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81" sheetId="4" r:id="rId4"/>
    <sheet name="240" sheetId="5" r:id="rId5"/>
    <sheet name="SO DIO" sheetId="6" r:id="rId6"/>
  </sheets>
  <definedNames/>
  <calcPr fullCalcOnLoad="1"/>
</workbook>
</file>

<file path=xl/sharedStrings.xml><?xml version="1.0" encoding="utf-8"?>
<sst xmlns="http://schemas.openxmlformats.org/spreadsheetml/2006/main" count="1341" uniqueCount="558">
  <si>
    <t>Soupis objektů s DPH</t>
  </si>
  <si>
    <t>Stavba:Zapy - II/101 Zápy, rekonstrukce mostu ev.č.101-074b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</si>
  <si>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</si>
  <si>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</si>
  <si>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</si>
  <si>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</si>
  <si>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</si>
  <si>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</si>
  <si>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</si>
  <si>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</si>
  <si>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</si>
  <si>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</si>
  <si>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</si>
  <si>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</si>
  <si>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 xml:space="preserve">Firma: </t>
  </si>
  <si>
    <t>Příloha k formuláři pro ocenění nabídky</t>
  </si>
  <si>
    <t>Stavba :</t>
  </si>
  <si>
    <t>číslo a název SO:</t>
  </si>
  <si>
    <t>číslo a název rozpočtu:</t>
  </si>
  <si>
    <t>Zapy</t>
  </si>
  <si>
    <t>II/101 Zápy, rekonstrukce mostu ev.č.101-074b</t>
  </si>
  <si>
    <t>SO 000</t>
  </si>
  <si>
    <t>Vedlejší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</si>
  <si>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</si>
  <si>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</si>
  <si>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</si>
  <si>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</si>
  <si>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</si>
  <si>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</si>
  <si>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</si>
  <si>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</si>
  <si>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</si>
  <si>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</si>
  <si>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</si>
  <si>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</si>
  <si>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</si>
  <si>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</si>
  <si>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</si>
  <si>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</si>
  <si>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</si>
  <si>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</si>
  <si>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</si>
  <si>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</si>
  <si>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</si>
  <si>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</si>
  <si>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</si>
  <si>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</si>
  <si>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02520</t>
  </si>
  <si>
    <t/>
  </si>
  <si>
    <t>ZKOUŠENÍ MATERIÁLŮ NEZÁVISLOU ZKUŠEBNOU
dle TKP ŘSD</t>
  </si>
  <si>
    <t xml:space="preserve">KČ        </t>
  </si>
  <si>
    <t>02620</t>
  </si>
  <si>
    <t>ZKOUŠENÍ KONSTRUKCÍ A PRACÍ NEZÁVISLOU ZKUŠEBNOU
dle TKP ŘSD</t>
  </si>
  <si>
    <t>02711R</t>
  </si>
  <si>
    <t>OZNAČENÍ STAVBY DLE SMĚRNIC ŘSD</t>
  </si>
  <si>
    <t>02910</t>
  </si>
  <si>
    <t>OSTATNÍ POŽADAVKY - ZEMĚMĚŘIČSKÁ MĚŘENÍ</t>
  </si>
  <si>
    <t>02911a</t>
  </si>
  <si>
    <t>OSTATNÍ POŽADAVKY - GEODETICKÉ ZAMĚŘENÍ
Zaměření skutečného stavu po dokončení stavby vč.zákresu do katastrální mapy a její digitalizace</t>
  </si>
  <si>
    <t>02911b</t>
  </si>
  <si>
    <t>OSTATNÍ POŽADAVKY - GEODETICKÉ ZAMĚŘENÍ
geodetické sledování v průběhu stavby</t>
  </si>
  <si>
    <t>02940</t>
  </si>
  <si>
    <t>a</t>
  </si>
  <si>
    <t>OSTATNÍ POŽADAVKY - VYPRACOVÁNÍ DOKUMENTACE
Fotodokumentace</t>
  </si>
  <si>
    <t>b</t>
  </si>
  <si>
    <t>OSTATNÍ POŽADAVKY - VYPRACOVÁNÍ DOKUMENTACE
plán sledování a údržby mostu - 2ks</t>
  </si>
  <si>
    <t>02943</t>
  </si>
  <si>
    <t>OSTATNÍ POŽADAVKY - VYPRACOVÁNÍ RDS
Pro celou stavbu</t>
  </si>
  <si>
    <t>02944</t>
  </si>
  <si>
    <t>OSTAT POŽADAVKY - DOKUMENTACE SKUTEČ PROVEDENÍ V DIGIT FORMĚ
skutečného provedení stavby</t>
  </si>
  <si>
    <t>02945</t>
  </si>
  <si>
    <t>OSTAT POŽADAVKY - GEOMETRICKÝ PLÁN
Ve 12-ti vyhotoveních</t>
  </si>
  <si>
    <t>02945R</t>
  </si>
  <si>
    <t>OSTATNÍ POŽADAVKY - OHRANIČENÍ STAVBY</t>
  </si>
  <si>
    <t>02960</t>
  </si>
  <si>
    <t>OSTATNÍ POŽADAVKY - ODBORNÝ DOZOR
Technicko inženýrská činnost projektanta</t>
  </si>
  <si>
    <t>03100</t>
  </si>
  <si>
    <t>ZAŘÍZENÍ STAVENIŠTĚ - ZŘÍZENÍ, PROVOZ, DEMONTÁŽ
vč.případného nájmu pozemku</t>
  </si>
  <si>
    <t>03300R</t>
  </si>
  <si>
    <t>SLUŽBY PRO OBJEDNATELE CELKEM
dle směrnic ŘSD
(kancelář, úklid, osvětlení, topení, místnost pro KD)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</si>
  <si>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</si>
  <si>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</si>
  <si>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</si>
  <si>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</si>
  <si>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</si>
  <si>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</si>
  <si>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</si>
  <si>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</si>
  <si>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Demolice stávajícího mostu</t>
  </si>
  <si>
    <t>001</t>
  </si>
  <si>
    <t>014102b</t>
  </si>
  <si>
    <t>POPLATKY ZA SKLÁDKU - prostý beton</t>
  </si>
  <si>
    <t xml:space="preserve">T         </t>
  </si>
  <si>
    <t>beton. konstrukce   2,3*264,4=608,12 [A]</t>
  </si>
  <si>
    <t>014102c</t>
  </si>
  <si>
    <t>POPLATKY ZA SKLÁDKU - železobeton a předpjatý beton</t>
  </si>
  <si>
    <t>předpjaté konstrukce 2,6*407,68=1 059,97 [A]
železobetonové konstrukce 2,5*(955,86-407,68)=1 370,45 [B]
Celkem: A+B=2 430,42 [C]</t>
  </si>
  <si>
    <t>014102d</t>
  </si>
  <si>
    <t>POPLATKY ZA SKLÁDKU - živice</t>
  </si>
  <si>
    <t>izolace 2,4*0,01*1392,0=33,41 [B]</t>
  </si>
  <si>
    <t>Zemní práce</t>
  </si>
  <si>
    <t>11353</t>
  </si>
  <si>
    <t>ODSTRANĚNÍ CHODNÍKOVÝCH KAMENNÝCH OBRUBNÍKŮ
vč.odvozu na místo určené investorem</t>
  </si>
  <si>
    <t xml:space="preserve">M         </t>
  </si>
  <si>
    <t>2*82,5=165,00 [A]</t>
  </si>
  <si>
    <t>113728</t>
  </si>
  <si>
    <t>FRÉZOVÁNÍ ZPEVNĚNÝCH PLOCH ASFALTOVÝCH, ODVOZ DO 20KM
vč.odvozu na místo určené investorem</t>
  </si>
  <si>
    <t xml:space="preserve">M3        </t>
  </si>
  <si>
    <t>na mostě - odhad průměr. tl.150mm
0,15*13,0*77,0=150,15 [A]</t>
  </si>
  <si>
    <t>122731</t>
  </si>
  <si>
    <t xml:space="preserve">ODKOPÁVKY A PROKOPÁVKY OBECNÉ TŘ. I, ODVOZ DO 1KM
nakupovaný materiál k ochraně vozovky,  přemístění v rámci stavby </t>
  </si>
  <si>
    <t>ochrana stávající vozovky pod mostem
po 1.etapě (pod 2.polem) pro 2.etapu (pod 3. polem) 
15,0*30,0*0,5=225,00 [A]</t>
  </si>
  <si>
    <t xml:space="preserve">ODKOPÁVKY A PROKOPÁVKY OBECNÉ TŘ. I, ODVOZ DO 1KM
nakupovaný materiál, vč.odvozu na meziskládku </t>
  </si>
  <si>
    <t>ochrana stávající vozovky pod mostem
po 2.etapě bourání
bude použito na zásyp v SO240
15,0*30,0*0,5=225,00 [A]</t>
  </si>
  <si>
    <t>12911</t>
  </si>
  <si>
    <t>ČIŠTĚNÍ VOZOVEK OD NÁNOSU</t>
  </si>
  <si>
    <t xml:space="preserve">M2        </t>
  </si>
  <si>
    <t>pod mostem
2*40,0*12,0=960,00 [A]</t>
  </si>
  <si>
    <t>17120</t>
  </si>
  <si>
    <t>ULOŽENÍ SYPANINY DO NÁSYPŮ A NA SKLÁDKY BEZ ZHUTNĚNÍ</t>
  </si>
  <si>
    <t>v 2.etapě pod polem 3
225,0=225,00 [B]
meziskládka po 2.etapě  
225,0=225,00 [A]
Celkem: B+A=450,00 [C]</t>
  </si>
  <si>
    <t>17180</t>
  </si>
  <si>
    <t>ULOŽENÍ SYPANINY DO NÁSYPŮ Z NAKUPOVANÝCH MATERIÁLŮ
sypký materiál k ochraně vozovky</t>
  </si>
  <si>
    <t>tl.500mm
1.etapa pod 2. polem 
15,0*30,0*0,5=225,00 [A]</t>
  </si>
  <si>
    <t>Základy</t>
  </si>
  <si>
    <t>28997</t>
  </si>
  <si>
    <t>OPLÁŠTĚNÍ (ZPEVNĚNÍ) Z GEOTEXTILIE A GEOMŘÍŽOVIN</t>
  </si>
  <si>
    <t>volně ložená textilie pro zabránění poškození vodorovných ploch - 2 vrstvy (pod nakupovanou zeminu)
2*2*20,0*35,0=2 800,00 [A]</t>
  </si>
  <si>
    <t>28997R</t>
  </si>
  <si>
    <t>OPLÁŠTĚNÍ (ZPEVNĚNÍ) Z GEOTEXTILIE A GEOMŘÍŽOVIN - ODSTRANĚNÍ
vč.odvozu na skládku, uložení a  poplatku</t>
  </si>
  <si>
    <t>volně ložená textilie pro zabránění poškození vodorovných ploch - 2 vrstvy
2*2*20,0*35,0=2 800,00 [A]</t>
  </si>
  <si>
    <t>Ostatní konstrukce a práce</t>
  </si>
  <si>
    <t>9112B3</t>
  </si>
  <si>
    <t>ZÁBRADLÍ MOSTNÍ SE SVISLOU VÝPLNÍ - DEMONTÁŽ S PŘESUNEM
vč.odvozu na místo určené investorem</t>
  </si>
  <si>
    <t>2*82,4=164,80 [A]</t>
  </si>
  <si>
    <t>91914</t>
  </si>
  <si>
    <t>ŘEZÁNÍ ŽELEZOBETONOVÝCH KONSTRUKCÍ</t>
  </si>
  <si>
    <t>podélná spára   mezi nosníky
15*0,85*77,0=981,75 [A]</t>
  </si>
  <si>
    <t>966158</t>
  </si>
  <si>
    <t>BOURÁNÍ KONSTRUKCÍ Z PROST BETONU S ODVOZEM DO 20KM
vč.odvozu na skládku a uložení na skládce</t>
  </si>
  <si>
    <t>vyrovnávací a spádový beton - odhad tl.50mm
0,05*16,0*77,0=61,60 [A]
výplňový beton říms vč.kabelových tvárnic
0,25*0,85*2*77,0=32,73 [B]
podklad. beton pod opěrami a přechod. deskami
0,2*2,5*17,0*2+0,1*5,0*12,9*2=29,90 [C]
beton.dlažba vč.podklad.betonu a prahů
0,3*17,0*(5,8+5,8+6,4+5,1)+0,4*0,7*22,0=123,97 [D]
beton. žlaby vč.podklad.betonu
1,0*0,3*27,0*2=16,20 [E]
Celkem: A+B+C+D+E=264,40 [F]</t>
  </si>
  <si>
    <t>966168</t>
  </si>
  <si>
    <t>BOURÁNÍ KONSTRUKCÍ ZE ŽELEZOBETONU S ODVOZEM DO 20KM
vč.odvozu na skládku a uložení na skládce</t>
  </si>
  <si>
    <t>nosníky KA 73 dl.18,0m
4*16*6,37=407,68 [A]
příčné spojení nosník
0,1*0,85*4*15*18=91,80 [B]
ztužující límce u podpěr
2*1,2*(0,65*0,7-4*0,24*0,08/2)*4*16+0,85*0,5*16,0*8=118,39 [C]
pilíře vč.stativ a horní části základů
(2,5*1,17-2*0,3*0,7/2)*15,9*3+3,14*0,5*0,5*3*(6,1+6,2+6,3)+3*3*3,0*4,0*0,1=184,11 [D]
opěry vč.křídel
(1,16*1,87+0,62*0,62)*16,0*2*1,2=98,06 [E]
přechodové desky
(0,25*5,0+0,75*0,25)*(12,9+3,0)=22,86 [F]
římsy
(0,55*0,3+0,1*0,35)*2*82,4=32,96 [G]
Celkem: A+B+C+D+E+F+G=955,85 [H]</t>
  </si>
  <si>
    <t>967851</t>
  </si>
  <si>
    <t>VYBOURÁNÍ MOSTNÍCH DILATAČNÍCH ZÁVĚRŮ PODPOVRCHOVÝCH
vč.odvozu na skládku, uložení a poplatku</t>
  </si>
  <si>
    <t>19,9+19,9=39,80 [A]</t>
  </si>
  <si>
    <t>967863</t>
  </si>
  <si>
    <t>VYBOURÁNÍ MOST LOŽISEK ELASTOMER
vč.odvozu na skládku, uložení a poplatku</t>
  </si>
  <si>
    <t xml:space="preserve">KUS       </t>
  </si>
  <si>
    <t>16*8=128,00 [A]</t>
  </si>
  <si>
    <t>97817</t>
  </si>
  <si>
    <t>ODSTRANĚNÍ MOSTNÍ IZOLACE
vč.odvozu na skládku a uložení</t>
  </si>
  <si>
    <t>izolace na NK a přechod. deskách
16,0*(77,0+2*5,0)=1 392,00 [A]</t>
  </si>
  <si>
    <t>SO 181</t>
  </si>
  <si>
    <t>Komunikace</t>
  </si>
  <si>
    <t>181</t>
  </si>
  <si>
    <t>014102</t>
  </si>
  <si>
    <t>POPLATKY ZA SKLÁDKU
prostý beton</t>
  </si>
  <si>
    <t>vozovka   2,3*80,3=184,69 [F]</t>
  </si>
  <si>
    <t>POPLATKY ZA SKLÁDKU
zemina, kamenivo, kameny</t>
  </si>
  <si>
    <t>zemina z výkopu 2,0*30,77=61,54 [A]
drn 2,0*0,2*995=398,00 [B]
podklad komunikace   1,9*137,81=261,84 [C]
Celkem: A+B+C=721,38 [D]</t>
  </si>
  <si>
    <t>d</t>
  </si>
  <si>
    <t>POPLATKY ZA SKLÁDKU
živice</t>
  </si>
  <si>
    <t>2,4*23,95=57,48 [A]</t>
  </si>
  <si>
    <t>111204</t>
  </si>
  <si>
    <t>ODSTRANĚNÍ KŘOVIN S ODVOZEM DO 5KM
vč.odvozu  dřevní hmoty na skládku, uložení a poplatku</t>
  </si>
  <si>
    <t>odhad   100=100,00 [A]</t>
  </si>
  <si>
    <t>11130</t>
  </si>
  <si>
    <t>SEJMUTÍ DRNU
včetně vodorovné dopravy  a uložení na skládku</t>
  </si>
  <si>
    <t>25,0*13,0+33,0*1,0+52*0,5+24*6,0=528,00 [A]
27*5+32*0,5+23*10+43*2,0=467,00 [B]
Celkem: A+B=995,00 [C]</t>
  </si>
  <si>
    <t>112014</t>
  </si>
  <si>
    <t>KÁCENÍ STROMŮ D KMENE DO 0,5M S ODSTRANĚNÍM PAŘEZŮ, ODVOZ DO 5KM
vč.odvozu použitelného dřeva na místo určené investorem, vč.odvozu pařezů a nepoužitelné dřevní hmoty na skládku, uložení a poplatku</t>
  </si>
  <si>
    <t>112024</t>
  </si>
  <si>
    <t>KÁCENÍ STROMŮ D KMENE DO 0,9M S ODSTRANĚNÍM PAŘEZŮ, ODVOZ DO 5KM
vč.odvozu použitelného dřeva na místo určené investorem, vč.odvozu pařezů a nepoužitelné dřevní hmoty na skládku, uložení a poplatku</t>
  </si>
  <si>
    <t>113138</t>
  </si>
  <si>
    <t>ODSTRANĚNÍ KRYTU ZPEVNĚNÝCH PLOCH S ASFALT POJIVEM, ODVOZ DO 20KM
vč. odvozu na skládku a uložení</t>
  </si>
  <si>
    <t>spodní vrstvy vozovky (odhad tl.)
silnice II.tř.
0,06*(105,3-77,0)*13,5=22,92 [A]
dálnice (v místě výkopu pro pilíře)
0,03*0,75*23,0*2=1,03 [B]
Celkem: A+B=23,96 [C]</t>
  </si>
  <si>
    <t>113328</t>
  </si>
  <si>
    <t>ODSTRAN PODKL ZPEVNĚNÝCH PLOCH Z KAMENIVA NESTMEL, ODVOZ DO 20KM
vč. odvozu na skládku a uložení</t>
  </si>
  <si>
    <t>spodní vrstvy vozovky (odhad tl.)
silnice II.tř.
0,25*(105,3-77,0)*(13,5+2*1,0)=109,66 [A]
dálnice (v místě výkopu pro pilíř)
(0,2*1,3+0,22*1,6)*23,0*2=28,15 [B]
Celkem: A+B=137,81 [C]</t>
  </si>
  <si>
    <t>113358</t>
  </si>
  <si>
    <t>ODSTRAN PODKLADU ZPEVNĚNÝCH PLOCH Z BETONU, ODVOZ DO 20KM
vč. odvozu na skládku a uložení</t>
  </si>
  <si>
    <t>spodní vrstvy vozovky (odhad tl.)
silnice II.tř.
0,17*(105,3-77,0)*(13,5+2*0,4)=68,80 [B]
dálnice (v místě výkopu pro pilíř)
0,25*1,0*23,0*2=11,50 [A]
Celkem: B+A=80,30 [C]</t>
  </si>
  <si>
    <t>11372</t>
  </si>
  <si>
    <t>FRÉZOVÁNÍ VOZOVEK ASFALTOVÝCH
odfrézovaný materiál bude nabídnut zhotoviteli k odkupu</t>
  </si>
  <si>
    <t>horní vrstvy vozovky (odhad tl.)
silnice II.tř.
0,11*(105,3-77,0)*13,5=42,03 [A]
0,11*(51,2*15,4+41,5*16,7+14,2*12,2)=182,02 [B]
dálnice (v místě výkopu pro pilíře)
(0,05*0,6+0,1*0,7)*23,0*2=4,60 [C]
Celkem: A+B+C=228,65 [D]</t>
  </si>
  <si>
    <t>113765</t>
  </si>
  <si>
    <t>FRÉZOVÁNÍ DRÁŽKY PRŮŘEZU DO 600MM2 V ASFALTOVÉ VOZOVCE</t>
  </si>
  <si>
    <t>navázání na stávající vozovku  
silnice II.tř.
17,5+8,7+14,2+13,0=53,40 [A]
dálnice (v místě výkopu pro pilíře)
23,0*2+0,6*4=48,40 [B]
Celkem: A+B=101,80 [C]</t>
  </si>
  <si>
    <t>122738</t>
  </si>
  <si>
    <t>ODKOPÁVKY A PROKOPÁVKY OBECNÉ TŘ. I, ODVOZ DO 20KM
vč.odvozu na skládku</t>
  </si>
  <si>
    <t>krajnice
(51,2+63,0+51,5+54,1)*0,2*0,7=30,77 [A]</t>
  </si>
  <si>
    <t>skládka 30,77=30,77 [A]</t>
  </si>
  <si>
    <t>17380</t>
  </si>
  <si>
    <t>ZEMNÍ KRAJNICE A DOSYPÁVKY Z NAKUPOVANÝCH MATERIÁLŮ
vč.dodání vhodné zeminy</t>
  </si>
  <si>
    <t>(51,2+63,0+51,5+54,1)*0,2*0,7=30,77 [A]</t>
  </si>
  <si>
    <t>18222</t>
  </si>
  <si>
    <t>ROZPROSTŘENÍ ORNICE VE SVAHU V TL DO 0,15M</t>
  </si>
  <si>
    <t>18222R</t>
  </si>
  <si>
    <t>DODÁNÍ ORNICE
nákup a dovoz na místo rozprostření</t>
  </si>
  <si>
    <t>995,0*0,15=149,25 [A]</t>
  </si>
  <si>
    <t>18241</t>
  </si>
  <si>
    <t>ZALOŽENÍ TRÁVNÍKU RUČNÍM VÝSEVEM</t>
  </si>
  <si>
    <t>18247</t>
  </si>
  <si>
    <t>OŠETŘOVÁNÍ TRÁVNÍKU
údržba založeného trávníku</t>
  </si>
  <si>
    <t>184B13</t>
  </si>
  <si>
    <t>VYSAZOVÁNÍ STROMŮ LISTNATÝCH S BALEM OBVOD KMENE DO 12CM, PODCHOZÍ VÝŠ MIN 2,2M</t>
  </si>
  <si>
    <t>náhradní výsadba
7=7,00 [A]</t>
  </si>
  <si>
    <t>Vodorovné konstrukce</t>
  </si>
  <si>
    <t>451313</t>
  </si>
  <si>
    <t>PODKLADNÍ A VÝPLŇOVÉ VRSTVY Z PROSTÉHO BETONU C16/20
C16/20n XF1</t>
  </si>
  <si>
    <t>podkladní vrstvy pod betonová svodidla u pil.2-4
0,2*1,0*60,0*4=48,00 [A]</t>
  </si>
  <si>
    <t>561251</t>
  </si>
  <si>
    <t>VÁLCOVANÝ BETON TŘ I TL DO 250MM</t>
  </si>
  <si>
    <t>dálnice
1,0*23,0*2=46,00 [A]</t>
  </si>
  <si>
    <t>561441</t>
  </si>
  <si>
    <t>KAMENIVO ZPEVNĚNÉ CEMENTEM TŘ. I TL. DO 200MM
SC 0/32, C8/10 - 170mm</t>
  </si>
  <si>
    <t>silnice II.tř.
(105,3-79,0)*(13,5+2*0,4)=376,09 [A]</t>
  </si>
  <si>
    <t>56314</t>
  </si>
  <si>
    <t>VOZOVKOVÉ VRSTVY Z MECHANICKY ZPEVNĚNÉHO KAMENIVA TL. DO 200MM</t>
  </si>
  <si>
    <t>dálnice
1,3*23,0*2=59,80 [A]</t>
  </si>
  <si>
    <t>56335</t>
  </si>
  <si>
    <t>VOZOVKOVÉ VRSTVY ZE ŠTĚRKODRTI TL. DO 250MM
ŠD 0-32 tl.220mm</t>
  </si>
  <si>
    <t>dálnice
1,6*23,0*2=73,60 [A]
silnice II.tř.
(105,3-79,0)*(13,5+2*1,0)=407,65 [B]
Celkem: A+B=481,25 [C]</t>
  </si>
  <si>
    <t>56933</t>
  </si>
  <si>
    <t>ZPEVNĚNÍ KRAJNIC ZE ŠTĚRKODRTI TL. DO 150MM
ŠD 0-32</t>
  </si>
  <si>
    <t>silnice II.tř.
1,0*(51,2+63,0+59,5+54,1)=227,80 [A]</t>
  </si>
  <si>
    <t>572123</t>
  </si>
  <si>
    <t>INFILTRAČNÍ POSTŘIK Z EMULZE DO 1,0KG/M2
PI-E 0,80kg/m2</t>
  </si>
  <si>
    <t>silnice II.tř.
na ŠD    407,65=407,65 [A]</t>
  </si>
  <si>
    <t>572214</t>
  </si>
  <si>
    <t>SPOJOVACÍ POSTŘIK Z MODIFIK EMULZE DO 0,5KG/M2
PS-EP 0,3kg/m2</t>
  </si>
  <si>
    <t>silnice II.tř.
pod SMA a ACL a pod ACP tl.50mm
2009,82+355,05+1654,77+1654,77=5 674,41 [A]</t>
  </si>
  <si>
    <t>572224</t>
  </si>
  <si>
    <t>SPOJOVACÍ POSTŘIK Z MODIFIK EMULZE DO 1,0KG/M2</t>
  </si>
  <si>
    <t>dálnice - na SAMI a na ACL
34,5+64,4=98,90 [A]</t>
  </si>
  <si>
    <t>574991R</t>
  </si>
  <si>
    <t>ASFALTOVÁ MEMBRÁNA SAMI TL.30MM
pružná vrstva proti přenášení deformací</t>
  </si>
  <si>
    <t>dálnice
0,75*23,0*2=34,50 [A]</t>
  </si>
  <si>
    <t>574D46</t>
  </si>
  <si>
    <t>ASFALTOVÝ BETON PRO LOŽNÍ VRSTVY MODIFIK ACL 16+, 16S TL. 50MM
ACL 16+ modif.</t>
  </si>
  <si>
    <t>silnice II.tř.
51,2*15,4+41,5*16,7+14,2*12,2=1 654,77 [A]</t>
  </si>
  <si>
    <t>574D56</t>
  </si>
  <si>
    <t>ASFALTOVÝ BETON PRO LOŽNÍ VRSTVY MODIFIK ACL 16+, 16S TL. 60MM
ACL 16+ mod.</t>
  </si>
  <si>
    <t>dálnice
2 vrstvy (celkem 120mm)
2*0,7*23,0*2=64,40 [A]</t>
  </si>
  <si>
    <t>574D66</t>
  </si>
  <si>
    <t>ASFALTOVÝ BETON PRO LOŽNÍ VRSTVY MODIFIK ACL 16+, 16S TL. 70MM
ACL 16+ mod.</t>
  </si>
  <si>
    <t>silnice II.tř.
(105,3-79,0)*13,5=355,05 [B]</t>
  </si>
  <si>
    <t>574E46</t>
  </si>
  <si>
    <t>ASFALTOVÝ BETON PRO PODKLADNÍ VRSTVY ACP 16+, 16S TL. 50MM
ACP 16+</t>
  </si>
  <si>
    <t>574E56</t>
  </si>
  <si>
    <t>ASFALTOVÝ BETON PRO PODKLADNÍ VRSTVY ACP 16+, 16S TL. 60MM
ACP 16+</t>
  </si>
  <si>
    <t>silnice II.tř.
(105,3-79,0)*13,5=355,05 [A]</t>
  </si>
  <si>
    <t>574J54</t>
  </si>
  <si>
    <t>ASFALTOVÝ KOBEREC MASTIXOVÝ MODIFIK SMA 11+, 11S TL. 40MM</t>
  </si>
  <si>
    <t>dálnice
0,6*23,0*2=27,60 [A]
silnice II.tř.
51,2*15,4+41,5*16,7+14,2*12,2+(105,3-79,0)*13,5=2 009,82 [B]
Celkem: A+B=2 037,42 [C]</t>
  </si>
  <si>
    <t>57641</t>
  </si>
  <si>
    <t>POSYP KAMENIVEM OBALOVANÝM 5KG/M2</t>
  </si>
  <si>
    <t>na SMA
2037,42=2 037,42 [A]</t>
  </si>
  <si>
    <t>9113B1</t>
  </si>
  <si>
    <t>SVODIDLO OCEL SILNIČ JEDNOSTR, ÚROVEŇ ZADRŽ H1 -DODÁVKA A MONTÁŽ</t>
  </si>
  <si>
    <t>silnice II.tř.
65+42,5+21+59=187,50 [A]</t>
  </si>
  <si>
    <t>9113B3</t>
  </si>
  <si>
    <t>SVODIDLO OCEL SILNIČ JEDNOSTR, ÚROVEŇ ZADRŽ H1 - DEMONTÁŽ S PŘESUNEM
vč.odvozu na místo určené investorem</t>
  </si>
  <si>
    <t>silnice II.tř.
65+42,5+21+59+2*1,6=190,70 [A]</t>
  </si>
  <si>
    <t>9113C3</t>
  </si>
  <si>
    <t>SVODIDLO OCEL SILNIČ JEDNOSTR, ÚROVEŇ ZADRŽ H2 - DEMONTÁŽ S PŘESUNEM
vč.odvozu na místo určené investorem</t>
  </si>
  <si>
    <t>dálnice
4*60,0=240,00 [A]</t>
  </si>
  <si>
    <t>911FD1</t>
  </si>
  <si>
    <t>SVODIDLO BETON, ÚROVEŇ ZADRŽ H3 VÝŠ 1,2M - DODÁVKA A MONTÁŽ</t>
  </si>
  <si>
    <t>4*60,0=240,00 [A]</t>
  </si>
  <si>
    <t>91238</t>
  </si>
  <si>
    <t>SMĚROVÉ SLOUPKY Z PLAST HMOT - NÁSTAVCE NA SVODIDLA VČETNĚ ODRAZNÉHO PÁSKU</t>
  </si>
  <si>
    <t>na předmostích
4*1=4,00 [B]</t>
  </si>
  <si>
    <t>914131</t>
  </si>
  <si>
    <t>DOPRAVNÍ ZNAČKY ZÁKLADNÍ VELIKOSTI OCELOVÉ FÓLIE TŘ 2 - DODÁVKA A MONTÁŽ</t>
  </si>
  <si>
    <t>B20a+A4+B21a
2+1+1=4,00 [A]</t>
  </si>
  <si>
    <t>914133</t>
  </si>
  <si>
    <t>DOPRAVNÍ ZNAČKY ZÁKLADNÍ VELIKOSTI OCELOVÉ FÓLIE TŘ 2 - DEMONTÁŽ
vč.odvozu na místo určené investorem</t>
  </si>
  <si>
    <t>B21a+B20a+B13+E5
1+1+2+2=6,00 [A]</t>
  </si>
  <si>
    <t>915111</t>
  </si>
  <si>
    <t>VODOROVNÉ DOPRAVNÍ ZNAČENÍ BARVOU HLADKÉ - DODÁVKA A POKLÁDKA
bílá barva se zvýšenou viditelností v noci a za vlhka a deště</t>
  </si>
  <si>
    <t>uvedení do původního stavu - dálnice
2*V4  0,25*25,0*2=12,50 [A]
silnice II.tř.
V1a
0,125*(23+85+97+71+24)+0,25*35=46,25 [B]
V2b
0,125*(87+24+91)/2+0,25*(62+39)=37,88 [C]
V5
0,5*3,5*2=3,50 [D]
V4
0,25*(92*2+132+145+24)=121,25 [E]
šrafy V13a
3,0*40,0/2=60,00 [F]
Celkem: A+B+C+D+E+F=281,38 [G]</t>
  </si>
  <si>
    <t>915211</t>
  </si>
  <si>
    <t>VODOROVNÉ DOPRAVNÍ ZNAČENÍ PLASTEM HLADKÉ - DODÁVKA A POKLÁDKA</t>
  </si>
  <si>
    <t>viz pol. 915111
uvedení do původního stavu - dálnice
2*V4  0,25*25,0*2=12,50 [A]
V4
0,25*(92*2+132+145+24)=121,25 [E]
V5
0,5*3,5*2=3,50 [D]
Celkem: A+E+D=137,25 [F]</t>
  </si>
  <si>
    <t>915231</t>
  </si>
  <si>
    <t>VODOR DOPRAV ZNAČ PLASTEM PROFIL ZVUČÍCÍ - DOD A POKLÁDKA
bílá se zvýšenou viditelností v noci a za vlhka a deště</t>
  </si>
  <si>
    <t>silnice II.tř.
V1a
0,125*(23+85+97+71+24)+0,25*35=46,25 [B]
V2b
0,125*(87+24+91)/2+0,25*(62+39)=37,88 [C]
šrafy V13a
3,0*40,0/2=60,00 [I]
Celkem: B+C+I=144,13 [J]</t>
  </si>
  <si>
    <t>91551</t>
  </si>
  <si>
    <t>VODOROVNÉ DOPRAVNÍ ZNAČENÍ - PŘEDEM PŘIPRAVENÉ SYMBOLY
barva + plast reflexní</t>
  </si>
  <si>
    <t>šipky   22=22,00 [A]</t>
  </si>
  <si>
    <t>919111</t>
  </si>
  <si>
    <t>ŘEZÁNÍ ASFALTOVÉHO KRYTU VOZOVEK TL DO 50MM</t>
  </si>
  <si>
    <t>931325</t>
  </si>
  <si>
    <t>TĚSNĚNÍ DILATAČ SPAR ASF ZÁLIVKOU MODIFIK PRŮŘ DO 600MM2</t>
  </si>
  <si>
    <t>navázání na stávající vozovku  
silnice II.tř.
17,5+8,7+14,2+13,0=53,40 [A]
dálnice (v místě výkopu pro pilíře)
23,0*2+0,6*4=48,40 [B]
u říms a obrubníků
83,5+84,4+4*5,0=187,90 [C]
Celkem: A+B+C=289,70 [D]</t>
  </si>
  <si>
    <t>SO 240</t>
  </si>
  <si>
    <t>Mostní objekt ev.č.101-074b</t>
  </si>
  <si>
    <t>240</t>
  </si>
  <si>
    <t>zemina z výkopu 2,0*(1454,94+440,0)=3 789,88 [A]</t>
  </si>
  <si>
    <t>029412</t>
  </si>
  <si>
    <t>OSTATNÍ POŽADAVKY - VYPRACOVÁNÍ MOSTNÍHO LISTU</t>
  </si>
  <si>
    <t>02950</t>
  </si>
  <si>
    <t>OSTATNÍ POŽADAVKY - POSUDKY, KONTROLY, REVIZNÍ ZPRÁVY
výpočet zatížitelnosti</t>
  </si>
  <si>
    <t xml:space="preserve">kompl     </t>
  </si>
  <si>
    <t>02953</t>
  </si>
  <si>
    <t>OSTATNÍ POŽADAVKY - HLAVNÍ MOSTNÍ PROHLÍDKA
1.HMP</t>
  </si>
  <si>
    <t>125731</t>
  </si>
  <si>
    <t>VYKOPÁVKY ZE ZEMNÍKŮ A SKLÁDEK TŘ. I, ODVOZ DO 1KM</t>
  </si>
  <si>
    <t>z meziskládky na zpětný zásyp
zemina z tohoto SO
305,03=305,03 [A]
zemina ze SO 001
225,0=225,00 [B]
Celkem: A+B=530,03 [C]</t>
  </si>
  <si>
    <t>131731</t>
  </si>
  <si>
    <t>HLOUBENÍ JAM ZAPAŽ I NEPAŽ TŘ. I, ODVOZ DO 1KM
odvoz na meziskládku</t>
  </si>
  <si>
    <t>zemina použitá následně k zásypům
305,03=305,03 [A]</t>
  </si>
  <si>
    <t>131738</t>
  </si>
  <si>
    <t>HLOUBENÍ JAM ZAPAŽ I NEPAŽ TŘ. I, ODVOZ DO 20KM
vč.odvozu na skládku</t>
  </si>
  <si>
    <t>odhad 80% tř.I a 20% tř.II
opěry O1 a O5
0,8*2*(3,4*2,3+6,2*3,1)*21,0*1,3=1 181,11 [A]
pilíře P2 a P4
0,8*2*23,0*6,5*1,7=406,64 [B]
pilíř P3
0,8*23,0*5,2*1,8=172,22 [C]
odpočet zeminy použité zpětně na zásyp
-305,03=- 305,03 [D]
Celkem: A+B+C+D=1 454,94 [E]</t>
  </si>
  <si>
    <t>131838</t>
  </si>
  <si>
    <t>HLOUBENÍ JAM ZAPAŽ I NEPAŽ TŘ. II, ODVOZ DO 20KM
vč.odvozu na skládku</t>
  </si>
  <si>
    <t>odhad 80% tř.I a 20% tř.II
opěry O1 a O5
0,2*2*(3,4*2,3+6,2*3,1)*21,0*1,3=295,28 [A]
pilíře P2 a P4
0,2*2*23,0*6,5*1,7=101,66 [B]
pilíř P3
0,2*23,0*5,2*1,8=43,06 [C]
Celkem: A+B+C=439,99 [D]</t>
  </si>
  <si>
    <t>ULOŽENÍ SYPANINY DO NÁSYPŮ A NA SKLÁDKY BEZ ZHUTNĚNÍ
skládka a meziskládka</t>
  </si>
  <si>
    <t>skládka 1454,94+440,0=1 894,94 [A]
meziskládka  305,03=305,03 [B]
Celkem: A+B=2 199,97 [C]</t>
  </si>
  <si>
    <t>17290R</t>
  </si>
  <si>
    <t xml:space="preserve">ZŘÍZENÍ TĚSNĚNÍ Z JINÝCH MATERIÁLŮ
těsnící vrstva - těsnící hydroizolační gedomembrána s ochrannou pískovou vrstvou nad a pod </t>
  </si>
  <si>
    <t>těsnící vrstva za opěrami
3,2*(18,7+19,1)=120,96 [A]</t>
  </si>
  <si>
    <t>17411</t>
  </si>
  <si>
    <t>ZÁSYP JAM A RÝH ZEMINOU SE ZHUTNĚNÍM
použita zemina z výkopu tohoto SO</t>
  </si>
  <si>
    <t>vně křídel a v patě základů
op1
(3,4*2,3+6,2*3,1)*(21,0-16,0)+1,2*1,4*19,9=168,63 [A]
op5
(3,4*2,3+6,2*3,1)*(21,0-16,0)+1,2*1,4*20,4=169,47 [B]
Celkem: A+B=338,10 [C]</t>
  </si>
  <si>
    <t>ZÁSYP JAM A RÝH ZEMINOU SE ZHUTNĚNÍM
použita nakupovaná zemina ze SO 001</t>
  </si>
  <si>
    <t>225,0=225,00 [A]</t>
  </si>
  <si>
    <t>17481</t>
  </si>
  <si>
    <t>ZÁSYP JAM A RÝH Z NAKUPOVANÝCH MATERIÁLŮ
vč. dodání vhodné zeminy nebo kameniva</t>
  </si>
  <si>
    <t>za opěrami
op.1
2,0*2,1*19,9=83,58 [A]
op.5
2,0*2,1*20,4=85,68 [B]
u pilířů
P2 a P4
2*(23,0*6,5*1,7-3*3,0*4,0*0,6)=465,10 [C]
P3
(23,0*5,2*1,8-3*3,0*4,0*0,6)=193,68 [D]
odpočet zeminy ze SO 001
-225,0=- 225,00 [E]
Celkem: A+B+C+D+E=603,04 [F]</t>
  </si>
  <si>
    <t>21263</t>
  </si>
  <si>
    <t>TRATIVODY KOMPLET Z TRUB Z PLAST HMOT DN DO 150MM
vč.obsypu drenážním betonem, vč.vyústění skrz opěry</t>
  </si>
  <si>
    <t>18,7+19,1+2*2,7=43,20 [A]</t>
  </si>
  <si>
    <t>21341</t>
  </si>
  <si>
    <t>DRENÁŽNÍ VRSTVY Z PLASTBETONU (PLASTMALTY)</t>
  </si>
  <si>
    <t>odvodňovací proužky - podél obruby a podél dilatace
0,04*0,15*(76,7+16,6)*2=1,12 [A]
přípočet žeber u trubiček odvodnění
0,04*2*13*(0,6-0,15)*0,4=0,19 [B]
přípočet u odvodňovačů
0,04*2*8*(0,7*0,7-0,3*0,5)=0,22 [C]
Celkem: A+B+C=1,52 [D]</t>
  </si>
  <si>
    <t>22694R</t>
  </si>
  <si>
    <t>ZÁPOROVÉ PAŽENÍ Z KOVU DOČASNÉ - ZŘÍZENÍ  A ODSTRANĚNÍ - pohledová plocha</t>
  </si>
  <si>
    <t>4*2,1*23,0=193,20 [A]</t>
  </si>
  <si>
    <t>227831</t>
  </si>
  <si>
    <t>MIKROPILOTY KOMPLET D DO 150MM NA POVRCHU
108/16</t>
  </si>
  <si>
    <t>opěra O1 a O5
2*(2*21*6,0)=504,00 [A]
pilíře P2 - P4
3*(3*8*6,0)=432,00 [B]
Celkem: A+B=936,00 [C]</t>
  </si>
  <si>
    <t>26133</t>
  </si>
  <si>
    <t>VRTY PRO KOTVENÍ, INJEKTÁŽ A MIKROPILOTY NA POVRCHU TŘ. III D DO 150MM
pro mikropiloty - do pískovce</t>
  </si>
  <si>
    <t>opěra O1 a O5
2*(2*21*6,0)=504,00 [A]
pilíře P2 - P4
3*(3*8*5,0)=360,00 [B]
Celkem: A+B=864,00 [C]</t>
  </si>
  <si>
    <t>26153</t>
  </si>
  <si>
    <t>VRTY PRO KOTVENÍ, INJEKTÁŽ A MIKROPILOTY NA POVRCHU TŘ. V D DO 150MM
pro mikropiloty - do železobetonu</t>
  </si>
  <si>
    <t>pilíře P2 - P4
3*(3*8*1,0)=72,00 [B]</t>
  </si>
  <si>
    <t>272314</t>
  </si>
  <si>
    <t>ZÁKLADY Z PROSTÉHO BETONU DO C25/30 (B30)
C25/30n - XF3</t>
  </si>
  <si>
    <t>v patě dlažby    0,5*0,8*(21,5+22,0)=17,40 [A]</t>
  </si>
  <si>
    <t>272325</t>
  </si>
  <si>
    <t>ZÁKLADY ZE ŽELEZOBETONU DO C30/37 (B37)
C30/37 -XA1 vč.bednění, výplně a těsnění pracovních a dilatačních spar, vč.izolací  proti zemní vlhkosti  zasypaných částí, vč.ochrany této izolace</t>
  </si>
  <si>
    <t>opěry 1 a 5
1,0*3,7*(19,9+20,37)=149,00 [A]
nabetonávka pilíře 2-4
3*(3*0,6*3,0*4,0)=64,80 [B]
Celkem: A+B=213,80 [C]</t>
  </si>
  <si>
    <t>272365</t>
  </si>
  <si>
    <t>VÝZTUŽ ZÁKLADŮ Z OCELI 10505, B500B</t>
  </si>
  <si>
    <t>odhad 180 kg/m3
0,18*213,8=38,48 [A]</t>
  </si>
  <si>
    <t>Svislé konstrukce</t>
  </si>
  <si>
    <t>31717</t>
  </si>
  <si>
    <t>KOVOVÉ KONSTRUKCE PRO KOTVENÍ ŘÍMSY</t>
  </si>
  <si>
    <t xml:space="preserve">KG        </t>
  </si>
  <si>
    <t>odhad 6kg/kus
2*77*6,0=924,00 [A]</t>
  </si>
  <si>
    <t>317325</t>
  </si>
  <si>
    <t>ŘÍMSY ZE ŽELEZOBETONU DO C30/37 (B37)
C30/37 -XF4 vč.bednění, výplně a těsnění pracovních a dilatačních spar, vč.izolací  proti zemní vlhkosti  zasypaných částí, vč.ochrany této izolace, vč.letopočtu vlysem</t>
  </si>
  <si>
    <t>(0,23*1,5+0,3*0,65)*(83,54+84,43)=90,70 [A]</t>
  </si>
  <si>
    <t>317365</t>
  </si>
  <si>
    <t>VÝZTUŽ ŘÍMS Z OCELI 10505
vč.vlepení výztuže na křídlech</t>
  </si>
  <si>
    <t>odhad 150kg/m3
0,15*90,70=13,61 [A]</t>
  </si>
  <si>
    <t>333325</t>
  </si>
  <si>
    <t>MOSTNÍ OPĚRY A KŘÍDLA ZE ŽELEZOVÉHO BETONU DO C30/37 (B37)
C30/37 -XF4 vč.bednění, výplně a těsnění pracovních a dilatačních spar, vč.izolací  proti zemní vlhkosti  zasypaných částí, vč.ochrany této izolace</t>
  </si>
  <si>
    <t>op. 1
(1,04*2,4+1,79*0,4+0,675*0,45)*19,9+0,2*1,3*1,9*2+0,5*2,5*((0,8+1,67/2)+(0,8+1,47/2))=74,91 [A]
op.5
(0,99*2,4+1,80*0,4+0,675*0,45)*20,35+0,2*1,3*1,96*2+0,5*2,5*((0,8+1,47/2)+(0,8+1,67/2))=74,17 [B]
podložisk. bloky
2*3*0,8*0,8*0,2=0,77 [C]
Celkem: A+B+C=149,85 [D]</t>
  </si>
  <si>
    <t>333365</t>
  </si>
  <si>
    <t>VÝZTUŽ MOSTNÍCH OPĚR A KŘÍDEL Z OCELI 10505, B500B</t>
  </si>
  <si>
    <t>odhad 120kg/m3
0,12*149,85=17,98 [A]</t>
  </si>
  <si>
    <t>334325</t>
  </si>
  <si>
    <t>MOSTNÍ PILÍŘE A STATIVA ZE ŽELEZOVÉHO BETONU DO C30/37 (B37)
C30/37 -XF4 vč.bednění, výplně a těsnění pracovních a dilatačních spar, vč.izolací  proti zemní vlhkosti  zasypaných částí, vč.ochrany této izolace</t>
  </si>
  <si>
    <t>P2-P4
3,14*0,65*0,65*3*(6,01+6,15+6,23)=73,19 [A]
podložisk. bloky
3*3*0,8*0,8*0,2=1,15 [B]
Celkem: A+B=74,34 [C]</t>
  </si>
  <si>
    <t>334365</t>
  </si>
  <si>
    <t>VÝZTUŽ MOSTNÍCH PILÍŘŮ A STATIV Z OCELI 10505, B500B</t>
  </si>
  <si>
    <t>odhad 180 kg/m3
0,18*74,34=13,38 [A]</t>
  </si>
  <si>
    <t>422336R</t>
  </si>
  <si>
    <t>NOSNÁ KONTRUKCE Z TRÁMOVÝCH PREFABRITÁTŮ Z PŘEDPJ BET DO C35/45 vč.ztužení a spřažení
C35/45-XF2 vč.bednění, výplně a těsnění pracovních a dilatačních spar, vč.monolitických ztužujících příčníků, výška nosníků 1,15m, vč.spřahující desky C30/37-XF2 tl.220mm</t>
  </si>
  <si>
    <t>16,0*76,76=1 228,16 [A]</t>
  </si>
  <si>
    <t>42853</t>
  </si>
  <si>
    <t>MOSTNÍ LOŽISKA HRNCOVÁ PRO ZATÍŽ DO 5,0MN</t>
  </si>
  <si>
    <t>5*3=15,00 [A]</t>
  </si>
  <si>
    <t>434125</t>
  </si>
  <si>
    <t>SCHODIŠŤ STUPNĚ Z DÍLCŮ ŽELEZOBETON DO C30/37 (B37)
C30/37 XF4</t>
  </si>
  <si>
    <t>u OP1   0,2*0,6*0,75*14=1,26 [A]
u OP3   0,2*0,6*0,75*14=1,26 [B]
Celkem: A+B=2,52 [C]</t>
  </si>
  <si>
    <t>451312</t>
  </si>
  <si>
    <t>PODKLADNÍ A VÝPLŇOVÉ VRSTVY Z PROSTÉHO BETONU C12/15
C12/15 XO</t>
  </si>
  <si>
    <t>pod opěrami
0,15*4,3*(20,6+21,1)=26,90 [A]
pod vykonzolovanou částí římsy na křídlech
0,15*4*2,7*1,2=1,94 [B]
Celkem: A+B=28,84 [C]</t>
  </si>
  <si>
    <t>pod schodišťovými stupni
0,1*0,75*(5,1+4,7)*1,5=1,10 [A]
sokl pod drenáží
0,3*1,0*(18,7+19,1)=11,34 [B]
lože dlažeb - sklon přes 10% - svahy
0,1*(17,8*(2,7+4,5+5,2+3,1)+0,7*5,4*2+0,2*5,4*2)=28,56 [C]
Celkem: A+B+C=41,00 [D]</t>
  </si>
  <si>
    <t>451314</t>
  </si>
  <si>
    <t>PODKLADNÍ A VÝPLŇOVÉ VRSTVY Z PROSTÉHO BETONU C25/30
C20/25n - XF3</t>
  </si>
  <si>
    <t>lože dlažeb - sklon do 10%
svahy
0,1*17,8*(3,1+2,9+1,6+2,7)=18,33 [A]
přechod.římsy
0,1*(5,0*(1,7+2,1)*2+0,8*(0,4+0,75)*2)=3,98 [B]
Celkem: A+B=22,32 [C]</t>
  </si>
  <si>
    <t>45157</t>
  </si>
  <si>
    <t>PODKLADNÍ A VÝPLŇOVÉ VRSTVY Z KAMENIVA TĚŽENÉHO
ŠP</t>
  </si>
  <si>
    <t>pod schodišťovými stupni
0,1*0,75*(5,1+4,7)*1,5=1,10 [A]
lože dlažeb - sklon přes 10% - svahy
0,1*(17,8*(2,7+4,5+5,2+3,1)+0,7*5,4*2+0,2*5,4*2)=28,56 [C]
lože dlažeb - sklon do 10%
svahy
0,1*17,8*(3,1+2,9+1,6+2,7)=18,33 [D]
přechod.římsy
0,1*(5,0*(1,7+2,1)*2+0,8*(0,4+0,75)*2)=3,98 [B]
Celkem: A+C+D+B=51,98 [E]</t>
  </si>
  <si>
    <t>45860</t>
  </si>
  <si>
    <t>VÝPLŇ ZA OPĚRAMI A ZDMI Z MEZEROVITÉHO BETONU</t>
  </si>
  <si>
    <t>1,3*4,0*(18,7+19,1)=196,56 [A]</t>
  </si>
  <si>
    <t>465512</t>
  </si>
  <si>
    <t>DLAŽBY Z LOMOVÉHO KAMENE NA MC</t>
  </si>
  <si>
    <t>tl.200mm
sklon přes 10% - svahy
0,2*(17,8*(2,7+4,5+5,2+3,1)+0,7*5,4*2+0,2*5,4*2)=57,12 [C]
sklon do 10%
svahy
0,2*17,8*(3,1+2,9+1,6+2,7)=36,67 [D]
přechod.římsy
0,2*(5,0*(1,7+2,1)*2+0,8*(0,4+0,75)*2)=7,97 [B]
Celkem: C+D+B=101,76 [E]</t>
  </si>
  <si>
    <t>SPOJOVACÍ POSTŘIK Z MODIFIK EMULZE DO 0,5KG/M2
PS - EP 0,35 kg/m2</t>
  </si>
  <si>
    <t>most - pod SMA
946,92=946,92 [A]</t>
  </si>
  <si>
    <t>572732</t>
  </si>
  <si>
    <t>DVOUVRSTVÝ NÁTĚR Z MODIFIK ASFALTU DO 1,5KG/M2
vodonepropustný nátěr na odvod. proužku</t>
  </si>
  <si>
    <t>na mostě a podél křídel
0,5*((76,76+1,06+1,09)*2+2,5*4)=83,91 [A]</t>
  </si>
  <si>
    <t>most
12,0*(76,76+1,06+1,09)=946,92 [A]</t>
  </si>
  <si>
    <t>575F21</t>
  </si>
  <si>
    <t>LITÝ ASFALT MA IV (OCHRANA MOSTNÍ IZOLACE) 8 TL. 25MM MODIFIK</t>
  </si>
  <si>
    <t>odvod.proužek na mostě
2*0,5*(76,76+1,06+1,09)=78,91 [A]</t>
  </si>
  <si>
    <t>575F53</t>
  </si>
  <si>
    <t>LITÝ ASFALT MA IV (OCHRANA MOSTNÍ IZOLACE) 11 TL. 40MM MODIFIK</t>
  </si>
  <si>
    <t>most
13,0*(76,76+1,06+1,09)-(76,7+16,6)*2*0,15=997,84 [A]
podél křídel (odvodňovací proužek)
0,5*2,5*4=5,00 [B]
Celkem: A+B=1 002,84 [C]</t>
  </si>
  <si>
    <t>na SMA a na LA (mimo odvod.proužek)
946,92+997,84=1 944,76 [A]</t>
  </si>
  <si>
    <t>Přidružená stavební výroba</t>
  </si>
  <si>
    <t>711432</t>
  </si>
  <si>
    <t>IZOLACE MOSTOVEK POD ŘÍMSOU ASFALTOVÝMI PÁSY
ochrana izolace pod římsami</t>
  </si>
  <si>
    <t>na NK   1,65*76,76*2=253,31 [A]</t>
  </si>
  <si>
    <t>711442</t>
  </si>
  <si>
    <t>IZOLACE MOSTOVEK CELOPLOŠNÁ ASFALTOVÝMI PÁSY S PEČETÍCÍ VRSTVOU
vč.kotevně impregnačního nátěru</t>
  </si>
  <si>
    <t>vč. přetažení 300mm pod pracov spáru mezi závěr.zídkou a dříkem opěry
16,0*76,76+(1,06+1,09+2*2,0)*(13,0+2*0,5)=1 314,26 [A]</t>
  </si>
  <si>
    <t>721174</t>
  </si>
  <si>
    <t>VNITŘNÍ KANALIZACE Z PLAST TRUB DN 200
HDPE vč.pryžových kompenzátorů</t>
  </si>
  <si>
    <t>svislé svody u op.1 a op.5
4*1,5=6,00 [A]
vodorovné svody
4*31,0=124,00 [B]
Celkem: A+B=130,00 [C]</t>
  </si>
  <si>
    <t>78382</t>
  </si>
  <si>
    <t>NÁTĚRY BETON KONSTR TYP S2 (OS-B)</t>
  </si>
  <si>
    <t>kraje konzol NK   (0,1+0,15)*76,76*2=38,38 [A]
čela NK   (1,4+0,15)*16,0*2=49,60 [B]
Celkem: A+B=87,98 [C]</t>
  </si>
  <si>
    <t>78383</t>
  </si>
  <si>
    <t>NÁTĚRY BETON KONSTR TYP S4 (OS-C)</t>
  </si>
  <si>
    <t>římsy 
(0,15+0,165)*(76,76+1,06+1,09)*2+(0,15+0,15)*2,5*4=52,71 [A]</t>
  </si>
  <si>
    <t>Potrubí</t>
  </si>
  <si>
    <t>899642</t>
  </si>
  <si>
    <t>ZKOUŠKA VODOTĚSNOSTI POTRUBÍ DN DO 200MM</t>
  </si>
  <si>
    <t>viz pol. 721174   130,0=130,00 [A]</t>
  </si>
  <si>
    <t>9117C1</t>
  </si>
  <si>
    <t>SVOD OCEL ZÁBRADEL ÚROVEŇ ZADRŽ H2 - DODÁVKA A MONTÁŽ</t>
  </si>
  <si>
    <t>na mostě vč.křídel  83,54+84,43=167,97 [A]</t>
  </si>
  <si>
    <t>na mostě
2*3=6,00 [A]</t>
  </si>
  <si>
    <t>91345</t>
  </si>
  <si>
    <t>NIVELAČNÍ ZNAČKY KOVOVÉ</t>
  </si>
  <si>
    <t>na římsách   2*11=22,00 [A]
na podpěrách   5*2=10,00 [B]
Celkem: A+B=32,00 [C]</t>
  </si>
  <si>
    <t>91355</t>
  </si>
  <si>
    <t>EVIDENČNÍ ČÍSLO MOSTU</t>
  </si>
  <si>
    <t>917223</t>
  </si>
  <si>
    <t>SILNIČNÍ A CHODNÍKOVÉ OBRUBY Z BETONOVÝCH OBRUBNÍKŮ ŠÍŘ 100MM</t>
  </si>
  <si>
    <t>lemování přechodů říms  a zlomová místa
4*5,0+2*1,3+2*1,7+2*1,6+2,1+2*2,1+2,3=37,80 [A]
lemování schodišť a dlažby podél křídel   
2*(2,7+4,5+5,2+3,1+3,1+2,9+1,6+2,7)+0,8*4+5,4*2*3=87,20 [B]
Celkem: A+B=125,00 [C]</t>
  </si>
  <si>
    <t>917224</t>
  </si>
  <si>
    <t>SILNIČNÍ A CHODNÍKOVÉ OBRUBY Z BETONOVÝCH OBRUBNÍKŮ ŠÍŘ 150MM</t>
  </si>
  <si>
    <t>lemování přechodů říms u vozovky   5,0*4=20,00 [A]</t>
  </si>
  <si>
    <t>u říms     83,54+84,43=167,97 [A]</t>
  </si>
  <si>
    <t>93152</t>
  </si>
  <si>
    <t>MOSTNÍ ZÁVĚRY POVRCHOVÉ POSUN DO 100MM
půdorysná délka
s jednoduchým těsněním spáry - popis viz TZ</t>
  </si>
  <si>
    <t>půdorysná délka
20,64+21,11=41,75 [A]</t>
  </si>
  <si>
    <t>935212</t>
  </si>
  <si>
    <t>PŘÍKOPOVÉ ŽLABY Z BETON TVÁRNIC ŠÍŘ DO 600MM DO BETONU TL 100MM</t>
  </si>
  <si>
    <t>skluzy
13,0*2=26,00 [A]</t>
  </si>
  <si>
    <t>935232</t>
  </si>
  <si>
    <t>PŘÍKOPOVÉ ŽLABY Z BETON TVÁRNIC ŠÍŘ DO 1200MM DO BETONU TL 100MM</t>
  </si>
  <si>
    <t>u pilířů P2 a P4
2*27,0=54,00 [A]</t>
  </si>
  <si>
    <t>9359R</t>
  </si>
  <si>
    <t>ODVODNĚNÍ OKRAJE ÚLOŽNÉHO PRAHU
viz detail č.příl.2</t>
  </si>
  <si>
    <t>93639</t>
  </si>
  <si>
    <t>ZAÚSTĚNÍ SKLUZŮ (VČET DLAŽBY Z LOM KAMENE)</t>
  </si>
  <si>
    <t>4=4,00 [A]</t>
  </si>
  <si>
    <t>936532</t>
  </si>
  <si>
    <t>MOSTNÍ ODVODŇOVACÍ SOUPRAVA 300/500
vč.zaústění do svislého svodu</t>
  </si>
  <si>
    <t>2*8=16,00 [A]</t>
  </si>
  <si>
    <t>936541</t>
  </si>
  <si>
    <t>MOSTNÍ ODVODŇOVACÍ TRUBKA (POVRCHŮ IZOLACE) Z NEREZ OCELI
Kompletní vč. volného vyvedení pod NK</t>
  </si>
  <si>
    <t>odvodnění izolace   2*13=26,00 [A]</t>
  </si>
  <si>
    <t>SO DIO</t>
  </si>
  <si>
    <t>Dopravně inženýrská opatření</t>
  </si>
  <si>
    <t>91400</t>
  </si>
  <si>
    <t>DOČASNÉ ZAKRYTÍ NEBO OTOČENÍ STÁVAJÍCÍCH DOPRAVNÍCH ZNAČEK</t>
  </si>
  <si>
    <t>zakrytí a odstranění zakrytí značek, které jsou v rozporu s dočaným dopravním značením
odhad 40=40,00 [A]
přeškrtnutí štítu - etapa D1 (2 krát)
1*2=2,00 [B]
přeškrtnutí cíle - etapa D1 (2 krát) a objídná trasa
4*2+9=17,00 [C]
Celkem: A+B+C=59,00 [D]</t>
  </si>
  <si>
    <t>914172</t>
  </si>
  <si>
    <t>DOPRAVNÍ ZNAČKY ZÁKLADNÍ VELIKOSTI HLINÍKOVÉ FÓLIE TŘ 2 - MONTÁŽ S PŘEMÍSTĚNÍM
provizorní značky vč.stojek</t>
  </si>
  <si>
    <t>A23+E3a+A15+B20a+B26+A9+B21a+C4c+P4+E3b+P6+IS11b+IS11c
etapa D1 - začátek stavby
4+8+6+14+4+2+1+1+1+1+2+3+3=50,00 [A]
etapa D2  - začátek stavby
přemístění z předchozí etapy
0+0+0+0+0+1+1+0+1+1+2+0+0=6,00 [B]
nové
0+0+0+0+0+0+0+1+0+0+0+0+0=1,00 [C]
etapa D3
přemístění z předchozí etapy
0+4+4+8+4+0+0+0+0+0+0+0+0=20,00 [D]
etapa D4
přemístění z předchozí etapy
0+0+0+2+0+0+0+0+0+0+0+0+0=2,00 [E]
etapa D1 - konec stavby
nové
0+4+2+6+0+2+1+0+1+1+2+3+3=25,00 [F]
etapa D2  - konec stavby
přemístění z předchozí etapy
0+0+0+0+0+1+1+0+1+1+2+0+0=6,00 [G]
nové
0+0+0+0+0+0+0+1+0+0+0+0+0=1,00 [H]
IS11b+IS11c+B1+E13
objízdné trasy
31+21+2+2=56,00 [I]
Celkem: A+B+C+D+E+F+G+H+I=167,00 [J]</t>
  </si>
  <si>
    <t>914173</t>
  </si>
  <si>
    <t>DOPRAVNÍ ZNAČKY ZÁKLADNÍ VELIKOSTI HLINÍKOVÉ FÓLIE TŘ 2 - DEMONTÁŽ</t>
  </si>
  <si>
    <t>viz montáž
167=167,00 [A]</t>
  </si>
  <si>
    <t>914179</t>
  </si>
  <si>
    <t>DOPRAV ZNAČKY ZÁKL VEL HLINÍK FÓLIE TŘ 2 - NÁJEMNÉ</t>
  </si>
  <si>
    <t xml:space="preserve">KSDEN     </t>
  </si>
  <si>
    <t>A23+E3a+A15+B20a+B26+A9+B21a+C4c+P4+E3b+P6+IS11b+IS11c
etapa D1 - začátek stavby (2 dny)
(4+8+6+14+4+2+1+1+1+1+2+3+3)*2=100,00 [K]
etapa D2  - začátek stavby (2 dny)
(4+8+6+10+4+2+1+2+1+1+2+0+0)*2=82,00 [L]
etapa D3 - 8 týdnů = 56 dní
(0+4+4+8+4+0+0+2+0+0+0+0+0)*56=1 232,00 [M]
etapa D4 - 6 týdnů = 42 dní
(0+4+4+8+4+0+0+2+0+0+0+0+0)*42=924,00 [R]
etapa D1 - konec stavby (2 dny)
(4+8+6+14+4+2+1+1+1+1+2+3+3)*2=100,00 [S]
etapa D2  - konec stavby (2 dny)
(4+8+6+10+4+2+1+2+1+1+2+0+0)*2=82,00 [T]
IS11b+IS11c+B1+E13
objízdné trasy - 9 měsíců = 274 dní
(31+21+2+2)*274=15 344,00 [Q]
Celkem: K+L+M+R+S+T+Q=17 864,00 [U]</t>
  </si>
  <si>
    <t>914472</t>
  </si>
  <si>
    <t>DOPRAVNÍ ZNAČKY 100X150CM HLINÍKOVÉ FÓLIE TŘ 2 - MONTÁŽ S PŘEMÍSTĚNÍM
provizorní značky vč.stojek</t>
  </si>
  <si>
    <t>IP21+(A15 a E3a retroreflex.)+IP18b+IP29+IS10a+IP21+IS10d+IP22+(IP21 a B15)
etapa D1 - začátek stavby
8+4+4+2+0+1+5+2+1=27,00 [A]
etapa D2  - začátek stavby
přemístění z předchozí etapy
0+0+0+0+0+1+0+0+1=2,00 [B]
nové
0+0+0+0+0+0+5+0+0=5,00 [C]
etapa D3
přemístění z předchozí etapy
8+4+0+0+4+0+0+0+0=16,00 [D]
nové
0+0+0+0+0+0+8+0+0=8,00 [K]
etapa D4
přemístění z předchozí etapy
0+0+0+0+0+0+0+0+0=0,00 [E]
etapa D1 - konec stavby
nové
0+0+4+2+0+1+5+2+1=15,00 [F]
etapa D2  - konec stavby
přemístění z předchozí etapy
0+0+0+0+0+1+0+0+1=2,00 [L]
nové
0+0+0+0+0+0+5+0+0=5,00 [M]
IP22+IS11a+(IP21 a B15)
objízdné trasy
9+2+1=12,00 [I]
Celkem: A+B+C+D+K+E+F+L+M+I=92,00 [N]</t>
  </si>
  <si>
    <t>914473</t>
  </si>
  <si>
    <t>DOPRAVNÍ ZNAČKY 100X150CM HLINÍKOVÉ FÓLIE TŘ 2 - DEMONTÁŽ</t>
  </si>
  <si>
    <t>viz montáž
92=92,00 [A]</t>
  </si>
  <si>
    <t>914479</t>
  </si>
  <si>
    <t>DOPRAV ZNAČKY 100X150CM HLINÍK FÓLIE TŘ 2 - NÁJEMNÉ</t>
  </si>
  <si>
    <t>IP21+(A15 a E3a retroreflex.)+IP18b+IP29+IS10a+IP21+IS10d+IP22+(IP21 a B15)
etapa D1 - začátek stavby (2 dny)
(8+4+4+2+0+1+5+2+1)*2=54,00 [K]
etapa D2  - začátek stavby (2 dny)
(8+4+4+2+1+1+5+0+1)*2=52,00 [L]
etapa D3 - 8 týdnů = 56 dní
(8+4+0+0+0+0+8+0+0)*56=1 120,00 [M]
etapa D4 - 6 týdnů = 42 dní
(8+4+0+0+0+0+0+0+0)*42=504,00 [R]
etapa D1 - konec stavby (2 dny)
(8+4+4+2+0+1+5+2+1)*2=54,00 [V]
etapa D2  - konec stavby (2 dny)
(8+4+4+2+1+1+5+0+1)*2=52,00 [W]
IP22+IS11a+(IP21 a B15)
objízdné trasy - 9 měsíců = 274 dní
(9+2+1)*274=3 288,00 [Q]
Celkem: K+L+M+R+V+W+Q=5 124,00 [X]</t>
  </si>
  <si>
    <t>915321</t>
  </si>
  <si>
    <t>VODOR DOPRAV ZNAČ Z FÓLIE DOČAS ODSTRANITEL - DOD A POKLÁDKA</t>
  </si>
  <si>
    <t>V1a 0,125mm + V1a 0,25mm + V2b 0,25mm + V2b 0,125mm + V5
etapa D1 - začátek stavby
0,125*850+0,25*291+0,25*135/2+0,125*660*1/3+0,5*3,5*5=232,13 [A]
etapa D2  - začátek stavby
0,125*881+0,25*0+0,25*57/2+0,125*680*1/3+0,5*3,5=147,33 [E]
etapa D3
0,125*1130+0,25*142+0,25*42/2+0,125*0*1/3+0,5*3,5*0=182,00 [C]
etapa D4
0,125*1130+0,25*42+0,25*42/2+0,125*0*1/3+0,5*3,5*0=157,00 [F]
etapa D1 - konec stavby
0,125*850+0,25*291+0,25*135/2+0,125*660*1/3+0,5*3,5*5=232,13 [G]
etapa D2  - konec stavby
0,125*881+0,25*0+0,25*57/2+0,125*680*1/3+0,5*3,5=147,33 [H]
etapa D3
Celkem: A+E+C+F+G+H=1 097,92 [I]</t>
  </si>
  <si>
    <t>915322</t>
  </si>
  <si>
    <t>VODOR DOPRAV ZNAČ Z FÓLIE DOČAS ODSTRANITEL - ODSTRANĚNÍ</t>
  </si>
  <si>
    <t>viz dodávka a pokládka
1097,92=1 097,92 [A]</t>
  </si>
  <si>
    <t>916122</t>
  </si>
  <si>
    <t xml:space="preserve">DOPRAV SVĚTLO VÝSTRAŽ SOUPRAVA 3KS - MONTÁŽ S PŘESUNEM
Provizorní dopravní značení - kompletní  vč.napájení
</t>
  </si>
  <si>
    <t>objízdné trasy 
2=2,00 [A]</t>
  </si>
  <si>
    <t>916123</t>
  </si>
  <si>
    <t>DOPRAV SVĚTLO VÝSTRAŽ SOUPRAVA 3KS - DEMONTÁŽ
Provizorní dopravní značení - kompletní  vč.napájení</t>
  </si>
  <si>
    <t>916129</t>
  </si>
  <si>
    <t>DOPRAV SVĚTLO VÝSTRAŽ SOUPRAVA 3KS - NÁJEMNÉ
Provizorní dopravní značení - kompletní  vč.napájení
vč. kontroly úplnosti během výstavby</t>
  </si>
  <si>
    <t>objízdné trasy - 9 měsíců = 274 dní
2*274=548,00 [A]</t>
  </si>
  <si>
    <t>916142</t>
  </si>
  <si>
    <t>DOPRAV SVĚTLO VÝSTRAŽ SOUPRAVA 10KS - MONTÁŽ S PŘESUNEM</t>
  </si>
  <si>
    <t>etapa D1 - začátek stavby
3=3,00 [O]
etapa D2  - začátek stavby
přemístění z předchozí etapy
1=1,00 [B]
nové
1=1,00 [C]
etapa D3
přemístění z předchozí etapy
2=2,00 [D]
etapa D4
přemístění z předchozí etapy
2=2,00 [E]
etapa D1 - konec stavby
přemístění z předchozí etapy
2=2,00 [P]
nové
1=1,00 [F]
etapa D2  - konec stavby
přemístění z předchozí etapy
1=1,00 [L]
nové
1=1,00 [M]
Celkem: O+B+C+D+E+P+F+L+M=14,00 [Q]</t>
  </si>
  <si>
    <t>916143</t>
  </si>
  <si>
    <t>DOPRAV SVĚTLO VÝSTRAŽ SOUPRAVA 10KS - DEMONTÁŽ</t>
  </si>
  <si>
    <t>viz montáž
14=14,00 [A]</t>
  </si>
  <si>
    <t>916149</t>
  </si>
  <si>
    <t>DOPRAVNÍ SVĚTLO VÝSTRAŽNÉ SOUPRAVA 10 KUSŮ - NÁJEMNÉ</t>
  </si>
  <si>
    <t>etapa D1 - začátek stavby (2 dny)
3*2=6,00 [K]
etapa D2  - začátek stavby (2 dny)
4*2=8,00 [L]
etapa D3 - 8 týdnů = 56 dní
2*56=112,00 [M]
etapa D4 - 6 týdnů = 42 dní
2*42=84,00 [R]
etapa D1  - konec stavby (2 dny)
3*2=6,00 [V]
etapa D2  - konec stavby (2 dny)
4*2=8,00 [W]
Celkem: K+L+M+R+V+W=224,00 [X]</t>
  </si>
  <si>
    <t>916182</t>
  </si>
  <si>
    <t>PŘEDZVĚSTNÁ SVĚTELNÁ ŠIPKA - MONTÁŽ S PŘESUNEM
provizorní značky vč.stojek</t>
  </si>
  <si>
    <t>etapa D1 - začátek stavby
1=1,00 [O]
etapa D2  - začátek stavby
0=0,00 [R]
etapa D3
0=0,00 [S]
etapa D4
0=0,00 [T]
etapa D1 - konec stavby
1=1,00 [U]
etapa D2  - konec stavby
0=0,00 [V]
Celkem: O+R+S+T+U+V=2,00 [W]</t>
  </si>
  <si>
    <t>916183</t>
  </si>
  <si>
    <t>PŘEDZVĚSTNÁ SVĚTELNÁ ŠIPKA - DEMONTÁŽ</t>
  </si>
  <si>
    <t>viz montáž
2=2,00 [A]</t>
  </si>
  <si>
    <t>916189</t>
  </si>
  <si>
    <t>PŘEDZVĚSTNÁ SVĚTELNÁ ŠIPKA - NÁJEMNÉ</t>
  </si>
  <si>
    <t>etapa D1 - začátek stavby (2 dny)
1*2=2,00 [K]
etapa D2  - začátek stavby (2 dny)
1*2=2,00 [L]
etapa D3 - 8 týdnů = 56 dní
0*56=0,00 [M]
etapa D4 - 6 týdnů = 42 dní
0*42=0,00 [R]
etapa D1  - konec stavby (2 dny)
1*2=2,00 [V]
etapa D2  - konec stavby (2 dny)
1*2=2,00 [W]
Celkem: K+L+M+R+V+W=8,00 [X]</t>
  </si>
  <si>
    <t>916322</t>
  </si>
  <si>
    <t>DOPRAVNÍ ZÁBRANY Z2 S FÓLIÍ TŘ 2 - MONTÁŽ S PŘESUNEM
Provizorní dopravní značení - kompletní
vč.patních desek, sloupků</t>
  </si>
  <si>
    <t>916323</t>
  </si>
  <si>
    <t>DOPRAVNÍ ZÁBRANY Z2 S FÓLIÍ TŘ 2 - DEMONTÁŽ
Provizorní dopravní značení - kompletní
vč.patních desek, sloupků</t>
  </si>
  <si>
    <t>916329</t>
  </si>
  <si>
    <t>DOPRAVNÍ ZÁBRANY Z2 S FÓLIÍ TŘ 2 - NÁJEMNÉ
Provizorní dopravní značení - kompletní
vč.patních desek, sloupků,  kontroly úplnosti během výstavby</t>
  </si>
  <si>
    <t>916342</t>
  </si>
  <si>
    <t>SMĚROV DESKY Z4 JEDNOSTR S FÓLIÍ TŘ 2 - MONTÁŽ S PŘESUNEM
provizorní značky vč.stojek</t>
  </si>
  <si>
    <t>etapa D1 - začátek stavby
95=95,00 [O]
etapa D2  - začátek stavby
přemístění z předchozí etapy
95=95,00 [B]
nové
31=31,00 [C]
etapa D3
přemístění z předchozí etapy
57=57,00 [D]
etapa D4
přemístění z předchozí etapy
57=57,00 [E]
etapa D1 - konec stavby
přemístění z předchozí etapy
57=57,00 [P]
nové
38=38,00 [F]
etapa D2  - konec stavby
přemístění z předchozí etapy
95=95,00 [L]
nové
31=31,00 [M]
Celkem: O+B+C+D+E+P+F+L+M=556,00 [Q]</t>
  </si>
  <si>
    <t>916343</t>
  </si>
  <si>
    <t>SMĚROVACÍ DESKY Z4 JEDNOSTR S FÓLIÍ TŘ 2 - DEMONTÁŽ</t>
  </si>
  <si>
    <t>viz montáž
556=556,00 [A]</t>
  </si>
  <si>
    <t>916349</t>
  </si>
  <si>
    <t>SMĚROVACÍ DESKY Z4 JEDNOSTR S FÓLIÍ TŘ 2 - NÁJEMNÉ</t>
  </si>
  <si>
    <t>etapa D1 - začátek stavby (2 dny)
95*2=190,00 [K]
etapa D2  - začátek stavby (2 dny)
126*2=252,00 [L]
etapa D3 - 8 týdnů = 56 dní
57*56=3 192,00 [M]
etapa D4 - 6 týdnů = 42 dní
57*42=2 394,00 [R]
etapa D1  - konec stavby (2 dny)
95*2=190,00 [V]
etapa D2  - konec stavby (2 dny)
126*2=252,00 [W]
Celkem: K+L+M+R+V+W=6 470,00 [X]</t>
  </si>
  <si>
    <t>916412</t>
  </si>
  <si>
    <t>VOD DESKA Z5 JEDNOSTR VÝŠ DO 65CM S FÓLIÍ TŘ 2 - MONT S PŘES
Provizorní dopravní značení - kompletní</t>
  </si>
  <si>
    <t>etapa D1 - začátek stavby
69=69,00 [O]
etapa D2  - začátek stavby
přemístění z předchozí etapy
62=62,00 [B]
etapa D3
přemístění z předchozí etapy
10=10,00 [D]
etapa D4
přemístění z předchozí etapy
10=10,00 [E]
etapa D1 - konec stavby
přemístění z předchozí etapy
10=10,00 [P]
nové
59=59,00 [F]
etapa D2  - konec stavby
přemístění z předchozí etapy
62=62,00 [L]
Celkem: O+B+D+E+P+F+L=282,00 [Q]</t>
  </si>
  <si>
    <t>916413</t>
  </si>
  <si>
    <t>VOD DESKA Z5 JEDNOSTR VÝŠ DO 65CM S FÓLIÍ TŘ 2 - DEMONTÁŽ
Provizorní dopravní značení - kompletní</t>
  </si>
  <si>
    <t>viz montáž
282=282,00 [A]</t>
  </si>
  <si>
    <t>916419</t>
  </si>
  <si>
    <t>VOD DESKA Z5 JEDNOSTR VÝŠ DO 65CM S FÓL TŘ 2 - NÁJEMNÉ
Provizorní dopravní značení - kompletní
vč.patních desek, sloupků,  kontroly úplnosti během výstavby</t>
  </si>
  <si>
    <t>etapa D1 - začátek stavby (2 dny)
69*2=138,00 [K]
etapa D2  - začátek stavby (2 dny)
62*2=124,00 [L]
etapa D3 - 8 týdnů = 56 dní
10*56=560,00 [M]
etapa D4 - 6 týdnů = 42 dní
10*42=420,00 [R]
etapa D1  - konec stavby (2 dny)
69*2=138,00 [V]
etapa D2  - konec stavby (2 dny)
62*2=124,00 [W]
Celkem: K+L+M+R+V+W=1 504,00 [X]</t>
  </si>
</sst>
</file>

<file path=xl/styles.xml><?xml version="1.0" encoding="utf-8"?>
<styleSheet xmlns="http://schemas.openxmlformats.org/spreadsheetml/2006/main">
  <numFmts count="1">
    <numFmt numFmtId="177" formatCode="### ### ###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8">
        <f>'000'!I38</f>
      </c>
      <c r="D11" s="8">
        <f>'000'!M38</f>
      </c>
      <c r="E11" s="8">
        <f>C11+D11</f>
      </c>
    </row>
    <row r="12" spans="1:5" ht="12.75" customHeight="1">
      <c r="A12" s="6" t="s">
        <v>89</v>
      </c>
      <c r="B12" s="6" t="s">
        <v>88</v>
      </c>
      <c r="C12" s="8">
        <f>'001'!I70</f>
      </c>
      <c r="D12" s="8">
        <f>'001'!M70</f>
      </c>
      <c r="E12" s="8">
        <f>C12+D12</f>
      </c>
    </row>
    <row r="13" spans="1:5" ht="12.75" customHeight="1">
      <c r="A13" s="6" t="s">
        <v>156</v>
      </c>
      <c r="B13" s="6" t="s">
        <v>155</v>
      </c>
      <c r="C13" s="8">
        <f>'181'!I131</f>
      </c>
      <c r="D13" s="8">
        <f>'181'!M131</f>
      </c>
      <c r="E13" s="8">
        <f>C13+D13</f>
      </c>
    </row>
    <row r="14" spans="1:5" ht="12.75" customHeight="1">
      <c r="A14" s="6" t="s">
        <v>300</v>
      </c>
      <c r="B14" s="6" t="s">
        <v>299</v>
      </c>
      <c r="C14" s="8">
        <f>'240'!I170</f>
      </c>
      <c r="D14" s="8">
        <f>'240'!M170</f>
      </c>
      <c r="E14" s="8">
        <f>C14+D14</f>
      </c>
    </row>
    <row r="15" spans="1:5" ht="12.75" customHeight="1">
      <c r="A15" s="6" t="s">
        <v>478</v>
      </c>
      <c r="B15" s="6" t="s">
        <v>479</v>
      </c>
      <c r="C15" s="8">
        <f>'SO DIO'!I77</f>
      </c>
      <c r="D15" s="8">
        <f>'SO DIO'!M77</f>
      </c>
      <c r="E15" s="8">
        <f>C15+D15</f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3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L8" t="s">
        <v>35</v>
      </c>
      <c r="M8" t="s">
        <v>11</v>
      </c>
    </row>
    <row r="9" spans="1:12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12.7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8">
        <f>ROUND((H12*G12),2)</f>
      </c>
      <c r="L12">
        <f>rekapitulace!H8</f>
      </c>
      <c r="M12">
        <f>ROUND(L12/100*I12,2)</f>
      </c>
    </row>
    <row r="13" spans="1:13" ht="12.75">
      <c r="A13" s="6">
        <v>2</v>
      </c>
      <c r="B13" s="6" t="s">
        <v>46</v>
      </c>
      <c r="C13" s="6" t="s">
        <v>51</v>
      </c>
      <c r="D13" s="6" t="s">
        <v>48</v>
      </c>
      <c r="E13" s="6" t="s">
        <v>52</v>
      </c>
      <c r="F13" s="6" t="s">
        <v>50</v>
      </c>
      <c r="G13" s="8">
        <v>1</v>
      </c>
      <c r="H13" s="11"/>
      <c r="I13" s="8">
        <f>ROUND((H13*G13),2)</f>
      </c>
      <c r="L13">
        <f>rekapitulace!H8</f>
      </c>
      <c r="M13">
        <f>ROUND(L13/100*I13,2)</f>
      </c>
    </row>
    <row r="14" spans="1:13" ht="12.75">
      <c r="A14" s="6">
        <v>3</v>
      </c>
      <c r="B14" s="6" t="s">
        <v>48</v>
      </c>
      <c r="C14" s="6" t="s">
        <v>53</v>
      </c>
      <c r="D14" s="6" t="s">
        <v>48</v>
      </c>
      <c r="E14" s="6" t="s">
        <v>54</v>
      </c>
      <c r="F14" s="6" t="s">
        <v>50</v>
      </c>
      <c r="G14" s="8">
        <v>1</v>
      </c>
      <c r="H14" s="11"/>
      <c r="I14" s="8">
        <f>ROUND((H14*G14),2)</f>
      </c>
      <c r="L14">
        <f>rekapitulace!H8</f>
      </c>
      <c r="M14">
        <f>ROUND(L14/100*I14,2)</f>
      </c>
    </row>
    <row r="15" spans="1:13" ht="12.75">
      <c r="A15" s="6">
        <v>4</v>
      </c>
      <c r="B15" s="6" t="s">
        <v>46</v>
      </c>
      <c r="C15" s="6" t="s">
        <v>55</v>
      </c>
      <c r="D15" s="6" t="s">
        <v>48</v>
      </c>
      <c r="E15" s="6" t="s">
        <v>56</v>
      </c>
      <c r="F15" s="6" t="s">
        <v>50</v>
      </c>
      <c r="G15" s="8">
        <v>1</v>
      </c>
      <c r="H15" s="11"/>
      <c r="I15" s="8">
        <f>ROUND((H15*G15),2)</f>
      </c>
      <c r="L15">
        <f>rekapitulace!H8</f>
      </c>
      <c r="M15">
        <f>ROUND(L15/100*I15,2)</f>
      </c>
    </row>
    <row r="16" spans="1:13" ht="12.75">
      <c r="A16" s="6">
        <v>5</v>
      </c>
      <c r="B16" s="6" t="s">
        <v>48</v>
      </c>
      <c r="C16" s="6" t="s">
        <v>57</v>
      </c>
      <c r="D16" s="6" t="s">
        <v>48</v>
      </c>
      <c r="E16" s="6" t="s">
        <v>58</v>
      </c>
      <c r="F16" s="6" t="s">
        <v>50</v>
      </c>
      <c r="G16" s="8">
        <v>1</v>
      </c>
      <c r="H16" s="11"/>
      <c r="I16" s="8">
        <f>ROUND((H16*G16),2)</f>
      </c>
      <c r="L16">
        <f>rekapitulace!H8</f>
      </c>
      <c r="M16">
        <f>ROUND(L16/100*I16,2)</f>
      </c>
    </row>
    <row r="17" spans="1:13" ht="12.75">
      <c r="A17" s="6">
        <v>6</v>
      </c>
      <c r="B17" s="6" t="s">
        <v>48</v>
      </c>
      <c r="C17" s="6" t="s">
        <v>59</v>
      </c>
      <c r="D17" s="6" t="s">
        <v>48</v>
      </c>
      <c r="E17" s="6" t="s">
        <v>60</v>
      </c>
      <c r="F17" s="6" t="s">
        <v>50</v>
      </c>
      <c r="G17" s="8">
        <v>1</v>
      </c>
      <c r="H17" s="11"/>
      <c r="I17" s="8">
        <f>ROUND((H17*G17),2)</f>
      </c>
      <c r="L17">
        <f>rekapitulace!H8</f>
      </c>
      <c r="M17">
        <f>ROUND(L17/100*I17,2)</f>
      </c>
    </row>
    <row r="18" spans="1:13" ht="12.75">
      <c r="A18" s="6">
        <v>7</v>
      </c>
      <c r="B18" s="6" t="s">
        <v>46</v>
      </c>
      <c r="C18" s="6" t="s">
        <v>61</v>
      </c>
      <c r="D18" s="6" t="s">
        <v>62</v>
      </c>
      <c r="E18" s="6" t="s">
        <v>63</v>
      </c>
      <c r="F18" s="6" t="s">
        <v>50</v>
      </c>
      <c r="G18" s="8">
        <v>1</v>
      </c>
      <c r="H18" s="11"/>
      <c r="I18" s="8">
        <f>ROUND((H18*G18),2)</f>
      </c>
      <c r="L18">
        <f>rekapitulace!H8</f>
      </c>
      <c r="M18">
        <f>ROUND(L18/100*I18,2)</f>
      </c>
    </row>
    <row r="19" spans="1:13" ht="12.75">
      <c r="A19" s="6">
        <v>8</v>
      </c>
      <c r="B19" s="6" t="s">
        <v>46</v>
      </c>
      <c r="C19" s="6" t="s">
        <v>61</v>
      </c>
      <c r="D19" s="6" t="s">
        <v>64</v>
      </c>
      <c r="E19" s="6" t="s">
        <v>65</v>
      </c>
      <c r="F19" s="6" t="s">
        <v>50</v>
      </c>
      <c r="G19" s="8">
        <v>1</v>
      </c>
      <c r="H19" s="11"/>
      <c r="I19" s="8">
        <f>ROUND((H19*G19),2)</f>
      </c>
      <c r="L19">
        <f>rekapitulace!H8</f>
      </c>
      <c r="M19">
        <f>ROUND(L19/100*I19,2)</f>
      </c>
    </row>
    <row r="20" spans="1:13" ht="12.75">
      <c r="A20" s="6">
        <v>9</v>
      </c>
      <c r="B20" s="6" t="s">
        <v>46</v>
      </c>
      <c r="C20" s="6" t="s">
        <v>66</v>
      </c>
      <c r="D20" s="6" t="s">
        <v>48</v>
      </c>
      <c r="E20" s="6" t="s">
        <v>67</v>
      </c>
      <c r="F20" s="6" t="s">
        <v>50</v>
      </c>
      <c r="G20" s="8">
        <v>1</v>
      </c>
      <c r="H20" s="11"/>
      <c r="I20" s="8">
        <f>ROUND((H20*G20),2)</f>
      </c>
      <c r="L20">
        <f>rekapitulace!H8</f>
      </c>
      <c r="M20">
        <f>ROUND(L20/100*I20,2)</f>
      </c>
    </row>
    <row r="21" spans="1:13" ht="12.75">
      <c r="A21" s="6">
        <v>10</v>
      </c>
      <c r="B21" s="6" t="s">
        <v>46</v>
      </c>
      <c r="C21" s="6" t="s">
        <v>68</v>
      </c>
      <c r="D21" s="6" t="s">
        <v>48</v>
      </c>
      <c r="E21" s="6" t="s">
        <v>69</v>
      </c>
      <c r="F21" s="6" t="s">
        <v>50</v>
      </c>
      <c r="G21" s="8">
        <v>1</v>
      </c>
      <c r="H21" s="11"/>
      <c r="I21" s="8">
        <f>ROUND((H21*G21),2)</f>
      </c>
      <c r="L21">
        <f>rekapitulace!H8</f>
      </c>
      <c r="M21">
        <f>ROUND(L21/100*I21,2)</f>
      </c>
    </row>
    <row r="22" spans="1:13" ht="12.75">
      <c r="A22" s="6">
        <v>11</v>
      </c>
      <c r="B22" s="6" t="s">
        <v>46</v>
      </c>
      <c r="C22" s="6" t="s">
        <v>70</v>
      </c>
      <c r="D22" s="6" t="s">
        <v>48</v>
      </c>
      <c r="E22" s="6" t="s">
        <v>71</v>
      </c>
      <c r="F22" s="6" t="s">
        <v>50</v>
      </c>
      <c r="G22" s="8">
        <v>1</v>
      </c>
      <c r="H22" s="11"/>
      <c r="I22" s="8">
        <f>ROUND((H22*G22),2)</f>
      </c>
      <c r="L22">
        <f>rekapitulace!H8</f>
      </c>
      <c r="M22">
        <f>ROUND(L22/100*I22,2)</f>
      </c>
    </row>
    <row r="23" spans="1:13" ht="12.75">
      <c r="A23" s="6">
        <v>12</v>
      </c>
      <c r="B23" s="6" t="s">
        <v>48</v>
      </c>
      <c r="C23" s="6" t="s">
        <v>72</v>
      </c>
      <c r="D23" s="6" t="s">
        <v>48</v>
      </c>
      <c r="E23" s="6" t="s">
        <v>73</v>
      </c>
      <c r="F23" s="6" t="s">
        <v>50</v>
      </c>
      <c r="G23" s="8">
        <v>1</v>
      </c>
      <c r="H23" s="11"/>
      <c r="I23" s="8">
        <f>ROUND((H23*G23),2)</f>
      </c>
      <c r="L23">
        <f>rekapitulace!H8</f>
      </c>
      <c r="M23">
        <f>ROUND(L23/100*I23,2)</f>
      </c>
    </row>
    <row r="24" spans="1:13" ht="12.75">
      <c r="A24" s="6">
        <v>13</v>
      </c>
      <c r="B24" s="6" t="s">
        <v>46</v>
      </c>
      <c r="C24" s="6" t="s">
        <v>74</v>
      </c>
      <c r="D24" s="6" t="s">
        <v>48</v>
      </c>
      <c r="E24" s="6" t="s">
        <v>75</v>
      </c>
      <c r="F24" s="6" t="s">
        <v>50</v>
      </c>
      <c r="G24" s="8">
        <v>1</v>
      </c>
      <c r="H24" s="11"/>
      <c r="I24" s="8">
        <f>ROUND((H24*G24),2)</f>
      </c>
      <c r="L24">
        <f>rekapitulace!H8</f>
      </c>
      <c r="M24">
        <f>ROUND(L24/100*I24,2)</f>
      </c>
    </row>
    <row r="25" spans="1:13" ht="12.75">
      <c r="A25" s="6">
        <v>14</v>
      </c>
      <c r="B25" s="6" t="s">
        <v>46</v>
      </c>
      <c r="C25" s="6" t="s">
        <v>76</v>
      </c>
      <c r="D25" s="6" t="s">
        <v>48</v>
      </c>
      <c r="E25" s="6" t="s">
        <v>77</v>
      </c>
      <c r="F25" s="6" t="s">
        <v>50</v>
      </c>
      <c r="G25" s="8">
        <v>1</v>
      </c>
      <c r="H25" s="11"/>
      <c r="I25" s="8">
        <f>ROUND((H25*G25),2)</f>
      </c>
      <c r="L25">
        <f>rekapitulace!H8</f>
      </c>
      <c r="M25">
        <f>ROUND(L25/100*I25,2)</f>
      </c>
    </row>
    <row r="26" spans="1:13" ht="12.75">
      <c r="A26" s="6">
        <v>15</v>
      </c>
      <c r="B26" s="6" t="s">
        <v>48</v>
      </c>
      <c r="C26" s="6" t="s">
        <v>78</v>
      </c>
      <c r="D26" s="6" t="s">
        <v>48</v>
      </c>
      <c r="E26" s="6" t="s">
        <v>79</v>
      </c>
      <c r="F26" s="6" t="s">
        <v>50</v>
      </c>
      <c r="G26" s="8">
        <v>1</v>
      </c>
      <c r="H26" s="11"/>
      <c r="I26" s="8">
        <f>ROUND((H26*G26),2)</f>
      </c>
      <c r="L26">
        <f>rekapitulace!H8</f>
      </c>
      <c r="M26">
        <f>ROUND(L26/100*I26,2)</f>
      </c>
    </row>
    <row r="27" spans="1:13" ht="12.75" customHeight="1">
      <c r="A27" s="12"/>
      <c r="B27" s="12"/>
      <c r="C27" s="12" t="s">
        <v>45</v>
      </c>
      <c r="D27" s="12"/>
      <c r="E27" s="12" t="s">
        <v>44</v>
      </c>
      <c r="F27" s="12"/>
      <c r="G27" s="12"/>
      <c r="H27" s="12"/>
      <c r="I27" s="12">
        <f>SUM(I12:I26)</f>
      </c>
      <c r="M27">
        <f>SUM(M12:M26)</f>
      </c>
    </row>
    <row r="29" spans="1:13" ht="12.75" customHeight="1">
      <c r="A29" s="12"/>
      <c r="B29" s="12"/>
      <c r="C29" s="12"/>
      <c r="D29" s="12"/>
      <c r="E29" s="12" t="s">
        <v>80</v>
      </c>
      <c r="F29" s="12"/>
      <c r="G29" s="12"/>
      <c r="H29" s="12"/>
      <c r="I29" s="12">
        <f>+I27</f>
      </c>
      <c r="M29">
        <f>+M27</f>
      </c>
    </row>
    <row r="31" spans="1:9" ht="12.75" customHeight="1">
      <c r="A31" s="7" t="s">
        <v>81</v>
      </c>
      <c r="B31" s="7"/>
      <c r="C31" s="7"/>
      <c r="D31" s="7"/>
      <c r="E31" s="7"/>
      <c r="F31" s="7"/>
      <c r="G31" s="7"/>
      <c r="H31" s="7"/>
      <c r="I31" s="7"/>
    </row>
    <row r="32" spans="1:9" ht="12.75" customHeight="1">
      <c r="A32" s="7"/>
      <c r="B32" s="7"/>
      <c r="C32" s="7"/>
      <c r="D32" s="7"/>
      <c r="E32" s="7" t="s">
        <v>82</v>
      </c>
      <c r="F32" s="7"/>
      <c r="G32" s="7"/>
      <c r="H32" s="7"/>
      <c r="I32" s="7"/>
    </row>
    <row r="33" spans="1:13" ht="12.75" customHeight="1">
      <c r="A33" s="12"/>
      <c r="B33" s="12"/>
      <c r="C33" s="12"/>
      <c r="D33" s="12"/>
      <c r="E33" s="12" t="s">
        <v>83</v>
      </c>
      <c r="F33" s="12"/>
      <c r="G33" s="12"/>
      <c r="H33" s="12"/>
      <c r="I33" s="12">
        <v>0</v>
      </c>
      <c r="M33">
        <v>0</v>
      </c>
    </row>
    <row r="34" spans="1:9" ht="12.75" customHeight="1">
      <c r="A34" s="7"/>
      <c r="B34" s="7"/>
      <c r="C34" s="7"/>
      <c r="D34" s="7"/>
      <c r="E34" s="7" t="s">
        <v>84</v>
      </c>
      <c r="F34" s="7"/>
      <c r="G34" s="7"/>
      <c r="H34" s="7"/>
      <c r="I34" s="7"/>
    </row>
    <row r="35" spans="1:13" ht="12.75" customHeight="1">
      <c r="A35" s="12"/>
      <c r="B35" s="12"/>
      <c r="C35" s="12"/>
      <c r="D35" s="12"/>
      <c r="E35" s="12" t="s">
        <v>85</v>
      </c>
      <c r="F35" s="12"/>
      <c r="G35" s="12"/>
      <c r="H35" s="12"/>
      <c r="I35" s="12">
        <v>0</v>
      </c>
      <c r="M35">
        <v>0</v>
      </c>
    </row>
    <row r="36" spans="1:13" ht="12.75" customHeight="1">
      <c r="A36" s="12"/>
      <c r="B36" s="12"/>
      <c r="C36" s="12"/>
      <c r="D36" s="12"/>
      <c r="E36" s="12" t="s">
        <v>86</v>
      </c>
      <c r="F36" s="12"/>
      <c r="G36" s="12"/>
      <c r="H36" s="12"/>
      <c r="I36" s="12">
        <f>I33+I35</f>
      </c>
      <c r="M36">
        <f>M33+M35</f>
      </c>
    </row>
    <row r="38" spans="1:13" ht="12.75" customHeight="1">
      <c r="A38" s="12"/>
      <c r="B38" s="12"/>
      <c r="C38" s="12"/>
      <c r="D38" s="12"/>
      <c r="E38" s="12" t="s">
        <v>86</v>
      </c>
      <c r="F38" s="12"/>
      <c r="G38" s="12"/>
      <c r="H38" s="12"/>
      <c r="I38" s="12">
        <f>I29+I36</f>
      </c>
      <c r="M38">
        <f>M29+M36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87</v>
      </c>
      <c r="D5" s="5"/>
      <c r="E5" s="5" t="s">
        <v>88</v>
      </c>
    </row>
    <row r="6" spans="1:5" ht="12.75" customHeight="1">
      <c r="A6" t="s">
        <v>18</v>
      </c>
      <c r="C6" s="5" t="s">
        <v>89</v>
      </c>
      <c r="D6" s="5"/>
      <c r="E6" s="5" t="s">
        <v>88</v>
      </c>
    </row>
    <row r="7" spans="3:5" ht="12.75" customHeight="1">
      <c r="C7" s="5"/>
      <c r="D7" s="5"/>
      <c r="E7" s="5"/>
    </row>
    <row r="8" spans="1:13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L8" t="s">
        <v>35</v>
      </c>
      <c r="M8" t="s">
        <v>11</v>
      </c>
    </row>
    <row r="9" spans="1:12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12.75">
      <c r="A12" s="6">
        <v>1</v>
      </c>
      <c r="B12" s="6" t="s">
        <v>46</v>
      </c>
      <c r="C12" s="6" t="s">
        <v>90</v>
      </c>
      <c r="D12" s="6" t="s">
        <v>48</v>
      </c>
      <c r="E12" s="6" t="s">
        <v>91</v>
      </c>
      <c r="F12" s="6" t="s">
        <v>92</v>
      </c>
      <c r="G12" s="8">
        <v>608.12</v>
      </c>
      <c r="H12" s="11"/>
      <c r="I12" s="8">
        <f>ROUND((H12*G12),2)</f>
      </c>
      <c r="L12">
        <f>rekapitulace!H8</f>
      </c>
      <c r="M12">
        <f>ROUND(L12/100*I12,2)</f>
      </c>
    </row>
    <row r="13" ht="76.5">
      <c r="E13" s="13" t="s">
        <v>93</v>
      </c>
    </row>
    <row r="14" spans="1:13" ht="12.75">
      <c r="A14" s="6">
        <v>2</v>
      </c>
      <c r="B14" s="6" t="s">
        <v>46</v>
      </c>
      <c r="C14" s="6" t="s">
        <v>94</v>
      </c>
      <c r="D14" s="6" t="s">
        <v>48</v>
      </c>
      <c r="E14" s="6" t="s">
        <v>95</v>
      </c>
      <c r="F14" s="6" t="s">
        <v>92</v>
      </c>
      <c r="G14" s="8">
        <v>2430.42</v>
      </c>
      <c r="H14" s="11"/>
      <c r="I14" s="8">
        <f>ROUND((H14*G14),2)</f>
      </c>
      <c r="L14">
        <f>rekapitulace!H8</f>
      </c>
      <c r="M14">
        <f>ROUND(L14/100*I14,2)</f>
      </c>
    </row>
    <row r="15" ht="255">
      <c r="E15" s="13" t="s">
        <v>96</v>
      </c>
    </row>
    <row r="16" spans="1:13" ht="12.75">
      <c r="A16" s="6">
        <v>3</v>
      </c>
      <c r="B16" s="6" t="s">
        <v>46</v>
      </c>
      <c r="C16" s="6" t="s">
        <v>97</v>
      </c>
      <c r="D16" s="6" t="s">
        <v>48</v>
      </c>
      <c r="E16" s="6" t="s">
        <v>98</v>
      </c>
      <c r="F16" s="6" t="s">
        <v>92</v>
      </c>
      <c r="G16" s="8">
        <v>33.41</v>
      </c>
      <c r="H16" s="11"/>
      <c r="I16" s="8">
        <f>ROUND((H16*G16),2)</f>
      </c>
      <c r="L16">
        <f>rekapitulace!H8</f>
      </c>
      <c r="M16">
        <f>ROUND(L16/100*I16,2)</f>
      </c>
    </row>
    <row r="17" ht="51">
      <c r="E17" s="13" t="s">
        <v>99</v>
      </c>
    </row>
    <row r="18" spans="1:13" ht="12.75" customHeight="1">
      <c r="A18" s="12"/>
      <c r="B18" s="12"/>
      <c r="C18" s="12" t="s">
        <v>45</v>
      </c>
      <c r="D18" s="12"/>
      <c r="E18" s="12" t="s">
        <v>44</v>
      </c>
      <c r="F18" s="12"/>
      <c r="G18" s="12"/>
      <c r="H18" s="12"/>
      <c r="I18" s="12">
        <f>SUM(I12:I17)</f>
      </c>
      <c r="M18">
        <f>SUM(M12:M17)</f>
      </c>
    </row>
    <row r="20" spans="1:9" ht="12.75" customHeight="1">
      <c r="A20" s="7"/>
      <c r="B20" s="7"/>
      <c r="C20" s="7" t="s">
        <v>25</v>
      </c>
      <c r="D20" s="7"/>
      <c r="E20" s="7" t="s">
        <v>100</v>
      </c>
      <c r="F20" s="7"/>
      <c r="G20" s="9"/>
      <c r="H20" s="7"/>
      <c r="I20" s="9"/>
    </row>
    <row r="21" spans="1:13" ht="12.75">
      <c r="A21" s="6">
        <v>4</v>
      </c>
      <c r="B21" s="6" t="s">
        <v>46</v>
      </c>
      <c r="C21" s="6" t="s">
        <v>101</v>
      </c>
      <c r="D21" s="6" t="s">
        <v>48</v>
      </c>
      <c r="E21" s="6" t="s">
        <v>102</v>
      </c>
      <c r="F21" s="6" t="s">
        <v>103</v>
      </c>
      <c r="G21" s="8">
        <v>165</v>
      </c>
      <c r="H21" s="11"/>
      <c r="I21" s="8">
        <f>ROUND((H21*G21),2)</f>
      </c>
      <c r="L21">
        <f>rekapitulace!H8</f>
      </c>
      <c r="M21">
        <f>ROUND(L21/100*I21,2)</f>
      </c>
    </row>
    <row r="22" ht="25.5">
      <c r="E22" s="13" t="s">
        <v>104</v>
      </c>
    </row>
    <row r="23" spans="1:13" ht="12.75">
      <c r="A23" s="6">
        <v>5</v>
      </c>
      <c r="B23" s="6" t="s">
        <v>46</v>
      </c>
      <c r="C23" s="6" t="s">
        <v>105</v>
      </c>
      <c r="D23" s="6" t="s">
        <v>48</v>
      </c>
      <c r="E23" s="6" t="s">
        <v>106</v>
      </c>
      <c r="F23" s="6" t="s">
        <v>107</v>
      </c>
      <c r="G23" s="8">
        <v>150.15</v>
      </c>
      <c r="H23" s="11"/>
      <c r="I23" s="8">
        <f>ROUND((H23*G23),2)</f>
      </c>
      <c r="L23">
        <f>rekapitulace!H8</f>
      </c>
      <c r="M23">
        <f>ROUND(L23/100*I23,2)</f>
      </c>
    </row>
    <row r="24" ht="89.25">
      <c r="E24" s="13" t="s">
        <v>108</v>
      </c>
    </row>
    <row r="25" spans="1:13" ht="12.75">
      <c r="A25" s="6">
        <v>6</v>
      </c>
      <c r="B25" s="6" t="s">
        <v>46</v>
      </c>
      <c r="C25" s="6" t="s">
        <v>109</v>
      </c>
      <c r="D25" s="6" t="s">
        <v>62</v>
      </c>
      <c r="E25" s="6" t="s">
        <v>110</v>
      </c>
      <c r="F25" s="6" t="s">
        <v>107</v>
      </c>
      <c r="G25" s="8">
        <v>225</v>
      </c>
      <c r="H25" s="11"/>
      <c r="I25" s="8">
        <f>ROUND((H25*G25),2)</f>
      </c>
      <c r="L25">
        <f>rekapitulace!H8</f>
      </c>
      <c r="M25">
        <f>ROUND(L25/100*I25,2)</f>
      </c>
    </row>
    <row r="26" ht="204">
      <c r="E26" s="13" t="s">
        <v>111</v>
      </c>
    </row>
    <row r="27" spans="1:13" ht="12.75">
      <c r="A27" s="6">
        <v>7</v>
      </c>
      <c r="B27" s="6" t="s">
        <v>46</v>
      </c>
      <c r="C27" s="6" t="s">
        <v>109</v>
      </c>
      <c r="D27" s="6" t="s">
        <v>64</v>
      </c>
      <c r="E27" s="6" t="s">
        <v>112</v>
      </c>
      <c r="F27" s="6" t="s">
        <v>107</v>
      </c>
      <c r="G27" s="8">
        <v>225</v>
      </c>
      <c r="H27" s="11"/>
      <c r="I27" s="8">
        <f>ROUND((H27*G27),2)</f>
      </c>
      <c r="L27">
        <f>rekapitulace!H8</f>
      </c>
      <c r="M27">
        <f>ROUND(L27/100*I27,2)</f>
      </c>
    </row>
    <row r="28" ht="191.25">
      <c r="E28" s="13" t="s">
        <v>113</v>
      </c>
    </row>
    <row r="29" spans="1:13" ht="12.75">
      <c r="A29" s="6">
        <v>8</v>
      </c>
      <c r="B29" s="6" t="s">
        <v>46</v>
      </c>
      <c r="C29" s="6" t="s">
        <v>114</v>
      </c>
      <c r="D29" s="6" t="s">
        <v>48</v>
      </c>
      <c r="E29" s="6" t="s">
        <v>115</v>
      </c>
      <c r="F29" s="6" t="s">
        <v>116</v>
      </c>
      <c r="G29" s="8">
        <v>960</v>
      </c>
      <c r="H29" s="11"/>
      <c r="I29" s="8">
        <f>ROUND((H29*G29),2)</f>
      </c>
      <c r="L29">
        <f>rekapitulace!H8</f>
      </c>
      <c r="M29">
        <f>ROUND(L29/100*I29,2)</f>
      </c>
    </row>
    <row r="30" ht="63.75">
      <c r="E30" s="13" t="s">
        <v>117</v>
      </c>
    </row>
    <row r="31" spans="1:13" ht="12.75">
      <c r="A31" s="6">
        <v>9</v>
      </c>
      <c r="B31" s="6" t="s">
        <v>46</v>
      </c>
      <c r="C31" s="6" t="s">
        <v>118</v>
      </c>
      <c r="D31" s="6" t="s">
        <v>48</v>
      </c>
      <c r="E31" s="6" t="s">
        <v>119</v>
      </c>
      <c r="F31" s="6" t="s">
        <v>107</v>
      </c>
      <c r="G31" s="8">
        <v>450</v>
      </c>
      <c r="H31" s="11"/>
      <c r="I31" s="8">
        <f>ROUND((H31*G31),2)</f>
      </c>
      <c r="L31">
        <f>rekapitulace!H8</f>
      </c>
      <c r="M31">
        <f>ROUND(L31/100*I31,2)</f>
      </c>
    </row>
    <row r="32" ht="165.75">
      <c r="E32" s="13" t="s">
        <v>120</v>
      </c>
    </row>
    <row r="33" spans="1:13" ht="12.75">
      <c r="A33" s="6">
        <v>10</v>
      </c>
      <c r="B33" s="6" t="s">
        <v>46</v>
      </c>
      <c r="C33" s="6" t="s">
        <v>121</v>
      </c>
      <c r="D33" s="6" t="s">
        <v>48</v>
      </c>
      <c r="E33" s="6" t="s">
        <v>122</v>
      </c>
      <c r="F33" s="6" t="s">
        <v>107</v>
      </c>
      <c r="G33" s="8">
        <v>225</v>
      </c>
      <c r="H33" s="11"/>
      <c r="I33" s="8">
        <f>ROUND((H33*G33),2)</f>
      </c>
      <c r="L33">
        <f>rekapitulace!H8</f>
      </c>
      <c r="M33">
        <f>ROUND(L33/100*I33,2)</f>
      </c>
    </row>
    <row r="34" ht="89.25">
      <c r="E34" s="13" t="s">
        <v>123</v>
      </c>
    </row>
    <row r="35" spans="1:13" ht="12.75" customHeight="1">
      <c r="A35" s="12"/>
      <c r="B35" s="12"/>
      <c r="C35" s="12" t="s">
        <v>25</v>
      </c>
      <c r="D35" s="12"/>
      <c r="E35" s="12" t="s">
        <v>100</v>
      </c>
      <c r="F35" s="12"/>
      <c r="G35" s="12"/>
      <c r="H35" s="12"/>
      <c r="I35" s="12">
        <f>SUM(I21:I34)</f>
      </c>
      <c r="M35">
        <f>SUM(M21:M34)</f>
      </c>
    </row>
    <row r="37" spans="1:9" ht="12.75" customHeight="1">
      <c r="A37" s="7"/>
      <c r="B37" s="7"/>
      <c r="C37" s="7" t="s">
        <v>36</v>
      </c>
      <c r="D37" s="7"/>
      <c r="E37" s="7" t="s">
        <v>124</v>
      </c>
      <c r="F37" s="7"/>
      <c r="G37" s="9"/>
      <c r="H37" s="7"/>
      <c r="I37" s="9"/>
    </row>
    <row r="38" spans="1:13" ht="12.75">
      <c r="A38" s="6">
        <v>11</v>
      </c>
      <c r="B38" s="6" t="s">
        <v>46</v>
      </c>
      <c r="C38" s="6" t="s">
        <v>125</v>
      </c>
      <c r="D38" s="6" t="s">
        <v>48</v>
      </c>
      <c r="E38" s="6" t="s">
        <v>126</v>
      </c>
      <c r="F38" s="6" t="s">
        <v>116</v>
      </c>
      <c r="G38" s="8">
        <v>2800</v>
      </c>
      <c r="H38" s="11"/>
      <c r="I38" s="8">
        <f>ROUND((H38*G38),2)</f>
      </c>
      <c r="L38">
        <f>rekapitulace!H8</f>
      </c>
      <c r="M38">
        <f>ROUND(L38/100*I38,2)</f>
      </c>
    </row>
    <row r="39" ht="216.75">
      <c r="E39" s="13" t="s">
        <v>127</v>
      </c>
    </row>
    <row r="40" spans="1:13" ht="12.75">
      <c r="A40" s="6">
        <v>12</v>
      </c>
      <c r="B40" s="6" t="s">
        <v>48</v>
      </c>
      <c r="C40" s="6" t="s">
        <v>128</v>
      </c>
      <c r="D40" s="6" t="s">
        <v>48</v>
      </c>
      <c r="E40" s="6" t="s">
        <v>129</v>
      </c>
      <c r="F40" s="6" t="s">
        <v>116</v>
      </c>
      <c r="G40" s="8">
        <v>2800</v>
      </c>
      <c r="H40" s="11"/>
      <c r="I40" s="8">
        <f>ROUND((H40*G40),2)</f>
      </c>
      <c r="L40">
        <f>rekapitulace!H8</f>
      </c>
      <c r="M40">
        <f>ROUND(L40/100*I40,2)</f>
      </c>
    </row>
    <row r="41" ht="165.75">
      <c r="E41" s="13" t="s">
        <v>130</v>
      </c>
    </row>
    <row r="42" spans="1:13" ht="12.75" customHeight="1">
      <c r="A42" s="12"/>
      <c r="B42" s="12"/>
      <c r="C42" s="12" t="s">
        <v>36</v>
      </c>
      <c r="D42" s="12"/>
      <c r="E42" s="12" t="s">
        <v>124</v>
      </c>
      <c r="F42" s="12"/>
      <c r="G42" s="12"/>
      <c r="H42" s="12"/>
      <c r="I42" s="12">
        <f>SUM(I38:I41)</f>
      </c>
      <c r="M42">
        <f>SUM(M38:M41)</f>
      </c>
    </row>
    <row r="44" spans="1:9" ht="12.75" customHeight="1">
      <c r="A44" s="7"/>
      <c r="B44" s="7"/>
      <c r="C44" s="7" t="s">
        <v>43</v>
      </c>
      <c r="D44" s="7"/>
      <c r="E44" s="7" t="s">
        <v>131</v>
      </c>
      <c r="F44" s="7"/>
      <c r="G44" s="9"/>
      <c r="H44" s="7"/>
      <c r="I44" s="9"/>
    </row>
    <row r="45" spans="1:13" ht="12.75">
      <c r="A45" s="6">
        <v>13</v>
      </c>
      <c r="B45" s="6" t="s">
        <v>46</v>
      </c>
      <c r="C45" s="6" t="s">
        <v>132</v>
      </c>
      <c r="D45" s="6" t="s">
        <v>48</v>
      </c>
      <c r="E45" s="6" t="s">
        <v>133</v>
      </c>
      <c r="F45" s="6" t="s">
        <v>103</v>
      </c>
      <c r="G45" s="8">
        <v>164.8</v>
      </c>
      <c r="H45" s="11"/>
      <c r="I45" s="8">
        <f>ROUND((H45*G45),2)</f>
      </c>
      <c r="L45">
        <f>rekapitulace!H8</f>
      </c>
      <c r="M45">
        <f>ROUND(L45/100*I45,2)</f>
      </c>
    </row>
    <row r="46" ht="25.5">
      <c r="E46" s="13" t="s">
        <v>134</v>
      </c>
    </row>
    <row r="47" spans="1:13" ht="12.75">
      <c r="A47" s="6">
        <v>14</v>
      </c>
      <c r="B47" s="6" t="s">
        <v>46</v>
      </c>
      <c r="C47" s="6" t="s">
        <v>135</v>
      </c>
      <c r="D47" s="6" t="s">
        <v>48</v>
      </c>
      <c r="E47" s="6" t="s">
        <v>136</v>
      </c>
      <c r="F47" s="6" t="s">
        <v>116</v>
      </c>
      <c r="G47" s="8">
        <v>981.75</v>
      </c>
      <c r="H47" s="11"/>
      <c r="I47" s="8">
        <f>ROUND((H47*G47),2)</f>
      </c>
      <c r="L47">
        <f>rekapitulace!H8</f>
      </c>
      <c r="M47">
        <f>ROUND(L47/100*I47,2)</f>
      </c>
    </row>
    <row r="48" ht="89.25">
      <c r="E48" s="13" t="s">
        <v>137</v>
      </c>
    </row>
    <row r="49" spans="1:13" ht="12.75">
      <c r="A49" s="6">
        <v>15</v>
      </c>
      <c r="B49" s="6" t="s">
        <v>46</v>
      </c>
      <c r="C49" s="6" t="s">
        <v>138</v>
      </c>
      <c r="D49" s="6" t="s">
        <v>48</v>
      </c>
      <c r="E49" s="6" t="s">
        <v>139</v>
      </c>
      <c r="F49" s="6" t="s">
        <v>107</v>
      </c>
      <c r="G49" s="8">
        <v>264.4</v>
      </c>
      <c r="H49" s="11"/>
      <c r="I49" s="8">
        <f>ROUND((H49*G49),2)</f>
      </c>
      <c r="L49">
        <f>rekapitulace!H8</f>
      </c>
      <c r="M49">
        <f>ROUND(L49/100*I49,2)</f>
      </c>
    </row>
    <row r="50" ht="409.5">
      <c r="E50" s="13" t="s">
        <v>140</v>
      </c>
    </row>
    <row r="51" spans="1:13" ht="12.75">
      <c r="A51" s="6">
        <v>16</v>
      </c>
      <c r="B51" s="6" t="s">
        <v>46</v>
      </c>
      <c r="C51" s="6" t="s">
        <v>141</v>
      </c>
      <c r="D51" s="6" t="s">
        <v>48</v>
      </c>
      <c r="E51" s="6" t="s">
        <v>142</v>
      </c>
      <c r="F51" s="6" t="s">
        <v>107</v>
      </c>
      <c r="G51" s="8">
        <v>955.86</v>
      </c>
      <c r="H51" s="11"/>
      <c r="I51" s="8">
        <f>ROUND((H51*G51),2)</f>
      </c>
      <c r="L51">
        <f>rekapitulace!H8</f>
      </c>
      <c r="M51">
        <f>ROUND(L51/100*I51,2)</f>
      </c>
    </row>
    <row r="52" ht="409.5">
      <c r="E52" s="13" t="s">
        <v>143</v>
      </c>
    </row>
    <row r="53" spans="1:13" ht="12.75">
      <c r="A53" s="6">
        <v>17</v>
      </c>
      <c r="B53" s="6" t="s">
        <v>46</v>
      </c>
      <c r="C53" s="6" t="s">
        <v>144</v>
      </c>
      <c r="D53" s="6" t="s">
        <v>48</v>
      </c>
      <c r="E53" s="6" t="s">
        <v>145</v>
      </c>
      <c r="F53" s="6" t="s">
        <v>103</v>
      </c>
      <c r="G53" s="8">
        <v>39.8</v>
      </c>
      <c r="H53" s="11"/>
      <c r="I53" s="8">
        <f>ROUND((H53*G53),2)</f>
      </c>
      <c r="L53">
        <f>rekapitulace!H8</f>
      </c>
      <c r="M53">
        <f>ROUND(L53/100*I53,2)</f>
      </c>
    </row>
    <row r="54" ht="38.25">
      <c r="E54" s="13" t="s">
        <v>146</v>
      </c>
    </row>
    <row r="55" spans="1:13" ht="12.75">
      <c r="A55" s="6">
        <v>18</v>
      </c>
      <c r="B55" s="6" t="s">
        <v>46</v>
      </c>
      <c r="C55" s="6" t="s">
        <v>147</v>
      </c>
      <c r="D55" s="6" t="s">
        <v>48</v>
      </c>
      <c r="E55" s="6" t="s">
        <v>148</v>
      </c>
      <c r="F55" s="6" t="s">
        <v>149</v>
      </c>
      <c r="G55" s="8">
        <v>128</v>
      </c>
      <c r="H55" s="11"/>
      <c r="I55" s="8">
        <f>ROUND((H55*G55),2)</f>
      </c>
      <c r="L55">
        <f>rekapitulace!H8</f>
      </c>
      <c r="M55">
        <f>ROUND(L55/100*I55,2)</f>
      </c>
    </row>
    <row r="56" ht="25.5">
      <c r="E56" s="13" t="s">
        <v>150</v>
      </c>
    </row>
    <row r="57" spans="1:13" ht="12.75">
      <c r="A57" s="6">
        <v>19</v>
      </c>
      <c r="B57" s="6" t="s">
        <v>46</v>
      </c>
      <c r="C57" s="6" t="s">
        <v>151</v>
      </c>
      <c r="D57" s="6" t="s">
        <v>48</v>
      </c>
      <c r="E57" s="6" t="s">
        <v>152</v>
      </c>
      <c r="F57" s="6" t="s">
        <v>116</v>
      </c>
      <c r="G57" s="8">
        <v>1392</v>
      </c>
      <c r="H57" s="11"/>
      <c r="I57" s="8">
        <f>ROUND((H57*G57),2)</f>
      </c>
      <c r="L57">
        <f>rekapitulace!H8</f>
      </c>
      <c r="M57">
        <f>ROUND(L57/100*I57,2)</f>
      </c>
    </row>
    <row r="58" ht="102">
      <c r="E58" s="13" t="s">
        <v>153</v>
      </c>
    </row>
    <row r="59" spans="1:13" ht="12.75" customHeight="1">
      <c r="A59" s="12"/>
      <c r="B59" s="12"/>
      <c r="C59" s="12" t="s">
        <v>43</v>
      </c>
      <c r="D59" s="12"/>
      <c r="E59" s="12" t="s">
        <v>131</v>
      </c>
      <c r="F59" s="12"/>
      <c r="G59" s="12"/>
      <c r="H59" s="12"/>
      <c r="I59" s="12">
        <f>SUM(I45:I58)</f>
      </c>
      <c r="M59">
        <f>SUM(M45:M58)</f>
      </c>
    </row>
    <row r="61" spans="1:13" ht="12.75" customHeight="1">
      <c r="A61" s="12"/>
      <c r="B61" s="12"/>
      <c r="C61" s="12"/>
      <c r="D61" s="12"/>
      <c r="E61" s="12" t="s">
        <v>80</v>
      </c>
      <c r="F61" s="12"/>
      <c r="G61" s="12"/>
      <c r="H61" s="12"/>
      <c r="I61" s="12">
        <f>+I18+I35+I42+I59</f>
      </c>
      <c r="M61">
        <f>+M18+M35+M42+M59</f>
      </c>
    </row>
    <row r="63" spans="1:9" ht="12.75" customHeight="1">
      <c r="A63" s="7" t="s">
        <v>81</v>
      </c>
      <c r="B63" s="7"/>
      <c r="C63" s="7"/>
      <c r="D63" s="7"/>
      <c r="E63" s="7"/>
      <c r="F63" s="7"/>
      <c r="G63" s="7"/>
      <c r="H63" s="7"/>
      <c r="I63" s="7"/>
    </row>
    <row r="64" spans="1:9" ht="12.75" customHeight="1">
      <c r="A64" s="7"/>
      <c r="B64" s="7"/>
      <c r="C64" s="7"/>
      <c r="D64" s="7"/>
      <c r="E64" s="7" t="s">
        <v>82</v>
      </c>
      <c r="F64" s="7"/>
      <c r="G64" s="7"/>
      <c r="H64" s="7"/>
      <c r="I64" s="7"/>
    </row>
    <row r="65" spans="1:13" ht="12.75" customHeight="1">
      <c r="A65" s="12"/>
      <c r="B65" s="12"/>
      <c r="C65" s="12"/>
      <c r="D65" s="12"/>
      <c r="E65" s="12" t="s">
        <v>83</v>
      </c>
      <c r="F65" s="12"/>
      <c r="G65" s="12"/>
      <c r="H65" s="12"/>
      <c r="I65" s="12">
        <v>0</v>
      </c>
      <c r="M65">
        <v>0</v>
      </c>
    </row>
    <row r="66" spans="1:9" ht="12.75" customHeight="1">
      <c r="A66" s="7"/>
      <c r="B66" s="7"/>
      <c r="C66" s="7"/>
      <c r="D66" s="7"/>
      <c r="E66" s="7" t="s">
        <v>84</v>
      </c>
      <c r="F66" s="7"/>
      <c r="G66" s="7"/>
      <c r="H66" s="7"/>
      <c r="I66" s="7"/>
    </row>
    <row r="67" spans="1:13" ht="12.75" customHeight="1">
      <c r="A67" s="12"/>
      <c r="B67" s="12"/>
      <c r="C67" s="12"/>
      <c r="D67" s="12"/>
      <c r="E67" s="12" t="s">
        <v>85</v>
      </c>
      <c r="F67" s="12"/>
      <c r="G67" s="12"/>
      <c r="H67" s="12"/>
      <c r="I67" s="12">
        <v>0</v>
      </c>
      <c r="M67">
        <v>0</v>
      </c>
    </row>
    <row r="68" spans="1:13" ht="12.75" customHeight="1">
      <c r="A68" s="12"/>
      <c r="B68" s="12"/>
      <c r="C68" s="12"/>
      <c r="D68" s="12"/>
      <c r="E68" s="12" t="s">
        <v>86</v>
      </c>
      <c r="F68" s="12"/>
      <c r="G68" s="12"/>
      <c r="H68" s="12"/>
      <c r="I68" s="12">
        <f>I65+I67</f>
      </c>
      <c r="M68">
        <f>M65+M67</f>
      </c>
    </row>
    <row r="70" spans="1:13" ht="12.75" customHeight="1">
      <c r="A70" s="12"/>
      <c r="B70" s="12"/>
      <c r="C70" s="12"/>
      <c r="D70" s="12"/>
      <c r="E70" s="12" t="s">
        <v>86</v>
      </c>
      <c r="F70" s="12"/>
      <c r="G70" s="12"/>
      <c r="H70" s="12"/>
      <c r="I70" s="12">
        <f>I61+I68</f>
      </c>
      <c r="M70">
        <f>M61+M68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154</v>
      </c>
      <c r="D5" s="5"/>
      <c r="E5" s="5" t="s">
        <v>155</v>
      </c>
    </row>
    <row r="6" spans="1:5" ht="12.75" customHeight="1">
      <c r="A6" t="s">
        <v>18</v>
      </c>
      <c r="C6" s="5" t="s">
        <v>156</v>
      </c>
      <c r="D6" s="5"/>
      <c r="E6" s="5" t="s">
        <v>155</v>
      </c>
    </row>
    <row r="7" spans="3:5" ht="12.75" customHeight="1">
      <c r="C7" s="5"/>
      <c r="D7" s="5"/>
      <c r="E7" s="5"/>
    </row>
    <row r="8" spans="1:13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L8" t="s">
        <v>35</v>
      </c>
      <c r="M8" t="s">
        <v>11</v>
      </c>
    </row>
    <row r="9" spans="1:12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12.75">
      <c r="A12" s="6">
        <v>2</v>
      </c>
      <c r="B12" s="6" t="s">
        <v>46</v>
      </c>
      <c r="C12" s="6" t="s">
        <v>157</v>
      </c>
      <c r="D12" s="6" t="s">
        <v>64</v>
      </c>
      <c r="E12" s="6" t="s">
        <v>158</v>
      </c>
      <c r="F12" s="6" t="s">
        <v>92</v>
      </c>
      <c r="G12" s="8">
        <v>184.69</v>
      </c>
      <c r="H12" s="11"/>
      <c r="I12" s="8">
        <f>ROUND((H12*G12),2)</f>
      </c>
      <c r="L12">
        <f>rekapitulace!H8</f>
      </c>
      <c r="M12">
        <f>ROUND(L12/100*I12,2)</f>
      </c>
    </row>
    <row r="13" ht="38.25">
      <c r="E13" s="13" t="s">
        <v>159</v>
      </c>
    </row>
    <row r="14" spans="1:13" ht="12.75">
      <c r="A14" s="6">
        <v>1</v>
      </c>
      <c r="B14" s="6" t="s">
        <v>46</v>
      </c>
      <c r="C14" s="6" t="s">
        <v>157</v>
      </c>
      <c r="D14" s="6" t="s">
        <v>62</v>
      </c>
      <c r="E14" s="6" t="s">
        <v>160</v>
      </c>
      <c r="F14" s="6" t="s">
        <v>92</v>
      </c>
      <c r="G14" s="8">
        <v>721.38</v>
      </c>
      <c r="H14" s="11"/>
      <c r="I14" s="8">
        <f>ROUND((H14*G14),2)</f>
      </c>
      <c r="L14">
        <f>rekapitulace!H8</f>
      </c>
      <c r="M14">
        <f>ROUND(L14/100*I14,2)</f>
      </c>
    </row>
    <row r="15" ht="229.5">
      <c r="E15" s="13" t="s">
        <v>161</v>
      </c>
    </row>
    <row r="16" spans="1:13" ht="12.75">
      <c r="A16" s="6">
        <v>3</v>
      </c>
      <c r="B16" s="6" t="s">
        <v>46</v>
      </c>
      <c r="C16" s="6" t="s">
        <v>157</v>
      </c>
      <c r="D16" s="6" t="s">
        <v>162</v>
      </c>
      <c r="E16" s="6" t="s">
        <v>163</v>
      </c>
      <c r="F16" s="6" t="s">
        <v>92</v>
      </c>
      <c r="G16" s="8">
        <v>57.48</v>
      </c>
      <c r="H16" s="11"/>
      <c r="I16" s="8">
        <f>ROUND((H16*G16),2)</f>
      </c>
      <c r="L16">
        <f>rekapitulace!H8</f>
      </c>
      <c r="M16">
        <f>ROUND(L16/100*I16,2)</f>
      </c>
    </row>
    <row r="17" ht="38.25">
      <c r="E17" s="13" t="s">
        <v>164</v>
      </c>
    </row>
    <row r="18" spans="1:13" ht="12.75" customHeight="1">
      <c r="A18" s="12"/>
      <c r="B18" s="12"/>
      <c r="C18" s="12" t="s">
        <v>45</v>
      </c>
      <c r="D18" s="12"/>
      <c r="E18" s="12" t="s">
        <v>44</v>
      </c>
      <c r="F18" s="12"/>
      <c r="G18" s="12"/>
      <c r="H18" s="12"/>
      <c r="I18" s="12">
        <f>SUM(I12:I17)</f>
      </c>
      <c r="M18">
        <f>SUM(M12:M17)</f>
      </c>
    </row>
    <row r="20" spans="1:9" ht="12.75" customHeight="1">
      <c r="A20" s="7"/>
      <c r="B20" s="7"/>
      <c r="C20" s="7" t="s">
        <v>25</v>
      </c>
      <c r="D20" s="7"/>
      <c r="E20" s="7" t="s">
        <v>100</v>
      </c>
      <c r="F20" s="7"/>
      <c r="G20" s="9"/>
      <c r="H20" s="7"/>
      <c r="I20" s="9"/>
    </row>
    <row r="21" spans="1:13" ht="12.75">
      <c r="A21" s="6">
        <v>4</v>
      </c>
      <c r="B21" s="6" t="s">
        <v>46</v>
      </c>
      <c r="C21" s="6" t="s">
        <v>165</v>
      </c>
      <c r="D21" s="6" t="s">
        <v>48</v>
      </c>
      <c r="E21" s="6" t="s">
        <v>166</v>
      </c>
      <c r="F21" s="6" t="s">
        <v>116</v>
      </c>
      <c r="G21" s="8">
        <v>100</v>
      </c>
      <c r="H21" s="11"/>
      <c r="I21" s="8">
        <f>ROUND((H21*G21),2)</f>
      </c>
      <c r="L21">
        <f>rekapitulace!H8</f>
      </c>
      <c r="M21">
        <f>ROUND(L21/100*I21,2)</f>
      </c>
    </row>
    <row r="22" ht="38.25">
      <c r="E22" s="13" t="s">
        <v>167</v>
      </c>
    </row>
    <row r="23" spans="1:13" ht="12.75">
      <c r="A23" s="6">
        <v>5</v>
      </c>
      <c r="B23" s="6" t="s">
        <v>46</v>
      </c>
      <c r="C23" s="6" t="s">
        <v>168</v>
      </c>
      <c r="D23" s="6" t="s">
        <v>48</v>
      </c>
      <c r="E23" s="6" t="s">
        <v>169</v>
      </c>
      <c r="F23" s="6" t="s">
        <v>116</v>
      </c>
      <c r="G23" s="8">
        <v>995</v>
      </c>
      <c r="H23" s="11"/>
      <c r="I23" s="8">
        <f>ROUND((H23*G23),2)</f>
      </c>
      <c r="L23">
        <f>rekapitulace!H8</f>
      </c>
      <c r="M23">
        <f>ROUND(L23/100*I23,2)</f>
      </c>
    </row>
    <row r="24" ht="165.75">
      <c r="E24" s="13" t="s">
        <v>170</v>
      </c>
    </row>
    <row r="25" spans="1:13" ht="12.75">
      <c r="A25" s="6">
        <v>6</v>
      </c>
      <c r="B25" s="6" t="s">
        <v>46</v>
      </c>
      <c r="C25" s="6" t="s">
        <v>171</v>
      </c>
      <c r="D25" s="6" t="s">
        <v>48</v>
      </c>
      <c r="E25" s="6" t="s">
        <v>172</v>
      </c>
      <c r="F25" s="6" t="s">
        <v>149</v>
      </c>
      <c r="G25" s="8">
        <v>6</v>
      </c>
      <c r="H25" s="11"/>
      <c r="I25" s="8">
        <f>ROUND((H25*G25),2)</f>
      </c>
      <c r="L25">
        <f>rekapitulace!H8</f>
      </c>
      <c r="M25">
        <f>ROUND(L25/100*I25,2)</f>
      </c>
    </row>
    <row r="26" spans="1:13" ht="12.75">
      <c r="A26" s="6">
        <v>7</v>
      </c>
      <c r="B26" s="6" t="s">
        <v>46</v>
      </c>
      <c r="C26" s="6" t="s">
        <v>173</v>
      </c>
      <c r="D26" s="6" t="s">
        <v>48</v>
      </c>
      <c r="E26" s="6" t="s">
        <v>174</v>
      </c>
      <c r="F26" s="6" t="s">
        <v>149</v>
      </c>
      <c r="G26" s="8">
        <v>2</v>
      </c>
      <c r="H26" s="11"/>
      <c r="I26" s="8">
        <f>ROUND((H26*G26),2)</f>
      </c>
      <c r="L26">
        <f>rekapitulace!H8</f>
      </c>
      <c r="M26">
        <f>ROUND(L26/100*I26,2)</f>
      </c>
    </row>
    <row r="27" spans="1:13" ht="12.75">
      <c r="A27" s="6">
        <v>8</v>
      </c>
      <c r="B27" s="6" t="s">
        <v>46</v>
      </c>
      <c r="C27" s="6" t="s">
        <v>175</v>
      </c>
      <c r="D27" s="6" t="s">
        <v>48</v>
      </c>
      <c r="E27" s="6" t="s">
        <v>176</v>
      </c>
      <c r="F27" s="6" t="s">
        <v>107</v>
      </c>
      <c r="G27" s="8">
        <v>23.95</v>
      </c>
      <c r="H27" s="11"/>
      <c r="I27" s="8">
        <f>ROUND((H27*G27),2)</f>
      </c>
      <c r="L27">
        <f>rekapitulace!H8</f>
      </c>
      <c r="M27">
        <f>ROUND(L27/100*I27,2)</f>
      </c>
    </row>
    <row r="28" ht="267.75">
      <c r="E28" s="13" t="s">
        <v>177</v>
      </c>
    </row>
    <row r="29" spans="1:13" ht="12.75">
      <c r="A29" s="6">
        <v>9</v>
      </c>
      <c r="B29" s="6" t="s">
        <v>46</v>
      </c>
      <c r="C29" s="6" t="s">
        <v>178</v>
      </c>
      <c r="D29" s="6" t="s">
        <v>48</v>
      </c>
      <c r="E29" s="6" t="s">
        <v>179</v>
      </c>
      <c r="F29" s="6" t="s">
        <v>107</v>
      </c>
      <c r="G29" s="8">
        <v>137.81</v>
      </c>
      <c r="H29" s="11"/>
      <c r="I29" s="8">
        <f>ROUND((H29*G29),2)</f>
      </c>
      <c r="L29">
        <f>rekapitulace!H8</f>
      </c>
      <c r="M29">
        <f>ROUND(L29/100*I29,2)</f>
      </c>
    </row>
    <row r="30" ht="293.25">
      <c r="E30" s="13" t="s">
        <v>180</v>
      </c>
    </row>
    <row r="31" spans="1:13" ht="12.75">
      <c r="A31" s="6">
        <v>10</v>
      </c>
      <c r="B31" s="6" t="s">
        <v>46</v>
      </c>
      <c r="C31" s="6" t="s">
        <v>181</v>
      </c>
      <c r="D31" s="6" t="s">
        <v>48</v>
      </c>
      <c r="E31" s="6" t="s">
        <v>182</v>
      </c>
      <c r="F31" s="6" t="s">
        <v>107</v>
      </c>
      <c r="G31" s="8">
        <v>80.3</v>
      </c>
      <c r="H31" s="11"/>
      <c r="I31" s="8">
        <f>ROUND((H31*G31),2)</f>
      </c>
      <c r="L31">
        <f>rekapitulace!H8</f>
      </c>
      <c r="M31">
        <f>ROUND(L31/100*I31,2)</f>
      </c>
    </row>
    <row r="32" ht="267.75">
      <c r="E32" s="13" t="s">
        <v>183</v>
      </c>
    </row>
    <row r="33" spans="1:13" ht="12.75">
      <c r="A33" s="6">
        <v>11</v>
      </c>
      <c r="B33" s="6" t="s">
        <v>46</v>
      </c>
      <c r="C33" s="6" t="s">
        <v>184</v>
      </c>
      <c r="D33" s="6" t="s">
        <v>48</v>
      </c>
      <c r="E33" s="6" t="s">
        <v>185</v>
      </c>
      <c r="F33" s="6" t="s">
        <v>107</v>
      </c>
      <c r="G33" s="8">
        <v>228.65</v>
      </c>
      <c r="H33" s="11"/>
      <c r="I33" s="8">
        <f>ROUND((H33*G33),2)</f>
      </c>
      <c r="L33">
        <f>rekapitulace!H8</f>
      </c>
      <c r="M33">
        <f>ROUND(L33/100*I33,2)</f>
      </c>
    </row>
    <row r="34" ht="357">
      <c r="E34" s="13" t="s">
        <v>186</v>
      </c>
    </row>
    <row r="35" spans="1:13" ht="12.75">
      <c r="A35" s="6">
        <v>12</v>
      </c>
      <c r="B35" s="6" t="s">
        <v>46</v>
      </c>
      <c r="C35" s="6" t="s">
        <v>187</v>
      </c>
      <c r="D35" s="6" t="s">
        <v>48</v>
      </c>
      <c r="E35" s="6" t="s">
        <v>188</v>
      </c>
      <c r="F35" s="6" t="s">
        <v>103</v>
      </c>
      <c r="G35" s="8">
        <v>101.8</v>
      </c>
      <c r="H35" s="11"/>
      <c r="I35" s="8">
        <f>ROUND((H35*G35),2)</f>
      </c>
      <c r="L35">
        <f>rekapitulace!H8</f>
      </c>
      <c r="M35">
        <f>ROUND(L35/100*I35,2)</f>
      </c>
    </row>
    <row r="36" ht="255">
      <c r="E36" s="13" t="s">
        <v>189</v>
      </c>
    </row>
    <row r="37" spans="1:13" ht="12.75">
      <c r="A37" s="6">
        <v>13</v>
      </c>
      <c r="B37" s="6" t="s">
        <v>46</v>
      </c>
      <c r="C37" s="6" t="s">
        <v>190</v>
      </c>
      <c r="D37" s="6" t="s">
        <v>48</v>
      </c>
      <c r="E37" s="6" t="s">
        <v>191</v>
      </c>
      <c r="F37" s="6" t="s">
        <v>107</v>
      </c>
      <c r="G37" s="8">
        <v>30.77</v>
      </c>
      <c r="H37" s="11"/>
      <c r="I37" s="8">
        <f>ROUND((H37*G37),2)</f>
      </c>
      <c r="L37">
        <f>rekapitulace!H8</f>
      </c>
      <c r="M37">
        <f>ROUND(L37/100*I37,2)</f>
      </c>
    </row>
    <row r="38" ht="76.5">
      <c r="E38" s="13" t="s">
        <v>192</v>
      </c>
    </row>
    <row r="39" spans="1:13" ht="12.75">
      <c r="A39" s="6">
        <v>14</v>
      </c>
      <c r="B39" s="6" t="s">
        <v>46</v>
      </c>
      <c r="C39" s="6" t="s">
        <v>118</v>
      </c>
      <c r="D39" s="6" t="s">
        <v>48</v>
      </c>
      <c r="E39" s="6" t="s">
        <v>119</v>
      </c>
      <c r="F39" s="6" t="s">
        <v>107</v>
      </c>
      <c r="G39" s="8">
        <v>30.77</v>
      </c>
      <c r="H39" s="11"/>
      <c r="I39" s="8">
        <f>ROUND((H39*G39),2)</f>
      </c>
      <c r="L39">
        <f>rekapitulace!H8</f>
      </c>
      <c r="M39">
        <f>ROUND(L39/100*I39,2)</f>
      </c>
    </row>
    <row r="40" ht="38.25">
      <c r="E40" s="13" t="s">
        <v>193</v>
      </c>
    </row>
    <row r="41" spans="1:13" ht="12.75">
      <c r="A41" s="6">
        <v>15</v>
      </c>
      <c r="B41" s="6" t="s">
        <v>46</v>
      </c>
      <c r="C41" s="6" t="s">
        <v>194</v>
      </c>
      <c r="D41" s="6" t="s">
        <v>48</v>
      </c>
      <c r="E41" s="6" t="s">
        <v>195</v>
      </c>
      <c r="F41" s="6" t="s">
        <v>107</v>
      </c>
      <c r="G41" s="8">
        <v>30.77</v>
      </c>
      <c r="H41" s="11"/>
      <c r="I41" s="8">
        <f>ROUND((H41*G41),2)</f>
      </c>
      <c r="L41">
        <f>rekapitulace!H8</f>
      </c>
      <c r="M41">
        <f>ROUND(L41/100*I41,2)</f>
      </c>
    </row>
    <row r="42" ht="63.75">
      <c r="E42" s="13" t="s">
        <v>196</v>
      </c>
    </row>
    <row r="43" spans="1:13" ht="12.75">
      <c r="A43" s="6">
        <v>16</v>
      </c>
      <c r="B43" s="6" t="s">
        <v>46</v>
      </c>
      <c r="C43" s="6" t="s">
        <v>197</v>
      </c>
      <c r="D43" s="6" t="s">
        <v>48</v>
      </c>
      <c r="E43" s="6" t="s">
        <v>198</v>
      </c>
      <c r="F43" s="6" t="s">
        <v>116</v>
      </c>
      <c r="G43" s="8">
        <v>995</v>
      </c>
      <c r="H43" s="11"/>
      <c r="I43" s="8">
        <f>ROUND((H43*G43),2)</f>
      </c>
      <c r="L43">
        <f>rekapitulace!H8</f>
      </c>
      <c r="M43">
        <f>ROUND(L43/100*I43,2)</f>
      </c>
    </row>
    <row r="44" ht="165.75">
      <c r="E44" s="13" t="s">
        <v>170</v>
      </c>
    </row>
    <row r="45" spans="1:13" ht="12.75">
      <c r="A45" s="6">
        <v>17</v>
      </c>
      <c r="B45" s="6" t="s">
        <v>48</v>
      </c>
      <c r="C45" s="6" t="s">
        <v>199</v>
      </c>
      <c r="D45" s="6" t="s">
        <v>48</v>
      </c>
      <c r="E45" s="6" t="s">
        <v>200</v>
      </c>
      <c r="F45" s="6" t="s">
        <v>107</v>
      </c>
      <c r="G45" s="8">
        <v>149.25</v>
      </c>
      <c r="H45" s="11"/>
      <c r="I45" s="8">
        <f>ROUND((H45*G45),2)</f>
      </c>
      <c r="L45">
        <f>rekapitulace!H8</f>
      </c>
      <c r="M45">
        <f>ROUND(L45/100*I45,2)</f>
      </c>
    </row>
    <row r="46" ht="38.25">
      <c r="E46" s="13" t="s">
        <v>201</v>
      </c>
    </row>
    <row r="47" spans="1:13" ht="12.75">
      <c r="A47" s="6">
        <v>18</v>
      </c>
      <c r="B47" s="6" t="s">
        <v>46</v>
      </c>
      <c r="C47" s="6" t="s">
        <v>202</v>
      </c>
      <c r="D47" s="6" t="s">
        <v>48</v>
      </c>
      <c r="E47" s="6" t="s">
        <v>203</v>
      </c>
      <c r="F47" s="6" t="s">
        <v>116</v>
      </c>
      <c r="G47" s="8">
        <v>995</v>
      </c>
      <c r="H47" s="11"/>
      <c r="I47" s="8">
        <f>ROUND((H47*G47),2)</f>
      </c>
      <c r="L47">
        <f>rekapitulace!H8</f>
      </c>
      <c r="M47">
        <f>ROUND(L47/100*I47,2)</f>
      </c>
    </row>
    <row r="48" spans="1:13" ht="12.75">
      <c r="A48" s="6">
        <v>19</v>
      </c>
      <c r="B48" s="6" t="s">
        <v>46</v>
      </c>
      <c r="C48" s="6" t="s">
        <v>204</v>
      </c>
      <c r="D48" s="6" t="s">
        <v>48</v>
      </c>
      <c r="E48" s="6" t="s">
        <v>205</v>
      </c>
      <c r="F48" s="6" t="s">
        <v>116</v>
      </c>
      <c r="G48" s="8">
        <v>995</v>
      </c>
      <c r="H48" s="11"/>
      <c r="I48" s="8">
        <f>ROUND((H48*G48),2)</f>
      </c>
      <c r="L48">
        <f>rekapitulace!H8</f>
      </c>
      <c r="M48">
        <f>ROUND(L48/100*I48,2)</f>
      </c>
    </row>
    <row r="49" spans="1:13" ht="12.75">
      <c r="A49" s="6">
        <v>20</v>
      </c>
      <c r="B49" s="6" t="s">
        <v>46</v>
      </c>
      <c r="C49" s="6" t="s">
        <v>206</v>
      </c>
      <c r="D49" s="6" t="s">
        <v>48</v>
      </c>
      <c r="E49" s="6" t="s">
        <v>207</v>
      </c>
      <c r="F49" s="6" t="s">
        <v>149</v>
      </c>
      <c r="G49" s="8">
        <v>7</v>
      </c>
      <c r="H49" s="11"/>
      <c r="I49" s="8">
        <f>ROUND((H49*G49),2)</f>
      </c>
      <c r="L49">
        <f>rekapitulace!H8</f>
      </c>
      <c r="M49">
        <f>ROUND(L49/100*I49,2)</f>
      </c>
    </row>
    <row r="50" ht="51">
      <c r="E50" s="13" t="s">
        <v>208</v>
      </c>
    </row>
    <row r="51" spans="1:13" ht="12.75" customHeight="1">
      <c r="A51" s="12"/>
      <c r="B51" s="12"/>
      <c r="C51" s="12" t="s">
        <v>25</v>
      </c>
      <c r="D51" s="12"/>
      <c r="E51" s="12" t="s">
        <v>100</v>
      </c>
      <c r="F51" s="12"/>
      <c r="G51" s="12"/>
      <c r="H51" s="12"/>
      <c r="I51" s="12">
        <f>SUM(I21:I50)</f>
      </c>
      <c r="M51">
        <f>SUM(M21:M50)</f>
      </c>
    </row>
    <row r="53" spans="1:9" ht="12.75" customHeight="1">
      <c r="A53" s="7"/>
      <c r="B53" s="7"/>
      <c r="C53" s="7" t="s">
        <v>38</v>
      </c>
      <c r="D53" s="7"/>
      <c r="E53" s="7" t="s">
        <v>209</v>
      </c>
      <c r="F53" s="7"/>
      <c r="G53" s="9"/>
      <c r="H53" s="7"/>
      <c r="I53" s="9"/>
    </row>
    <row r="54" spans="1:13" ht="12.75">
      <c r="A54" s="6">
        <v>21</v>
      </c>
      <c r="B54" s="6" t="s">
        <v>46</v>
      </c>
      <c r="C54" s="6" t="s">
        <v>210</v>
      </c>
      <c r="D54" s="6" t="s">
        <v>48</v>
      </c>
      <c r="E54" s="6" t="s">
        <v>211</v>
      </c>
      <c r="F54" s="6" t="s">
        <v>107</v>
      </c>
      <c r="G54" s="8">
        <v>48</v>
      </c>
      <c r="H54" s="11"/>
      <c r="I54" s="8">
        <f>ROUND((H54*G54),2)</f>
      </c>
      <c r="L54">
        <f>rekapitulace!H8</f>
      </c>
      <c r="M54">
        <f>ROUND(L54/100*I54,2)</f>
      </c>
    </row>
    <row r="55" ht="102">
      <c r="E55" s="13" t="s">
        <v>212</v>
      </c>
    </row>
    <row r="56" spans="1:13" ht="12.75" customHeight="1">
      <c r="A56" s="12"/>
      <c r="B56" s="12"/>
      <c r="C56" s="12" t="s">
        <v>38</v>
      </c>
      <c r="D56" s="12"/>
      <c r="E56" s="12" t="s">
        <v>209</v>
      </c>
      <c r="F56" s="12"/>
      <c r="G56" s="12"/>
      <c r="H56" s="12"/>
      <c r="I56" s="12">
        <f>SUM(I54:I55)</f>
      </c>
      <c r="M56">
        <f>SUM(M54:M55)</f>
      </c>
    </row>
    <row r="58" spans="1:9" ht="12.75" customHeight="1">
      <c r="A58" s="7"/>
      <c r="B58" s="7"/>
      <c r="C58" s="7" t="s">
        <v>39</v>
      </c>
      <c r="D58" s="7"/>
      <c r="E58" s="7" t="s">
        <v>155</v>
      </c>
      <c r="F58" s="7"/>
      <c r="G58" s="9"/>
      <c r="H58" s="7"/>
      <c r="I58" s="9"/>
    </row>
    <row r="59" spans="1:13" ht="12.75">
      <c r="A59" s="6">
        <v>22</v>
      </c>
      <c r="B59" s="6" t="s">
        <v>46</v>
      </c>
      <c r="C59" s="6" t="s">
        <v>213</v>
      </c>
      <c r="D59" s="6" t="s">
        <v>48</v>
      </c>
      <c r="E59" s="6" t="s">
        <v>214</v>
      </c>
      <c r="F59" s="6" t="s">
        <v>116</v>
      </c>
      <c r="G59" s="8">
        <v>46</v>
      </c>
      <c r="H59" s="11"/>
      <c r="I59" s="8">
        <f>ROUND((H59*G59),2)</f>
      </c>
      <c r="L59">
        <f>rekapitulace!H8</f>
      </c>
      <c r="M59">
        <f>ROUND(L59/100*I59,2)</f>
      </c>
    </row>
    <row r="60" ht="51">
      <c r="E60" s="13" t="s">
        <v>215</v>
      </c>
    </row>
    <row r="61" spans="1:13" ht="12.75">
      <c r="A61" s="6">
        <v>23</v>
      </c>
      <c r="B61" s="6" t="s">
        <v>46</v>
      </c>
      <c r="C61" s="6" t="s">
        <v>216</v>
      </c>
      <c r="D61" s="6" t="s">
        <v>48</v>
      </c>
      <c r="E61" s="6" t="s">
        <v>217</v>
      </c>
      <c r="F61" s="6" t="s">
        <v>116</v>
      </c>
      <c r="G61" s="8">
        <v>376.09</v>
      </c>
      <c r="H61" s="11"/>
      <c r="I61" s="8">
        <f>ROUND((H61*G61),2)</f>
      </c>
      <c r="L61">
        <f>rekapitulace!H8</f>
      </c>
      <c r="M61">
        <f>ROUND(L61/100*I61,2)</f>
      </c>
    </row>
    <row r="62" ht="89.25">
      <c r="E62" s="13" t="s">
        <v>218</v>
      </c>
    </row>
    <row r="63" spans="1:13" ht="12.75">
      <c r="A63" s="6">
        <v>24</v>
      </c>
      <c r="B63" s="6" t="s">
        <v>46</v>
      </c>
      <c r="C63" s="6" t="s">
        <v>219</v>
      </c>
      <c r="D63" s="6" t="s">
        <v>48</v>
      </c>
      <c r="E63" s="6" t="s">
        <v>220</v>
      </c>
      <c r="F63" s="6" t="s">
        <v>116</v>
      </c>
      <c r="G63" s="8">
        <v>59.8</v>
      </c>
      <c r="H63" s="11"/>
      <c r="I63" s="8">
        <f>ROUND((H63*G63),2)</f>
      </c>
      <c r="L63">
        <f>rekapitulace!H8</f>
      </c>
      <c r="M63">
        <f>ROUND(L63/100*I63,2)</f>
      </c>
    </row>
    <row r="64" ht="51">
      <c r="E64" s="13" t="s">
        <v>221</v>
      </c>
    </row>
    <row r="65" spans="1:13" ht="12.75">
      <c r="A65" s="6">
        <v>25</v>
      </c>
      <c r="B65" s="6" t="s">
        <v>46</v>
      </c>
      <c r="C65" s="6" t="s">
        <v>222</v>
      </c>
      <c r="D65" s="6" t="s">
        <v>48</v>
      </c>
      <c r="E65" s="6" t="s">
        <v>223</v>
      </c>
      <c r="F65" s="6" t="s">
        <v>116</v>
      </c>
      <c r="G65" s="8">
        <v>481.25</v>
      </c>
      <c r="H65" s="11"/>
      <c r="I65" s="8">
        <f>ROUND((H65*G65),2)</f>
      </c>
      <c r="L65">
        <f>rekapitulace!H8</f>
      </c>
      <c r="M65">
        <f>ROUND(L65/100*I65,2)</f>
      </c>
    </row>
    <row r="66" ht="178.5">
      <c r="E66" s="13" t="s">
        <v>224</v>
      </c>
    </row>
    <row r="67" spans="1:13" ht="12.75">
      <c r="A67" s="6">
        <v>26</v>
      </c>
      <c r="B67" s="6" t="s">
        <v>46</v>
      </c>
      <c r="C67" s="6" t="s">
        <v>225</v>
      </c>
      <c r="D67" s="6" t="s">
        <v>48</v>
      </c>
      <c r="E67" s="6" t="s">
        <v>226</v>
      </c>
      <c r="F67" s="6" t="s">
        <v>116</v>
      </c>
      <c r="G67" s="8">
        <v>227.8</v>
      </c>
      <c r="H67" s="11"/>
      <c r="I67" s="8">
        <f>ROUND((H67*G67),2)</f>
      </c>
      <c r="L67">
        <f>rekapitulace!H8</f>
      </c>
      <c r="M67">
        <f>ROUND(L67/100*I67,2)</f>
      </c>
    </row>
    <row r="68" ht="76.5">
      <c r="E68" s="13" t="s">
        <v>227</v>
      </c>
    </row>
    <row r="69" spans="1:13" ht="12.75">
      <c r="A69" s="6">
        <v>27</v>
      </c>
      <c r="B69" s="6" t="s">
        <v>46</v>
      </c>
      <c r="C69" s="6" t="s">
        <v>228</v>
      </c>
      <c r="D69" s="6" t="s">
        <v>48</v>
      </c>
      <c r="E69" s="6" t="s">
        <v>229</v>
      </c>
      <c r="F69" s="6" t="s">
        <v>116</v>
      </c>
      <c r="G69" s="8">
        <v>407.65</v>
      </c>
      <c r="H69" s="11"/>
      <c r="I69" s="8">
        <f>ROUND((H69*G69),2)</f>
      </c>
      <c r="L69">
        <f>rekapitulace!H8</f>
      </c>
      <c r="M69">
        <f>ROUND(L69/100*I69,2)</f>
      </c>
    </row>
    <row r="70" ht="63.75">
      <c r="E70" s="13" t="s">
        <v>230</v>
      </c>
    </row>
    <row r="71" spans="1:13" ht="12.75">
      <c r="A71" s="6">
        <v>28</v>
      </c>
      <c r="B71" s="6" t="s">
        <v>46</v>
      </c>
      <c r="C71" s="6" t="s">
        <v>231</v>
      </c>
      <c r="D71" s="6" t="s">
        <v>48</v>
      </c>
      <c r="E71" s="6" t="s">
        <v>232</v>
      </c>
      <c r="F71" s="6" t="s">
        <v>116</v>
      </c>
      <c r="G71" s="8">
        <v>5674.41</v>
      </c>
      <c r="H71" s="11"/>
      <c r="I71" s="8">
        <f>ROUND((H71*G71),2)</f>
      </c>
      <c r="L71">
        <f>rekapitulace!H8</f>
      </c>
      <c r="M71">
        <f>ROUND(L71/100*I71,2)</f>
      </c>
    </row>
    <row r="72" ht="153">
      <c r="E72" s="13" t="s">
        <v>233</v>
      </c>
    </row>
    <row r="73" spans="1:13" ht="12.75">
      <c r="A73" s="6">
        <v>29</v>
      </c>
      <c r="B73" s="6" t="s">
        <v>46</v>
      </c>
      <c r="C73" s="6" t="s">
        <v>234</v>
      </c>
      <c r="D73" s="6" t="s">
        <v>48</v>
      </c>
      <c r="E73" s="6" t="s">
        <v>235</v>
      </c>
      <c r="F73" s="6" t="s">
        <v>116</v>
      </c>
      <c r="G73" s="8">
        <v>98.9</v>
      </c>
      <c r="H73" s="11"/>
      <c r="I73" s="8">
        <f>ROUND((H73*G73),2)</f>
      </c>
      <c r="L73">
        <f>rekapitulace!H8</f>
      </c>
      <c r="M73">
        <f>ROUND(L73/100*I73,2)</f>
      </c>
    </row>
    <row r="74" ht="76.5">
      <c r="E74" s="13" t="s">
        <v>236</v>
      </c>
    </row>
    <row r="75" spans="1:13" ht="12.75">
      <c r="A75" s="6">
        <v>30</v>
      </c>
      <c r="B75" s="6" t="s">
        <v>48</v>
      </c>
      <c r="C75" s="6" t="s">
        <v>237</v>
      </c>
      <c r="D75" s="6" t="s">
        <v>48</v>
      </c>
      <c r="E75" s="6" t="s">
        <v>238</v>
      </c>
      <c r="F75" s="6" t="s">
        <v>116</v>
      </c>
      <c r="G75" s="8">
        <v>34.5</v>
      </c>
      <c r="H75" s="11"/>
      <c r="I75" s="8">
        <f>ROUND((H75*G75),2)</f>
      </c>
      <c r="L75">
        <f>rekapitulace!H8</f>
      </c>
      <c r="M75">
        <f>ROUND(L75/100*I75,2)</f>
      </c>
    </row>
    <row r="76" ht="51">
      <c r="E76" s="13" t="s">
        <v>239</v>
      </c>
    </row>
    <row r="77" spans="1:13" ht="12.75">
      <c r="A77" s="6">
        <v>31</v>
      </c>
      <c r="B77" s="6" t="s">
        <v>46</v>
      </c>
      <c r="C77" s="6" t="s">
        <v>240</v>
      </c>
      <c r="D77" s="6" t="s">
        <v>48</v>
      </c>
      <c r="E77" s="6" t="s">
        <v>241</v>
      </c>
      <c r="F77" s="6" t="s">
        <v>116</v>
      </c>
      <c r="G77" s="8">
        <v>1654.77</v>
      </c>
      <c r="H77" s="11"/>
      <c r="I77" s="8">
        <f>ROUND((H77*G77),2)</f>
      </c>
      <c r="L77">
        <f>rekapitulace!H8</f>
      </c>
      <c r="M77">
        <f>ROUND(L77/100*I77,2)</f>
      </c>
    </row>
    <row r="78" ht="102">
      <c r="E78" s="13" t="s">
        <v>242</v>
      </c>
    </row>
    <row r="79" spans="1:13" ht="12.75">
      <c r="A79" s="6">
        <v>32</v>
      </c>
      <c r="B79" s="6" t="s">
        <v>46</v>
      </c>
      <c r="C79" s="6" t="s">
        <v>243</v>
      </c>
      <c r="D79" s="6" t="s">
        <v>48</v>
      </c>
      <c r="E79" s="6" t="s">
        <v>244</v>
      </c>
      <c r="F79" s="6" t="s">
        <v>116</v>
      </c>
      <c r="G79" s="8">
        <v>64.4</v>
      </c>
      <c r="H79" s="11"/>
      <c r="I79" s="8">
        <f>ROUND((H79*G79),2)</f>
      </c>
      <c r="L79">
        <f>rekapitulace!H8</f>
      </c>
      <c r="M79">
        <f>ROUND(L79/100*I79,2)</f>
      </c>
    </row>
    <row r="80" ht="89.25">
      <c r="E80" s="13" t="s">
        <v>245</v>
      </c>
    </row>
    <row r="81" spans="1:13" ht="12.75">
      <c r="A81" s="6">
        <v>33</v>
      </c>
      <c r="B81" s="6" t="s">
        <v>46</v>
      </c>
      <c r="C81" s="6" t="s">
        <v>246</v>
      </c>
      <c r="D81" s="6" t="s">
        <v>48</v>
      </c>
      <c r="E81" s="6" t="s">
        <v>247</v>
      </c>
      <c r="F81" s="6" t="s">
        <v>116</v>
      </c>
      <c r="G81" s="8">
        <v>355.05</v>
      </c>
      <c r="H81" s="11"/>
      <c r="I81" s="8">
        <f>ROUND((H81*G81),2)</f>
      </c>
      <c r="L81">
        <f>rekapitulace!H8</f>
      </c>
      <c r="M81">
        <f>ROUND(L81/100*I81,2)</f>
      </c>
    </row>
    <row r="82" ht="76.5">
      <c r="E82" s="13" t="s">
        <v>248</v>
      </c>
    </row>
    <row r="83" spans="1:13" ht="12.75">
      <c r="A83" s="6">
        <v>34</v>
      </c>
      <c r="B83" s="6" t="s">
        <v>46</v>
      </c>
      <c r="C83" s="6" t="s">
        <v>249</v>
      </c>
      <c r="D83" s="6" t="s">
        <v>48</v>
      </c>
      <c r="E83" s="6" t="s">
        <v>250</v>
      </c>
      <c r="F83" s="6" t="s">
        <v>116</v>
      </c>
      <c r="G83" s="8">
        <v>1654.77</v>
      </c>
      <c r="H83" s="11"/>
      <c r="I83" s="8">
        <f>ROUND((H83*G83),2)</f>
      </c>
      <c r="L83">
        <f>rekapitulace!H8</f>
      </c>
      <c r="M83">
        <f>ROUND(L83/100*I83,2)</f>
      </c>
    </row>
    <row r="84" ht="102">
      <c r="E84" s="13" t="s">
        <v>242</v>
      </c>
    </row>
    <row r="85" spans="1:13" ht="12.75">
      <c r="A85" s="6">
        <v>35</v>
      </c>
      <c r="B85" s="6" t="s">
        <v>46</v>
      </c>
      <c r="C85" s="6" t="s">
        <v>251</v>
      </c>
      <c r="D85" s="6" t="s">
        <v>48</v>
      </c>
      <c r="E85" s="6" t="s">
        <v>252</v>
      </c>
      <c r="F85" s="6" t="s">
        <v>116</v>
      </c>
      <c r="G85" s="8">
        <v>355.05</v>
      </c>
      <c r="H85" s="11"/>
      <c r="I85" s="8">
        <f>ROUND((H85*G85),2)</f>
      </c>
      <c r="L85">
        <f>rekapitulace!H8</f>
      </c>
      <c r="M85">
        <f>ROUND(L85/100*I85,2)</f>
      </c>
    </row>
    <row r="86" ht="76.5">
      <c r="E86" s="13" t="s">
        <v>253</v>
      </c>
    </row>
    <row r="87" spans="1:13" ht="12.75">
      <c r="A87" s="6">
        <v>36</v>
      </c>
      <c r="B87" s="6" t="s">
        <v>46</v>
      </c>
      <c r="C87" s="6" t="s">
        <v>254</v>
      </c>
      <c r="D87" s="6" t="s">
        <v>48</v>
      </c>
      <c r="E87" s="6" t="s">
        <v>255</v>
      </c>
      <c r="F87" s="6" t="s">
        <v>116</v>
      </c>
      <c r="G87" s="8">
        <v>2037.42</v>
      </c>
      <c r="H87" s="11"/>
      <c r="I87" s="8">
        <f>ROUND((H87*G87),2)</f>
      </c>
      <c r="L87">
        <f>rekapitulace!H8</f>
      </c>
      <c r="M87">
        <f>ROUND(L87/100*I87,2)</f>
      </c>
    </row>
    <row r="88" ht="216.75">
      <c r="E88" s="13" t="s">
        <v>256</v>
      </c>
    </row>
    <row r="89" spans="1:13" ht="12.75">
      <c r="A89" s="6">
        <v>37</v>
      </c>
      <c r="B89" s="6" t="s">
        <v>46</v>
      </c>
      <c r="C89" s="6" t="s">
        <v>257</v>
      </c>
      <c r="D89" s="6" t="s">
        <v>48</v>
      </c>
      <c r="E89" s="6" t="s">
        <v>258</v>
      </c>
      <c r="F89" s="6" t="s">
        <v>116</v>
      </c>
      <c r="G89" s="8">
        <v>2037.42</v>
      </c>
      <c r="H89" s="11"/>
      <c r="I89" s="8">
        <f>ROUND((H89*G89),2)</f>
      </c>
      <c r="L89">
        <f>rekapitulace!H8</f>
      </c>
      <c r="M89">
        <f>ROUND(L89/100*I89,2)</f>
      </c>
    </row>
    <row r="90" ht="51">
      <c r="E90" s="13" t="s">
        <v>259</v>
      </c>
    </row>
    <row r="91" spans="1:13" ht="12.75" customHeight="1">
      <c r="A91" s="12"/>
      <c r="B91" s="12"/>
      <c r="C91" s="12" t="s">
        <v>39</v>
      </c>
      <c r="D91" s="12"/>
      <c r="E91" s="12" t="s">
        <v>155</v>
      </c>
      <c r="F91" s="12"/>
      <c r="G91" s="12"/>
      <c r="H91" s="12"/>
      <c r="I91" s="12">
        <f>SUM(I59:I90)</f>
      </c>
      <c r="M91">
        <f>SUM(M59:M90)</f>
      </c>
    </row>
    <row r="93" spans="1:9" ht="12.75" customHeight="1">
      <c r="A93" s="7"/>
      <c r="B93" s="7"/>
      <c r="C93" s="7" t="s">
        <v>43</v>
      </c>
      <c r="D93" s="7"/>
      <c r="E93" s="7" t="s">
        <v>131</v>
      </c>
      <c r="F93" s="7"/>
      <c r="G93" s="9"/>
      <c r="H93" s="7"/>
      <c r="I93" s="9"/>
    </row>
    <row r="94" spans="1:13" ht="12.75">
      <c r="A94" s="6">
        <v>38</v>
      </c>
      <c r="B94" s="6" t="s">
        <v>46</v>
      </c>
      <c r="C94" s="6" t="s">
        <v>260</v>
      </c>
      <c r="D94" s="6" t="s">
        <v>48</v>
      </c>
      <c r="E94" s="6" t="s">
        <v>261</v>
      </c>
      <c r="F94" s="6" t="s">
        <v>103</v>
      </c>
      <c r="G94" s="8">
        <v>187.5</v>
      </c>
      <c r="H94" s="11"/>
      <c r="I94" s="8">
        <f>ROUND((H94*G94),2)</f>
      </c>
      <c r="L94">
        <f>rekapitulace!H8</f>
      </c>
      <c r="M94">
        <f>ROUND(L94/100*I94,2)</f>
      </c>
    </row>
    <row r="95" ht="63.75">
      <c r="E95" s="13" t="s">
        <v>262</v>
      </c>
    </row>
    <row r="96" spans="1:13" ht="12.75">
      <c r="A96" s="6">
        <v>39</v>
      </c>
      <c r="B96" s="6" t="s">
        <v>46</v>
      </c>
      <c r="C96" s="6" t="s">
        <v>263</v>
      </c>
      <c r="D96" s="6" t="s">
        <v>48</v>
      </c>
      <c r="E96" s="6" t="s">
        <v>264</v>
      </c>
      <c r="F96" s="6" t="s">
        <v>103</v>
      </c>
      <c r="G96" s="8">
        <v>190.7</v>
      </c>
      <c r="H96" s="11"/>
      <c r="I96" s="8">
        <f>ROUND((H96*G96),2)</f>
      </c>
      <c r="L96">
        <f>rekapitulace!H8</f>
      </c>
      <c r="M96">
        <f>ROUND(L96/100*I96,2)</f>
      </c>
    </row>
    <row r="97" ht="76.5">
      <c r="E97" s="13" t="s">
        <v>265</v>
      </c>
    </row>
    <row r="98" spans="1:13" ht="12.75">
      <c r="A98" s="6">
        <v>40</v>
      </c>
      <c r="B98" s="6" t="s">
        <v>46</v>
      </c>
      <c r="C98" s="6" t="s">
        <v>266</v>
      </c>
      <c r="D98" s="6" t="s">
        <v>48</v>
      </c>
      <c r="E98" s="6" t="s">
        <v>267</v>
      </c>
      <c r="F98" s="6" t="s">
        <v>103</v>
      </c>
      <c r="G98" s="8">
        <v>240</v>
      </c>
      <c r="H98" s="11"/>
      <c r="I98" s="8">
        <f>ROUND((H98*G98),2)</f>
      </c>
      <c r="L98">
        <f>rekapitulace!H8</f>
      </c>
      <c r="M98">
        <f>ROUND(L98/100*I98,2)</f>
      </c>
    </row>
    <row r="99" ht="38.25">
      <c r="E99" s="13" t="s">
        <v>268</v>
      </c>
    </row>
    <row r="100" spans="1:13" ht="12.75">
      <c r="A100" s="6">
        <v>41</v>
      </c>
      <c r="B100" s="6" t="s">
        <v>46</v>
      </c>
      <c r="C100" s="6" t="s">
        <v>269</v>
      </c>
      <c r="D100" s="6" t="s">
        <v>48</v>
      </c>
      <c r="E100" s="6" t="s">
        <v>270</v>
      </c>
      <c r="F100" s="6" t="s">
        <v>103</v>
      </c>
      <c r="G100" s="8">
        <v>240</v>
      </c>
      <c r="H100" s="11"/>
      <c r="I100" s="8">
        <f>ROUND((H100*G100),2)</f>
      </c>
      <c r="L100">
        <f>rekapitulace!H8</f>
      </c>
      <c r="M100">
        <f>ROUND(L100/100*I100,2)</f>
      </c>
    </row>
    <row r="101" ht="25.5">
      <c r="E101" s="13" t="s">
        <v>271</v>
      </c>
    </row>
    <row r="102" spans="1:13" ht="12.75">
      <c r="A102" s="6">
        <v>42</v>
      </c>
      <c r="B102" s="6" t="s">
        <v>46</v>
      </c>
      <c r="C102" s="6" t="s">
        <v>272</v>
      </c>
      <c r="D102" s="6" t="s">
        <v>48</v>
      </c>
      <c r="E102" s="6" t="s">
        <v>273</v>
      </c>
      <c r="F102" s="6" t="s">
        <v>149</v>
      </c>
      <c r="G102" s="8">
        <v>4</v>
      </c>
      <c r="H102" s="11"/>
      <c r="I102" s="8">
        <f>ROUND((H102*G102),2)</f>
      </c>
      <c r="L102">
        <f>rekapitulace!H8</f>
      </c>
      <c r="M102">
        <f>ROUND(L102/100*I102,2)</f>
      </c>
    </row>
    <row r="103" ht="63.75">
      <c r="E103" s="13" t="s">
        <v>274</v>
      </c>
    </row>
    <row r="104" spans="1:13" ht="12.75">
      <c r="A104" s="6">
        <v>43</v>
      </c>
      <c r="B104" s="6" t="s">
        <v>46</v>
      </c>
      <c r="C104" s="6" t="s">
        <v>275</v>
      </c>
      <c r="D104" s="6" t="s">
        <v>48</v>
      </c>
      <c r="E104" s="6" t="s">
        <v>276</v>
      </c>
      <c r="F104" s="6" t="s">
        <v>149</v>
      </c>
      <c r="G104" s="8">
        <v>4</v>
      </c>
      <c r="H104" s="11"/>
      <c r="I104" s="8">
        <f>ROUND((H104*G104),2)</f>
      </c>
      <c r="L104">
        <f>rekapitulace!H8</f>
      </c>
      <c r="M104">
        <f>ROUND(L104/100*I104,2)</f>
      </c>
    </row>
    <row r="105" ht="51">
      <c r="E105" s="13" t="s">
        <v>277</v>
      </c>
    </row>
    <row r="106" spans="1:13" ht="12.75">
      <c r="A106" s="6">
        <v>44</v>
      </c>
      <c r="B106" s="6" t="s">
        <v>46</v>
      </c>
      <c r="C106" s="6" t="s">
        <v>278</v>
      </c>
      <c r="D106" s="6" t="s">
        <v>48</v>
      </c>
      <c r="E106" s="6" t="s">
        <v>279</v>
      </c>
      <c r="F106" s="6" t="s">
        <v>149</v>
      </c>
      <c r="G106" s="8">
        <v>6</v>
      </c>
      <c r="H106" s="11"/>
      <c r="I106" s="8">
        <f>ROUND((H106*G106),2)</f>
      </c>
      <c r="L106">
        <f>rekapitulace!H8</f>
      </c>
      <c r="M106">
        <f>ROUND(L106/100*I106,2)</f>
      </c>
    </row>
    <row r="107" ht="63.75">
      <c r="E107" s="13" t="s">
        <v>280</v>
      </c>
    </row>
    <row r="108" spans="1:13" ht="12.75">
      <c r="A108" s="6">
        <v>45</v>
      </c>
      <c r="B108" s="6" t="s">
        <v>46</v>
      </c>
      <c r="C108" s="6" t="s">
        <v>281</v>
      </c>
      <c r="D108" s="6" t="s">
        <v>48</v>
      </c>
      <c r="E108" s="6" t="s">
        <v>282</v>
      </c>
      <c r="F108" s="6" t="s">
        <v>116</v>
      </c>
      <c r="G108" s="8">
        <v>281.38</v>
      </c>
      <c r="H108" s="11"/>
      <c r="I108" s="8">
        <f>ROUND((H108*G108),2)</f>
      </c>
      <c r="L108">
        <f>rekapitulace!H8</f>
      </c>
      <c r="M108">
        <f>ROUND(L108/100*I108,2)</f>
      </c>
    </row>
    <row r="109" ht="409.5">
      <c r="E109" s="13" t="s">
        <v>283</v>
      </c>
    </row>
    <row r="110" spans="1:13" ht="12.75">
      <c r="A110" s="6">
        <v>46</v>
      </c>
      <c r="B110" s="6" t="s">
        <v>46</v>
      </c>
      <c r="C110" s="6" t="s">
        <v>284</v>
      </c>
      <c r="D110" s="6" t="s">
        <v>48</v>
      </c>
      <c r="E110" s="6" t="s">
        <v>285</v>
      </c>
      <c r="F110" s="6" t="s">
        <v>116</v>
      </c>
      <c r="G110" s="8">
        <v>137.25</v>
      </c>
      <c r="H110" s="11"/>
      <c r="I110" s="8">
        <f>ROUND((H110*G110),2)</f>
      </c>
      <c r="L110">
        <f>rekapitulace!H8</f>
      </c>
      <c r="M110">
        <f>ROUND(L110/100*I110,2)</f>
      </c>
    </row>
    <row r="111" ht="280.5">
      <c r="E111" s="13" t="s">
        <v>286</v>
      </c>
    </row>
    <row r="112" spans="1:13" ht="12.75">
      <c r="A112" s="6">
        <v>47</v>
      </c>
      <c r="B112" s="6" t="s">
        <v>46</v>
      </c>
      <c r="C112" s="6" t="s">
        <v>287</v>
      </c>
      <c r="D112" s="6" t="s">
        <v>48</v>
      </c>
      <c r="E112" s="6" t="s">
        <v>288</v>
      </c>
      <c r="F112" s="6" t="s">
        <v>116</v>
      </c>
      <c r="G112" s="8">
        <v>144.13</v>
      </c>
      <c r="H112" s="11"/>
      <c r="I112" s="8">
        <f>ROUND((H112*G112),2)</f>
      </c>
      <c r="L112">
        <f>rekapitulace!H8</f>
      </c>
      <c r="M112">
        <f>ROUND(L112/100*I112,2)</f>
      </c>
    </row>
    <row r="113" ht="280.5">
      <c r="E113" s="13" t="s">
        <v>289</v>
      </c>
    </row>
    <row r="114" spans="1:13" ht="12.75">
      <c r="A114" s="6">
        <v>48</v>
      </c>
      <c r="B114" s="6" t="s">
        <v>46</v>
      </c>
      <c r="C114" s="6" t="s">
        <v>290</v>
      </c>
      <c r="D114" s="6" t="s">
        <v>48</v>
      </c>
      <c r="E114" s="6" t="s">
        <v>291</v>
      </c>
      <c r="F114" s="6" t="s">
        <v>149</v>
      </c>
      <c r="G114" s="8">
        <v>22</v>
      </c>
      <c r="H114" s="11"/>
      <c r="I114" s="8">
        <f>ROUND((H114*G114),2)</f>
      </c>
      <c r="L114">
        <f>rekapitulace!H8</f>
      </c>
      <c r="M114">
        <f>ROUND(L114/100*I114,2)</f>
      </c>
    </row>
    <row r="115" ht="38.25">
      <c r="E115" s="13" t="s">
        <v>292</v>
      </c>
    </row>
    <row r="116" spans="1:13" ht="12.75">
      <c r="A116" s="6">
        <v>49</v>
      </c>
      <c r="B116" s="6" t="s">
        <v>46</v>
      </c>
      <c r="C116" s="6" t="s">
        <v>293</v>
      </c>
      <c r="D116" s="6" t="s">
        <v>48</v>
      </c>
      <c r="E116" s="6" t="s">
        <v>294</v>
      </c>
      <c r="F116" s="6" t="s">
        <v>103</v>
      </c>
      <c r="G116" s="8">
        <v>101.8</v>
      </c>
      <c r="H116" s="11"/>
      <c r="I116" s="8">
        <f>ROUND((H116*G116),2)</f>
      </c>
      <c r="L116">
        <f>rekapitulace!H8</f>
      </c>
      <c r="M116">
        <f>ROUND(L116/100*I116,2)</f>
      </c>
    </row>
    <row r="117" ht="255">
      <c r="E117" s="13" t="s">
        <v>189</v>
      </c>
    </row>
    <row r="118" spans="1:13" ht="12.75">
      <c r="A118" s="6">
        <v>50</v>
      </c>
      <c r="B118" s="6" t="s">
        <v>46</v>
      </c>
      <c r="C118" s="6" t="s">
        <v>295</v>
      </c>
      <c r="D118" s="6" t="s">
        <v>48</v>
      </c>
      <c r="E118" s="6" t="s">
        <v>296</v>
      </c>
      <c r="F118" s="6" t="s">
        <v>103</v>
      </c>
      <c r="G118" s="8">
        <v>289.7</v>
      </c>
      <c r="H118" s="11"/>
      <c r="I118" s="8">
        <f>ROUND((H118*G118),2)</f>
      </c>
      <c r="L118">
        <f>rekapitulace!H8</f>
      </c>
      <c r="M118">
        <f>ROUND(L118/100*I118,2)</f>
      </c>
    </row>
    <row r="119" ht="318.75">
      <c r="E119" s="13" t="s">
        <v>297</v>
      </c>
    </row>
    <row r="120" spans="1:13" ht="12.75" customHeight="1">
      <c r="A120" s="12"/>
      <c r="B120" s="12"/>
      <c r="C120" s="12" t="s">
        <v>43</v>
      </c>
      <c r="D120" s="12"/>
      <c r="E120" s="12" t="s">
        <v>131</v>
      </c>
      <c r="F120" s="12"/>
      <c r="G120" s="12"/>
      <c r="H120" s="12"/>
      <c r="I120" s="12">
        <f>SUM(I94:I119)</f>
      </c>
      <c r="M120">
        <f>SUM(M94:M119)</f>
      </c>
    </row>
    <row r="122" spans="1:13" ht="12.75" customHeight="1">
      <c r="A122" s="12"/>
      <c r="B122" s="12"/>
      <c r="C122" s="12"/>
      <c r="D122" s="12"/>
      <c r="E122" s="12" t="s">
        <v>80</v>
      </c>
      <c r="F122" s="12"/>
      <c r="G122" s="12"/>
      <c r="H122" s="12"/>
      <c r="I122" s="12">
        <f>+I18+I51+I56+I91+I120</f>
      </c>
      <c r="M122">
        <f>+M18+M51+M56+M91+M120</f>
      </c>
    </row>
    <row r="124" spans="1:9" ht="12.75" customHeight="1">
      <c r="A124" s="7" t="s">
        <v>81</v>
      </c>
      <c r="B124" s="7"/>
      <c r="C124" s="7"/>
      <c r="D124" s="7"/>
      <c r="E124" s="7"/>
      <c r="F124" s="7"/>
      <c r="G124" s="7"/>
      <c r="H124" s="7"/>
      <c r="I124" s="7"/>
    </row>
    <row r="125" spans="1:9" ht="12.75" customHeight="1">
      <c r="A125" s="7"/>
      <c r="B125" s="7"/>
      <c r="C125" s="7"/>
      <c r="D125" s="7"/>
      <c r="E125" s="7" t="s">
        <v>82</v>
      </c>
      <c r="F125" s="7"/>
      <c r="G125" s="7"/>
      <c r="H125" s="7"/>
      <c r="I125" s="7"/>
    </row>
    <row r="126" spans="1:13" ht="12.75" customHeight="1">
      <c r="A126" s="12"/>
      <c r="B126" s="12"/>
      <c r="C126" s="12"/>
      <c r="D126" s="12"/>
      <c r="E126" s="12" t="s">
        <v>83</v>
      </c>
      <c r="F126" s="12"/>
      <c r="G126" s="12"/>
      <c r="H126" s="12"/>
      <c r="I126" s="12">
        <v>0</v>
      </c>
      <c r="M126">
        <v>0</v>
      </c>
    </row>
    <row r="127" spans="1:9" ht="12.75" customHeight="1">
      <c r="A127" s="7"/>
      <c r="B127" s="7"/>
      <c r="C127" s="7"/>
      <c r="D127" s="7"/>
      <c r="E127" s="7" t="s">
        <v>84</v>
      </c>
      <c r="F127" s="7"/>
      <c r="G127" s="7"/>
      <c r="H127" s="7"/>
      <c r="I127" s="7"/>
    </row>
    <row r="128" spans="1:13" ht="12.75" customHeight="1">
      <c r="A128" s="12"/>
      <c r="B128" s="12"/>
      <c r="C128" s="12"/>
      <c r="D128" s="12"/>
      <c r="E128" s="12" t="s">
        <v>85</v>
      </c>
      <c r="F128" s="12"/>
      <c r="G128" s="12"/>
      <c r="H128" s="12"/>
      <c r="I128" s="12">
        <v>0</v>
      </c>
      <c r="M128">
        <v>0</v>
      </c>
    </row>
    <row r="129" spans="1:13" ht="12.75" customHeight="1">
      <c r="A129" s="12"/>
      <c r="B129" s="12"/>
      <c r="C129" s="12"/>
      <c r="D129" s="12"/>
      <c r="E129" s="12" t="s">
        <v>86</v>
      </c>
      <c r="F129" s="12"/>
      <c r="G129" s="12"/>
      <c r="H129" s="12"/>
      <c r="I129" s="12">
        <f>I126+I128</f>
      </c>
      <c r="M129">
        <f>M126+M128</f>
      </c>
    </row>
    <row r="131" spans="1:13" ht="12.75" customHeight="1">
      <c r="A131" s="12"/>
      <c r="B131" s="12"/>
      <c r="C131" s="12"/>
      <c r="D131" s="12"/>
      <c r="E131" s="12" t="s">
        <v>86</v>
      </c>
      <c r="F131" s="12"/>
      <c r="G131" s="12"/>
      <c r="H131" s="12"/>
      <c r="I131" s="12">
        <f>I122+I129</f>
      </c>
      <c r="M131">
        <f>M122+M129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298</v>
      </c>
      <c r="D5" s="5"/>
      <c r="E5" s="5" t="s">
        <v>299</v>
      </c>
    </row>
    <row r="6" spans="1:5" ht="12.75" customHeight="1">
      <c r="A6" t="s">
        <v>18</v>
      </c>
      <c r="C6" s="5" t="s">
        <v>300</v>
      </c>
      <c r="D6" s="5"/>
      <c r="E6" s="5" t="s">
        <v>299</v>
      </c>
    </row>
    <row r="7" spans="3:5" ht="12.75" customHeight="1">
      <c r="C7" s="5"/>
      <c r="D7" s="5"/>
      <c r="E7" s="5"/>
    </row>
    <row r="8" spans="1:13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L8" t="s">
        <v>35</v>
      </c>
      <c r="M8" t="s">
        <v>11</v>
      </c>
    </row>
    <row r="9" spans="1:12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12.75">
      <c r="A12" s="6">
        <v>1</v>
      </c>
      <c r="B12" s="6" t="s">
        <v>46</v>
      </c>
      <c r="C12" s="6" t="s">
        <v>157</v>
      </c>
      <c r="D12" s="6" t="s">
        <v>62</v>
      </c>
      <c r="E12" s="6" t="s">
        <v>160</v>
      </c>
      <c r="F12" s="6" t="s">
        <v>92</v>
      </c>
      <c r="G12" s="8">
        <v>3789.88</v>
      </c>
      <c r="H12" s="11"/>
      <c r="I12" s="8">
        <f>ROUND((H12*G12),2)</f>
      </c>
      <c r="L12">
        <f>rekapitulace!H8</f>
      </c>
      <c r="M12">
        <f>ROUND(L12/100*I12,2)</f>
      </c>
    </row>
    <row r="13" ht="76.5">
      <c r="E13" s="13" t="s">
        <v>301</v>
      </c>
    </row>
    <row r="14" spans="1:13" ht="12.75">
      <c r="A14" s="6">
        <v>2</v>
      </c>
      <c r="B14" s="6" t="s">
        <v>46</v>
      </c>
      <c r="C14" s="6" t="s">
        <v>302</v>
      </c>
      <c r="D14" s="6" t="s">
        <v>48</v>
      </c>
      <c r="E14" s="6" t="s">
        <v>303</v>
      </c>
      <c r="F14" s="6" t="s">
        <v>149</v>
      </c>
      <c r="G14" s="8">
        <v>1</v>
      </c>
      <c r="H14" s="11"/>
      <c r="I14" s="8">
        <f>ROUND((H14*G14),2)</f>
      </c>
      <c r="L14">
        <f>rekapitulace!H8</f>
      </c>
      <c r="M14">
        <f>ROUND(L14/100*I14,2)</f>
      </c>
    </row>
    <row r="15" spans="1:13" ht="12.75">
      <c r="A15" s="6">
        <v>3</v>
      </c>
      <c r="B15" s="6" t="s">
        <v>46</v>
      </c>
      <c r="C15" s="6" t="s">
        <v>304</v>
      </c>
      <c r="D15" s="6" t="s">
        <v>48</v>
      </c>
      <c r="E15" s="6" t="s">
        <v>305</v>
      </c>
      <c r="F15" s="6" t="s">
        <v>306</v>
      </c>
      <c r="G15" s="8">
        <v>1</v>
      </c>
      <c r="H15" s="11"/>
      <c r="I15" s="8">
        <f>ROUND((H15*G15),2)</f>
      </c>
      <c r="L15">
        <f>rekapitulace!H8</f>
      </c>
      <c r="M15">
        <f>ROUND(L15/100*I15,2)</f>
      </c>
    </row>
    <row r="16" spans="1:13" ht="12.75">
      <c r="A16" s="6">
        <v>4</v>
      </c>
      <c r="B16" s="6" t="s">
        <v>46</v>
      </c>
      <c r="C16" s="6" t="s">
        <v>307</v>
      </c>
      <c r="D16" s="6" t="s">
        <v>48</v>
      </c>
      <c r="E16" s="6" t="s">
        <v>308</v>
      </c>
      <c r="F16" s="6" t="s">
        <v>149</v>
      </c>
      <c r="G16" s="8">
        <v>1</v>
      </c>
      <c r="H16" s="11"/>
      <c r="I16" s="8">
        <f>ROUND((H16*G16),2)</f>
      </c>
      <c r="L16">
        <f>rekapitulace!H8</f>
      </c>
      <c r="M16">
        <f>ROUND(L16/100*I16,2)</f>
      </c>
    </row>
    <row r="17" spans="1:13" ht="12.75" customHeight="1">
      <c r="A17" s="12"/>
      <c r="B17" s="12"/>
      <c r="C17" s="12" t="s">
        <v>45</v>
      </c>
      <c r="D17" s="12"/>
      <c r="E17" s="12" t="s">
        <v>44</v>
      </c>
      <c r="F17" s="12"/>
      <c r="G17" s="12"/>
      <c r="H17" s="12"/>
      <c r="I17" s="12">
        <f>SUM(I12:I16)</f>
      </c>
      <c r="M17">
        <f>SUM(M12:M16)</f>
      </c>
    </row>
    <row r="19" spans="1:9" ht="12.75" customHeight="1">
      <c r="A19" s="7"/>
      <c r="B19" s="7"/>
      <c r="C19" s="7" t="s">
        <v>25</v>
      </c>
      <c r="D19" s="7"/>
      <c r="E19" s="7" t="s">
        <v>100</v>
      </c>
      <c r="F19" s="7"/>
      <c r="G19" s="9"/>
      <c r="H19" s="7"/>
      <c r="I19" s="9"/>
    </row>
    <row r="20" spans="1:13" ht="12.75">
      <c r="A20" s="6">
        <v>5</v>
      </c>
      <c r="B20" s="6" t="s">
        <v>46</v>
      </c>
      <c r="C20" s="6" t="s">
        <v>309</v>
      </c>
      <c r="D20" s="6" t="s">
        <v>48</v>
      </c>
      <c r="E20" s="6" t="s">
        <v>310</v>
      </c>
      <c r="F20" s="6" t="s">
        <v>107</v>
      </c>
      <c r="G20" s="8">
        <v>530.03</v>
      </c>
      <c r="H20" s="11"/>
      <c r="I20" s="8">
        <f>ROUND((H20*G20),2)</f>
      </c>
      <c r="L20">
        <f>rekapitulace!H8</f>
      </c>
      <c r="M20">
        <f>ROUND(L20/100*I20,2)</f>
      </c>
    </row>
    <row r="21" ht="216.75">
      <c r="E21" s="13" t="s">
        <v>311</v>
      </c>
    </row>
    <row r="22" spans="1:13" ht="12.75">
      <c r="A22" s="6">
        <v>6</v>
      </c>
      <c r="B22" s="6" t="s">
        <v>46</v>
      </c>
      <c r="C22" s="6" t="s">
        <v>312</v>
      </c>
      <c r="D22" s="6" t="s">
        <v>48</v>
      </c>
      <c r="E22" s="6" t="s">
        <v>313</v>
      </c>
      <c r="F22" s="6" t="s">
        <v>107</v>
      </c>
      <c r="G22" s="8">
        <v>305.03</v>
      </c>
      <c r="H22" s="11"/>
      <c r="I22" s="8">
        <f>ROUND((H22*G22),2)</f>
      </c>
      <c r="L22">
        <f>rekapitulace!H8</f>
      </c>
      <c r="M22">
        <f>ROUND(L22/100*I22,2)</f>
      </c>
    </row>
    <row r="23" ht="89.25">
      <c r="E23" s="13" t="s">
        <v>314</v>
      </c>
    </row>
    <row r="24" spans="1:13" ht="12.75">
      <c r="A24" s="6">
        <v>7</v>
      </c>
      <c r="B24" s="6" t="s">
        <v>46</v>
      </c>
      <c r="C24" s="6" t="s">
        <v>315</v>
      </c>
      <c r="D24" s="6" t="s">
        <v>48</v>
      </c>
      <c r="E24" s="6" t="s">
        <v>316</v>
      </c>
      <c r="F24" s="6" t="s">
        <v>107</v>
      </c>
      <c r="G24" s="8">
        <v>1454.94</v>
      </c>
      <c r="H24" s="11"/>
      <c r="I24" s="8">
        <f>ROUND((H24*G24),2)</f>
      </c>
      <c r="L24">
        <f>rekapitulace!H8</f>
      </c>
      <c r="M24">
        <f>ROUND(L24/100*I24,2)</f>
      </c>
    </row>
    <row r="25" ht="409.5">
      <c r="E25" s="13" t="s">
        <v>317</v>
      </c>
    </row>
    <row r="26" spans="1:13" ht="12.75">
      <c r="A26" s="6">
        <v>8</v>
      </c>
      <c r="B26" s="6" t="s">
        <v>46</v>
      </c>
      <c r="C26" s="6" t="s">
        <v>318</v>
      </c>
      <c r="D26" s="6" t="s">
        <v>48</v>
      </c>
      <c r="E26" s="6" t="s">
        <v>319</v>
      </c>
      <c r="F26" s="6" t="s">
        <v>107</v>
      </c>
      <c r="G26" s="8">
        <v>440</v>
      </c>
      <c r="H26" s="11"/>
      <c r="I26" s="8">
        <f>ROUND((H26*G26),2)</f>
      </c>
      <c r="L26">
        <f>rekapitulace!H8</f>
      </c>
      <c r="M26">
        <f>ROUND(L26/100*I26,2)</f>
      </c>
    </row>
    <row r="27" ht="293.25">
      <c r="E27" s="13" t="s">
        <v>320</v>
      </c>
    </row>
    <row r="28" spans="1:13" ht="12.75">
      <c r="A28" s="6">
        <v>9</v>
      </c>
      <c r="B28" s="6" t="s">
        <v>46</v>
      </c>
      <c r="C28" s="6" t="s">
        <v>118</v>
      </c>
      <c r="D28" s="6" t="s">
        <v>48</v>
      </c>
      <c r="E28" s="6" t="s">
        <v>321</v>
      </c>
      <c r="F28" s="6" t="s">
        <v>107</v>
      </c>
      <c r="G28" s="8">
        <v>2199.97</v>
      </c>
      <c r="H28" s="11"/>
      <c r="I28" s="8">
        <f>ROUND((H28*G28),2)</f>
      </c>
      <c r="L28">
        <f>rekapitulace!H8</f>
      </c>
      <c r="M28">
        <f>ROUND(L28/100*I28,2)</f>
      </c>
    </row>
    <row r="29" ht="165.75">
      <c r="E29" s="13" t="s">
        <v>322</v>
      </c>
    </row>
    <row r="30" spans="1:13" ht="12.75">
      <c r="A30" s="6">
        <v>10</v>
      </c>
      <c r="B30" s="6" t="s">
        <v>48</v>
      </c>
      <c r="C30" s="6" t="s">
        <v>323</v>
      </c>
      <c r="D30" s="6" t="s">
        <v>48</v>
      </c>
      <c r="E30" s="6" t="s">
        <v>324</v>
      </c>
      <c r="F30" s="6" t="s">
        <v>116</v>
      </c>
      <c r="G30" s="8">
        <v>120.96</v>
      </c>
      <c r="H30" s="11"/>
      <c r="I30" s="8">
        <f>ROUND((H30*G30),2)</f>
      </c>
      <c r="L30">
        <f>rekapitulace!H8</f>
      </c>
      <c r="M30">
        <f>ROUND(L30/100*I30,2)</f>
      </c>
    </row>
    <row r="31" ht="76.5">
      <c r="E31" s="13" t="s">
        <v>325</v>
      </c>
    </row>
    <row r="32" spans="1:13" ht="12.75">
      <c r="A32" s="6">
        <v>11</v>
      </c>
      <c r="B32" s="6" t="s">
        <v>46</v>
      </c>
      <c r="C32" s="6" t="s">
        <v>326</v>
      </c>
      <c r="D32" s="6" t="s">
        <v>62</v>
      </c>
      <c r="E32" s="6" t="s">
        <v>327</v>
      </c>
      <c r="F32" s="6" t="s">
        <v>107</v>
      </c>
      <c r="G32" s="8">
        <v>305.03</v>
      </c>
      <c r="H32" s="11"/>
      <c r="I32" s="8">
        <f>ROUND((H32*G32),2)</f>
      </c>
      <c r="L32">
        <f>rekapitulace!H8</f>
      </c>
      <c r="M32">
        <f>ROUND(L32/100*I32,2)</f>
      </c>
    </row>
    <row r="33" ht="280.5">
      <c r="E33" s="13" t="s">
        <v>328</v>
      </c>
    </row>
    <row r="34" spans="1:13" ht="12.75">
      <c r="A34" s="6">
        <v>12</v>
      </c>
      <c r="B34" s="6" t="s">
        <v>46</v>
      </c>
      <c r="C34" s="6" t="s">
        <v>326</v>
      </c>
      <c r="D34" s="6" t="s">
        <v>64</v>
      </c>
      <c r="E34" s="6" t="s">
        <v>329</v>
      </c>
      <c r="F34" s="6" t="s">
        <v>107</v>
      </c>
      <c r="G34" s="8">
        <v>225</v>
      </c>
      <c r="H34" s="11"/>
      <c r="I34" s="8">
        <f>ROUND((H34*G34),2)</f>
      </c>
      <c r="L34">
        <f>rekapitulace!H8</f>
      </c>
      <c r="M34">
        <f>ROUND(L34/100*I34,2)</f>
      </c>
    </row>
    <row r="35" ht="25.5">
      <c r="E35" s="13" t="s">
        <v>330</v>
      </c>
    </row>
    <row r="36" spans="1:13" ht="12.75">
      <c r="A36" s="6">
        <v>13</v>
      </c>
      <c r="B36" s="6" t="s">
        <v>46</v>
      </c>
      <c r="C36" s="6" t="s">
        <v>331</v>
      </c>
      <c r="D36" s="6" t="s">
        <v>48</v>
      </c>
      <c r="E36" s="6" t="s">
        <v>332</v>
      </c>
      <c r="F36" s="6" t="s">
        <v>107</v>
      </c>
      <c r="G36" s="8">
        <v>603.04</v>
      </c>
      <c r="H36" s="11"/>
      <c r="I36" s="8">
        <f>ROUND((H36*G36),2)</f>
      </c>
      <c r="L36">
        <f>rekapitulace!H8</f>
      </c>
      <c r="M36">
        <f>ROUND(L36/100*I36,2)</f>
      </c>
    </row>
    <row r="37" ht="409.5">
      <c r="E37" s="13" t="s">
        <v>333</v>
      </c>
    </row>
    <row r="38" spans="1:13" ht="12.75" customHeight="1">
      <c r="A38" s="12"/>
      <c r="B38" s="12"/>
      <c r="C38" s="12" t="s">
        <v>25</v>
      </c>
      <c r="D38" s="12"/>
      <c r="E38" s="12" t="s">
        <v>100</v>
      </c>
      <c r="F38" s="12"/>
      <c r="G38" s="12"/>
      <c r="H38" s="12"/>
      <c r="I38" s="12">
        <f>SUM(I20:I37)</f>
      </c>
      <c r="M38">
        <f>SUM(M20:M37)</f>
      </c>
    </row>
    <row r="40" spans="1:9" ht="12.75" customHeight="1">
      <c r="A40" s="7"/>
      <c r="B40" s="7"/>
      <c r="C40" s="7" t="s">
        <v>36</v>
      </c>
      <c r="D40" s="7"/>
      <c r="E40" s="7" t="s">
        <v>124</v>
      </c>
      <c r="F40" s="7"/>
      <c r="G40" s="9"/>
      <c r="H40" s="7"/>
      <c r="I40" s="9"/>
    </row>
    <row r="41" spans="1:13" ht="12.75">
      <c r="A41" s="6">
        <v>14</v>
      </c>
      <c r="B41" s="6" t="s">
        <v>46</v>
      </c>
      <c r="C41" s="6" t="s">
        <v>334</v>
      </c>
      <c r="D41" s="6" t="s">
        <v>48</v>
      </c>
      <c r="E41" s="6" t="s">
        <v>335</v>
      </c>
      <c r="F41" s="6" t="s">
        <v>103</v>
      </c>
      <c r="G41" s="8">
        <v>43.2</v>
      </c>
      <c r="H41" s="11"/>
      <c r="I41" s="8">
        <f>ROUND((H41*G41),2)</f>
      </c>
      <c r="L41">
        <f>rekapitulace!H8</f>
      </c>
      <c r="M41">
        <f>ROUND(L41/100*I41,2)</f>
      </c>
    </row>
    <row r="42" ht="38.25">
      <c r="E42" s="13" t="s">
        <v>336</v>
      </c>
    </row>
    <row r="43" spans="1:13" ht="12.75">
      <c r="A43" s="6">
        <v>15</v>
      </c>
      <c r="B43" s="6" t="s">
        <v>46</v>
      </c>
      <c r="C43" s="6" t="s">
        <v>337</v>
      </c>
      <c r="D43" s="6" t="s">
        <v>48</v>
      </c>
      <c r="E43" s="6" t="s">
        <v>338</v>
      </c>
      <c r="F43" s="6" t="s">
        <v>107</v>
      </c>
      <c r="G43" s="8">
        <v>1.53</v>
      </c>
      <c r="H43" s="11"/>
      <c r="I43" s="8">
        <f>ROUND((H43*G43),2)</f>
      </c>
      <c r="L43">
        <f>rekapitulace!H8</f>
      </c>
      <c r="M43">
        <f>ROUND(L43/100*I43,2)</f>
      </c>
    </row>
    <row r="44" ht="369.75">
      <c r="E44" s="13" t="s">
        <v>339</v>
      </c>
    </row>
    <row r="45" spans="1:13" ht="12.75">
      <c r="A45" s="6">
        <v>16</v>
      </c>
      <c r="B45" s="6" t="s">
        <v>48</v>
      </c>
      <c r="C45" s="6" t="s">
        <v>340</v>
      </c>
      <c r="D45" s="6" t="s">
        <v>48</v>
      </c>
      <c r="E45" s="6" t="s">
        <v>341</v>
      </c>
      <c r="F45" s="6" t="s">
        <v>116</v>
      </c>
      <c r="G45" s="8">
        <v>193.2</v>
      </c>
      <c r="H45" s="11"/>
      <c r="I45" s="8">
        <f>ROUND((H45*G45),2)</f>
      </c>
      <c r="L45">
        <f>rekapitulace!H8</f>
      </c>
      <c r="M45">
        <f>ROUND(L45/100*I45,2)</f>
      </c>
    </row>
    <row r="46" ht="38.25">
      <c r="E46" s="13" t="s">
        <v>342</v>
      </c>
    </row>
    <row r="47" spans="1:13" ht="12.75">
      <c r="A47" s="6">
        <v>17</v>
      </c>
      <c r="B47" s="6" t="s">
        <v>46</v>
      </c>
      <c r="C47" s="6" t="s">
        <v>343</v>
      </c>
      <c r="D47" s="6" t="s">
        <v>48</v>
      </c>
      <c r="E47" s="6" t="s">
        <v>344</v>
      </c>
      <c r="F47" s="6" t="s">
        <v>103</v>
      </c>
      <c r="G47" s="8">
        <v>936</v>
      </c>
      <c r="H47" s="11"/>
      <c r="I47" s="8">
        <f>ROUND((H47*G47),2)</f>
      </c>
      <c r="L47">
        <f>rekapitulace!H8</f>
      </c>
      <c r="M47">
        <f>ROUND(L47/100*I47,2)</f>
      </c>
    </row>
    <row r="48" ht="165.75">
      <c r="E48" s="13" t="s">
        <v>345</v>
      </c>
    </row>
    <row r="49" spans="1:13" ht="12.75">
      <c r="A49" s="6">
        <v>18</v>
      </c>
      <c r="B49" s="6" t="s">
        <v>46</v>
      </c>
      <c r="C49" s="6" t="s">
        <v>346</v>
      </c>
      <c r="D49" s="6" t="s">
        <v>48</v>
      </c>
      <c r="E49" s="6" t="s">
        <v>347</v>
      </c>
      <c r="F49" s="6" t="s">
        <v>103</v>
      </c>
      <c r="G49" s="8">
        <v>864</v>
      </c>
      <c r="H49" s="11"/>
      <c r="I49" s="8">
        <f>ROUND((H49*G49),2)</f>
      </c>
      <c r="L49">
        <f>rekapitulace!H8</f>
      </c>
      <c r="M49">
        <f>ROUND(L49/100*I49,2)</f>
      </c>
    </row>
    <row r="50" ht="165.75">
      <c r="E50" s="13" t="s">
        <v>348</v>
      </c>
    </row>
    <row r="51" spans="1:13" ht="12.75">
      <c r="A51" s="6">
        <v>19</v>
      </c>
      <c r="B51" s="6" t="s">
        <v>46</v>
      </c>
      <c r="C51" s="6" t="s">
        <v>349</v>
      </c>
      <c r="D51" s="6" t="s">
        <v>48</v>
      </c>
      <c r="E51" s="6" t="s">
        <v>350</v>
      </c>
      <c r="F51" s="6" t="s">
        <v>103</v>
      </c>
      <c r="G51" s="8">
        <v>72</v>
      </c>
      <c r="H51" s="11"/>
      <c r="I51" s="8">
        <f>ROUND((H51*G51),2)</f>
      </c>
      <c r="L51">
        <f>rekapitulace!H8</f>
      </c>
      <c r="M51">
        <f>ROUND(L51/100*I51,2)</f>
      </c>
    </row>
    <row r="52" ht="63.75">
      <c r="E52" s="13" t="s">
        <v>351</v>
      </c>
    </row>
    <row r="53" spans="1:13" ht="12.75">
      <c r="A53" s="6">
        <v>20</v>
      </c>
      <c r="B53" s="6" t="s">
        <v>46</v>
      </c>
      <c r="C53" s="6" t="s">
        <v>352</v>
      </c>
      <c r="D53" s="6" t="s">
        <v>48</v>
      </c>
      <c r="E53" s="6" t="s">
        <v>353</v>
      </c>
      <c r="F53" s="6" t="s">
        <v>107</v>
      </c>
      <c r="G53" s="8">
        <v>17.4</v>
      </c>
      <c r="H53" s="11"/>
      <c r="I53" s="8">
        <f>ROUND((H53*G53),2)</f>
      </c>
      <c r="L53">
        <f>rekapitulace!H8</f>
      </c>
      <c r="M53">
        <f>ROUND(L53/100*I53,2)</f>
      </c>
    </row>
    <row r="54" ht="76.5">
      <c r="E54" s="13" t="s">
        <v>354</v>
      </c>
    </row>
    <row r="55" spans="1:13" ht="12.75">
      <c r="A55" s="6">
        <v>21</v>
      </c>
      <c r="B55" s="6" t="s">
        <v>46</v>
      </c>
      <c r="C55" s="6" t="s">
        <v>355</v>
      </c>
      <c r="D55" s="6" t="s">
        <v>48</v>
      </c>
      <c r="E55" s="6" t="s">
        <v>356</v>
      </c>
      <c r="F55" s="6" t="s">
        <v>107</v>
      </c>
      <c r="G55" s="8">
        <v>213.8</v>
      </c>
      <c r="H55" s="11"/>
      <c r="I55" s="8">
        <f>ROUND((H55*G55),2)</f>
      </c>
      <c r="L55">
        <f>rekapitulace!H8</f>
      </c>
      <c r="M55">
        <f>ROUND(L55/100*I55,2)</f>
      </c>
    </row>
    <row r="56" ht="191.25">
      <c r="E56" s="13" t="s">
        <v>357</v>
      </c>
    </row>
    <row r="57" spans="1:13" ht="12.75">
      <c r="A57" s="6">
        <v>22</v>
      </c>
      <c r="B57" s="6" t="s">
        <v>46</v>
      </c>
      <c r="C57" s="6" t="s">
        <v>358</v>
      </c>
      <c r="D57" s="6" t="s">
        <v>48</v>
      </c>
      <c r="E57" s="6" t="s">
        <v>359</v>
      </c>
      <c r="F57" s="6" t="s">
        <v>92</v>
      </c>
      <c r="G57" s="8">
        <v>38.48</v>
      </c>
      <c r="H57" s="11"/>
      <c r="I57" s="8">
        <f>ROUND((H57*G57),2)</f>
      </c>
      <c r="L57">
        <f>rekapitulace!H8</f>
      </c>
      <c r="M57">
        <f>ROUND(L57/100*I57,2)</f>
      </c>
    </row>
    <row r="58" ht="76.5">
      <c r="E58" s="13" t="s">
        <v>360</v>
      </c>
    </row>
    <row r="59" spans="1:13" ht="12.75" customHeight="1">
      <c r="A59" s="12"/>
      <c r="B59" s="12"/>
      <c r="C59" s="12" t="s">
        <v>36</v>
      </c>
      <c r="D59" s="12"/>
      <c r="E59" s="12" t="s">
        <v>124</v>
      </c>
      <c r="F59" s="12"/>
      <c r="G59" s="12"/>
      <c r="H59" s="12"/>
      <c r="I59" s="12">
        <f>SUM(I41:I58)</f>
      </c>
      <c r="M59">
        <f>SUM(M41:M58)</f>
      </c>
    </row>
    <row r="61" spans="1:9" ht="12.75" customHeight="1">
      <c r="A61" s="7"/>
      <c r="B61" s="7"/>
      <c r="C61" s="7" t="s">
        <v>37</v>
      </c>
      <c r="D61" s="7"/>
      <c r="E61" s="7" t="s">
        <v>361</v>
      </c>
      <c r="F61" s="7"/>
      <c r="G61" s="9"/>
      <c r="H61" s="7"/>
      <c r="I61" s="9"/>
    </row>
    <row r="62" spans="1:13" ht="12.75">
      <c r="A62" s="6">
        <v>23</v>
      </c>
      <c r="B62" s="6" t="s">
        <v>46</v>
      </c>
      <c r="C62" s="6" t="s">
        <v>362</v>
      </c>
      <c r="D62" s="6" t="s">
        <v>48</v>
      </c>
      <c r="E62" s="6" t="s">
        <v>363</v>
      </c>
      <c r="F62" s="6" t="s">
        <v>364</v>
      </c>
      <c r="G62" s="8">
        <v>924</v>
      </c>
      <c r="H62" s="11"/>
      <c r="I62" s="8">
        <f>ROUND((H62*G62),2)</f>
      </c>
      <c r="L62">
        <f>rekapitulace!H8</f>
      </c>
      <c r="M62">
        <f>ROUND(L62/100*I62,2)</f>
      </c>
    </row>
    <row r="63" ht="63.75">
      <c r="E63" s="13" t="s">
        <v>365</v>
      </c>
    </row>
    <row r="64" spans="1:13" ht="12.75">
      <c r="A64" s="6">
        <v>24</v>
      </c>
      <c r="B64" s="6" t="s">
        <v>46</v>
      </c>
      <c r="C64" s="6" t="s">
        <v>366</v>
      </c>
      <c r="D64" s="6" t="s">
        <v>48</v>
      </c>
      <c r="E64" s="6" t="s">
        <v>367</v>
      </c>
      <c r="F64" s="6" t="s">
        <v>107</v>
      </c>
      <c r="G64" s="8">
        <v>90.7</v>
      </c>
      <c r="H64" s="11"/>
      <c r="I64" s="8">
        <f>ROUND((H64*G64),2)</f>
      </c>
      <c r="L64">
        <f>rekapitulace!H8</f>
      </c>
      <c r="M64">
        <f>ROUND(L64/100*I64,2)</f>
      </c>
    </row>
    <row r="65" ht="63.75">
      <c r="E65" s="13" t="s">
        <v>368</v>
      </c>
    </row>
    <row r="66" spans="1:13" ht="12.75">
      <c r="A66" s="6">
        <v>25</v>
      </c>
      <c r="B66" s="6" t="s">
        <v>46</v>
      </c>
      <c r="C66" s="6" t="s">
        <v>369</v>
      </c>
      <c r="D66" s="6" t="s">
        <v>48</v>
      </c>
      <c r="E66" s="6" t="s">
        <v>370</v>
      </c>
      <c r="F66" s="6" t="s">
        <v>92</v>
      </c>
      <c r="G66" s="8">
        <v>13.61</v>
      </c>
      <c r="H66" s="11"/>
      <c r="I66" s="8">
        <f>ROUND((H66*G66),2)</f>
      </c>
      <c r="L66">
        <f>rekapitulace!H8</f>
      </c>
      <c r="M66">
        <f>ROUND(L66/100*I66,2)</f>
      </c>
    </row>
    <row r="67" ht="63.75">
      <c r="E67" s="13" t="s">
        <v>371</v>
      </c>
    </row>
    <row r="68" spans="1:13" ht="12.75">
      <c r="A68" s="6">
        <v>26</v>
      </c>
      <c r="B68" s="6" t="s">
        <v>46</v>
      </c>
      <c r="C68" s="6" t="s">
        <v>372</v>
      </c>
      <c r="D68" s="6" t="s">
        <v>48</v>
      </c>
      <c r="E68" s="6" t="s">
        <v>373</v>
      </c>
      <c r="F68" s="6" t="s">
        <v>107</v>
      </c>
      <c r="G68" s="8">
        <v>149.85</v>
      </c>
      <c r="H68" s="11"/>
      <c r="I68" s="8">
        <f>ROUND((H68*G68),2)</f>
      </c>
      <c r="L68">
        <f>rekapitulace!H8</f>
      </c>
      <c r="M68">
        <f>ROUND(L68/100*I68,2)</f>
      </c>
    </row>
    <row r="69" ht="409.5">
      <c r="E69" s="13" t="s">
        <v>374</v>
      </c>
    </row>
    <row r="70" spans="1:13" ht="12.75">
      <c r="A70" s="6">
        <v>27</v>
      </c>
      <c r="B70" s="6" t="s">
        <v>46</v>
      </c>
      <c r="C70" s="6" t="s">
        <v>375</v>
      </c>
      <c r="D70" s="6" t="s">
        <v>48</v>
      </c>
      <c r="E70" s="6" t="s">
        <v>376</v>
      </c>
      <c r="F70" s="6" t="s">
        <v>92</v>
      </c>
      <c r="G70" s="8">
        <v>17.98</v>
      </c>
      <c r="H70" s="11"/>
      <c r="I70" s="8">
        <f>ROUND((H70*G70),2)</f>
      </c>
      <c r="L70">
        <f>rekapitulace!H8</f>
      </c>
      <c r="M70">
        <f>ROUND(L70/100*I70,2)</f>
      </c>
    </row>
    <row r="71" ht="63.75">
      <c r="E71" s="13" t="s">
        <v>377</v>
      </c>
    </row>
    <row r="72" spans="1:13" ht="12.75">
      <c r="A72" s="6">
        <v>28</v>
      </c>
      <c r="B72" s="6" t="s">
        <v>46</v>
      </c>
      <c r="C72" s="6" t="s">
        <v>378</v>
      </c>
      <c r="D72" s="6" t="s">
        <v>48</v>
      </c>
      <c r="E72" s="6" t="s">
        <v>379</v>
      </c>
      <c r="F72" s="6" t="s">
        <v>107</v>
      </c>
      <c r="G72" s="8">
        <v>74.34</v>
      </c>
      <c r="H72" s="11"/>
      <c r="I72" s="8">
        <f>ROUND((H72*G72),2)</f>
      </c>
      <c r="L72">
        <f>rekapitulace!H8</f>
      </c>
      <c r="M72">
        <f>ROUND(L72/100*I72,2)</f>
      </c>
    </row>
    <row r="73" ht="178.5">
      <c r="E73" s="13" t="s">
        <v>380</v>
      </c>
    </row>
    <row r="74" spans="1:13" ht="12.75">
      <c r="A74" s="6">
        <v>29</v>
      </c>
      <c r="B74" s="6" t="s">
        <v>46</v>
      </c>
      <c r="C74" s="6" t="s">
        <v>381</v>
      </c>
      <c r="D74" s="6" t="s">
        <v>48</v>
      </c>
      <c r="E74" s="6" t="s">
        <v>382</v>
      </c>
      <c r="F74" s="6" t="s">
        <v>92</v>
      </c>
      <c r="G74" s="8">
        <v>13.38</v>
      </c>
      <c r="H74" s="11"/>
      <c r="I74" s="8">
        <f>ROUND((H74*G74),2)</f>
      </c>
      <c r="L74">
        <f>rekapitulace!H8</f>
      </c>
      <c r="M74">
        <f>ROUND(L74/100*I74,2)</f>
      </c>
    </row>
    <row r="75" ht="76.5">
      <c r="E75" s="13" t="s">
        <v>383</v>
      </c>
    </row>
    <row r="76" spans="1:13" ht="12.75" customHeight="1">
      <c r="A76" s="12"/>
      <c r="B76" s="12"/>
      <c r="C76" s="12" t="s">
        <v>37</v>
      </c>
      <c r="D76" s="12"/>
      <c r="E76" s="12" t="s">
        <v>361</v>
      </c>
      <c r="F76" s="12"/>
      <c r="G76" s="12"/>
      <c r="H76" s="12"/>
      <c r="I76" s="12">
        <f>SUM(I62:I75)</f>
      </c>
      <c r="M76">
        <f>SUM(M62:M75)</f>
      </c>
    </row>
    <row r="78" spans="1:9" ht="12.75" customHeight="1">
      <c r="A78" s="7"/>
      <c r="B78" s="7"/>
      <c r="C78" s="7" t="s">
        <v>38</v>
      </c>
      <c r="D78" s="7"/>
      <c r="E78" s="7" t="s">
        <v>209</v>
      </c>
      <c r="F78" s="7"/>
      <c r="G78" s="9"/>
      <c r="H78" s="7"/>
      <c r="I78" s="9"/>
    </row>
    <row r="79" spans="1:13" ht="12.75">
      <c r="A79" s="6">
        <v>30</v>
      </c>
      <c r="B79" s="6" t="s">
        <v>48</v>
      </c>
      <c r="C79" s="6" t="s">
        <v>384</v>
      </c>
      <c r="D79" s="6" t="s">
        <v>48</v>
      </c>
      <c r="E79" s="6" t="s">
        <v>385</v>
      </c>
      <c r="F79" s="6" t="s">
        <v>116</v>
      </c>
      <c r="G79" s="8">
        <v>1228.16</v>
      </c>
      <c r="H79" s="11"/>
      <c r="I79" s="8">
        <f>ROUND((H79*G79),2)</f>
      </c>
      <c r="L79">
        <f>rekapitulace!H8</f>
      </c>
      <c r="M79">
        <f>ROUND(L79/100*I79,2)</f>
      </c>
    </row>
    <row r="80" ht="51">
      <c r="E80" s="13" t="s">
        <v>386</v>
      </c>
    </row>
    <row r="81" spans="1:13" ht="12.75">
      <c r="A81" s="6">
        <v>31</v>
      </c>
      <c r="B81" s="6" t="s">
        <v>46</v>
      </c>
      <c r="C81" s="6" t="s">
        <v>387</v>
      </c>
      <c r="D81" s="6" t="s">
        <v>48</v>
      </c>
      <c r="E81" s="6" t="s">
        <v>388</v>
      </c>
      <c r="F81" s="6" t="s">
        <v>149</v>
      </c>
      <c r="G81" s="8">
        <v>15</v>
      </c>
      <c r="H81" s="11"/>
      <c r="I81" s="8">
        <f>ROUND((H81*G81),2)</f>
      </c>
      <c r="L81">
        <f>rekapitulace!H8</f>
      </c>
      <c r="M81">
        <f>ROUND(L81/100*I81,2)</f>
      </c>
    </row>
    <row r="82" ht="25.5">
      <c r="E82" s="13" t="s">
        <v>389</v>
      </c>
    </row>
    <row r="83" spans="1:13" ht="12.75">
      <c r="A83" s="6">
        <v>32</v>
      </c>
      <c r="B83" s="6" t="s">
        <v>46</v>
      </c>
      <c r="C83" s="6" t="s">
        <v>390</v>
      </c>
      <c r="D83" s="6" t="s">
        <v>48</v>
      </c>
      <c r="E83" s="6" t="s">
        <v>391</v>
      </c>
      <c r="F83" s="6" t="s">
        <v>107</v>
      </c>
      <c r="G83" s="8">
        <v>2.52</v>
      </c>
      <c r="H83" s="11"/>
      <c r="I83" s="8">
        <f>ROUND((H83*G83),2)</f>
      </c>
      <c r="L83">
        <f>rekapitulace!H8</f>
      </c>
      <c r="M83">
        <f>ROUND(L83/100*I83,2)</f>
      </c>
    </row>
    <row r="84" ht="140.25">
      <c r="E84" s="13" t="s">
        <v>392</v>
      </c>
    </row>
    <row r="85" spans="1:13" ht="12.75">
      <c r="A85" s="6">
        <v>33</v>
      </c>
      <c r="B85" s="6" t="s">
        <v>46</v>
      </c>
      <c r="C85" s="6" t="s">
        <v>393</v>
      </c>
      <c r="D85" s="6" t="s">
        <v>48</v>
      </c>
      <c r="E85" s="6" t="s">
        <v>394</v>
      </c>
      <c r="F85" s="6" t="s">
        <v>107</v>
      </c>
      <c r="G85" s="8">
        <v>28.84</v>
      </c>
      <c r="H85" s="11"/>
      <c r="I85" s="8">
        <f>ROUND((H85*G85),2)</f>
      </c>
      <c r="L85">
        <f>rekapitulace!H8</f>
      </c>
      <c r="M85">
        <f>ROUND(L85/100*I85,2)</f>
      </c>
    </row>
    <row r="86" ht="229.5">
      <c r="E86" s="13" t="s">
        <v>395</v>
      </c>
    </row>
    <row r="87" spans="1:13" ht="12.75">
      <c r="A87" s="6">
        <v>34</v>
      </c>
      <c r="B87" s="6" t="s">
        <v>46</v>
      </c>
      <c r="C87" s="6" t="s">
        <v>210</v>
      </c>
      <c r="D87" s="6" t="s">
        <v>48</v>
      </c>
      <c r="E87" s="6" t="s">
        <v>211</v>
      </c>
      <c r="F87" s="6" t="s">
        <v>107</v>
      </c>
      <c r="G87" s="8">
        <v>41</v>
      </c>
      <c r="H87" s="11"/>
      <c r="I87" s="8">
        <f>ROUND((H87*G87),2)</f>
      </c>
      <c r="L87">
        <f>rekapitulace!H8</f>
      </c>
      <c r="M87">
        <f>ROUND(L87/100*I87,2)</f>
      </c>
    </row>
    <row r="88" ht="369.75">
      <c r="E88" s="13" t="s">
        <v>396</v>
      </c>
    </row>
    <row r="89" spans="1:13" ht="12.75">
      <c r="A89" s="6">
        <v>35</v>
      </c>
      <c r="B89" s="6" t="s">
        <v>46</v>
      </c>
      <c r="C89" s="6" t="s">
        <v>397</v>
      </c>
      <c r="D89" s="6" t="s">
        <v>48</v>
      </c>
      <c r="E89" s="6" t="s">
        <v>398</v>
      </c>
      <c r="F89" s="6" t="s">
        <v>107</v>
      </c>
      <c r="G89" s="8">
        <v>22.31</v>
      </c>
      <c r="H89" s="11"/>
      <c r="I89" s="8">
        <f>ROUND((H89*G89),2)</f>
      </c>
      <c r="L89">
        <f>rekapitulace!H8</f>
      </c>
      <c r="M89">
        <f>ROUND(L89/100*I89,2)</f>
      </c>
    </row>
    <row r="90" ht="242.25">
      <c r="E90" s="13" t="s">
        <v>399</v>
      </c>
    </row>
    <row r="91" spans="1:13" ht="12.75">
      <c r="A91" s="6">
        <v>36</v>
      </c>
      <c r="B91" s="6" t="s">
        <v>46</v>
      </c>
      <c r="C91" s="6" t="s">
        <v>400</v>
      </c>
      <c r="D91" s="6" t="s">
        <v>48</v>
      </c>
      <c r="E91" s="6" t="s">
        <v>401</v>
      </c>
      <c r="F91" s="6" t="s">
        <v>107</v>
      </c>
      <c r="G91" s="8">
        <v>51.97</v>
      </c>
      <c r="H91" s="11"/>
      <c r="I91" s="8">
        <f>ROUND((H91*G91),2)</f>
      </c>
      <c r="L91">
        <f>rekapitulace!H8</f>
      </c>
      <c r="M91">
        <f>ROUND(L91/100*I91,2)</f>
      </c>
    </row>
    <row r="92" ht="409.5">
      <c r="E92" s="13" t="s">
        <v>402</v>
      </c>
    </row>
    <row r="93" spans="1:13" ht="12.75">
      <c r="A93" s="6">
        <v>37</v>
      </c>
      <c r="B93" s="6" t="s">
        <v>46</v>
      </c>
      <c r="C93" s="6" t="s">
        <v>403</v>
      </c>
      <c r="D93" s="6" t="s">
        <v>48</v>
      </c>
      <c r="E93" s="6" t="s">
        <v>404</v>
      </c>
      <c r="F93" s="6" t="s">
        <v>107</v>
      </c>
      <c r="G93" s="8">
        <v>196.56</v>
      </c>
      <c r="H93" s="11"/>
      <c r="I93" s="8">
        <f>ROUND((H93*G93),2)</f>
      </c>
      <c r="L93">
        <f>rekapitulace!H8</f>
      </c>
      <c r="M93">
        <f>ROUND(L93/100*I93,2)</f>
      </c>
    </row>
    <row r="94" ht="51">
      <c r="E94" s="13" t="s">
        <v>405</v>
      </c>
    </row>
    <row r="95" spans="1:13" ht="12.75">
      <c r="A95" s="6">
        <v>38</v>
      </c>
      <c r="B95" s="6" t="s">
        <v>46</v>
      </c>
      <c r="C95" s="6" t="s">
        <v>406</v>
      </c>
      <c r="D95" s="6" t="s">
        <v>48</v>
      </c>
      <c r="E95" s="6" t="s">
        <v>407</v>
      </c>
      <c r="F95" s="6" t="s">
        <v>107</v>
      </c>
      <c r="G95" s="8">
        <v>101.76</v>
      </c>
      <c r="H95" s="11"/>
      <c r="I95" s="8">
        <f>ROUND((H95*G95),2)</f>
      </c>
      <c r="L95">
        <f>rekapitulace!H8</f>
      </c>
      <c r="M95">
        <f>ROUND(L95/100*I95,2)</f>
      </c>
    </row>
    <row r="96" ht="357">
      <c r="E96" s="13" t="s">
        <v>408</v>
      </c>
    </row>
    <row r="97" spans="1:13" ht="12.75" customHeight="1">
      <c r="A97" s="12"/>
      <c r="B97" s="12"/>
      <c r="C97" s="12" t="s">
        <v>38</v>
      </c>
      <c r="D97" s="12"/>
      <c r="E97" s="12" t="s">
        <v>209</v>
      </c>
      <c r="F97" s="12"/>
      <c r="G97" s="12"/>
      <c r="H97" s="12"/>
      <c r="I97" s="12">
        <f>SUM(I79:I96)</f>
      </c>
      <c r="M97">
        <f>SUM(M79:M96)</f>
      </c>
    </row>
    <row r="99" spans="1:9" ht="12.75" customHeight="1">
      <c r="A99" s="7"/>
      <c r="B99" s="7"/>
      <c r="C99" s="7" t="s">
        <v>39</v>
      </c>
      <c r="D99" s="7"/>
      <c r="E99" s="7" t="s">
        <v>155</v>
      </c>
      <c r="F99" s="7"/>
      <c r="G99" s="9"/>
      <c r="H99" s="7"/>
      <c r="I99" s="9"/>
    </row>
    <row r="100" spans="1:13" ht="12.75">
      <c r="A100" s="6">
        <v>39</v>
      </c>
      <c r="B100" s="6" t="s">
        <v>46</v>
      </c>
      <c r="C100" s="6" t="s">
        <v>231</v>
      </c>
      <c r="D100" s="6" t="s">
        <v>48</v>
      </c>
      <c r="E100" s="6" t="s">
        <v>409</v>
      </c>
      <c r="F100" s="6" t="s">
        <v>116</v>
      </c>
      <c r="G100" s="8">
        <v>946.92</v>
      </c>
      <c r="H100" s="11"/>
      <c r="I100" s="8">
        <f>ROUND((H100*G100),2)</f>
      </c>
      <c r="L100">
        <f>rekapitulace!H8</f>
      </c>
      <c r="M100">
        <f>ROUND(L100/100*I100,2)</f>
      </c>
    </row>
    <row r="101" ht="51">
      <c r="E101" s="13" t="s">
        <v>410</v>
      </c>
    </row>
    <row r="102" spans="1:13" ht="12.75">
      <c r="A102" s="6">
        <v>40</v>
      </c>
      <c r="B102" s="6" t="s">
        <v>46</v>
      </c>
      <c r="C102" s="6" t="s">
        <v>411</v>
      </c>
      <c r="D102" s="6" t="s">
        <v>48</v>
      </c>
      <c r="E102" s="6" t="s">
        <v>412</v>
      </c>
      <c r="F102" s="6" t="s">
        <v>116</v>
      </c>
      <c r="G102" s="8">
        <v>83.91</v>
      </c>
      <c r="H102" s="11"/>
      <c r="I102" s="8">
        <f>ROUND((H102*G102),2)</f>
      </c>
      <c r="L102">
        <f>rekapitulace!H8</f>
      </c>
      <c r="M102">
        <f>ROUND(L102/100*I102,2)</f>
      </c>
    </row>
    <row r="103" ht="102">
      <c r="E103" s="13" t="s">
        <v>413</v>
      </c>
    </row>
    <row r="104" spans="1:13" ht="12.75">
      <c r="A104" s="6">
        <v>41</v>
      </c>
      <c r="B104" s="6" t="s">
        <v>46</v>
      </c>
      <c r="C104" s="6" t="s">
        <v>254</v>
      </c>
      <c r="D104" s="6" t="s">
        <v>48</v>
      </c>
      <c r="E104" s="6" t="s">
        <v>255</v>
      </c>
      <c r="F104" s="6" t="s">
        <v>116</v>
      </c>
      <c r="G104" s="8">
        <v>946.92</v>
      </c>
      <c r="H104" s="11"/>
      <c r="I104" s="8">
        <f>ROUND((H104*G104),2)</f>
      </c>
      <c r="L104">
        <f>rekapitulace!H8</f>
      </c>
      <c r="M104">
        <f>ROUND(L104/100*I104,2)</f>
      </c>
    </row>
    <row r="105" ht="63.75">
      <c r="E105" s="13" t="s">
        <v>414</v>
      </c>
    </row>
    <row r="106" spans="1:13" ht="12.75">
      <c r="A106" s="6">
        <v>42</v>
      </c>
      <c r="B106" s="6" t="s">
        <v>46</v>
      </c>
      <c r="C106" s="6" t="s">
        <v>415</v>
      </c>
      <c r="D106" s="6" t="s">
        <v>48</v>
      </c>
      <c r="E106" s="6" t="s">
        <v>416</v>
      </c>
      <c r="F106" s="6" t="s">
        <v>116</v>
      </c>
      <c r="G106" s="8">
        <v>78.91</v>
      </c>
      <c r="H106" s="11"/>
      <c r="I106" s="8">
        <f>ROUND((H106*G106),2)</f>
      </c>
      <c r="L106">
        <f>rekapitulace!H8</f>
      </c>
      <c r="M106">
        <f>ROUND(L106/100*I106,2)</f>
      </c>
    </row>
    <row r="107" ht="89.25">
      <c r="E107" s="13" t="s">
        <v>417</v>
      </c>
    </row>
    <row r="108" spans="1:13" ht="12.75">
      <c r="A108" s="6">
        <v>43</v>
      </c>
      <c r="B108" s="6" t="s">
        <v>46</v>
      </c>
      <c r="C108" s="6" t="s">
        <v>418</v>
      </c>
      <c r="D108" s="6" t="s">
        <v>48</v>
      </c>
      <c r="E108" s="6" t="s">
        <v>419</v>
      </c>
      <c r="F108" s="6" t="s">
        <v>116</v>
      </c>
      <c r="G108" s="8">
        <v>1002.84</v>
      </c>
      <c r="H108" s="11"/>
      <c r="I108" s="8">
        <f>ROUND((H108*G108),2)</f>
      </c>
      <c r="L108">
        <f>rekapitulace!H8</f>
      </c>
      <c r="M108">
        <f>ROUND(L108/100*I108,2)</f>
      </c>
    </row>
    <row r="109" ht="242.25">
      <c r="E109" s="13" t="s">
        <v>420</v>
      </c>
    </row>
    <row r="110" spans="1:13" ht="12.75">
      <c r="A110" s="6">
        <v>44</v>
      </c>
      <c r="B110" s="6" t="s">
        <v>46</v>
      </c>
      <c r="C110" s="6" t="s">
        <v>257</v>
      </c>
      <c r="D110" s="6" t="s">
        <v>48</v>
      </c>
      <c r="E110" s="6" t="s">
        <v>258</v>
      </c>
      <c r="F110" s="6" t="s">
        <v>116</v>
      </c>
      <c r="G110" s="8">
        <v>1944.76</v>
      </c>
      <c r="H110" s="11"/>
      <c r="I110" s="8">
        <f>ROUND((H110*G110),2)</f>
      </c>
      <c r="L110">
        <f>rekapitulace!H8</f>
      </c>
      <c r="M110">
        <f>ROUND(L110/100*I110,2)</f>
      </c>
    </row>
    <row r="111" ht="114.75">
      <c r="E111" s="13" t="s">
        <v>421</v>
      </c>
    </row>
    <row r="112" spans="1:13" ht="12.75" customHeight="1">
      <c r="A112" s="12"/>
      <c r="B112" s="12"/>
      <c r="C112" s="12" t="s">
        <v>39</v>
      </c>
      <c r="D112" s="12"/>
      <c r="E112" s="12" t="s">
        <v>155</v>
      </c>
      <c r="F112" s="12"/>
      <c r="G112" s="12"/>
      <c r="H112" s="12"/>
      <c r="I112" s="12">
        <f>SUM(I100:I111)</f>
      </c>
      <c r="M112">
        <f>SUM(M100:M111)</f>
      </c>
    </row>
    <row r="114" spans="1:9" ht="12.75" customHeight="1">
      <c r="A114" s="7"/>
      <c r="B114" s="7"/>
      <c r="C114" s="7" t="s">
        <v>41</v>
      </c>
      <c r="D114" s="7"/>
      <c r="E114" s="7" t="s">
        <v>422</v>
      </c>
      <c r="F114" s="7"/>
      <c r="G114" s="9"/>
      <c r="H114" s="7"/>
      <c r="I114" s="9"/>
    </row>
    <row r="115" spans="1:13" ht="12.75">
      <c r="A115" s="6">
        <v>45</v>
      </c>
      <c r="B115" s="6" t="s">
        <v>46</v>
      </c>
      <c r="C115" s="6" t="s">
        <v>423</v>
      </c>
      <c r="D115" s="6" t="s">
        <v>48</v>
      </c>
      <c r="E115" s="6" t="s">
        <v>424</v>
      </c>
      <c r="F115" s="6" t="s">
        <v>116</v>
      </c>
      <c r="G115" s="8">
        <v>253.31</v>
      </c>
      <c r="H115" s="11"/>
      <c r="I115" s="8">
        <f>ROUND((H115*G115),2)</f>
      </c>
      <c r="L115">
        <f>rekapitulace!H8</f>
      </c>
      <c r="M115">
        <f>ROUND(L115/100*I115,2)</f>
      </c>
    </row>
    <row r="116" ht="51">
      <c r="E116" s="13" t="s">
        <v>425</v>
      </c>
    </row>
    <row r="117" spans="1:13" ht="12.75">
      <c r="A117" s="6">
        <v>46</v>
      </c>
      <c r="B117" s="6" t="s">
        <v>46</v>
      </c>
      <c r="C117" s="6" t="s">
        <v>426</v>
      </c>
      <c r="D117" s="6" t="s">
        <v>48</v>
      </c>
      <c r="E117" s="6" t="s">
        <v>427</v>
      </c>
      <c r="F117" s="6" t="s">
        <v>116</v>
      </c>
      <c r="G117" s="8">
        <v>1314.26</v>
      </c>
      <c r="H117" s="11"/>
      <c r="I117" s="8">
        <f>ROUND((H117*G117),2)</f>
      </c>
      <c r="L117">
        <f>rekapitulace!H8</f>
      </c>
      <c r="M117">
        <f>ROUND(L117/100*I117,2)</f>
      </c>
    </row>
    <row r="118" ht="229.5">
      <c r="E118" s="13" t="s">
        <v>428</v>
      </c>
    </row>
    <row r="119" spans="1:13" ht="12.75">
      <c r="A119" s="6">
        <v>47</v>
      </c>
      <c r="B119" s="6" t="s">
        <v>46</v>
      </c>
      <c r="C119" s="6" t="s">
        <v>429</v>
      </c>
      <c r="D119" s="6" t="s">
        <v>48</v>
      </c>
      <c r="E119" s="6" t="s">
        <v>430</v>
      </c>
      <c r="F119" s="6" t="s">
        <v>103</v>
      </c>
      <c r="G119" s="8">
        <v>130</v>
      </c>
      <c r="H119" s="11"/>
      <c r="I119" s="8">
        <f>ROUND((H119*G119),2)</f>
      </c>
      <c r="L119">
        <f>rekapitulace!H8</f>
      </c>
      <c r="M119">
        <f>ROUND(L119/100*I119,2)</f>
      </c>
    </row>
    <row r="120" ht="165.75">
      <c r="E120" s="13" t="s">
        <v>431</v>
      </c>
    </row>
    <row r="121" spans="1:13" ht="12.75">
      <c r="A121" s="6">
        <v>48</v>
      </c>
      <c r="B121" s="6" t="s">
        <v>46</v>
      </c>
      <c r="C121" s="6" t="s">
        <v>432</v>
      </c>
      <c r="D121" s="6" t="s">
        <v>48</v>
      </c>
      <c r="E121" s="6" t="s">
        <v>433</v>
      </c>
      <c r="F121" s="6" t="s">
        <v>116</v>
      </c>
      <c r="G121" s="8">
        <v>87.98</v>
      </c>
      <c r="H121" s="11"/>
      <c r="I121" s="8">
        <f>ROUND((H121*G121),2)</f>
      </c>
      <c r="L121">
        <f>rekapitulace!H8</f>
      </c>
      <c r="M121">
        <f>ROUND(L121/100*I121,2)</f>
      </c>
    </row>
    <row r="122" ht="165.75">
      <c r="E122" s="13" t="s">
        <v>434</v>
      </c>
    </row>
    <row r="123" spans="1:13" ht="12.75">
      <c r="A123" s="6">
        <v>49</v>
      </c>
      <c r="B123" s="6" t="s">
        <v>46</v>
      </c>
      <c r="C123" s="6" t="s">
        <v>435</v>
      </c>
      <c r="D123" s="6" t="s">
        <v>48</v>
      </c>
      <c r="E123" s="6" t="s">
        <v>436</v>
      </c>
      <c r="F123" s="6" t="s">
        <v>116</v>
      </c>
      <c r="G123" s="8">
        <v>52.71</v>
      </c>
      <c r="H123" s="11"/>
      <c r="I123" s="8">
        <f>ROUND((H123*G123),2)</f>
      </c>
      <c r="L123">
        <f>rekapitulace!H8</f>
      </c>
      <c r="M123">
        <f>ROUND(L123/100*I123,2)</f>
      </c>
    </row>
    <row r="124" ht="102">
      <c r="E124" s="13" t="s">
        <v>437</v>
      </c>
    </row>
    <row r="125" spans="1:13" ht="12.75" customHeight="1">
      <c r="A125" s="12"/>
      <c r="B125" s="12"/>
      <c r="C125" s="12" t="s">
        <v>41</v>
      </c>
      <c r="D125" s="12"/>
      <c r="E125" s="12" t="s">
        <v>422</v>
      </c>
      <c r="F125" s="12"/>
      <c r="G125" s="12"/>
      <c r="H125" s="12"/>
      <c r="I125" s="12">
        <f>SUM(I115:I124)</f>
      </c>
      <c r="M125">
        <f>SUM(M115:M124)</f>
      </c>
    </row>
    <row r="127" spans="1:9" ht="12.75" customHeight="1">
      <c r="A127" s="7"/>
      <c r="B127" s="7"/>
      <c r="C127" s="7" t="s">
        <v>42</v>
      </c>
      <c r="D127" s="7"/>
      <c r="E127" s="7" t="s">
        <v>438</v>
      </c>
      <c r="F127" s="7"/>
      <c r="G127" s="9"/>
      <c r="H127" s="7"/>
      <c r="I127" s="9"/>
    </row>
    <row r="128" spans="1:13" ht="12.75">
      <c r="A128" s="6">
        <v>50</v>
      </c>
      <c r="B128" s="6" t="s">
        <v>46</v>
      </c>
      <c r="C128" s="6" t="s">
        <v>439</v>
      </c>
      <c r="D128" s="6" t="s">
        <v>48</v>
      </c>
      <c r="E128" s="6" t="s">
        <v>440</v>
      </c>
      <c r="F128" s="6" t="s">
        <v>103</v>
      </c>
      <c r="G128" s="8">
        <v>130</v>
      </c>
      <c r="H128" s="11"/>
      <c r="I128" s="8">
        <f>ROUND((H128*G128),2)</f>
      </c>
      <c r="L128">
        <f>rekapitulace!H8</f>
      </c>
      <c r="M128">
        <f>ROUND(L128/100*I128,2)</f>
      </c>
    </row>
    <row r="129" ht="51">
      <c r="E129" s="13" t="s">
        <v>441</v>
      </c>
    </row>
    <row r="130" spans="1:13" ht="12.75" customHeight="1">
      <c r="A130" s="12"/>
      <c r="B130" s="12"/>
      <c r="C130" s="12" t="s">
        <v>42</v>
      </c>
      <c r="D130" s="12"/>
      <c r="E130" s="12" t="s">
        <v>438</v>
      </c>
      <c r="F130" s="12"/>
      <c r="G130" s="12"/>
      <c r="H130" s="12"/>
      <c r="I130" s="12">
        <f>SUM(I128:I129)</f>
      </c>
      <c r="M130">
        <f>SUM(M128:M129)</f>
      </c>
    </row>
    <row r="132" spans="1:9" ht="12.75" customHeight="1">
      <c r="A132" s="7"/>
      <c r="B132" s="7"/>
      <c r="C132" s="7" t="s">
        <v>43</v>
      </c>
      <c r="D132" s="7"/>
      <c r="E132" s="7" t="s">
        <v>131</v>
      </c>
      <c r="F132" s="7"/>
      <c r="G132" s="9"/>
      <c r="H132" s="7"/>
      <c r="I132" s="9"/>
    </row>
    <row r="133" spans="1:13" ht="12.75">
      <c r="A133" s="6">
        <v>51</v>
      </c>
      <c r="B133" s="6" t="s">
        <v>46</v>
      </c>
      <c r="C133" s="6" t="s">
        <v>442</v>
      </c>
      <c r="D133" s="6" t="s">
        <v>48</v>
      </c>
      <c r="E133" s="6" t="s">
        <v>443</v>
      </c>
      <c r="F133" s="6" t="s">
        <v>103</v>
      </c>
      <c r="G133" s="8">
        <v>167.97</v>
      </c>
      <c r="H133" s="11"/>
      <c r="I133" s="8">
        <f>ROUND((H133*G133),2)</f>
      </c>
      <c r="L133">
        <f>rekapitulace!H8</f>
      </c>
      <c r="M133">
        <f>ROUND(L133/100*I133,2)</f>
      </c>
    </row>
    <row r="134" ht="63.75">
      <c r="E134" s="13" t="s">
        <v>444</v>
      </c>
    </row>
    <row r="135" spans="1:13" ht="12.75">
      <c r="A135" s="6">
        <v>52</v>
      </c>
      <c r="B135" s="6" t="s">
        <v>46</v>
      </c>
      <c r="C135" s="6" t="s">
        <v>272</v>
      </c>
      <c r="D135" s="6" t="s">
        <v>48</v>
      </c>
      <c r="E135" s="6" t="s">
        <v>273</v>
      </c>
      <c r="F135" s="6" t="s">
        <v>149</v>
      </c>
      <c r="G135" s="8">
        <v>6</v>
      </c>
      <c r="H135" s="11"/>
      <c r="I135" s="8">
        <f>ROUND((H135*G135),2)</f>
      </c>
      <c r="L135">
        <f>rekapitulace!H8</f>
      </c>
      <c r="M135">
        <f>ROUND(L135/100*I135,2)</f>
      </c>
    </row>
    <row r="136" ht="38.25">
      <c r="E136" s="13" t="s">
        <v>445</v>
      </c>
    </row>
    <row r="137" spans="1:13" ht="12.75">
      <c r="A137" s="6">
        <v>53</v>
      </c>
      <c r="B137" s="6" t="s">
        <v>46</v>
      </c>
      <c r="C137" s="6" t="s">
        <v>446</v>
      </c>
      <c r="D137" s="6" t="s">
        <v>48</v>
      </c>
      <c r="E137" s="6" t="s">
        <v>447</v>
      </c>
      <c r="F137" s="6" t="s">
        <v>149</v>
      </c>
      <c r="G137" s="8">
        <v>32</v>
      </c>
      <c r="H137" s="11"/>
      <c r="I137" s="8">
        <f>ROUND((H137*G137),2)</f>
      </c>
      <c r="L137">
        <f>rekapitulace!H8</f>
      </c>
      <c r="M137">
        <f>ROUND(L137/100*I137,2)</f>
      </c>
    </row>
    <row r="138" ht="153">
      <c r="E138" s="13" t="s">
        <v>448</v>
      </c>
    </row>
    <row r="139" spans="1:13" ht="12.75">
      <c r="A139" s="6">
        <v>54</v>
      </c>
      <c r="B139" s="6" t="s">
        <v>46</v>
      </c>
      <c r="C139" s="6" t="s">
        <v>449</v>
      </c>
      <c r="D139" s="6" t="s">
        <v>48</v>
      </c>
      <c r="E139" s="6" t="s">
        <v>450</v>
      </c>
      <c r="F139" s="6" t="s">
        <v>149</v>
      </c>
      <c r="G139" s="8">
        <v>2</v>
      </c>
      <c r="H139" s="11"/>
      <c r="I139" s="8">
        <f>ROUND((H139*G139),2)</f>
      </c>
      <c r="L139">
        <f>rekapitulace!H8</f>
      </c>
      <c r="M139">
        <f>ROUND(L139/100*I139,2)</f>
      </c>
    </row>
    <row r="140" spans="1:13" ht="12.75">
      <c r="A140" s="6">
        <v>55</v>
      </c>
      <c r="B140" s="6" t="s">
        <v>46</v>
      </c>
      <c r="C140" s="6" t="s">
        <v>451</v>
      </c>
      <c r="D140" s="6" t="s">
        <v>48</v>
      </c>
      <c r="E140" s="6" t="s">
        <v>452</v>
      </c>
      <c r="F140" s="6" t="s">
        <v>103</v>
      </c>
      <c r="G140" s="8">
        <v>125</v>
      </c>
      <c r="H140" s="11"/>
      <c r="I140" s="8">
        <f>ROUND((H140*G140),2)</f>
      </c>
      <c r="L140">
        <f>rekapitulace!H8</f>
      </c>
      <c r="M140">
        <f>ROUND(L140/100*I140,2)</f>
      </c>
    </row>
    <row r="141" ht="331.5">
      <c r="E141" s="13" t="s">
        <v>453</v>
      </c>
    </row>
    <row r="142" spans="1:13" ht="12.75">
      <c r="A142" s="6">
        <v>56</v>
      </c>
      <c r="B142" s="6" t="s">
        <v>46</v>
      </c>
      <c r="C142" s="6" t="s">
        <v>454</v>
      </c>
      <c r="D142" s="6" t="s">
        <v>48</v>
      </c>
      <c r="E142" s="6" t="s">
        <v>455</v>
      </c>
      <c r="F142" s="6" t="s">
        <v>103</v>
      </c>
      <c r="G142" s="8">
        <v>20</v>
      </c>
      <c r="H142" s="11"/>
      <c r="I142" s="8">
        <f>ROUND((H142*G142),2)</f>
      </c>
      <c r="L142">
        <f>rekapitulace!H8</f>
      </c>
      <c r="M142">
        <f>ROUND(L142/100*I142,2)</f>
      </c>
    </row>
    <row r="143" ht="76.5">
      <c r="E143" s="13" t="s">
        <v>456</v>
      </c>
    </row>
    <row r="144" spans="1:13" ht="12.75">
      <c r="A144" s="6">
        <v>57</v>
      </c>
      <c r="B144" s="6" t="s">
        <v>46</v>
      </c>
      <c r="C144" s="6" t="s">
        <v>295</v>
      </c>
      <c r="D144" s="6" t="s">
        <v>48</v>
      </c>
      <c r="E144" s="6" t="s">
        <v>296</v>
      </c>
      <c r="F144" s="6" t="s">
        <v>103</v>
      </c>
      <c r="G144" s="8">
        <v>167.97</v>
      </c>
      <c r="H144" s="11"/>
      <c r="I144" s="8">
        <f>ROUND((H144*G144),2)</f>
      </c>
      <c r="L144">
        <f>rekapitulace!H8</f>
      </c>
      <c r="M144">
        <f>ROUND(L144/100*I144,2)</f>
      </c>
    </row>
    <row r="145" ht="51">
      <c r="E145" s="13" t="s">
        <v>457</v>
      </c>
    </row>
    <row r="146" spans="1:13" ht="12.75">
      <c r="A146" s="6">
        <v>58</v>
      </c>
      <c r="B146" s="6" t="s">
        <v>46</v>
      </c>
      <c r="C146" s="6" t="s">
        <v>458</v>
      </c>
      <c r="D146" s="6" t="s">
        <v>48</v>
      </c>
      <c r="E146" s="6" t="s">
        <v>459</v>
      </c>
      <c r="F146" s="6" t="s">
        <v>103</v>
      </c>
      <c r="G146" s="8">
        <v>41.75</v>
      </c>
      <c r="H146" s="11"/>
      <c r="I146" s="8">
        <f>ROUND((H146*G146),2)</f>
      </c>
      <c r="L146">
        <f>rekapitulace!H8</f>
      </c>
      <c r="M146">
        <f>ROUND(L146/100*I146,2)</f>
      </c>
    </row>
    <row r="147" ht="63.75">
      <c r="E147" s="13" t="s">
        <v>460</v>
      </c>
    </row>
    <row r="148" spans="1:13" ht="12.75">
      <c r="A148" s="6">
        <v>59</v>
      </c>
      <c r="B148" s="6" t="s">
        <v>46</v>
      </c>
      <c r="C148" s="6" t="s">
        <v>461</v>
      </c>
      <c r="D148" s="6" t="s">
        <v>48</v>
      </c>
      <c r="E148" s="6" t="s">
        <v>462</v>
      </c>
      <c r="F148" s="6" t="s">
        <v>103</v>
      </c>
      <c r="G148" s="8">
        <v>26</v>
      </c>
      <c r="H148" s="11"/>
      <c r="I148" s="8">
        <f>ROUND((H148*G148),2)</f>
      </c>
      <c r="L148">
        <f>rekapitulace!H8</f>
      </c>
      <c r="M148">
        <f>ROUND(L148/100*I148,2)</f>
      </c>
    </row>
    <row r="149" ht="38.25">
      <c r="E149" s="13" t="s">
        <v>463</v>
      </c>
    </row>
    <row r="150" spans="1:13" ht="12.75">
      <c r="A150" s="6">
        <v>60</v>
      </c>
      <c r="B150" s="6" t="s">
        <v>46</v>
      </c>
      <c r="C150" s="6" t="s">
        <v>464</v>
      </c>
      <c r="D150" s="6" t="s">
        <v>48</v>
      </c>
      <c r="E150" s="6" t="s">
        <v>465</v>
      </c>
      <c r="F150" s="6" t="s">
        <v>103</v>
      </c>
      <c r="G150" s="8">
        <v>54</v>
      </c>
      <c r="H150" s="11"/>
      <c r="I150" s="8">
        <f>ROUND((H150*G150),2)</f>
      </c>
      <c r="L150">
        <f>rekapitulace!H8</f>
      </c>
      <c r="M150">
        <f>ROUND(L150/100*I150,2)</f>
      </c>
    </row>
    <row r="151" ht="51">
      <c r="E151" s="13" t="s">
        <v>466</v>
      </c>
    </row>
    <row r="152" spans="1:13" ht="12.75">
      <c r="A152" s="6">
        <v>61</v>
      </c>
      <c r="B152" s="6" t="s">
        <v>48</v>
      </c>
      <c r="C152" s="6" t="s">
        <v>467</v>
      </c>
      <c r="D152" s="6" t="s">
        <v>48</v>
      </c>
      <c r="E152" s="6" t="s">
        <v>468</v>
      </c>
      <c r="F152" s="6" t="s">
        <v>149</v>
      </c>
      <c r="G152" s="8">
        <v>4</v>
      </c>
      <c r="H152" s="11"/>
      <c r="I152" s="8">
        <f>ROUND((H152*G152),2)</f>
      </c>
      <c r="L152">
        <f>rekapitulace!H8</f>
      </c>
      <c r="M152">
        <f>ROUND(L152/100*I152,2)</f>
      </c>
    </row>
    <row r="153" spans="1:13" ht="12.75">
      <c r="A153" s="6">
        <v>62</v>
      </c>
      <c r="B153" s="6" t="s">
        <v>46</v>
      </c>
      <c r="C153" s="6" t="s">
        <v>469</v>
      </c>
      <c r="D153" s="6" t="s">
        <v>48</v>
      </c>
      <c r="E153" s="6" t="s">
        <v>470</v>
      </c>
      <c r="F153" s="6" t="s">
        <v>149</v>
      </c>
      <c r="G153" s="8">
        <v>4</v>
      </c>
      <c r="H153" s="11"/>
      <c r="I153" s="8">
        <f>ROUND((H153*G153),2)</f>
      </c>
      <c r="L153">
        <f>rekapitulace!H8</f>
      </c>
      <c r="M153">
        <f>ROUND(L153/100*I153,2)</f>
      </c>
    </row>
    <row r="154" ht="25.5">
      <c r="E154" s="13" t="s">
        <v>471</v>
      </c>
    </row>
    <row r="155" spans="1:13" ht="12.75">
      <c r="A155" s="6">
        <v>63</v>
      </c>
      <c r="B155" s="6" t="s">
        <v>46</v>
      </c>
      <c r="C155" s="6" t="s">
        <v>472</v>
      </c>
      <c r="D155" s="6" t="s">
        <v>48</v>
      </c>
      <c r="E155" s="6" t="s">
        <v>473</v>
      </c>
      <c r="F155" s="6" t="s">
        <v>149</v>
      </c>
      <c r="G155" s="8">
        <v>16</v>
      </c>
      <c r="H155" s="11"/>
      <c r="I155" s="8">
        <f>ROUND((H155*G155),2)</f>
      </c>
      <c r="L155">
        <f>rekapitulace!H8</f>
      </c>
      <c r="M155">
        <f>ROUND(L155/100*I155,2)</f>
      </c>
    </row>
    <row r="156" ht="25.5">
      <c r="E156" s="13" t="s">
        <v>474</v>
      </c>
    </row>
    <row r="157" spans="1:13" ht="12.75">
      <c r="A157" s="6">
        <v>64</v>
      </c>
      <c r="B157" s="6" t="s">
        <v>46</v>
      </c>
      <c r="C157" s="6" t="s">
        <v>475</v>
      </c>
      <c r="D157" s="6" t="s">
        <v>48</v>
      </c>
      <c r="E157" s="6" t="s">
        <v>476</v>
      </c>
      <c r="F157" s="6" t="s">
        <v>149</v>
      </c>
      <c r="G157" s="8">
        <v>26</v>
      </c>
      <c r="H157" s="11"/>
      <c r="I157" s="8">
        <f>ROUND((H157*G157),2)</f>
      </c>
      <c r="L157">
        <f>rekapitulace!H8</f>
      </c>
      <c r="M157">
        <f>ROUND(L157/100*I157,2)</f>
      </c>
    </row>
    <row r="158" ht="51">
      <c r="E158" s="13" t="s">
        <v>477</v>
      </c>
    </row>
    <row r="159" spans="1:13" ht="12.75" customHeight="1">
      <c r="A159" s="12"/>
      <c r="B159" s="12"/>
      <c r="C159" s="12" t="s">
        <v>43</v>
      </c>
      <c r="D159" s="12"/>
      <c r="E159" s="12" t="s">
        <v>131</v>
      </c>
      <c r="F159" s="12"/>
      <c r="G159" s="12"/>
      <c r="H159" s="12"/>
      <c r="I159" s="12">
        <f>SUM(I133:I158)</f>
      </c>
      <c r="M159">
        <f>SUM(M133:M158)</f>
      </c>
    </row>
    <row r="161" spans="1:13" ht="12.75" customHeight="1">
      <c r="A161" s="12"/>
      <c r="B161" s="12"/>
      <c r="C161" s="12"/>
      <c r="D161" s="12"/>
      <c r="E161" s="12" t="s">
        <v>80</v>
      </c>
      <c r="F161" s="12"/>
      <c r="G161" s="12"/>
      <c r="H161" s="12"/>
      <c r="I161" s="12">
        <f>+I17+I38+I59+I76+I97+I112+I125+I130+I159</f>
      </c>
      <c r="M161">
        <f>+M17+M38+M59+M76+M97+M112+M125+M130+M159</f>
      </c>
    </row>
    <row r="163" spans="1:9" ht="12.75" customHeight="1">
      <c r="A163" s="7" t="s">
        <v>81</v>
      </c>
      <c r="B163" s="7"/>
      <c r="C163" s="7"/>
      <c r="D163" s="7"/>
      <c r="E163" s="7"/>
      <c r="F163" s="7"/>
      <c r="G163" s="7"/>
      <c r="H163" s="7"/>
      <c r="I163" s="7"/>
    </row>
    <row r="164" spans="1:9" ht="12.75" customHeight="1">
      <c r="A164" s="7"/>
      <c r="B164" s="7"/>
      <c r="C164" s="7"/>
      <c r="D164" s="7"/>
      <c r="E164" s="7" t="s">
        <v>82</v>
      </c>
      <c r="F164" s="7"/>
      <c r="G164" s="7"/>
      <c r="H164" s="7"/>
      <c r="I164" s="7"/>
    </row>
    <row r="165" spans="1:13" ht="12.75" customHeight="1">
      <c r="A165" s="12"/>
      <c r="B165" s="12"/>
      <c r="C165" s="12"/>
      <c r="D165" s="12"/>
      <c r="E165" s="12" t="s">
        <v>83</v>
      </c>
      <c r="F165" s="12"/>
      <c r="G165" s="12"/>
      <c r="H165" s="12"/>
      <c r="I165" s="12">
        <v>0</v>
      </c>
      <c r="M165">
        <v>0</v>
      </c>
    </row>
    <row r="166" spans="1:9" ht="12.75" customHeight="1">
      <c r="A166" s="7"/>
      <c r="B166" s="7"/>
      <c r="C166" s="7"/>
      <c r="D166" s="7"/>
      <c r="E166" s="7" t="s">
        <v>84</v>
      </c>
      <c r="F166" s="7"/>
      <c r="G166" s="7"/>
      <c r="H166" s="7"/>
      <c r="I166" s="7"/>
    </row>
    <row r="167" spans="1:13" ht="12.75" customHeight="1">
      <c r="A167" s="12"/>
      <c r="B167" s="12"/>
      <c r="C167" s="12"/>
      <c r="D167" s="12"/>
      <c r="E167" s="12" t="s">
        <v>85</v>
      </c>
      <c r="F167" s="12"/>
      <c r="G167" s="12"/>
      <c r="H167" s="12"/>
      <c r="I167" s="12">
        <v>0</v>
      </c>
      <c r="M167">
        <v>0</v>
      </c>
    </row>
    <row r="168" spans="1:13" ht="12.75" customHeight="1">
      <c r="A168" s="12"/>
      <c r="B168" s="12"/>
      <c r="C168" s="12"/>
      <c r="D168" s="12"/>
      <c r="E168" s="12" t="s">
        <v>86</v>
      </c>
      <c r="F168" s="12"/>
      <c r="G168" s="12"/>
      <c r="H168" s="12"/>
      <c r="I168" s="12">
        <f>I165+I167</f>
      </c>
      <c r="M168">
        <f>M165+M167</f>
      </c>
    </row>
    <row r="170" spans="1:13" ht="12.75" customHeight="1">
      <c r="A170" s="12"/>
      <c r="B170" s="12"/>
      <c r="C170" s="12"/>
      <c r="D170" s="12"/>
      <c r="E170" s="12" t="s">
        <v>86</v>
      </c>
      <c r="F170" s="12"/>
      <c r="G170" s="12"/>
      <c r="H170" s="12"/>
      <c r="I170" s="12">
        <f>I161+I168</f>
      </c>
      <c r="M170">
        <f>M161+M168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478</v>
      </c>
      <c r="D5" s="5"/>
      <c r="E5" s="5" t="s">
        <v>479</v>
      </c>
    </row>
    <row r="6" spans="1:5" ht="12.75" customHeight="1">
      <c r="A6" t="s">
        <v>18</v>
      </c>
      <c r="C6" s="5" t="s">
        <v>478</v>
      </c>
      <c r="D6" s="5"/>
      <c r="E6" s="5" t="s">
        <v>479</v>
      </c>
    </row>
    <row r="7" spans="3:5" ht="12.75" customHeight="1">
      <c r="C7" s="5"/>
      <c r="D7" s="5"/>
      <c r="E7" s="5"/>
    </row>
    <row r="8" spans="1:13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L8" t="s">
        <v>35</v>
      </c>
      <c r="M8" t="s">
        <v>11</v>
      </c>
    </row>
    <row r="9" spans="1:12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43</v>
      </c>
      <c r="D11" s="7"/>
      <c r="E11" s="7" t="s">
        <v>131</v>
      </c>
      <c r="F11" s="7"/>
      <c r="G11" s="9"/>
      <c r="H11" s="7"/>
      <c r="I11" s="9"/>
    </row>
    <row r="12" spans="1:13" ht="12.75">
      <c r="A12" s="6">
        <v>1</v>
      </c>
      <c r="B12" s="6" t="s">
        <v>46</v>
      </c>
      <c r="C12" s="6" t="s">
        <v>480</v>
      </c>
      <c r="D12" s="6" t="s">
        <v>48</v>
      </c>
      <c r="E12" s="6" t="s">
        <v>481</v>
      </c>
      <c r="F12" s="6" t="s">
        <v>149</v>
      </c>
      <c r="G12" s="8">
        <v>59</v>
      </c>
      <c r="H12" s="11"/>
      <c r="I12" s="8">
        <f>ROUND((H12*G12),2)</f>
      </c>
      <c r="L12">
        <f>rekapitulace!H8</f>
      </c>
      <c r="M12">
        <f>ROUND(L12/100*I12,2)</f>
      </c>
    </row>
    <row r="13" ht="382.5">
      <c r="E13" s="13" t="s">
        <v>482</v>
      </c>
    </row>
    <row r="14" spans="1:13" ht="12.75">
      <c r="A14" s="6">
        <v>2</v>
      </c>
      <c r="B14" s="6" t="s">
        <v>46</v>
      </c>
      <c r="C14" s="6" t="s">
        <v>483</v>
      </c>
      <c r="D14" s="6" t="s">
        <v>48</v>
      </c>
      <c r="E14" s="6" t="s">
        <v>484</v>
      </c>
      <c r="F14" s="6" t="s">
        <v>149</v>
      </c>
      <c r="G14" s="8">
        <v>167</v>
      </c>
      <c r="H14" s="11"/>
      <c r="I14" s="8">
        <f>ROUND((H14*G14),2)</f>
      </c>
      <c r="L14">
        <f>rekapitulace!H8</f>
      </c>
      <c r="M14">
        <f>ROUND(L14/100*I14,2)</f>
      </c>
    </row>
    <row r="15" ht="409.5">
      <c r="E15" s="13" t="s">
        <v>485</v>
      </c>
    </row>
    <row r="16" spans="1:13" ht="12.75">
      <c r="A16" s="6">
        <v>3</v>
      </c>
      <c r="B16" s="6" t="s">
        <v>46</v>
      </c>
      <c r="C16" s="6" t="s">
        <v>486</v>
      </c>
      <c r="D16" s="6" t="s">
        <v>48</v>
      </c>
      <c r="E16" s="6" t="s">
        <v>487</v>
      </c>
      <c r="F16" s="6" t="s">
        <v>149</v>
      </c>
      <c r="G16" s="8">
        <v>167</v>
      </c>
      <c r="H16" s="11"/>
      <c r="I16" s="8">
        <f>ROUND((H16*G16),2)</f>
      </c>
      <c r="L16">
        <f>rekapitulace!H8</f>
      </c>
      <c r="M16">
        <f>ROUND(L16/100*I16,2)</f>
      </c>
    </row>
    <row r="17" ht="51">
      <c r="E17" s="13" t="s">
        <v>488</v>
      </c>
    </row>
    <row r="18" spans="1:13" ht="12.75">
      <c r="A18" s="6">
        <v>4</v>
      </c>
      <c r="B18" s="6" t="s">
        <v>46</v>
      </c>
      <c r="C18" s="6" t="s">
        <v>489</v>
      </c>
      <c r="D18" s="6" t="s">
        <v>48</v>
      </c>
      <c r="E18" s="6" t="s">
        <v>490</v>
      </c>
      <c r="F18" s="6" t="s">
        <v>491</v>
      </c>
      <c r="G18" s="8">
        <v>17864</v>
      </c>
      <c r="H18" s="11"/>
      <c r="I18" s="8">
        <f>ROUND((H18*G18),2)</f>
      </c>
      <c r="L18">
        <f>rekapitulace!H8</f>
      </c>
      <c r="M18">
        <f>ROUND(L18/100*I18,2)</f>
      </c>
    </row>
    <row r="19" ht="409.5">
      <c r="E19" s="13" t="s">
        <v>492</v>
      </c>
    </row>
    <row r="20" spans="1:13" ht="12.75">
      <c r="A20" s="6">
        <v>5</v>
      </c>
      <c r="B20" s="6" t="s">
        <v>46</v>
      </c>
      <c r="C20" s="6" t="s">
        <v>493</v>
      </c>
      <c r="D20" s="6" t="s">
        <v>48</v>
      </c>
      <c r="E20" s="6" t="s">
        <v>494</v>
      </c>
      <c r="F20" s="6" t="s">
        <v>149</v>
      </c>
      <c r="G20" s="8">
        <v>92</v>
      </c>
      <c r="H20" s="11"/>
      <c r="I20" s="8">
        <f>ROUND((H20*G20),2)</f>
      </c>
      <c r="L20">
        <f>rekapitulace!H8</f>
      </c>
      <c r="M20">
        <f>ROUND(L20/100*I20,2)</f>
      </c>
    </row>
    <row r="21" ht="409.5">
      <c r="E21" s="13" t="s">
        <v>495</v>
      </c>
    </row>
    <row r="22" spans="1:13" ht="12.75">
      <c r="A22" s="6">
        <v>6</v>
      </c>
      <c r="B22" s="6" t="s">
        <v>46</v>
      </c>
      <c r="C22" s="6" t="s">
        <v>496</v>
      </c>
      <c r="D22" s="6" t="s">
        <v>48</v>
      </c>
      <c r="E22" s="6" t="s">
        <v>497</v>
      </c>
      <c r="F22" s="6" t="s">
        <v>149</v>
      </c>
      <c r="G22" s="8">
        <v>92</v>
      </c>
      <c r="H22" s="11"/>
      <c r="I22" s="8">
        <f>ROUND((H22*G22),2)</f>
      </c>
      <c r="L22">
        <f>rekapitulace!H8</f>
      </c>
      <c r="M22">
        <f>ROUND(L22/100*I22,2)</f>
      </c>
    </row>
    <row r="23" ht="51">
      <c r="E23" s="13" t="s">
        <v>498</v>
      </c>
    </row>
    <row r="24" spans="1:13" ht="12.75">
      <c r="A24" s="6">
        <v>7</v>
      </c>
      <c r="B24" s="6" t="s">
        <v>46</v>
      </c>
      <c r="C24" s="6" t="s">
        <v>499</v>
      </c>
      <c r="D24" s="6" t="s">
        <v>48</v>
      </c>
      <c r="E24" s="6" t="s">
        <v>500</v>
      </c>
      <c r="F24" s="6" t="s">
        <v>491</v>
      </c>
      <c r="G24" s="8">
        <v>5124</v>
      </c>
      <c r="H24" s="11"/>
      <c r="I24" s="8">
        <f>ROUND((H24*G24),2)</f>
      </c>
      <c r="L24">
        <f>rekapitulace!H8</f>
      </c>
      <c r="M24">
        <f>ROUND(L24/100*I24,2)</f>
      </c>
    </row>
    <row r="25" ht="409.5">
      <c r="E25" s="13" t="s">
        <v>501</v>
      </c>
    </row>
    <row r="26" spans="1:13" ht="12.75">
      <c r="A26" s="6">
        <v>8</v>
      </c>
      <c r="B26" s="6" t="s">
        <v>46</v>
      </c>
      <c r="C26" s="6" t="s">
        <v>502</v>
      </c>
      <c r="D26" s="6" t="s">
        <v>48</v>
      </c>
      <c r="E26" s="6" t="s">
        <v>503</v>
      </c>
      <c r="F26" s="6" t="s">
        <v>116</v>
      </c>
      <c r="G26" s="8">
        <v>1097.92</v>
      </c>
      <c r="H26" s="11"/>
      <c r="I26" s="8">
        <f>ROUND((H26*G26),2)</f>
      </c>
      <c r="L26">
        <f>rekapitulace!H8</f>
      </c>
      <c r="M26">
        <f>ROUND(L26/100*I26,2)</f>
      </c>
    </row>
    <row r="27" ht="409.5">
      <c r="E27" s="13" t="s">
        <v>504</v>
      </c>
    </row>
    <row r="28" spans="1:13" ht="12.75">
      <c r="A28" s="6">
        <v>9</v>
      </c>
      <c r="B28" s="6" t="s">
        <v>46</v>
      </c>
      <c r="C28" s="6" t="s">
        <v>505</v>
      </c>
      <c r="D28" s="6" t="s">
        <v>48</v>
      </c>
      <c r="E28" s="6" t="s">
        <v>506</v>
      </c>
      <c r="F28" s="6" t="s">
        <v>116</v>
      </c>
      <c r="G28" s="8">
        <v>1097.92</v>
      </c>
      <c r="H28" s="11"/>
      <c r="I28" s="8">
        <f>ROUND((H28*G28),2)</f>
      </c>
      <c r="L28">
        <f>rekapitulace!H8</f>
      </c>
      <c r="M28">
        <f>ROUND(L28/100*I28,2)</f>
      </c>
    </row>
    <row r="29" ht="76.5">
      <c r="E29" s="13" t="s">
        <v>507</v>
      </c>
    </row>
    <row r="30" spans="1:13" ht="12.75">
      <c r="A30" s="6">
        <v>10</v>
      </c>
      <c r="B30" s="6" t="s">
        <v>46</v>
      </c>
      <c r="C30" s="6" t="s">
        <v>508</v>
      </c>
      <c r="D30" s="6" t="s">
        <v>48</v>
      </c>
      <c r="E30" s="6" t="s">
        <v>509</v>
      </c>
      <c r="F30" s="6" t="s">
        <v>149</v>
      </c>
      <c r="G30" s="8">
        <v>2</v>
      </c>
      <c r="H30" s="11"/>
      <c r="I30" s="8">
        <f>ROUND((H30*G30),2)</f>
      </c>
      <c r="L30">
        <f>rekapitulace!H8</f>
      </c>
      <c r="M30">
        <f>ROUND(L30/100*I30,2)</f>
      </c>
    </row>
    <row r="31" ht="51">
      <c r="E31" s="13" t="s">
        <v>510</v>
      </c>
    </row>
    <row r="32" spans="1:13" ht="12.75">
      <c r="A32" s="6">
        <v>11</v>
      </c>
      <c r="B32" s="6" t="s">
        <v>46</v>
      </c>
      <c r="C32" s="6" t="s">
        <v>511</v>
      </c>
      <c r="D32" s="6" t="s">
        <v>48</v>
      </c>
      <c r="E32" s="6" t="s">
        <v>512</v>
      </c>
      <c r="F32" s="6" t="s">
        <v>149</v>
      </c>
      <c r="G32" s="8">
        <v>2</v>
      </c>
      <c r="H32" s="11"/>
      <c r="I32" s="8">
        <f>ROUND((H32*G32),2)</f>
      </c>
      <c r="L32">
        <f>rekapitulace!H8</f>
      </c>
      <c r="M32">
        <f>ROUND(L32/100*I32,2)</f>
      </c>
    </row>
    <row r="33" ht="51">
      <c r="E33" s="13" t="s">
        <v>510</v>
      </c>
    </row>
    <row r="34" spans="1:13" ht="12.75">
      <c r="A34" s="6">
        <v>12</v>
      </c>
      <c r="B34" s="6" t="s">
        <v>46</v>
      </c>
      <c r="C34" s="6" t="s">
        <v>513</v>
      </c>
      <c r="D34" s="6" t="s">
        <v>48</v>
      </c>
      <c r="E34" s="6" t="s">
        <v>514</v>
      </c>
      <c r="F34" s="6" t="s">
        <v>491</v>
      </c>
      <c r="G34" s="8">
        <v>548</v>
      </c>
      <c r="H34" s="11"/>
      <c r="I34" s="8">
        <f>ROUND((H34*G34),2)</f>
      </c>
      <c r="L34">
        <f>rekapitulace!H8</f>
      </c>
      <c r="M34">
        <f>ROUND(L34/100*I34,2)</f>
      </c>
    </row>
    <row r="35" ht="76.5">
      <c r="E35" s="13" t="s">
        <v>515</v>
      </c>
    </row>
    <row r="36" spans="1:13" ht="12.75">
      <c r="A36" s="6">
        <v>13</v>
      </c>
      <c r="B36" s="6" t="s">
        <v>46</v>
      </c>
      <c r="C36" s="6" t="s">
        <v>516</v>
      </c>
      <c r="D36" s="6" t="s">
        <v>48</v>
      </c>
      <c r="E36" s="6" t="s">
        <v>517</v>
      </c>
      <c r="F36" s="6" t="s">
        <v>149</v>
      </c>
      <c r="G36" s="8">
        <v>14</v>
      </c>
      <c r="H36" s="11"/>
      <c r="I36" s="8">
        <f>ROUND((H36*G36),2)</f>
      </c>
      <c r="L36">
        <f>rekapitulace!H8</f>
      </c>
      <c r="M36">
        <f>ROUND(L36/100*I36,2)</f>
      </c>
    </row>
    <row r="37" ht="409.5">
      <c r="E37" s="13" t="s">
        <v>518</v>
      </c>
    </row>
    <row r="38" spans="1:13" ht="12.75">
      <c r="A38" s="6">
        <v>14</v>
      </c>
      <c r="B38" s="6" t="s">
        <v>46</v>
      </c>
      <c r="C38" s="6" t="s">
        <v>519</v>
      </c>
      <c r="D38" s="6" t="s">
        <v>48</v>
      </c>
      <c r="E38" s="6" t="s">
        <v>520</v>
      </c>
      <c r="F38" s="6" t="s">
        <v>149</v>
      </c>
      <c r="G38" s="8">
        <v>14</v>
      </c>
      <c r="H38" s="11"/>
      <c r="I38" s="8">
        <f>ROUND((H38*G38),2)</f>
      </c>
      <c r="L38">
        <f>rekapitulace!H8</f>
      </c>
      <c r="M38">
        <f>ROUND(L38/100*I38,2)</f>
      </c>
    </row>
    <row r="39" ht="51">
      <c r="E39" s="13" t="s">
        <v>521</v>
      </c>
    </row>
    <row r="40" spans="1:13" ht="12.75">
      <c r="A40" s="6">
        <v>15</v>
      </c>
      <c r="B40" s="6" t="s">
        <v>46</v>
      </c>
      <c r="C40" s="6" t="s">
        <v>522</v>
      </c>
      <c r="D40" s="6" t="s">
        <v>48</v>
      </c>
      <c r="E40" s="6" t="s">
        <v>523</v>
      </c>
      <c r="F40" s="6" t="s">
        <v>491</v>
      </c>
      <c r="G40" s="8">
        <v>224</v>
      </c>
      <c r="H40" s="11"/>
      <c r="I40" s="8">
        <f>ROUND((H40*G40),2)</f>
      </c>
      <c r="L40">
        <f>rekapitulace!H8</f>
      </c>
      <c r="M40">
        <f>ROUND(L40/100*I40,2)</f>
      </c>
    </row>
    <row r="41" ht="409.5">
      <c r="E41" s="13" t="s">
        <v>524</v>
      </c>
    </row>
    <row r="42" spans="1:13" ht="12.75">
      <c r="A42" s="6">
        <v>16</v>
      </c>
      <c r="B42" s="6" t="s">
        <v>46</v>
      </c>
      <c r="C42" s="6" t="s">
        <v>525</v>
      </c>
      <c r="D42" s="6" t="s">
        <v>48</v>
      </c>
      <c r="E42" s="6" t="s">
        <v>526</v>
      </c>
      <c r="F42" s="6" t="s">
        <v>149</v>
      </c>
      <c r="G42" s="8">
        <v>2</v>
      </c>
      <c r="H42" s="11"/>
      <c r="I42" s="8">
        <f>ROUND((H42*G42),2)</f>
      </c>
      <c r="L42">
        <f>rekapitulace!H8</f>
      </c>
      <c r="M42">
        <f>ROUND(L42/100*I42,2)</f>
      </c>
    </row>
    <row r="43" ht="369.75">
      <c r="E43" s="13" t="s">
        <v>527</v>
      </c>
    </row>
    <row r="44" spans="1:13" ht="12.75">
      <c r="A44" s="6">
        <v>17</v>
      </c>
      <c r="B44" s="6" t="s">
        <v>46</v>
      </c>
      <c r="C44" s="6" t="s">
        <v>528</v>
      </c>
      <c r="D44" s="6" t="s">
        <v>48</v>
      </c>
      <c r="E44" s="6" t="s">
        <v>529</v>
      </c>
      <c r="F44" s="6" t="s">
        <v>149</v>
      </c>
      <c r="G44" s="8">
        <v>2</v>
      </c>
      <c r="H44" s="11"/>
      <c r="I44" s="8">
        <f>ROUND((H44*G44),2)</f>
      </c>
      <c r="L44">
        <f>rekapitulace!H8</f>
      </c>
      <c r="M44">
        <f>ROUND(L44/100*I44,2)</f>
      </c>
    </row>
    <row r="45" ht="51">
      <c r="E45" s="13" t="s">
        <v>530</v>
      </c>
    </row>
    <row r="46" spans="1:13" ht="12.75">
      <c r="A46" s="6">
        <v>18</v>
      </c>
      <c r="B46" s="6" t="s">
        <v>46</v>
      </c>
      <c r="C46" s="6" t="s">
        <v>531</v>
      </c>
      <c r="D46" s="6" t="s">
        <v>48</v>
      </c>
      <c r="E46" s="6" t="s">
        <v>532</v>
      </c>
      <c r="F46" s="6" t="s">
        <v>491</v>
      </c>
      <c r="G46" s="8">
        <v>8</v>
      </c>
      <c r="H46" s="11"/>
      <c r="I46" s="8">
        <f>ROUND((H46*G46),2)</f>
      </c>
      <c r="L46">
        <f>rekapitulace!H8</f>
      </c>
      <c r="M46">
        <f>ROUND(L46/100*I46,2)</f>
      </c>
    </row>
    <row r="47" ht="409.5">
      <c r="E47" s="13" t="s">
        <v>533</v>
      </c>
    </row>
    <row r="48" spans="1:13" ht="12.75">
      <c r="A48" s="6">
        <v>19</v>
      </c>
      <c r="B48" s="6" t="s">
        <v>46</v>
      </c>
      <c r="C48" s="6" t="s">
        <v>534</v>
      </c>
      <c r="D48" s="6" t="s">
        <v>48</v>
      </c>
      <c r="E48" s="6" t="s">
        <v>535</v>
      </c>
      <c r="F48" s="6" t="s">
        <v>149</v>
      </c>
      <c r="G48" s="8">
        <v>2</v>
      </c>
      <c r="H48" s="11"/>
      <c r="I48" s="8">
        <f>ROUND((H48*G48),2)</f>
      </c>
      <c r="L48">
        <f>rekapitulace!H8</f>
      </c>
      <c r="M48">
        <f>ROUND(L48/100*I48,2)</f>
      </c>
    </row>
    <row r="49" ht="51">
      <c r="E49" s="13" t="s">
        <v>510</v>
      </c>
    </row>
    <row r="50" spans="1:13" ht="12.75">
      <c r="A50" s="6">
        <v>20</v>
      </c>
      <c r="B50" s="6" t="s">
        <v>46</v>
      </c>
      <c r="C50" s="6" t="s">
        <v>536</v>
      </c>
      <c r="D50" s="6" t="s">
        <v>48</v>
      </c>
      <c r="E50" s="6" t="s">
        <v>537</v>
      </c>
      <c r="F50" s="6" t="s">
        <v>149</v>
      </c>
      <c r="G50" s="8">
        <v>2</v>
      </c>
      <c r="H50" s="11"/>
      <c r="I50" s="8">
        <f>ROUND((H50*G50),2)</f>
      </c>
      <c r="L50">
        <f>rekapitulace!H8</f>
      </c>
      <c r="M50">
        <f>ROUND(L50/100*I50,2)</f>
      </c>
    </row>
    <row r="51" ht="51">
      <c r="E51" s="13" t="s">
        <v>510</v>
      </c>
    </row>
    <row r="52" spans="1:13" ht="12.75">
      <c r="A52" s="6">
        <v>21</v>
      </c>
      <c r="B52" s="6" t="s">
        <v>46</v>
      </c>
      <c r="C52" s="6" t="s">
        <v>538</v>
      </c>
      <c r="D52" s="6" t="s">
        <v>48</v>
      </c>
      <c r="E52" s="6" t="s">
        <v>539</v>
      </c>
      <c r="F52" s="6" t="s">
        <v>491</v>
      </c>
      <c r="G52" s="8">
        <v>548</v>
      </c>
      <c r="H52" s="11"/>
      <c r="I52" s="8">
        <f>ROUND((H52*G52),2)</f>
      </c>
      <c r="L52">
        <f>rekapitulace!H8</f>
      </c>
      <c r="M52">
        <f>ROUND(L52/100*I52,2)</f>
      </c>
    </row>
    <row r="53" ht="76.5">
      <c r="E53" s="13" t="s">
        <v>515</v>
      </c>
    </row>
    <row r="54" spans="1:13" ht="12.75">
      <c r="A54" s="6">
        <v>22</v>
      </c>
      <c r="B54" s="6" t="s">
        <v>46</v>
      </c>
      <c r="C54" s="6" t="s">
        <v>540</v>
      </c>
      <c r="D54" s="6" t="s">
        <v>48</v>
      </c>
      <c r="E54" s="6" t="s">
        <v>541</v>
      </c>
      <c r="F54" s="6" t="s">
        <v>149</v>
      </c>
      <c r="G54" s="8">
        <v>556</v>
      </c>
      <c r="H54" s="11"/>
      <c r="I54" s="8">
        <f>ROUND((H54*G54),2)</f>
      </c>
      <c r="L54">
        <f>rekapitulace!H8</f>
      </c>
      <c r="M54">
        <f>ROUND(L54/100*I54,2)</f>
      </c>
    </row>
    <row r="55" ht="409.5">
      <c r="E55" s="13" t="s">
        <v>542</v>
      </c>
    </row>
    <row r="56" spans="1:13" ht="12.75">
      <c r="A56" s="6">
        <v>23</v>
      </c>
      <c r="B56" s="6" t="s">
        <v>46</v>
      </c>
      <c r="C56" s="6" t="s">
        <v>543</v>
      </c>
      <c r="D56" s="6" t="s">
        <v>48</v>
      </c>
      <c r="E56" s="6" t="s">
        <v>544</v>
      </c>
      <c r="F56" s="6" t="s">
        <v>149</v>
      </c>
      <c r="G56" s="8">
        <v>556</v>
      </c>
      <c r="H56" s="11"/>
      <c r="I56" s="8">
        <f>ROUND((H56*G56),2)</f>
      </c>
      <c r="L56">
        <f>rekapitulace!H8</f>
      </c>
      <c r="M56">
        <f>ROUND(L56/100*I56,2)</f>
      </c>
    </row>
    <row r="57" ht="51">
      <c r="E57" s="13" t="s">
        <v>545</v>
      </c>
    </row>
    <row r="58" spans="1:13" ht="12.75">
      <c r="A58" s="6">
        <v>24</v>
      </c>
      <c r="B58" s="6" t="s">
        <v>46</v>
      </c>
      <c r="C58" s="6" t="s">
        <v>546</v>
      </c>
      <c r="D58" s="6" t="s">
        <v>48</v>
      </c>
      <c r="E58" s="6" t="s">
        <v>547</v>
      </c>
      <c r="F58" s="6" t="s">
        <v>491</v>
      </c>
      <c r="G58" s="8">
        <v>6470</v>
      </c>
      <c r="H58" s="11"/>
      <c r="I58" s="8">
        <f>ROUND((H58*G58),2)</f>
      </c>
      <c r="L58">
        <f>rekapitulace!H8</f>
      </c>
      <c r="M58">
        <f>ROUND(L58/100*I58,2)</f>
      </c>
    </row>
    <row r="59" ht="409.5">
      <c r="E59" s="13" t="s">
        <v>548</v>
      </c>
    </row>
    <row r="60" spans="1:13" ht="12.75">
      <c r="A60" s="6">
        <v>25</v>
      </c>
      <c r="B60" s="6" t="s">
        <v>46</v>
      </c>
      <c r="C60" s="6" t="s">
        <v>549</v>
      </c>
      <c r="D60" s="6" t="s">
        <v>48</v>
      </c>
      <c r="E60" s="6" t="s">
        <v>550</v>
      </c>
      <c r="F60" s="6" t="s">
        <v>149</v>
      </c>
      <c r="G60" s="8">
        <v>282</v>
      </c>
      <c r="H60" s="11"/>
      <c r="I60" s="8">
        <f>ROUND((H60*G60),2)</f>
      </c>
      <c r="L60">
        <f>rekapitulace!H8</f>
      </c>
      <c r="M60">
        <f>ROUND(L60/100*I60,2)</f>
      </c>
    </row>
    <row r="61" ht="409.5">
      <c r="E61" s="13" t="s">
        <v>551</v>
      </c>
    </row>
    <row r="62" spans="1:13" ht="12.75">
      <c r="A62" s="6">
        <v>26</v>
      </c>
      <c r="B62" s="6" t="s">
        <v>46</v>
      </c>
      <c r="C62" s="6" t="s">
        <v>552</v>
      </c>
      <c r="D62" s="6" t="s">
        <v>48</v>
      </c>
      <c r="E62" s="6" t="s">
        <v>553</v>
      </c>
      <c r="F62" s="6" t="s">
        <v>149</v>
      </c>
      <c r="G62" s="8">
        <v>282</v>
      </c>
      <c r="H62" s="11"/>
      <c r="I62" s="8">
        <f>ROUND((H62*G62),2)</f>
      </c>
      <c r="L62">
        <f>rekapitulace!H8</f>
      </c>
      <c r="M62">
        <f>ROUND(L62/100*I62,2)</f>
      </c>
    </row>
    <row r="63" ht="51">
      <c r="E63" s="13" t="s">
        <v>554</v>
      </c>
    </row>
    <row r="64" spans="1:13" ht="12.75">
      <c r="A64" s="6">
        <v>27</v>
      </c>
      <c r="B64" s="6" t="s">
        <v>46</v>
      </c>
      <c r="C64" s="6" t="s">
        <v>555</v>
      </c>
      <c r="D64" s="6" t="s">
        <v>48</v>
      </c>
      <c r="E64" s="6" t="s">
        <v>556</v>
      </c>
      <c r="F64" s="6" t="s">
        <v>491</v>
      </c>
      <c r="G64" s="8">
        <v>1504</v>
      </c>
      <c r="H64" s="11"/>
      <c r="I64" s="8">
        <f>ROUND((H64*G64),2)</f>
      </c>
      <c r="L64">
        <f>rekapitulace!H8</f>
      </c>
      <c r="M64">
        <f>ROUND(L64/100*I64,2)</f>
      </c>
    </row>
    <row r="65" ht="409.5">
      <c r="E65" s="13" t="s">
        <v>557</v>
      </c>
    </row>
    <row r="66" spans="1:13" ht="12.75" customHeight="1">
      <c r="A66" s="12"/>
      <c r="B66" s="12"/>
      <c r="C66" s="12" t="s">
        <v>43</v>
      </c>
      <c r="D66" s="12"/>
      <c r="E66" s="12" t="s">
        <v>131</v>
      </c>
      <c r="F66" s="12"/>
      <c r="G66" s="12"/>
      <c r="H66" s="12"/>
      <c r="I66" s="12">
        <f>SUM(I12:I65)</f>
      </c>
      <c r="M66">
        <f>SUM(M12:M65)</f>
      </c>
    </row>
    <row r="68" spans="1:13" ht="12.75" customHeight="1">
      <c r="A68" s="12"/>
      <c r="B68" s="12"/>
      <c r="C68" s="12"/>
      <c r="D68" s="12"/>
      <c r="E68" s="12" t="s">
        <v>80</v>
      </c>
      <c r="F68" s="12"/>
      <c r="G68" s="12"/>
      <c r="H68" s="12"/>
      <c r="I68" s="12">
        <f>+I66</f>
      </c>
      <c r="M68">
        <f>+M66</f>
      </c>
    </row>
    <row r="70" spans="1:9" ht="12.75" customHeight="1">
      <c r="A70" s="7" t="s">
        <v>81</v>
      </c>
      <c r="B70" s="7"/>
      <c r="C70" s="7"/>
      <c r="D70" s="7"/>
      <c r="E70" s="7"/>
      <c r="F70" s="7"/>
      <c r="G70" s="7"/>
      <c r="H70" s="7"/>
      <c r="I70" s="7"/>
    </row>
    <row r="71" spans="1:9" ht="12.75" customHeight="1">
      <c r="A71" s="7"/>
      <c r="B71" s="7"/>
      <c r="C71" s="7"/>
      <c r="D71" s="7"/>
      <c r="E71" s="7" t="s">
        <v>82</v>
      </c>
      <c r="F71" s="7"/>
      <c r="G71" s="7"/>
      <c r="H71" s="7"/>
      <c r="I71" s="7"/>
    </row>
    <row r="72" spans="1:13" ht="12.75" customHeight="1">
      <c r="A72" s="12"/>
      <c r="B72" s="12"/>
      <c r="C72" s="12"/>
      <c r="D72" s="12"/>
      <c r="E72" s="12" t="s">
        <v>83</v>
      </c>
      <c r="F72" s="12"/>
      <c r="G72" s="12"/>
      <c r="H72" s="12"/>
      <c r="I72" s="12">
        <v>0</v>
      </c>
      <c r="M72">
        <v>0</v>
      </c>
    </row>
    <row r="73" spans="1:9" ht="12.75" customHeight="1">
      <c r="A73" s="7"/>
      <c r="B73" s="7"/>
      <c r="C73" s="7"/>
      <c r="D73" s="7"/>
      <c r="E73" s="7" t="s">
        <v>84</v>
      </c>
      <c r="F73" s="7"/>
      <c r="G73" s="7"/>
      <c r="H73" s="7"/>
      <c r="I73" s="7"/>
    </row>
    <row r="74" spans="1:13" ht="12.75" customHeight="1">
      <c r="A74" s="12"/>
      <c r="B74" s="12"/>
      <c r="C74" s="12"/>
      <c r="D74" s="12"/>
      <c r="E74" s="12" t="s">
        <v>85</v>
      </c>
      <c r="F74" s="12"/>
      <c r="G74" s="12"/>
      <c r="H74" s="12"/>
      <c r="I74" s="12">
        <v>0</v>
      </c>
      <c r="M74">
        <v>0</v>
      </c>
    </row>
    <row r="75" spans="1:13" ht="12.75" customHeight="1">
      <c r="A75" s="12"/>
      <c r="B75" s="12"/>
      <c r="C75" s="12"/>
      <c r="D75" s="12"/>
      <c r="E75" s="12" t="s">
        <v>86</v>
      </c>
      <c r="F75" s="12"/>
      <c r="G75" s="12"/>
      <c r="H75" s="12"/>
      <c r="I75" s="12">
        <f>I72+I74</f>
      </c>
      <c r="M75">
        <f>M72+M74</f>
      </c>
    </row>
    <row r="77" spans="1:13" ht="12.75" customHeight="1">
      <c r="A77" s="12"/>
      <c r="B77" s="12"/>
      <c r="C77" s="12"/>
      <c r="D77" s="12"/>
      <c r="E77" s="12" t="s">
        <v>86</v>
      </c>
      <c r="F77" s="12"/>
      <c r="G77" s="12"/>
      <c r="H77" s="12"/>
      <c r="I77" s="12">
        <f>I68+I75</f>
      </c>
      <c r="M77">
        <f>M68+M75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