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AVLINA\00_2020-161_V_Kosmonosy_projekt\PROJEKT\"/>
    </mc:Choice>
  </mc:AlternateContent>
  <xr:revisionPtr revIDLastSave="0" documentId="13_ncr:1_{C9D32ECA-4E09-4292-ADEE-389E17012E6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ISTY_MEDIAN" sheetId="15" r:id="rId1"/>
  </sheets>
  <definedNames>
    <definedName name="_xlnm.Print_Titles" localSheetId="0">CISTY_MEDIAN!$4:$5</definedName>
    <definedName name="Print_Area" localSheetId="0">#REF!</definedName>
    <definedName name="Print_Area">#REF!</definedName>
    <definedName name="Print_Titles" localSheetId="0">#REF!</definedName>
    <definedName name="Print_Titles">#REF!</definedName>
    <definedName name="VV" localSheetId="0">#REF!</definedName>
    <definedName name="VV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2" i="15" l="1"/>
  <c r="J15" i="15"/>
  <c r="J27" i="15"/>
  <c r="J40" i="15"/>
  <c r="J42" i="15"/>
  <c r="J53" i="15"/>
  <c r="J59" i="15"/>
  <c r="J61" i="15"/>
  <c r="J67" i="15"/>
  <c r="J70" i="15"/>
  <c r="J72" i="15"/>
  <c r="J78" i="15"/>
  <c r="J84" i="15"/>
  <c r="C117" i="15"/>
  <c r="C116" i="15"/>
  <c r="C115" i="15"/>
  <c r="C114" i="15"/>
  <c r="C113" i="15"/>
  <c r="C112" i="15"/>
  <c r="C111" i="15"/>
  <c r="C110" i="15"/>
  <c r="C109" i="15"/>
  <c r="J83" i="15"/>
  <c r="J82" i="15"/>
  <c r="J79" i="15"/>
  <c r="J77" i="15"/>
  <c r="J74" i="15"/>
  <c r="J73" i="15"/>
  <c r="J71" i="15"/>
  <c r="J69" i="15"/>
  <c r="J68" i="15"/>
  <c r="J66" i="15"/>
  <c r="J63" i="15"/>
  <c r="J62" i="15"/>
  <c r="J60" i="15"/>
  <c r="J58" i="15"/>
  <c r="J55" i="15"/>
  <c r="J54" i="15"/>
  <c r="J52" i="15"/>
  <c r="J51" i="15"/>
  <c r="J50" i="15"/>
  <c r="J49" i="15"/>
  <c r="J48" i="15"/>
  <c r="J47" i="15"/>
  <c r="J44" i="15"/>
  <c r="J43" i="15"/>
  <c r="J41" i="15"/>
  <c r="J39" i="15"/>
  <c r="J36" i="15"/>
  <c r="J35" i="15"/>
  <c r="J34" i="15"/>
  <c r="J33" i="15"/>
  <c r="J31" i="15"/>
  <c r="J28" i="15"/>
  <c r="J26" i="15"/>
  <c r="J25" i="15"/>
  <c r="J24" i="15"/>
  <c r="J23" i="15"/>
  <c r="J22" i="15"/>
  <c r="J21" i="15"/>
  <c r="J20" i="15"/>
  <c r="J19" i="15"/>
  <c r="J18" i="15"/>
  <c r="J17" i="15"/>
  <c r="J16" i="15"/>
  <c r="J14" i="15"/>
  <c r="J12" i="15"/>
  <c r="J11" i="15"/>
  <c r="J10" i="15"/>
  <c r="J9" i="15"/>
  <c r="J64" i="15" l="1"/>
  <c r="H113" i="15" s="1"/>
  <c r="J29" i="15"/>
  <c r="J75" i="15"/>
  <c r="H114" i="15" s="1"/>
  <c r="J80" i="15"/>
  <c r="H115" i="15" s="1"/>
  <c r="J37" i="15"/>
  <c r="H110" i="15" s="1"/>
  <c r="J45" i="15"/>
  <c r="H111" i="15" s="1"/>
  <c r="J56" i="15"/>
  <c r="H112" i="15" s="1"/>
  <c r="J85" i="15"/>
  <c r="H116" i="15" s="1"/>
  <c r="I116" i="15" l="1"/>
  <c r="J116" i="15" s="1"/>
  <c r="I115" i="15"/>
  <c r="J115" i="15" s="1"/>
  <c r="I114" i="15"/>
  <c r="J114" i="15" s="1"/>
  <c r="I113" i="15"/>
  <c r="J113" i="15" s="1"/>
  <c r="I112" i="15"/>
  <c r="J112" i="15" s="1"/>
  <c r="I111" i="15"/>
  <c r="J111" i="15" s="1"/>
  <c r="I110" i="15"/>
  <c r="J110" i="15" s="1"/>
  <c r="H109" i="15"/>
  <c r="I98" i="15"/>
  <c r="J98" i="15" s="1"/>
  <c r="J99" i="15" s="1"/>
  <c r="H117" i="15" s="1"/>
  <c r="I117" i="15" l="1"/>
  <c r="J117" i="15" s="1"/>
  <c r="I109" i="15"/>
  <c r="J109" i="15" s="1"/>
  <c r="J102" i="15"/>
  <c r="H118" i="15"/>
  <c r="J120" i="15"/>
  <c r="J121" i="15" s="1"/>
  <c r="J122" i="15" s="1"/>
  <c r="I118" i="15" l="1"/>
  <c r="J118" i="15"/>
</calcChain>
</file>

<file path=xl/sharedStrings.xml><?xml version="1.0" encoding="utf-8"?>
<sst xmlns="http://schemas.openxmlformats.org/spreadsheetml/2006/main" count="277" uniqueCount="131">
  <si>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</si>
  <si>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</si>
  <si>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</si>
  <si>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</si>
  <si>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</si>
  <si>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</si>
  <si>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</si>
  <si>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1.1.</t>
  </si>
  <si>
    <t>bm</t>
  </si>
  <si>
    <t>1.2.</t>
  </si>
  <si>
    <t>km</t>
  </si>
  <si>
    <t>dílčí mezisoučet - pol. 1.</t>
  </si>
  <si>
    <t>bez DPH</t>
  </si>
  <si>
    <t>2.</t>
  </si>
  <si>
    <t xml:space="preserve">POLNÍ ZKOUŠKY </t>
  </si>
  <si>
    <t>zk.</t>
  </si>
  <si>
    <t>hod.</t>
  </si>
  <si>
    <t>dílčí mezisoučet - pol. 2.</t>
  </si>
  <si>
    <t>3.</t>
  </si>
  <si>
    <t>GEODETICKÉ PRÁCE</t>
  </si>
  <si>
    <t xml:space="preserve">Vytýčení sond a polních zkoušek </t>
  </si>
  <si>
    <t>Polohopisné a výškopisné zaměření sond a zk.  JTSK, Bpv</t>
  </si>
  <si>
    <t>Zaměření studní a vztažných objektů</t>
  </si>
  <si>
    <t>ks</t>
  </si>
  <si>
    <t xml:space="preserve">Doprava </t>
  </si>
  <si>
    <t>Vytyčení a ověření podzemních inž. sítí</t>
  </si>
  <si>
    <t>dílčí mezisoučet - pol. 3.</t>
  </si>
  <si>
    <t>4.</t>
  </si>
  <si>
    <t>m</t>
  </si>
  <si>
    <t>5.</t>
  </si>
  <si>
    <t>dílčí mezisoučet - pol. 5.</t>
  </si>
  <si>
    <t>6.</t>
  </si>
  <si>
    <t>VÝKONY GEOLOGICKÉ SLUŽBY</t>
  </si>
  <si>
    <t>Sled, řízení, koordinace sondážních prací, GT dozor</t>
  </si>
  <si>
    <t>dílčí mezisoučet - pol. 6.</t>
  </si>
  <si>
    <t>7.</t>
  </si>
  <si>
    <t>dílčí mezisoučet - pol. 7.</t>
  </si>
  <si>
    <t>8.</t>
  </si>
  <si>
    <t>dílčí mezisoučet - pol. 8.</t>
  </si>
  <si>
    <t>cena celkem bez DPH</t>
  </si>
  <si>
    <t xml:space="preserve">R E K A P I T U L A C E </t>
  </si>
  <si>
    <t>počet</t>
  </si>
  <si>
    <r>
      <t>A-</t>
    </r>
    <r>
      <rPr>
        <sz val="9"/>
        <rFont val="Arial CE"/>
        <family val="2"/>
        <charset val="238"/>
      </rPr>
      <t xml:space="preserve"> VRTNÉ PRÁCE </t>
    </r>
  </si>
  <si>
    <r>
      <t>B-</t>
    </r>
    <r>
      <rPr>
        <sz val="9"/>
        <rFont val="Arial CE"/>
        <charset val="238"/>
      </rPr>
      <t xml:space="preserve"> SOUVISEJÍCÍ PRÁCE </t>
    </r>
  </si>
  <si>
    <t>Komplexní vyhodnocení polních zkoušek</t>
  </si>
  <si>
    <t>Zpracování závěrečné zprávy (včetně graf. a digitálních výstupů, fotodokumentace)</t>
  </si>
  <si>
    <t>Přípravné práce - rešerše podkladů</t>
  </si>
  <si>
    <t>dílčí mezisoučet - pol. 4.</t>
  </si>
  <si>
    <t>Vyhodnocení geotechnických vlastností zemin a hornin</t>
  </si>
  <si>
    <t>m.j.</t>
  </si>
  <si>
    <t>Provozní pažení a odpažení vrtů</t>
  </si>
  <si>
    <t>Likvidace vrtů hutněným záhozem</t>
  </si>
  <si>
    <t>prac.</t>
  </si>
  <si>
    <t>Doprava presiometrické soupravy</t>
  </si>
  <si>
    <t>Presiometrické zkoušky</t>
  </si>
  <si>
    <t>Příprava a likvidace pracoviště a techniky pro presiometrickou zkoušku</t>
  </si>
  <si>
    <t>LABORATORNÍ PRÁCE</t>
  </si>
  <si>
    <t>GEOFYZIKÁLNÍ PRÁCE</t>
  </si>
  <si>
    <t>Přípravné práce, rešerše</t>
  </si>
  <si>
    <t>bod</t>
  </si>
  <si>
    <t>Doprava měřící aparatury a měřící skupiny</t>
  </si>
  <si>
    <t>Vytyčení geofyzikálních profilů</t>
  </si>
  <si>
    <t>Zpracování dat, vypracování závěrečné zprávy</t>
  </si>
  <si>
    <t>Odběr vzorků  zemin / hornin - porušené - třída 3B</t>
  </si>
  <si>
    <t>Odběr vzorků  zemin / hornin - technologické - třída 3B</t>
  </si>
  <si>
    <t>Odběr vzorků vody</t>
  </si>
  <si>
    <t>Doprava měřící aparatury a měřičské skupiny</t>
  </si>
  <si>
    <t>PEDOLOGICKÝ PRŮZKUM</t>
  </si>
  <si>
    <t>Skartace vrtného jádra</t>
  </si>
  <si>
    <t>Doprava vrtné a doprovodné techniky</t>
  </si>
  <si>
    <t>Měření kapesním penetrometrem</t>
  </si>
  <si>
    <t>Pedologické terénní sondování</t>
  </si>
  <si>
    <t>Klasifikace půdních typů, zpracování mapy skrývkových oblastí, vypracování závěrečné zprávy</t>
  </si>
  <si>
    <t>soubor</t>
  </si>
  <si>
    <t>HYDROGEOLOGICKÉ PRÁCE</t>
  </si>
  <si>
    <t>Pasportizace - záměr hladin ve studních a vrtech po dobu realizace průzkumu</t>
  </si>
  <si>
    <t>Rekognoskace terénu</t>
  </si>
  <si>
    <t>Dopravní náklady</t>
  </si>
  <si>
    <t>Sled a řízení prací, hydrogeologická dokumentace</t>
  </si>
  <si>
    <t>dílčí mezisoučet - pol. 9.</t>
  </si>
  <si>
    <t>9.</t>
  </si>
  <si>
    <t>Doprava vzorků do laboratoře</t>
  </si>
  <si>
    <t xml:space="preserve">Základní klasifikační rozbory vzorku 3B ("porušený vzorek") </t>
  </si>
  <si>
    <t xml:space="preserve">Základní klasifikační rozbory vzorku 1 (2) A ("neporušený vzorek") </t>
  </si>
  <si>
    <t>Zkoušky vzorků 1 (2) A (neporušených vzorků)  - prostý tlak</t>
  </si>
  <si>
    <t>Rozbor vody - stanovení agresivity na beton a ocelové konstrukce</t>
  </si>
  <si>
    <t>Stanovení agresivity zemin (hornin)</t>
  </si>
  <si>
    <t>Zkoušky vzorků 1 (2) A (neporušených vzorků) - stlačitelnost s časovým průběhem</t>
  </si>
  <si>
    <t>Geologická dokumentace průzkumných sond</t>
  </si>
  <si>
    <t>Inženýrskogeologické mapování</t>
  </si>
  <si>
    <t>Hydrogeologické mapování</t>
  </si>
  <si>
    <t>Inženýrskogeologické a hydrogeologické zhodnocení zájmového území</t>
  </si>
  <si>
    <t>KOROZNÍ PRŮZKUM</t>
  </si>
  <si>
    <t>Měření intenzity bludných proudů a stanovení měrných odporů</t>
  </si>
  <si>
    <t>Zpracování a vyhodnocení naměřených dat, vypracování závěrečné zprávy</t>
  </si>
  <si>
    <t>DPH</t>
  </si>
  <si>
    <t>Celkem bez DPH</t>
  </si>
  <si>
    <t>Celkem:</t>
  </si>
  <si>
    <t>Včetně DPH</t>
  </si>
  <si>
    <t>Seismické metody - mělká refrakční seismika (MRS)</t>
  </si>
  <si>
    <t>Celkem včetně DPH</t>
  </si>
  <si>
    <t>Příprava sondážního pracoviště pro vrty vrtané TK</t>
  </si>
  <si>
    <t>Příprava sondážního pracoviště pro vrty vrtané s výplachem</t>
  </si>
  <si>
    <r>
      <t>C-</t>
    </r>
    <r>
      <rPr>
        <sz val="9"/>
        <rFont val="Arial CE"/>
        <family val="2"/>
        <charset val="238"/>
      </rPr>
      <t xml:space="preserve"> ODBĚR VZORKŮ</t>
    </r>
  </si>
  <si>
    <t>1.3.</t>
  </si>
  <si>
    <t>Odběr vzorků  zemin / hornin - neporušené -  třída 1 (2) A - vtlačným břitovým odběrákem</t>
  </si>
  <si>
    <t>Zkoušky vzorků 1 (2) A (neporušených vzorků)  - krabicový smyk (4 krabice) - efektivní pevnost</t>
  </si>
  <si>
    <t>Vertikální elektrické sondování (VES)</t>
  </si>
  <si>
    <t>Odběry vzorků - dynamicky</t>
  </si>
  <si>
    <t>Placená meteorologická data ČHMÚ - srážkové úhrny, hladiny podzemních vod</t>
  </si>
  <si>
    <t>Rešerše archivních podkladů</t>
  </si>
  <si>
    <t>Měření Schmidtovým tvrdoměrem</t>
  </si>
  <si>
    <t>Vypracování realizační dokumentace průzkumu</t>
  </si>
  <si>
    <t>Odběr vzorků  hornin - neporušené -  třída 1 (2) A - z vrtného jádra vrtaného dvojitou jádrovkou</t>
  </si>
  <si>
    <t>základ</t>
  </si>
  <si>
    <t>Technologické rozbory (PS + CBR + CBRsat + IBI)</t>
  </si>
  <si>
    <t>Zpracování souhrnné zprávy o laboratorních zkouškách</t>
  </si>
  <si>
    <t>Jádrové vrty vrtané TK v hloubkovém intervalu 0,0 - 10,0 m</t>
  </si>
  <si>
    <t>Prostoje vrtné soupravy při realizaci presiometrických zkoušek a karotážního měření</t>
  </si>
  <si>
    <r>
      <t>Presiometrické vrty vrtané TK (</t>
    </r>
    <r>
      <rPr>
        <sz val="9"/>
        <rFont val="Symbol"/>
        <family val="1"/>
        <charset val="2"/>
      </rPr>
      <t>Æ</t>
    </r>
    <r>
      <rPr>
        <sz val="9"/>
        <rFont val="Arial"/>
        <family val="2"/>
        <charset val="238"/>
      </rPr>
      <t>76 mm) - příplatek za 1 m vrtu k jednotkovým cenám dle výše  uvedených hloubkových intervalů</t>
    </r>
  </si>
  <si>
    <r>
      <t>Presiometrické vrty vrtané dvojitou jádrovkou s výplachem (</t>
    </r>
    <r>
      <rPr>
        <sz val="9"/>
        <rFont val="Symbol"/>
        <family val="1"/>
        <charset val="2"/>
      </rPr>
      <t>Æ</t>
    </r>
    <r>
      <rPr>
        <sz val="9"/>
        <rFont val="Arial"/>
        <family val="2"/>
        <charset val="238"/>
      </rPr>
      <t>76 mm) - příplatek za 1 m vrtu k jednotkovým cenám dle výše  uvedených hloubkových intervalů</t>
    </r>
  </si>
  <si>
    <t>kpl</t>
  </si>
  <si>
    <t>Jádrové vrty vrtané dvojitou jádrovkou s výplachem v hloubkovém intervalu 0,0 - 30,0 m</t>
  </si>
  <si>
    <t>Zajištění vstupu na pozemky</t>
  </si>
  <si>
    <t>Škody na pozemcích (odhad nákladů celkem)*)</t>
  </si>
  <si>
    <t xml:space="preserve"> </t>
  </si>
  <si>
    <r>
      <t>Rozbor vody - ÚCHR, C10 - C40, SiO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</rPr>
      <t>, TOC, CO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</rPr>
      <t xml:space="preserve"> agr. (Heyer)</t>
    </r>
  </si>
  <si>
    <t>*) Pozn. uchazeč tyto položky neoceňuje, bude oceněno v závislosti na konkrétním typu, rozsahu a podmínkách stavby. Tyto položky jsou neoceněné z důvodu oprovnatelnosti nabídek</t>
  </si>
  <si>
    <t>Modře doplní dodavatel</t>
  </si>
  <si>
    <t>VÝKAZ VÝMĚR
Propojení MÚK Kosmonosy a MÚK Bezděčín - chybějící úsek II/610, předběžný GTP</t>
  </si>
  <si>
    <r>
      <t>Celkem (</t>
    </r>
    <r>
      <rPr>
        <i/>
        <sz val="9"/>
        <color rgb="FF00B0F0"/>
        <rFont val="Arial CE"/>
        <family val="2"/>
        <charset val="238"/>
      </rPr>
      <t>XX</t>
    </r>
    <r>
      <rPr>
        <i/>
        <sz val="9"/>
        <rFont val="Arial CE"/>
        <charset val="238"/>
      </rPr>
      <t>% ze základu položek 1-8)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</si>
</sst>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#,##0\ &quot;Kč&quot;"/>
  </numFmts>
  <fonts count="33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Times New Roman"/>
      <family val="1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i/>
      <sz val="9"/>
      <name val="Arial CE"/>
      <family val="2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9"/>
      <name val="Symbol"/>
      <family val="1"/>
      <charset val="2"/>
    </font>
    <font>
      <sz val="9"/>
      <name val="Arial"/>
      <family val="2"/>
    </font>
    <font>
      <i/>
      <sz val="9"/>
      <name val="Arial CE"/>
      <charset val="238"/>
    </font>
    <font>
      <sz val="9"/>
      <color indexed="10"/>
      <name val="Arial CE"/>
      <family val="2"/>
      <charset val="238"/>
    </font>
    <font>
      <vertAlign val="subscript"/>
      <sz val="9"/>
      <name val="Arial"/>
      <family val="2"/>
      <charset val="238"/>
    </font>
    <font>
      <sz val="10"/>
      <name val="Times New Roman"/>
      <family val="1"/>
      <charset val="238"/>
    </font>
    <font>
      <b/>
      <u/>
      <sz val="9"/>
      <color indexed="10"/>
      <name val="Arial CE"/>
      <charset val="238"/>
    </font>
    <font>
      <sz val="9"/>
      <color rgb="FFFF0000"/>
      <name val="Arial CE"/>
      <family val="2"/>
      <charset val="238"/>
    </font>
    <font>
      <i/>
      <sz val="9"/>
      <color rgb="FF00B0F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1" fillId="0" borderId="0"/>
  </cellStyleXfs>
  <cellXfs count="224">
    <xf numFmtId="0" fontId="0" fillId="0" borderId="0" xfId="0"/>
    <xf numFmtId="0" fontId="3" fillId="0" borderId="0" xfId="0" applyFont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" xfId="0" quotePrefix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3" fillId="0" borderId="1" xfId="0" quotePrefix="1" applyFont="1" applyFill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12" fillId="0" borderId="1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9" fillId="0" borderId="1" xfId="0" quotePrefix="1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0" xfId="0" quotePrefix="1" applyFont="1" applyBorder="1" applyAlignment="1">
      <alignment horizontal="left"/>
    </xf>
    <xf numFmtId="0" fontId="7" fillId="0" borderId="1" xfId="0" quotePrefix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14" fillId="0" borderId="3" xfId="0" quotePrefix="1" applyFont="1" applyBorder="1" applyAlignment="1">
      <alignment horizontal="right"/>
    </xf>
    <xf numFmtId="0" fontId="15" fillId="0" borderId="3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164" fontId="19" fillId="0" borderId="7" xfId="0" applyNumberFormat="1" applyFont="1" applyFill="1" applyBorder="1" applyAlignment="1">
      <alignment horizontal="center"/>
    </xf>
    <xf numFmtId="0" fontId="12" fillId="0" borderId="8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164" fontId="12" fillId="0" borderId="9" xfId="0" applyNumberFormat="1" applyFont="1" applyFill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164" fontId="7" fillId="0" borderId="7" xfId="0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0" xfId="0" quotePrefix="1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2" fontId="9" fillId="0" borderId="0" xfId="0" applyNumberFormat="1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12" fillId="0" borderId="1" xfId="0" quotePrefix="1" applyFont="1" applyBorder="1" applyAlignment="1">
      <alignment horizontal="right"/>
    </xf>
    <xf numFmtId="0" fontId="18" fillId="0" borderId="0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9" fillId="0" borderId="0" xfId="0" quotePrefix="1" applyFont="1" applyFill="1" applyBorder="1" applyAlignment="1">
      <alignment horizontal="left"/>
    </xf>
    <xf numFmtId="164" fontId="7" fillId="0" borderId="10" xfId="0" applyNumberFormat="1" applyFont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7" fillId="0" borderId="0" xfId="0" quotePrefix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7" fillId="0" borderId="8" xfId="0" applyFont="1" applyBorder="1" applyAlignment="1">
      <alignment horizontal="right"/>
    </xf>
    <xf numFmtId="0" fontId="19" fillId="0" borderId="1" xfId="0" applyFont="1" applyBorder="1" applyAlignment="1">
      <alignment horizontal="left"/>
    </xf>
    <xf numFmtId="0" fontId="19" fillId="0" borderId="11" xfId="0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4" fontId="19" fillId="0" borderId="10" xfId="0" applyNumberFormat="1" applyFont="1" applyFill="1" applyBorder="1" applyAlignment="1">
      <alignment horizontal="right"/>
    </xf>
    <xf numFmtId="0" fontId="23" fillId="0" borderId="0" xfId="0" applyFont="1" applyAlignment="1">
      <alignment horizontal="justify"/>
    </xf>
    <xf numFmtId="1" fontId="9" fillId="0" borderId="12" xfId="0" applyNumberFormat="1" applyFont="1" applyFill="1" applyBorder="1" applyAlignment="1">
      <alignment horizontal="right"/>
    </xf>
    <xf numFmtId="1" fontId="3" fillId="0" borderId="12" xfId="0" applyNumberFormat="1" applyFont="1" applyFill="1" applyBorder="1" applyAlignment="1">
      <alignment horizontal="right"/>
    </xf>
    <xf numFmtId="2" fontId="7" fillId="0" borderId="12" xfId="0" applyNumberFormat="1" applyFont="1" applyFill="1" applyBorder="1" applyAlignment="1">
      <alignment horizontal="right"/>
    </xf>
    <xf numFmtId="0" fontId="7" fillId="0" borderId="13" xfId="0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0" fontId="12" fillId="0" borderId="5" xfId="0" applyFont="1" applyFill="1" applyBorder="1" applyAlignment="1">
      <alignment horizontal="left"/>
    </xf>
    <xf numFmtId="2" fontId="7" fillId="0" borderId="6" xfId="0" applyNumberFormat="1" applyFont="1" applyBorder="1" applyAlignment="1">
      <alignment horizontal="center"/>
    </xf>
    <xf numFmtId="164" fontId="12" fillId="0" borderId="7" xfId="0" applyNumberFormat="1" applyFont="1" applyFill="1" applyBorder="1" applyAlignment="1">
      <alignment horizontal="right"/>
    </xf>
    <xf numFmtId="164" fontId="7" fillId="0" borderId="10" xfId="0" applyNumberFormat="1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164" fontId="7" fillId="0" borderId="14" xfId="0" applyNumberFormat="1" applyFont="1" applyBorder="1" applyAlignment="1">
      <alignment horizontal="right"/>
    </xf>
    <xf numFmtId="1" fontId="7" fillId="0" borderId="12" xfId="0" applyNumberFormat="1" applyFont="1" applyFill="1" applyBorder="1" applyAlignment="1">
      <alignment horizontal="right"/>
    </xf>
    <xf numFmtId="1" fontId="12" fillId="0" borderId="12" xfId="0" applyNumberFormat="1" applyFont="1" applyFill="1" applyBorder="1" applyAlignment="1">
      <alignment horizontal="right"/>
    </xf>
    <xf numFmtId="3" fontId="13" fillId="0" borderId="12" xfId="0" applyNumberFormat="1" applyFont="1" applyFill="1" applyBorder="1" applyAlignment="1">
      <alignment horizontal="right"/>
    </xf>
    <xf numFmtId="3" fontId="13" fillId="0" borderId="12" xfId="0" applyNumberFormat="1" applyFont="1" applyBorder="1" applyAlignment="1">
      <alignment horizontal="right"/>
    </xf>
    <xf numFmtId="3" fontId="9" fillId="0" borderId="12" xfId="0" applyNumberFormat="1" applyFont="1" applyFill="1" applyBorder="1" applyAlignment="1">
      <alignment horizontal="right"/>
    </xf>
    <xf numFmtId="3" fontId="7" fillId="0" borderId="6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3" fontId="13" fillId="0" borderId="13" xfId="0" applyNumberFormat="1" applyFont="1" applyFill="1" applyBorder="1" applyAlignment="1">
      <alignment horizontal="right"/>
    </xf>
    <xf numFmtId="3" fontId="7" fillId="0" borderId="4" xfId="0" applyNumberFormat="1" applyFont="1" applyFill="1" applyBorder="1" applyAlignment="1">
      <alignment horizontal="center"/>
    </xf>
    <xf numFmtId="3" fontId="19" fillId="0" borderId="11" xfId="0" applyNumberFormat="1" applyFont="1" applyFill="1" applyBorder="1" applyAlignment="1">
      <alignment horizontal="center"/>
    </xf>
    <xf numFmtId="3" fontId="19" fillId="0" borderId="0" xfId="0" applyNumberFormat="1" applyFont="1" applyFill="1" applyBorder="1" applyAlignment="1">
      <alignment horizontal="center"/>
    </xf>
    <xf numFmtId="3" fontId="9" fillId="0" borderId="10" xfId="0" applyNumberFormat="1" applyFont="1" applyFill="1" applyBorder="1" applyAlignment="1">
      <alignment horizontal="right"/>
    </xf>
    <xf numFmtId="3" fontId="3" fillId="0" borderId="10" xfId="0" applyNumberFormat="1" applyFont="1" applyFill="1" applyBorder="1" applyAlignment="1">
      <alignment horizontal="right"/>
    </xf>
    <xf numFmtId="3" fontId="7" fillId="0" borderId="7" xfId="0" applyNumberFormat="1" applyFont="1" applyFill="1" applyBorder="1" applyAlignment="1">
      <alignment horizontal="right"/>
    </xf>
    <xf numFmtId="3" fontId="7" fillId="0" borderId="10" xfId="0" applyNumberFormat="1" applyFont="1" applyFill="1" applyBorder="1" applyAlignment="1">
      <alignment horizontal="right"/>
    </xf>
    <xf numFmtId="3" fontId="7" fillId="0" borderId="9" xfId="0" applyNumberFormat="1" applyFont="1" applyFill="1" applyBorder="1" applyAlignment="1">
      <alignment horizontal="right"/>
    </xf>
    <xf numFmtId="3" fontId="19" fillId="0" borderId="16" xfId="0" applyNumberFormat="1" applyFont="1" applyFill="1" applyBorder="1" applyAlignment="1">
      <alignment horizontal="right"/>
    </xf>
    <xf numFmtId="1" fontId="7" fillId="0" borderId="17" xfId="0" quotePrefix="1" applyNumberFormat="1" applyFont="1" applyFill="1" applyBorder="1" applyAlignment="1">
      <alignment horizontal="right"/>
    </xf>
    <xf numFmtId="166" fontId="4" fillId="0" borderId="18" xfId="0" applyNumberFormat="1" applyFont="1" applyFill="1" applyBorder="1" applyAlignment="1">
      <alignment horizontal="right"/>
    </xf>
    <xf numFmtId="49" fontId="17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right"/>
    </xf>
    <xf numFmtId="0" fontId="7" fillId="0" borderId="21" xfId="0" quotePrefix="1" applyFont="1" applyBorder="1" applyAlignment="1">
      <alignment horizontal="right"/>
    </xf>
    <xf numFmtId="0" fontId="18" fillId="0" borderId="22" xfId="0" applyFont="1" applyBorder="1" applyAlignment="1">
      <alignment horizontal="center"/>
    </xf>
    <xf numFmtId="0" fontId="7" fillId="0" borderId="22" xfId="0" applyFont="1" applyBorder="1" applyAlignment="1">
      <alignment horizontal="left"/>
    </xf>
    <xf numFmtId="3" fontId="7" fillId="0" borderId="22" xfId="0" applyNumberFormat="1" applyFont="1" applyFill="1" applyBorder="1" applyAlignment="1">
      <alignment horizontal="right"/>
    </xf>
    <xf numFmtId="3" fontId="7" fillId="0" borderId="23" xfId="0" applyNumberFormat="1" applyFont="1" applyFill="1" applyBorder="1" applyAlignment="1">
      <alignment horizontal="right"/>
    </xf>
    <xf numFmtId="3" fontId="19" fillId="0" borderId="0" xfId="0" applyNumberFormat="1" applyFont="1" applyBorder="1" applyAlignment="1">
      <alignment horizontal="right"/>
    </xf>
    <xf numFmtId="3" fontId="19" fillId="0" borderId="0" xfId="0" applyNumberFormat="1" applyFont="1" applyFill="1" applyBorder="1" applyAlignment="1">
      <alignment horizontal="right"/>
    </xf>
    <xf numFmtId="3" fontId="19" fillId="0" borderId="10" xfId="0" applyNumberFormat="1" applyFont="1" applyFill="1" applyBorder="1" applyAlignment="1">
      <alignment horizontal="right"/>
    </xf>
    <xf numFmtId="0" fontId="19" fillId="0" borderId="24" xfId="0" applyFont="1" applyBorder="1" applyAlignment="1">
      <alignment horizontal="center"/>
    </xf>
    <xf numFmtId="3" fontId="19" fillId="0" borderId="24" xfId="0" applyNumberFormat="1" applyFont="1" applyFill="1" applyBorder="1" applyAlignment="1">
      <alignment horizontal="right"/>
    </xf>
    <xf numFmtId="3" fontId="19" fillId="0" borderId="25" xfId="0" applyNumberFormat="1" applyFont="1" applyFill="1" applyBorder="1" applyAlignment="1">
      <alignment horizontal="right"/>
    </xf>
    <xf numFmtId="0" fontId="7" fillId="0" borderId="19" xfId="0" applyFont="1" applyFill="1" applyBorder="1" applyAlignment="1">
      <alignment horizontal="right"/>
    </xf>
    <xf numFmtId="0" fontId="7" fillId="0" borderId="26" xfId="0" applyFont="1" applyBorder="1" applyAlignment="1">
      <alignment horizontal="center"/>
    </xf>
    <xf numFmtId="0" fontId="12" fillId="0" borderId="27" xfId="0" applyFont="1" applyBorder="1" applyAlignment="1">
      <alignment horizontal="right"/>
    </xf>
    <xf numFmtId="0" fontId="12" fillId="0" borderId="28" xfId="0" applyFont="1" applyBorder="1" applyAlignment="1">
      <alignment horizontal="center"/>
    </xf>
    <xf numFmtId="3" fontId="12" fillId="0" borderId="28" xfId="0" applyNumberFormat="1" applyFont="1" applyFill="1" applyBorder="1" applyAlignment="1">
      <alignment horizontal="center"/>
    </xf>
    <xf numFmtId="0" fontId="14" fillId="0" borderId="29" xfId="0" quotePrefix="1" applyFont="1" applyBorder="1" applyAlignment="1">
      <alignment horizontal="right"/>
    </xf>
    <xf numFmtId="0" fontId="15" fillId="0" borderId="29" xfId="0" applyFont="1" applyBorder="1" applyAlignment="1">
      <alignment horizontal="center"/>
    </xf>
    <xf numFmtId="166" fontId="4" fillId="0" borderId="30" xfId="0" applyNumberFormat="1" applyFont="1" applyFill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25" fillId="0" borderId="0" xfId="1" applyFont="1" applyBorder="1" applyAlignment="1">
      <alignment horizontal="center"/>
    </xf>
    <xf numFmtId="1" fontId="9" fillId="0" borderId="32" xfId="0" applyNumberFormat="1" applyFont="1" applyFill="1" applyBorder="1" applyAlignment="1">
      <alignment horizontal="right"/>
    </xf>
    <xf numFmtId="3" fontId="25" fillId="0" borderId="12" xfId="1" applyNumberFormat="1" applyFont="1" applyFill="1" applyBorder="1" applyAlignment="1">
      <alignment horizontal="right"/>
    </xf>
    <xf numFmtId="0" fontId="27" fillId="0" borderId="0" xfId="0" applyFont="1" applyBorder="1" applyAlignment="1">
      <alignment horizontal="left"/>
    </xf>
    <xf numFmtId="166" fontId="12" fillId="0" borderId="34" xfId="0" applyNumberFormat="1" applyFont="1" applyFill="1" applyBorder="1" applyAlignment="1">
      <alignment horizontal="right"/>
    </xf>
    <xf numFmtId="3" fontId="9" fillId="0" borderId="10" xfId="0" applyNumberFormat="1" applyFont="1" applyBorder="1" applyAlignment="1">
      <alignment horizontal="right"/>
    </xf>
    <xf numFmtId="1" fontId="27" fillId="0" borderId="12" xfId="0" applyNumberFormat="1" applyFont="1" applyFill="1" applyBorder="1" applyAlignment="1">
      <alignment horizontal="right"/>
    </xf>
    <xf numFmtId="0" fontId="9" fillId="0" borderId="1" xfId="0" quotePrefix="1" applyFont="1" applyFill="1" applyBorder="1" applyAlignment="1">
      <alignment horizontal="right"/>
    </xf>
    <xf numFmtId="0" fontId="7" fillId="0" borderId="0" xfId="0" applyFont="1" applyBorder="1" applyAlignment="1">
      <alignment horizontal="center"/>
    </xf>
    <xf numFmtId="3" fontId="13" fillId="0" borderId="0" xfId="0" applyNumberFormat="1" applyFont="1" applyBorder="1" applyAlignment="1">
      <alignment horizontal="right"/>
    </xf>
    <xf numFmtId="164" fontId="13" fillId="0" borderId="35" xfId="0" applyNumberFormat="1" applyFont="1" applyFill="1" applyBorder="1" applyAlignment="1">
      <alignment horizontal="right"/>
    </xf>
    <xf numFmtId="164" fontId="9" fillId="0" borderId="14" xfId="0" applyNumberFormat="1" applyFont="1" applyFill="1" applyBorder="1" applyAlignment="1">
      <alignment horizontal="right"/>
    </xf>
    <xf numFmtId="3" fontId="13" fillId="0" borderId="17" xfId="0" applyNumberFormat="1" applyFont="1" applyBorder="1" applyAlignment="1">
      <alignment horizontal="right"/>
    </xf>
    <xf numFmtId="3" fontId="9" fillId="2" borderId="12" xfId="0" applyNumberFormat="1" applyFont="1" applyFill="1" applyBorder="1" applyAlignment="1">
      <alignment horizontal="right"/>
    </xf>
    <xf numFmtId="3" fontId="19" fillId="0" borderId="15" xfId="0" applyNumberFormat="1" applyFont="1" applyFill="1" applyBorder="1" applyAlignment="1">
      <alignment horizontal="center"/>
    </xf>
    <xf numFmtId="3" fontId="19" fillId="0" borderId="13" xfId="0" applyNumberFormat="1" applyFont="1" applyFill="1" applyBorder="1" applyAlignment="1">
      <alignment horizontal="center"/>
    </xf>
    <xf numFmtId="3" fontId="13" fillId="0" borderId="2" xfId="0" applyNumberFormat="1" applyFont="1" applyBorder="1" applyAlignment="1">
      <alignment horizontal="right"/>
    </xf>
    <xf numFmtId="3" fontId="13" fillId="0" borderId="20" xfId="0" applyNumberFormat="1" applyFont="1" applyBorder="1" applyAlignment="1">
      <alignment horizontal="right"/>
    </xf>
    <xf numFmtId="0" fontId="12" fillId="0" borderId="13" xfId="0" quotePrefix="1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27" fillId="0" borderId="12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25" fillId="0" borderId="12" xfId="1" applyFont="1" applyBorder="1" applyAlignment="1">
      <alignment horizontal="center"/>
    </xf>
    <xf numFmtId="0" fontId="25" fillId="0" borderId="12" xfId="1" applyFont="1" applyFill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9" fillId="0" borderId="33" xfId="0" applyFont="1" applyFill="1" applyBorder="1" applyAlignment="1">
      <alignment horizontal="center"/>
    </xf>
    <xf numFmtId="3" fontId="7" fillId="0" borderId="15" xfId="0" applyNumberFormat="1" applyFont="1" applyFill="1" applyBorder="1" applyAlignment="1">
      <alignment horizontal="center"/>
    </xf>
    <xf numFmtId="3" fontId="7" fillId="0" borderId="1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right"/>
    </xf>
    <xf numFmtId="3" fontId="3" fillId="2" borderId="12" xfId="0" applyNumberFormat="1" applyFont="1" applyFill="1" applyBorder="1" applyAlignment="1">
      <alignment horizontal="right"/>
    </xf>
    <xf numFmtId="3" fontId="3" fillId="2" borderId="33" xfId="0" applyNumberFormat="1" applyFont="1" applyFill="1" applyBorder="1" applyAlignment="1">
      <alignment horizontal="right"/>
    </xf>
    <xf numFmtId="3" fontId="9" fillId="2" borderId="33" xfId="0" applyNumberFormat="1" applyFont="1" applyFill="1" applyBorder="1" applyAlignment="1">
      <alignment horizontal="right"/>
    </xf>
    <xf numFmtId="3" fontId="31" fillId="0" borderId="12" xfId="0" applyNumberFormat="1" applyFont="1" applyFill="1" applyBorder="1" applyAlignment="1">
      <alignment horizontal="right"/>
    </xf>
    <xf numFmtId="0" fontId="25" fillId="0" borderId="0" xfId="1" applyFont="1" applyFill="1" applyBorder="1" applyAlignment="1">
      <alignment horizontal="left"/>
    </xf>
    <xf numFmtId="0" fontId="17" fillId="0" borderId="0" xfId="0" applyFont="1" applyFill="1" applyBorder="1" applyAlignment="1"/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5" fillId="0" borderId="0" xfId="1" applyFont="1" applyFill="1" applyBorder="1" applyAlignment="1">
      <alignment horizontal="left" wrapText="1"/>
    </xf>
    <xf numFmtId="0" fontId="17" fillId="0" borderId="0" xfId="0" applyFont="1" applyFill="1" applyBorder="1" applyAlignment="1">
      <alignment wrapText="1"/>
    </xf>
    <xf numFmtId="0" fontId="25" fillId="0" borderId="0" xfId="1" applyFont="1" applyFill="1" applyBorder="1" applyAlignment="1">
      <alignment horizontal="left"/>
    </xf>
    <xf numFmtId="0" fontId="17" fillId="0" borderId="0" xfId="0" applyFont="1" applyFill="1" applyBorder="1" applyAlignment="1"/>
    <xf numFmtId="0" fontId="7" fillId="2" borderId="6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wrapText="1"/>
    </xf>
    <xf numFmtId="0" fontId="7" fillId="0" borderId="6" xfId="0" applyFont="1" applyBorder="1" applyAlignment="1"/>
    <xf numFmtId="0" fontId="0" fillId="0" borderId="0" xfId="0" applyAlignment="1"/>
    <xf numFmtId="0" fontId="7" fillId="0" borderId="0" xfId="0" applyFont="1" applyBorder="1" applyAlignment="1"/>
    <xf numFmtId="0" fontId="12" fillId="0" borderId="6" xfId="0" applyFont="1" applyBorder="1" applyAlignment="1"/>
    <xf numFmtId="0" fontId="7" fillId="0" borderId="15" xfId="0" applyFont="1" applyBorder="1" applyAlignment="1"/>
    <xf numFmtId="0" fontId="12" fillId="0" borderId="4" xfId="0" applyFont="1" applyBorder="1" applyAlignment="1"/>
    <xf numFmtId="0" fontId="12" fillId="0" borderId="0" xfId="0" applyFont="1" applyBorder="1" applyAlignment="1"/>
    <xf numFmtId="0" fontId="18" fillId="0" borderId="0" xfId="0" applyFont="1" applyAlignment="1"/>
    <xf numFmtId="0" fontId="9" fillId="0" borderId="0" xfId="0" applyFont="1" applyBorder="1" applyAlignment="1"/>
    <xf numFmtId="0" fontId="10" fillId="0" borderId="0" xfId="0" applyFont="1" applyAlignment="1"/>
    <xf numFmtId="0" fontId="3" fillId="0" borderId="1" xfId="0" applyFont="1" applyBorder="1" applyAlignment="1">
      <alignment horizontal="right"/>
    </xf>
    <xf numFmtId="0" fontId="3" fillId="0" borderId="0" xfId="0" applyFont="1" applyBorder="1" applyAlignment="1"/>
    <xf numFmtId="0" fontId="6" fillId="0" borderId="12" xfId="0" applyFont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3" fillId="0" borderId="0" xfId="0" quotePrefix="1" applyFont="1" applyFill="1" applyBorder="1" applyAlignment="1">
      <alignment horizontal="left" wrapText="1"/>
    </xf>
    <xf numFmtId="0" fontId="17" fillId="0" borderId="0" xfId="0" applyFont="1" applyBorder="1" applyAlignment="1"/>
    <xf numFmtId="2" fontId="17" fillId="0" borderId="0" xfId="0" applyNumberFormat="1" applyFont="1" applyBorder="1" applyAlignment="1"/>
    <xf numFmtId="0" fontId="9" fillId="0" borderId="0" xfId="0" applyFont="1" applyFill="1" applyBorder="1" applyAlignment="1"/>
    <xf numFmtId="0" fontId="27" fillId="0" borderId="0" xfId="0" applyFont="1" applyBorder="1" applyAlignment="1"/>
    <xf numFmtId="0" fontId="8" fillId="0" borderId="0" xfId="0" applyFont="1" applyBorder="1" applyAlignment="1"/>
    <xf numFmtId="0" fontId="21" fillId="0" borderId="0" xfId="0" applyFont="1" applyBorder="1" applyAlignment="1"/>
    <xf numFmtId="0" fontId="4" fillId="0" borderId="0" xfId="0" applyFont="1" applyBorder="1" applyAlignment="1"/>
    <xf numFmtId="0" fontId="22" fillId="0" borderId="0" xfId="0" applyFont="1" applyBorder="1" applyAlignment="1"/>
    <xf numFmtId="0" fontId="15" fillId="0" borderId="3" xfId="0" applyFont="1" applyBorder="1" applyAlignment="1"/>
    <xf numFmtId="3" fontId="15" fillId="0" borderId="3" xfId="0" applyNumberFormat="1" applyFont="1" applyBorder="1" applyAlignment="1"/>
    <xf numFmtId="0" fontId="0" fillId="0" borderId="17" xfId="0" applyBorder="1" applyAlignment="1"/>
    <xf numFmtId="3" fontId="0" fillId="0" borderId="17" xfId="0" applyNumberFormat="1" applyFill="1" applyBorder="1" applyAlignment="1"/>
    <xf numFmtId="0" fontId="10" fillId="0" borderId="0" xfId="0" applyFont="1" applyBorder="1" applyAlignment="1"/>
    <xf numFmtId="0" fontId="5" fillId="0" borderId="0" xfId="0" applyFont="1" applyFill="1" applyBorder="1" applyAlignment="1"/>
    <xf numFmtId="0" fontId="5" fillId="0" borderId="0" xfId="0" applyFont="1" applyFill="1" applyAlignment="1"/>
    <xf numFmtId="0" fontId="15" fillId="0" borderId="29" xfId="0" applyFont="1" applyBorder="1" applyAlignment="1"/>
    <xf numFmtId="3" fontId="15" fillId="0" borderId="29" xfId="0" applyNumberFormat="1" applyFont="1" applyBorder="1" applyAlignment="1"/>
    <xf numFmtId="0" fontId="10" fillId="0" borderId="0" xfId="0" applyFont="1" applyFill="1" applyAlignment="1"/>
    <xf numFmtId="0" fontId="3" fillId="0" borderId="0" xfId="0" applyFont="1" applyFill="1" applyBorder="1" applyAlignment="1"/>
    <xf numFmtId="3" fontId="0" fillId="0" borderId="3" xfId="0" applyNumberFormat="1" applyFill="1" applyBorder="1" applyAlignment="1"/>
    <xf numFmtId="0" fontId="15" fillId="0" borderId="0" xfId="0" applyFont="1" applyBorder="1" applyAlignment="1"/>
    <xf numFmtId="3" fontId="15" fillId="0" borderId="0" xfId="0" applyNumberFormat="1" applyFont="1" applyBorder="1" applyAlignment="1"/>
    <xf numFmtId="0" fontId="0" fillId="0" borderId="0" xfId="0" applyBorder="1" applyAlignment="1"/>
    <xf numFmtId="0" fontId="20" fillId="0" borderId="0" xfId="0" applyFont="1" applyAlignment="1"/>
    <xf numFmtId="0" fontId="7" fillId="0" borderId="4" xfId="0" applyFont="1" applyBorder="1" applyAlignment="1"/>
    <xf numFmtId="0" fontId="12" fillId="0" borderId="28" xfId="0" applyFont="1" applyBorder="1" applyAlignment="1"/>
    <xf numFmtId="3" fontId="0" fillId="0" borderId="6" xfId="0" applyNumberFormat="1" applyFill="1" applyBorder="1" applyAlignment="1"/>
    <xf numFmtId="3" fontId="0" fillId="0" borderId="4" xfId="0" applyNumberFormat="1" applyFill="1" applyBorder="1" applyAlignment="1"/>
    <xf numFmtId="0" fontId="7" fillId="0" borderId="22" xfId="0" applyFont="1" applyBorder="1" applyAlignment="1"/>
    <xf numFmtId="0" fontId="7" fillId="0" borderId="31" xfId="0" applyFont="1" applyBorder="1" applyAlignment="1"/>
    <xf numFmtId="0" fontId="30" fillId="0" borderId="8" xfId="0" applyFont="1" applyBorder="1" applyAlignment="1">
      <alignment wrapText="1"/>
    </xf>
    <xf numFmtId="0" fontId="30" fillId="0" borderId="4" xfId="0" applyFont="1" applyBorder="1" applyAlignment="1">
      <alignment wrapText="1"/>
    </xf>
    <xf numFmtId="0" fontId="30" fillId="0" borderId="9" xfId="0" applyFont="1" applyBorder="1" applyAlignment="1">
      <alignment wrapText="1"/>
    </xf>
    <xf numFmtId="0" fontId="29" fillId="0" borderId="0" xfId="0" applyFont="1" applyAlignment="1"/>
    <xf numFmtId="3" fontId="0" fillId="0" borderId="0" xfId="0" applyNumberFormat="1" applyAlignment="1"/>
    <xf numFmtId="0" fontId="7" fillId="0" borderId="6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2" fillId="0" borderId="15" xfId="0" applyFont="1" applyFill="1" applyBorder="1" applyAlignment="1">
      <alignment horizontal="right"/>
    </xf>
    <xf numFmtId="0" fontId="12" fillId="0" borderId="13" xfId="0" applyFont="1" applyFill="1" applyBorder="1" applyAlignment="1">
      <alignment horizontal="right"/>
    </xf>
    <xf numFmtId="1" fontId="7" fillId="0" borderId="15" xfId="0" applyNumberFormat="1" applyFont="1" applyFill="1" applyBorder="1" applyAlignment="1">
      <alignment horizontal="right"/>
    </xf>
    <xf numFmtId="165" fontId="12" fillId="0" borderId="28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horizontal="right"/>
    </xf>
    <xf numFmtId="0" fontId="19" fillId="0" borderId="24" xfId="0" applyFont="1" applyFill="1" applyBorder="1" applyAlignment="1">
      <alignment horizontal="right"/>
    </xf>
    <xf numFmtId="0" fontId="19" fillId="0" borderId="0" xfId="0" applyFont="1" applyFill="1" applyBorder="1" applyAlignment="1">
      <alignment horizontal="right"/>
    </xf>
    <xf numFmtId="0" fontId="19" fillId="0" borderId="11" xfId="0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23" fillId="0" borderId="0" xfId="0" applyFont="1" applyFill="1" applyAlignment="1">
      <alignment horizontal="right"/>
    </xf>
    <xf numFmtId="1" fontId="7" fillId="0" borderId="13" xfId="0" applyNumberFormat="1" applyFont="1" applyFill="1" applyBorder="1" applyAlignment="1">
      <alignment horizontal="right"/>
    </xf>
    <xf numFmtId="0" fontId="7" fillId="0" borderId="13" xfId="0" applyFont="1" applyBorder="1" applyAlignment="1">
      <alignment horizontal="center"/>
    </xf>
    <xf numFmtId="4" fontId="3" fillId="2" borderId="33" xfId="0" applyNumberFormat="1" applyFont="1" applyFill="1" applyBorder="1" applyAlignment="1">
      <alignment horizontal="right"/>
    </xf>
  </cellXfs>
  <cellStyles count="3">
    <cellStyle name="Normální" xfId="0" builtinId="0"/>
    <cellStyle name="normální_D11-SGGT" xfId="1" xr:uid="{00000000-0005-0000-0000-000001000000}"/>
    <cellStyle name="Styl 1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16"/>
  <sheetViews>
    <sheetView tabSelected="1" view="pageBreakPreview" topLeftCell="A79" zoomScale="85" zoomScaleNormal="100" zoomScaleSheetLayoutView="85" workbookViewId="0">
      <selection activeCell="L101" sqref="L101"/>
    </sheetView>
  </sheetViews>
  <sheetFormatPr defaultRowHeight="13.2" x14ac:dyDescent="0.25"/>
  <cols>
    <col min="1" max="1" width="5.6640625" style="22" customWidth="1"/>
    <col min="2" max="2" width="5" style="115" customWidth="1"/>
    <col min="3" max="3" width="22.6640625" style="160" customWidth="1"/>
    <col min="4" max="4" width="15.109375" style="160" customWidth="1"/>
    <col min="5" max="5" width="13.33203125" style="160" customWidth="1"/>
    <col min="6" max="6" width="34.44140625" style="160" customWidth="1"/>
    <col min="7" max="7" width="8.5546875" style="210" customWidth="1"/>
    <col min="8" max="8" width="10.33203125" style="115" customWidth="1"/>
    <col min="9" max="9" width="13.109375" style="70" customWidth="1"/>
    <col min="10" max="10" width="16.5546875" style="21" customWidth="1"/>
    <col min="11" max="16384" width="8.88671875" style="159"/>
  </cols>
  <sheetData>
    <row r="1" spans="1:10" x14ac:dyDescent="0.25">
      <c r="A1" s="58" t="s">
        <v>125</v>
      </c>
      <c r="B1" s="31"/>
      <c r="C1" s="158"/>
      <c r="D1" s="154" t="s">
        <v>128</v>
      </c>
      <c r="E1" s="154"/>
      <c r="F1" s="158"/>
      <c r="G1" s="209"/>
      <c r="H1" s="59"/>
      <c r="I1" s="69"/>
      <c r="J1" s="60"/>
    </row>
    <row r="2" spans="1:10" ht="33" customHeight="1" x14ac:dyDescent="0.25">
      <c r="A2" s="157" t="s">
        <v>129</v>
      </c>
      <c r="B2" s="155"/>
      <c r="C2" s="155"/>
      <c r="D2" s="155"/>
      <c r="E2" s="155"/>
      <c r="F2" s="155"/>
      <c r="G2" s="155"/>
      <c r="H2" s="155"/>
      <c r="I2" s="155"/>
      <c r="J2" s="156"/>
    </row>
    <row r="3" spans="1:10" ht="13.8" thickBot="1" x14ac:dyDescent="0.3">
      <c r="A3" s="41"/>
      <c r="I3" s="74"/>
      <c r="J3" s="61"/>
    </row>
    <row r="4" spans="1:10" x14ac:dyDescent="0.25">
      <c r="A4" s="23" t="s">
        <v>0</v>
      </c>
      <c r="B4" s="24"/>
      <c r="C4" s="25" t="s">
        <v>1</v>
      </c>
      <c r="D4" s="161"/>
      <c r="E4" s="161"/>
      <c r="F4" s="161"/>
      <c r="G4" s="211" t="s">
        <v>41</v>
      </c>
      <c r="H4" s="162"/>
      <c r="I4" s="121" t="s">
        <v>2</v>
      </c>
      <c r="J4" s="26" t="s">
        <v>3</v>
      </c>
    </row>
    <row r="5" spans="1:10" ht="12" customHeight="1" thickBot="1" x14ac:dyDescent="0.3">
      <c r="A5" s="27"/>
      <c r="B5" s="28"/>
      <c r="C5" s="163"/>
      <c r="D5" s="163"/>
      <c r="E5" s="163"/>
      <c r="F5" s="163"/>
      <c r="G5" s="212" t="s">
        <v>49</v>
      </c>
      <c r="H5" s="125" t="s">
        <v>2</v>
      </c>
      <c r="I5" s="122" t="s">
        <v>3</v>
      </c>
      <c r="J5" s="29" t="s">
        <v>4</v>
      </c>
    </row>
    <row r="6" spans="1:10" ht="6" customHeight="1" x14ac:dyDescent="0.25">
      <c r="A6" s="30"/>
      <c r="B6" s="31"/>
      <c r="C6" s="158"/>
      <c r="D6" s="158"/>
      <c r="E6" s="158"/>
      <c r="F6" s="158"/>
      <c r="G6" s="213"/>
      <c r="H6" s="126"/>
      <c r="I6" s="139"/>
      <c r="J6" s="32"/>
    </row>
    <row r="7" spans="1:10" s="165" customFormat="1" ht="15.75" customHeight="1" x14ac:dyDescent="0.25">
      <c r="A7" s="8" t="s">
        <v>5</v>
      </c>
      <c r="B7" s="33"/>
      <c r="C7" s="34" t="s">
        <v>6</v>
      </c>
      <c r="D7" s="164"/>
      <c r="E7" s="160"/>
      <c r="F7" s="160"/>
      <c r="G7" s="64"/>
      <c r="H7" s="127"/>
      <c r="I7" s="140"/>
      <c r="J7" s="75"/>
    </row>
    <row r="8" spans="1:10" s="167" customFormat="1" ht="13.8" customHeight="1" x14ac:dyDescent="0.25">
      <c r="A8" s="10" t="s">
        <v>7</v>
      </c>
      <c r="B8" s="35"/>
      <c r="C8" s="7" t="s">
        <v>42</v>
      </c>
      <c r="D8" s="36"/>
      <c r="E8" s="37"/>
      <c r="F8" s="166"/>
      <c r="G8" s="53"/>
      <c r="H8" s="128"/>
      <c r="I8" s="68"/>
      <c r="J8" s="75"/>
    </row>
    <row r="9" spans="1:10" s="167" customFormat="1" ht="13.8" customHeight="1" x14ac:dyDescent="0.25">
      <c r="A9" s="168" t="s">
        <v>7</v>
      </c>
      <c r="B9" s="3">
        <v>1</v>
      </c>
      <c r="C9" s="1" t="s">
        <v>117</v>
      </c>
      <c r="D9" s="169"/>
      <c r="E9" s="169"/>
      <c r="F9" s="169"/>
      <c r="G9" s="54">
        <v>252</v>
      </c>
      <c r="H9" s="170" t="s">
        <v>8</v>
      </c>
      <c r="I9" s="142"/>
      <c r="J9" s="76">
        <f t="shared" ref="J9:J12" si="0">G9*(I9)</f>
        <v>0</v>
      </c>
    </row>
    <row r="10" spans="1:10" s="167" customFormat="1" ht="13.8" customHeight="1" x14ac:dyDescent="0.25">
      <c r="A10" s="168" t="s">
        <v>7</v>
      </c>
      <c r="B10" s="3">
        <v>2</v>
      </c>
      <c r="C10" s="171" t="s">
        <v>122</v>
      </c>
      <c r="D10" s="171"/>
      <c r="E10" s="171"/>
      <c r="F10" s="172"/>
      <c r="G10" s="54">
        <v>130</v>
      </c>
      <c r="H10" s="170" t="s">
        <v>8</v>
      </c>
      <c r="I10" s="142"/>
      <c r="J10" s="76">
        <f t="shared" si="0"/>
        <v>0</v>
      </c>
    </row>
    <row r="11" spans="1:10" s="167" customFormat="1" ht="24" customHeight="1" x14ac:dyDescent="0.25">
      <c r="A11" s="168" t="s">
        <v>7</v>
      </c>
      <c r="B11" s="3">
        <v>3</v>
      </c>
      <c r="C11" s="171" t="s">
        <v>119</v>
      </c>
      <c r="D11" s="171"/>
      <c r="E11" s="171"/>
      <c r="F11" s="171"/>
      <c r="G11" s="54">
        <v>50</v>
      </c>
      <c r="H11" s="170" t="s">
        <v>8</v>
      </c>
      <c r="I11" s="142"/>
      <c r="J11" s="76">
        <f t="shared" si="0"/>
        <v>0</v>
      </c>
    </row>
    <row r="12" spans="1:10" s="167" customFormat="1" ht="24" customHeight="1" x14ac:dyDescent="0.25">
      <c r="A12" s="168" t="s">
        <v>7</v>
      </c>
      <c r="B12" s="3">
        <v>4</v>
      </c>
      <c r="C12" s="173" t="s">
        <v>120</v>
      </c>
      <c r="D12" s="173"/>
      <c r="E12" s="173"/>
      <c r="F12" s="173"/>
      <c r="G12" s="53">
        <v>50</v>
      </c>
      <c r="H12" s="170" t="s">
        <v>8</v>
      </c>
      <c r="I12" s="142"/>
      <c r="J12" s="76">
        <f t="shared" si="0"/>
        <v>0</v>
      </c>
    </row>
    <row r="13" spans="1:10" s="167" customFormat="1" ht="13.8" customHeight="1" x14ac:dyDescent="0.25">
      <c r="A13" s="38" t="s">
        <v>9</v>
      </c>
      <c r="B13" s="12"/>
      <c r="C13" s="7" t="s">
        <v>43</v>
      </c>
      <c r="D13" s="174"/>
      <c r="E13" s="175"/>
      <c r="F13" s="174"/>
      <c r="G13" s="53"/>
      <c r="H13" s="129"/>
      <c r="I13" s="68"/>
      <c r="J13" s="76"/>
    </row>
    <row r="14" spans="1:10" s="167" customFormat="1" ht="13.8" customHeight="1" x14ac:dyDescent="0.25">
      <c r="A14" s="38" t="s">
        <v>9</v>
      </c>
      <c r="B14" s="12">
        <v>1</v>
      </c>
      <c r="C14" s="11" t="s">
        <v>101</v>
      </c>
      <c r="D14" s="166"/>
      <c r="E14" s="166"/>
      <c r="F14" s="166"/>
      <c r="G14" s="53">
        <v>28</v>
      </c>
      <c r="H14" s="128" t="s">
        <v>52</v>
      </c>
      <c r="I14" s="120"/>
      <c r="J14" s="76">
        <f t="shared" ref="J14:J28" si="1">G14*(I14)</f>
        <v>0</v>
      </c>
    </row>
    <row r="15" spans="1:10" s="167" customFormat="1" ht="13.8" customHeight="1" x14ac:dyDescent="0.25">
      <c r="A15" s="38" t="s">
        <v>9</v>
      </c>
      <c r="B15" s="12">
        <v>2</v>
      </c>
      <c r="C15" s="11" t="s">
        <v>102</v>
      </c>
      <c r="D15" s="166"/>
      <c r="E15" s="166"/>
      <c r="F15" s="166"/>
      <c r="G15" s="53">
        <v>13</v>
      </c>
      <c r="H15" s="128" t="s">
        <v>52</v>
      </c>
      <c r="I15" s="120"/>
      <c r="J15" s="76">
        <f t="shared" si="1"/>
        <v>0</v>
      </c>
    </row>
    <row r="16" spans="1:10" s="167" customFormat="1" ht="13.8" customHeight="1" x14ac:dyDescent="0.25">
      <c r="A16" s="38" t="s">
        <v>9</v>
      </c>
      <c r="B16" s="12">
        <v>3</v>
      </c>
      <c r="C16" s="13" t="s">
        <v>50</v>
      </c>
      <c r="D16" s="166"/>
      <c r="E16" s="166"/>
      <c r="F16" s="166"/>
      <c r="G16" s="53">
        <v>212</v>
      </c>
      <c r="H16" s="128" t="s">
        <v>8</v>
      </c>
      <c r="I16" s="120"/>
      <c r="J16" s="76">
        <f t="shared" si="1"/>
        <v>0</v>
      </c>
    </row>
    <row r="17" spans="1:10" s="167" customFormat="1" ht="13.8" customHeight="1" x14ac:dyDescent="0.25">
      <c r="A17" s="38" t="s">
        <v>9</v>
      </c>
      <c r="B17" s="12">
        <v>4</v>
      </c>
      <c r="C17" s="44" t="s">
        <v>118</v>
      </c>
      <c r="D17" s="176"/>
      <c r="E17" s="176"/>
      <c r="F17" s="176"/>
      <c r="G17" s="142"/>
      <c r="H17" s="130" t="s">
        <v>16</v>
      </c>
      <c r="I17" s="120"/>
      <c r="J17" s="76">
        <f t="shared" si="1"/>
        <v>0</v>
      </c>
    </row>
    <row r="18" spans="1:10" ht="13.8" customHeight="1" x14ac:dyDescent="0.25">
      <c r="A18" s="38" t="s">
        <v>9</v>
      </c>
      <c r="B18" s="12">
        <v>5</v>
      </c>
      <c r="C18" s="11" t="s">
        <v>51</v>
      </c>
      <c r="D18" s="166"/>
      <c r="E18" s="166"/>
      <c r="F18" s="166"/>
      <c r="G18" s="53">
        <v>382</v>
      </c>
      <c r="H18" s="128" t="s">
        <v>28</v>
      </c>
      <c r="I18" s="120"/>
      <c r="J18" s="76">
        <f t="shared" si="1"/>
        <v>0</v>
      </c>
    </row>
    <row r="19" spans="1:10" ht="13.8" customHeight="1" x14ac:dyDescent="0.25">
      <c r="A19" s="38" t="s">
        <v>9</v>
      </c>
      <c r="B19" s="12">
        <v>6</v>
      </c>
      <c r="C19" s="11" t="s">
        <v>68</v>
      </c>
      <c r="D19" s="166"/>
      <c r="E19" s="166"/>
      <c r="F19" s="166"/>
      <c r="G19" s="53">
        <v>382</v>
      </c>
      <c r="H19" s="128" t="s">
        <v>28</v>
      </c>
      <c r="I19" s="120"/>
      <c r="J19" s="76">
        <f t="shared" si="1"/>
        <v>0</v>
      </c>
    </row>
    <row r="20" spans="1:10" s="165" customFormat="1" ht="13.8" customHeight="1" x14ac:dyDescent="0.25">
      <c r="A20" s="38" t="s">
        <v>9</v>
      </c>
      <c r="B20" s="12">
        <v>7</v>
      </c>
      <c r="C20" s="11" t="s">
        <v>69</v>
      </c>
      <c r="D20" s="166"/>
      <c r="E20" s="166"/>
      <c r="F20" s="166"/>
      <c r="G20" s="142"/>
      <c r="H20" s="132" t="s">
        <v>10</v>
      </c>
      <c r="I20" s="120"/>
      <c r="J20" s="76">
        <f t="shared" si="1"/>
        <v>0</v>
      </c>
    </row>
    <row r="21" spans="1:10" s="165" customFormat="1" ht="13.95" customHeight="1" x14ac:dyDescent="0.25">
      <c r="A21" s="38" t="s">
        <v>9</v>
      </c>
      <c r="B21" s="12">
        <v>8</v>
      </c>
      <c r="C21" s="110" t="s">
        <v>124</v>
      </c>
      <c r="D21" s="177"/>
      <c r="E21" s="177"/>
      <c r="F21" s="177"/>
      <c r="G21" s="113">
        <v>1</v>
      </c>
      <c r="H21" s="131" t="s">
        <v>121</v>
      </c>
      <c r="I21" s="145">
        <v>100000</v>
      </c>
      <c r="J21" s="76">
        <f t="shared" si="1"/>
        <v>100000</v>
      </c>
    </row>
    <row r="22" spans="1:10" s="165" customFormat="1" ht="13.95" customHeight="1" x14ac:dyDescent="0.25">
      <c r="A22" s="38" t="s">
        <v>104</v>
      </c>
      <c r="B22" s="5"/>
      <c r="C22" s="7" t="s">
        <v>103</v>
      </c>
      <c r="D22" s="164"/>
      <c r="E22" s="164"/>
      <c r="F22" s="164"/>
      <c r="G22" s="65"/>
      <c r="H22" s="62"/>
      <c r="I22" s="66"/>
      <c r="J22" s="76">
        <f t="shared" si="1"/>
        <v>0</v>
      </c>
    </row>
    <row r="23" spans="1:10" s="165" customFormat="1" ht="13.95" customHeight="1" x14ac:dyDescent="0.25">
      <c r="A23" s="38" t="s">
        <v>104</v>
      </c>
      <c r="B23" s="12">
        <v>1</v>
      </c>
      <c r="C23" s="13" t="s">
        <v>63</v>
      </c>
      <c r="D23" s="178"/>
      <c r="E23" s="178"/>
      <c r="F23" s="179"/>
      <c r="G23" s="53">
        <v>41</v>
      </c>
      <c r="H23" s="132" t="s">
        <v>23</v>
      </c>
      <c r="I23" s="120"/>
      <c r="J23" s="76">
        <f t="shared" si="1"/>
        <v>0</v>
      </c>
    </row>
    <row r="24" spans="1:10" s="165" customFormat="1" ht="13.95" customHeight="1" x14ac:dyDescent="0.25">
      <c r="A24" s="38" t="s">
        <v>104</v>
      </c>
      <c r="B24" s="12">
        <v>2</v>
      </c>
      <c r="C24" s="2" t="s">
        <v>64</v>
      </c>
      <c r="D24" s="180"/>
      <c r="E24" s="180"/>
      <c r="F24" s="181"/>
      <c r="G24" s="54">
        <v>2</v>
      </c>
      <c r="H24" s="134" t="s">
        <v>23</v>
      </c>
      <c r="I24" s="120"/>
      <c r="J24" s="76">
        <f t="shared" si="1"/>
        <v>0</v>
      </c>
    </row>
    <row r="25" spans="1:10" s="165" customFormat="1" ht="13.95" customHeight="1" x14ac:dyDescent="0.25">
      <c r="A25" s="38" t="s">
        <v>104</v>
      </c>
      <c r="B25" s="12">
        <v>3</v>
      </c>
      <c r="C25" s="13" t="s">
        <v>105</v>
      </c>
      <c r="D25" s="178"/>
      <c r="E25" s="178"/>
      <c r="F25" s="179"/>
      <c r="G25" s="53">
        <v>9</v>
      </c>
      <c r="H25" s="132" t="s">
        <v>23</v>
      </c>
      <c r="I25" s="120"/>
      <c r="J25" s="76">
        <f t="shared" si="1"/>
        <v>0</v>
      </c>
    </row>
    <row r="26" spans="1:10" s="165" customFormat="1" ht="13.95" customHeight="1" x14ac:dyDescent="0.25">
      <c r="A26" s="38" t="s">
        <v>104</v>
      </c>
      <c r="B26" s="12">
        <v>4</v>
      </c>
      <c r="C26" s="13" t="s">
        <v>113</v>
      </c>
      <c r="D26" s="178"/>
      <c r="E26" s="178"/>
      <c r="F26" s="179"/>
      <c r="G26" s="53">
        <v>13</v>
      </c>
      <c r="H26" s="132" t="s">
        <v>23</v>
      </c>
      <c r="I26" s="120"/>
      <c r="J26" s="76">
        <f t="shared" si="1"/>
        <v>0</v>
      </c>
    </row>
    <row r="27" spans="1:10" s="165" customFormat="1" ht="13.95" customHeight="1" x14ac:dyDescent="0.25">
      <c r="A27" s="38" t="s">
        <v>104</v>
      </c>
      <c r="B27" s="12">
        <v>5</v>
      </c>
      <c r="C27" s="1" t="s">
        <v>65</v>
      </c>
      <c r="D27" s="180"/>
      <c r="E27" s="180"/>
      <c r="F27" s="181"/>
      <c r="G27" s="54">
        <v>3</v>
      </c>
      <c r="H27" s="134" t="s">
        <v>23</v>
      </c>
      <c r="I27" s="120"/>
      <c r="J27" s="76">
        <f t="shared" si="1"/>
        <v>0</v>
      </c>
    </row>
    <row r="28" spans="1:10" s="165" customFormat="1" ht="13.95" customHeight="1" x14ac:dyDescent="0.25">
      <c r="A28" s="38" t="s">
        <v>104</v>
      </c>
      <c r="B28" s="12">
        <v>6</v>
      </c>
      <c r="C28" s="1" t="s">
        <v>81</v>
      </c>
      <c r="D28" s="180"/>
      <c r="E28" s="180"/>
      <c r="F28" s="181"/>
      <c r="G28" s="142"/>
      <c r="H28" s="134" t="s">
        <v>10</v>
      </c>
      <c r="I28" s="120"/>
      <c r="J28" s="76">
        <f t="shared" si="1"/>
        <v>0</v>
      </c>
    </row>
    <row r="29" spans="1:10" s="167" customFormat="1" ht="13.8" customHeight="1" thickBot="1" x14ac:dyDescent="0.3">
      <c r="A29" s="14"/>
      <c r="B29" s="115"/>
      <c r="C29" s="16" t="s">
        <v>11</v>
      </c>
      <c r="D29" s="182" t="s">
        <v>12</v>
      </c>
      <c r="E29" s="183"/>
      <c r="F29" s="17"/>
      <c r="G29" s="81"/>
      <c r="H29" s="184"/>
      <c r="I29" s="185"/>
      <c r="J29" s="82">
        <f>SUM(J9:J12,J14:J21,J23:J28)</f>
        <v>100000</v>
      </c>
    </row>
    <row r="30" spans="1:10" s="167" customFormat="1" ht="25.2" customHeight="1" thickTop="1" x14ac:dyDescent="0.25">
      <c r="A30" s="39" t="s">
        <v>13</v>
      </c>
      <c r="B30" s="40"/>
      <c r="C30" s="34" t="s">
        <v>14</v>
      </c>
      <c r="D30" s="164"/>
      <c r="E30" s="164"/>
      <c r="F30" s="164"/>
      <c r="G30" s="65"/>
      <c r="H30" s="62"/>
      <c r="I30" s="66"/>
      <c r="J30" s="76"/>
    </row>
    <row r="31" spans="1:10" s="167" customFormat="1" ht="13.8" customHeight="1" x14ac:dyDescent="0.25">
      <c r="A31" s="10" t="s">
        <v>13</v>
      </c>
      <c r="B31" s="12">
        <v>1</v>
      </c>
      <c r="C31" s="13" t="s">
        <v>54</v>
      </c>
      <c r="D31" s="186"/>
      <c r="E31" s="186"/>
      <c r="F31" s="166"/>
      <c r="G31" s="53">
        <v>15</v>
      </c>
      <c r="H31" s="129" t="s">
        <v>15</v>
      </c>
      <c r="I31" s="141"/>
      <c r="J31" s="76">
        <f t="shared" ref="J31:J36" si="2">G31*(I31)</f>
        <v>0</v>
      </c>
    </row>
    <row r="32" spans="1:10" s="167" customFormat="1" ht="13.8" customHeight="1" x14ac:dyDescent="0.25">
      <c r="A32" s="10" t="s">
        <v>13</v>
      </c>
      <c r="B32" s="12">
        <v>2</v>
      </c>
      <c r="C32" s="11" t="s">
        <v>53</v>
      </c>
      <c r="D32" s="186"/>
      <c r="E32" s="186"/>
      <c r="F32" s="169"/>
      <c r="G32" s="142"/>
      <c r="H32" s="129" t="s">
        <v>10</v>
      </c>
      <c r="I32" s="141"/>
      <c r="J32" s="76">
        <f t="shared" si="2"/>
        <v>0</v>
      </c>
    </row>
    <row r="33" spans="1:10" ht="13.8" customHeight="1" x14ac:dyDescent="0.25">
      <c r="A33" s="10" t="s">
        <v>13</v>
      </c>
      <c r="B33" s="12">
        <v>3</v>
      </c>
      <c r="C33" s="11" t="s">
        <v>55</v>
      </c>
      <c r="D33" s="186"/>
      <c r="E33" s="186"/>
      <c r="F33" s="186"/>
      <c r="G33" s="53">
        <v>5</v>
      </c>
      <c r="H33" s="129" t="s">
        <v>15</v>
      </c>
      <c r="I33" s="141"/>
      <c r="J33" s="76">
        <f t="shared" si="2"/>
        <v>0</v>
      </c>
    </row>
    <row r="34" spans="1:10" s="188" customFormat="1" ht="13.8" customHeight="1" x14ac:dyDescent="0.25">
      <c r="A34" s="6" t="s">
        <v>13</v>
      </c>
      <c r="B34" s="12">
        <v>4</v>
      </c>
      <c r="C34" s="11" t="s">
        <v>111</v>
      </c>
      <c r="D34" s="187"/>
      <c r="E34" s="187"/>
      <c r="F34" s="187"/>
      <c r="G34" s="54">
        <v>30</v>
      </c>
      <c r="H34" s="134" t="s">
        <v>15</v>
      </c>
      <c r="I34" s="141"/>
      <c r="J34" s="76">
        <f t="shared" si="2"/>
        <v>0</v>
      </c>
    </row>
    <row r="35" spans="1:10" s="188" customFormat="1" ht="13.8" customHeight="1" x14ac:dyDescent="0.25">
      <c r="A35" s="10" t="s">
        <v>13</v>
      </c>
      <c r="B35" s="12">
        <v>5</v>
      </c>
      <c r="C35" s="11" t="s">
        <v>70</v>
      </c>
      <c r="D35" s="187"/>
      <c r="E35" s="187"/>
      <c r="F35" s="187"/>
      <c r="G35" s="54">
        <v>180</v>
      </c>
      <c r="H35" s="134" t="s">
        <v>28</v>
      </c>
      <c r="I35" s="141"/>
      <c r="J35" s="76">
        <f t="shared" si="2"/>
        <v>0</v>
      </c>
    </row>
    <row r="36" spans="1:10" s="165" customFormat="1" ht="13.8" customHeight="1" x14ac:dyDescent="0.25">
      <c r="A36" s="4" t="s">
        <v>13</v>
      </c>
      <c r="B36" s="12">
        <v>6</v>
      </c>
      <c r="C36" s="13" t="s">
        <v>44</v>
      </c>
      <c r="D36" s="13"/>
      <c r="E36" s="166"/>
      <c r="F36" s="166"/>
      <c r="G36" s="142"/>
      <c r="H36" s="132" t="s">
        <v>16</v>
      </c>
      <c r="I36" s="141"/>
      <c r="J36" s="76">
        <f t="shared" si="2"/>
        <v>0</v>
      </c>
    </row>
    <row r="37" spans="1:10" s="167" customFormat="1" ht="13.8" customHeight="1" thickBot="1" x14ac:dyDescent="0.3">
      <c r="A37" s="14"/>
      <c r="B37" s="115"/>
      <c r="C37" s="16" t="s">
        <v>17</v>
      </c>
      <c r="D37" s="182" t="s">
        <v>12</v>
      </c>
      <c r="E37" s="183"/>
      <c r="F37" s="17"/>
      <c r="G37" s="81"/>
      <c r="H37" s="184"/>
      <c r="I37" s="185"/>
      <c r="J37" s="82">
        <f>SUM(J31:J36)</f>
        <v>0</v>
      </c>
    </row>
    <row r="38" spans="1:10" s="167" customFormat="1" ht="25.5" customHeight="1" thickTop="1" x14ac:dyDescent="0.25">
      <c r="A38" s="57" t="s">
        <v>18</v>
      </c>
      <c r="B38" s="40"/>
      <c r="C38" s="9" t="s">
        <v>57</v>
      </c>
      <c r="D38" s="164"/>
      <c r="E38" s="164"/>
      <c r="F38" s="164"/>
      <c r="G38" s="54"/>
      <c r="H38" s="62"/>
      <c r="I38" s="67"/>
      <c r="J38" s="43"/>
    </row>
    <row r="39" spans="1:10" s="167" customFormat="1" ht="13.8" customHeight="1" x14ac:dyDescent="0.25">
      <c r="A39" s="10" t="s">
        <v>18</v>
      </c>
      <c r="B39" s="12">
        <v>1</v>
      </c>
      <c r="C39" s="11" t="s">
        <v>58</v>
      </c>
      <c r="D39" s="166"/>
      <c r="E39" s="166"/>
      <c r="F39" s="166"/>
      <c r="G39" s="142"/>
      <c r="H39" s="129" t="s">
        <v>16</v>
      </c>
      <c r="I39" s="120"/>
      <c r="J39" s="76">
        <f t="shared" ref="J39:J44" si="3">G39*(I39)</f>
        <v>0</v>
      </c>
    </row>
    <row r="40" spans="1:10" s="167" customFormat="1" ht="13.8" customHeight="1" x14ac:dyDescent="0.25">
      <c r="A40" s="10" t="s">
        <v>18</v>
      </c>
      <c r="B40" s="19">
        <v>2</v>
      </c>
      <c r="C40" s="44" t="s">
        <v>99</v>
      </c>
      <c r="D40" s="176"/>
      <c r="E40" s="176"/>
      <c r="F40" s="176"/>
      <c r="G40" s="54">
        <v>1000</v>
      </c>
      <c r="H40" s="132" t="s">
        <v>28</v>
      </c>
      <c r="I40" s="120"/>
      <c r="J40" s="76">
        <f t="shared" si="3"/>
        <v>0</v>
      </c>
    </row>
    <row r="41" spans="1:10" s="167" customFormat="1" ht="13.8" customHeight="1" x14ac:dyDescent="0.25">
      <c r="A41" s="114" t="s">
        <v>18</v>
      </c>
      <c r="B41" s="12">
        <v>3</v>
      </c>
      <c r="C41" s="44" t="s">
        <v>107</v>
      </c>
      <c r="D41" s="176"/>
      <c r="E41" s="176"/>
      <c r="F41" s="176"/>
      <c r="G41" s="54">
        <v>42</v>
      </c>
      <c r="H41" s="132" t="s">
        <v>59</v>
      </c>
      <c r="I41" s="120"/>
      <c r="J41" s="76">
        <f t="shared" si="3"/>
        <v>0</v>
      </c>
    </row>
    <row r="42" spans="1:10" s="167" customFormat="1" ht="13.8" customHeight="1" x14ac:dyDescent="0.25">
      <c r="A42" s="10" t="s">
        <v>18</v>
      </c>
      <c r="B42" s="19">
        <v>4</v>
      </c>
      <c r="C42" s="11" t="s">
        <v>61</v>
      </c>
      <c r="D42" s="166"/>
      <c r="E42" s="166"/>
      <c r="F42" s="166"/>
      <c r="G42" s="54">
        <v>1000</v>
      </c>
      <c r="H42" s="129" t="s">
        <v>28</v>
      </c>
      <c r="I42" s="120"/>
      <c r="J42" s="76">
        <f t="shared" si="3"/>
        <v>0</v>
      </c>
    </row>
    <row r="43" spans="1:10" s="167" customFormat="1" ht="13.8" customHeight="1" x14ac:dyDescent="0.25">
      <c r="A43" s="10" t="s">
        <v>18</v>
      </c>
      <c r="B43" s="12">
        <v>5</v>
      </c>
      <c r="C43" s="11" t="s">
        <v>60</v>
      </c>
      <c r="D43" s="166"/>
      <c r="E43" s="166"/>
      <c r="F43" s="166"/>
      <c r="G43" s="142"/>
      <c r="H43" s="129" t="s">
        <v>10</v>
      </c>
      <c r="I43" s="120"/>
      <c r="J43" s="76">
        <f t="shared" si="3"/>
        <v>0</v>
      </c>
    </row>
    <row r="44" spans="1:10" s="167" customFormat="1" ht="13.8" customHeight="1" x14ac:dyDescent="0.25">
      <c r="A44" s="10" t="s">
        <v>18</v>
      </c>
      <c r="B44" s="19">
        <v>6</v>
      </c>
      <c r="C44" s="1" t="s">
        <v>62</v>
      </c>
      <c r="D44" s="169"/>
      <c r="E44" s="169"/>
      <c r="F44" s="169"/>
      <c r="G44" s="142"/>
      <c r="H44" s="133" t="s">
        <v>16</v>
      </c>
      <c r="I44" s="120"/>
      <c r="J44" s="76">
        <f t="shared" si="3"/>
        <v>0</v>
      </c>
    </row>
    <row r="45" spans="1:10" s="167" customFormat="1" ht="13.8" customHeight="1" thickBot="1" x14ac:dyDescent="0.3">
      <c r="A45" s="14"/>
      <c r="B45" s="115"/>
      <c r="C45" s="16" t="s">
        <v>26</v>
      </c>
      <c r="D45" s="182" t="s">
        <v>12</v>
      </c>
      <c r="E45" s="183"/>
      <c r="F45" s="17"/>
      <c r="G45" s="81"/>
      <c r="H45" s="184"/>
      <c r="I45" s="185"/>
      <c r="J45" s="82">
        <f>SUM(J39:J44)</f>
        <v>0</v>
      </c>
    </row>
    <row r="46" spans="1:10" s="167" customFormat="1" ht="25.5" customHeight="1" thickTop="1" x14ac:dyDescent="0.25">
      <c r="A46" s="57" t="s">
        <v>27</v>
      </c>
      <c r="B46" s="40"/>
      <c r="C46" s="9" t="s">
        <v>56</v>
      </c>
      <c r="D46" s="164"/>
      <c r="E46" s="164"/>
      <c r="F46" s="164"/>
      <c r="G46" s="54"/>
      <c r="H46" s="62"/>
      <c r="I46" s="67"/>
      <c r="J46" s="43"/>
    </row>
    <row r="47" spans="1:10" s="191" customFormat="1" ht="13.8" customHeight="1" x14ac:dyDescent="0.25">
      <c r="A47" s="83" t="s">
        <v>27</v>
      </c>
      <c r="B47" s="19">
        <v>1</v>
      </c>
      <c r="C47" s="44" t="s">
        <v>82</v>
      </c>
      <c r="D47" s="176"/>
      <c r="E47" s="176"/>
      <c r="F47" s="176"/>
      <c r="G47" s="53">
        <v>43</v>
      </c>
      <c r="H47" s="132" t="s">
        <v>15</v>
      </c>
      <c r="I47" s="120"/>
      <c r="J47" s="76">
        <f t="shared" ref="J47:J55" si="4">G47*(I47)</f>
        <v>0</v>
      </c>
    </row>
    <row r="48" spans="1:10" s="191" customFormat="1" ht="13.8" customHeight="1" x14ac:dyDescent="0.25">
      <c r="A48" s="83" t="s">
        <v>27</v>
      </c>
      <c r="B48" s="19">
        <v>2</v>
      </c>
      <c r="C48" s="44" t="s">
        <v>83</v>
      </c>
      <c r="D48" s="176"/>
      <c r="E48" s="176"/>
      <c r="F48" s="176"/>
      <c r="G48" s="53">
        <v>9</v>
      </c>
      <c r="H48" s="132" t="s">
        <v>15</v>
      </c>
      <c r="I48" s="120"/>
      <c r="J48" s="76">
        <f t="shared" si="4"/>
        <v>0</v>
      </c>
    </row>
    <row r="49" spans="1:10" s="191" customFormat="1" ht="13.8" customHeight="1" x14ac:dyDescent="0.25">
      <c r="A49" s="83" t="s">
        <v>27</v>
      </c>
      <c r="B49" s="19">
        <v>3</v>
      </c>
      <c r="C49" s="44" t="s">
        <v>87</v>
      </c>
      <c r="D49" s="176"/>
      <c r="E49" s="176"/>
      <c r="F49" s="176"/>
      <c r="G49" s="53">
        <v>2</v>
      </c>
      <c r="H49" s="132" t="s">
        <v>15</v>
      </c>
      <c r="I49" s="120"/>
      <c r="J49" s="76">
        <f t="shared" si="4"/>
        <v>0</v>
      </c>
    </row>
    <row r="50" spans="1:10" s="191" customFormat="1" ht="13.8" customHeight="1" x14ac:dyDescent="0.25">
      <c r="A50" s="83" t="s">
        <v>27</v>
      </c>
      <c r="B50" s="19">
        <v>4</v>
      </c>
      <c r="C50" s="44" t="s">
        <v>106</v>
      </c>
      <c r="D50" s="176"/>
      <c r="E50" s="176"/>
      <c r="F50" s="176"/>
      <c r="G50" s="53">
        <v>7</v>
      </c>
      <c r="H50" s="132" t="s">
        <v>15</v>
      </c>
      <c r="I50" s="120"/>
      <c r="J50" s="76">
        <f t="shared" si="4"/>
        <v>0</v>
      </c>
    </row>
    <row r="51" spans="1:10" s="191" customFormat="1" ht="13.8" customHeight="1" x14ac:dyDescent="0.25">
      <c r="A51" s="83" t="s">
        <v>27</v>
      </c>
      <c r="B51" s="19">
        <v>5</v>
      </c>
      <c r="C51" s="44" t="s">
        <v>84</v>
      </c>
      <c r="D51" s="176"/>
      <c r="E51" s="176"/>
      <c r="F51" s="176"/>
      <c r="G51" s="53">
        <v>13</v>
      </c>
      <c r="H51" s="132" t="s">
        <v>15</v>
      </c>
      <c r="I51" s="120"/>
      <c r="J51" s="76">
        <f t="shared" si="4"/>
        <v>0</v>
      </c>
    </row>
    <row r="52" spans="1:10" s="191" customFormat="1" ht="13.8" customHeight="1" x14ac:dyDescent="0.25">
      <c r="A52" s="83" t="s">
        <v>27</v>
      </c>
      <c r="B52" s="19">
        <v>6</v>
      </c>
      <c r="C52" s="44" t="s">
        <v>115</v>
      </c>
      <c r="D52" s="176"/>
      <c r="E52" s="176"/>
      <c r="F52" s="176"/>
      <c r="G52" s="53">
        <v>2</v>
      </c>
      <c r="H52" s="132" t="s">
        <v>15</v>
      </c>
      <c r="I52" s="120"/>
      <c r="J52" s="76">
        <f t="shared" si="4"/>
        <v>0</v>
      </c>
    </row>
    <row r="53" spans="1:10" s="191" customFormat="1" ht="13.8" customHeight="1" x14ac:dyDescent="0.25">
      <c r="A53" s="83" t="s">
        <v>27</v>
      </c>
      <c r="B53" s="19">
        <v>7</v>
      </c>
      <c r="C53" s="44" t="s">
        <v>85</v>
      </c>
      <c r="D53" s="176"/>
      <c r="E53" s="176"/>
      <c r="F53" s="176"/>
      <c r="G53" s="53">
        <v>3</v>
      </c>
      <c r="H53" s="132" t="s">
        <v>15</v>
      </c>
      <c r="I53" s="120"/>
      <c r="J53" s="76">
        <f t="shared" si="4"/>
        <v>0</v>
      </c>
    </row>
    <row r="54" spans="1:10" s="191" customFormat="1" ht="13.8" customHeight="1" x14ac:dyDescent="0.25">
      <c r="A54" s="83" t="s">
        <v>27</v>
      </c>
      <c r="B54" s="19">
        <v>8</v>
      </c>
      <c r="C54" s="84" t="s">
        <v>86</v>
      </c>
      <c r="D54" s="192"/>
      <c r="E54" s="192"/>
      <c r="F54" s="192"/>
      <c r="G54" s="54">
        <v>1</v>
      </c>
      <c r="H54" s="134" t="s">
        <v>15</v>
      </c>
      <c r="I54" s="120"/>
      <c r="J54" s="76">
        <f t="shared" si="4"/>
        <v>0</v>
      </c>
    </row>
    <row r="55" spans="1:10" s="191" customFormat="1" ht="13.8" customHeight="1" x14ac:dyDescent="0.25">
      <c r="A55" s="83" t="s">
        <v>27</v>
      </c>
      <c r="B55" s="19">
        <v>9</v>
      </c>
      <c r="C55" s="44" t="s">
        <v>116</v>
      </c>
      <c r="D55" s="176"/>
      <c r="E55" s="176"/>
      <c r="F55" s="176"/>
      <c r="G55" s="142"/>
      <c r="H55" s="134" t="s">
        <v>16</v>
      </c>
      <c r="I55" s="120"/>
      <c r="J55" s="76">
        <f t="shared" si="4"/>
        <v>0</v>
      </c>
    </row>
    <row r="56" spans="1:10" s="167" customFormat="1" ht="13.8" customHeight="1" thickBot="1" x14ac:dyDescent="0.3">
      <c r="A56" s="41"/>
      <c r="B56" s="115"/>
      <c r="C56" s="16" t="s">
        <v>47</v>
      </c>
      <c r="D56" s="182" t="s">
        <v>12</v>
      </c>
      <c r="E56" s="183"/>
      <c r="F56" s="17"/>
      <c r="G56" s="81"/>
      <c r="H56" s="184"/>
      <c r="I56" s="185"/>
      <c r="J56" s="82">
        <f>SUM(J47:J55)</f>
        <v>0</v>
      </c>
    </row>
    <row r="57" spans="1:10" s="167" customFormat="1" ht="25.2" customHeight="1" thickTop="1" x14ac:dyDescent="0.25">
      <c r="A57" s="57" t="s">
        <v>29</v>
      </c>
      <c r="B57" s="40"/>
      <c r="C57" s="9" t="s">
        <v>19</v>
      </c>
      <c r="D57" s="164"/>
      <c r="E57" s="164"/>
      <c r="F57" s="164"/>
      <c r="G57" s="65"/>
      <c r="H57" s="62"/>
      <c r="I57" s="66"/>
      <c r="J57" s="76"/>
    </row>
    <row r="58" spans="1:10" s="167" customFormat="1" ht="13.8" customHeight="1" x14ac:dyDescent="0.25">
      <c r="A58" s="10" t="s">
        <v>29</v>
      </c>
      <c r="B58" s="3">
        <v>1</v>
      </c>
      <c r="C58" s="1" t="s">
        <v>20</v>
      </c>
      <c r="D58" s="169"/>
      <c r="E58" s="169"/>
      <c r="F58" s="169"/>
      <c r="G58" s="54">
        <v>41</v>
      </c>
      <c r="H58" s="133" t="s">
        <v>23</v>
      </c>
      <c r="I58" s="142"/>
      <c r="J58" s="76">
        <f t="shared" ref="J58:J63" si="5">G58*(I58)</f>
        <v>0</v>
      </c>
    </row>
    <row r="59" spans="1:10" s="167" customFormat="1" ht="13.8" customHeight="1" x14ac:dyDescent="0.25">
      <c r="A59" s="10" t="s">
        <v>29</v>
      </c>
      <c r="B59" s="3">
        <v>2</v>
      </c>
      <c r="C59" s="2" t="s">
        <v>21</v>
      </c>
      <c r="D59" s="169"/>
      <c r="E59" s="169"/>
      <c r="F59" s="169"/>
      <c r="G59" s="54">
        <v>41</v>
      </c>
      <c r="H59" s="133" t="s">
        <v>23</v>
      </c>
      <c r="I59" s="142"/>
      <c r="J59" s="76">
        <f t="shared" si="5"/>
        <v>0</v>
      </c>
    </row>
    <row r="60" spans="1:10" s="167" customFormat="1" ht="13.8" customHeight="1" x14ac:dyDescent="0.25">
      <c r="A60" s="10" t="s">
        <v>29</v>
      </c>
      <c r="B60" s="3">
        <v>3</v>
      </c>
      <c r="C60" s="2" t="s">
        <v>22</v>
      </c>
      <c r="D60" s="169"/>
      <c r="E60" s="169"/>
      <c r="F60" s="169"/>
      <c r="G60" s="54">
        <v>10</v>
      </c>
      <c r="H60" s="134" t="s">
        <v>23</v>
      </c>
      <c r="I60" s="142"/>
      <c r="J60" s="76">
        <f t="shared" si="5"/>
        <v>0</v>
      </c>
    </row>
    <row r="61" spans="1:10" ht="13.8" customHeight="1" x14ac:dyDescent="0.25">
      <c r="A61" s="10" t="s">
        <v>29</v>
      </c>
      <c r="B61" s="3">
        <v>4</v>
      </c>
      <c r="C61" s="84" t="s">
        <v>66</v>
      </c>
      <c r="D61" s="192"/>
      <c r="E61" s="192"/>
      <c r="F61" s="192"/>
      <c r="G61" s="142"/>
      <c r="H61" s="134" t="s">
        <v>10</v>
      </c>
      <c r="I61" s="142"/>
      <c r="J61" s="76">
        <f t="shared" si="5"/>
        <v>0</v>
      </c>
    </row>
    <row r="62" spans="1:10" ht="13.8" customHeight="1" x14ac:dyDescent="0.25">
      <c r="A62" s="10" t="s">
        <v>29</v>
      </c>
      <c r="B62" s="3">
        <v>5</v>
      </c>
      <c r="C62" s="84" t="s">
        <v>25</v>
      </c>
      <c r="D62" s="192"/>
      <c r="E62" s="192"/>
      <c r="F62" s="192"/>
      <c r="G62" s="54">
        <v>41</v>
      </c>
      <c r="H62" s="134" t="s">
        <v>23</v>
      </c>
      <c r="I62" s="142"/>
      <c r="J62" s="76">
        <f t="shared" si="5"/>
        <v>0</v>
      </c>
    </row>
    <row r="63" spans="1:10" ht="13.8" customHeight="1" x14ac:dyDescent="0.25">
      <c r="A63" s="10" t="s">
        <v>29</v>
      </c>
      <c r="B63" s="3">
        <v>6</v>
      </c>
      <c r="C63" s="84" t="s">
        <v>123</v>
      </c>
      <c r="D63" s="192"/>
      <c r="E63" s="192"/>
      <c r="F63" s="192"/>
      <c r="G63" s="54">
        <v>41</v>
      </c>
      <c r="H63" s="134" t="s">
        <v>23</v>
      </c>
      <c r="I63" s="142"/>
      <c r="J63" s="76">
        <f t="shared" si="5"/>
        <v>0</v>
      </c>
    </row>
    <row r="64" spans="1:10" s="167" customFormat="1" ht="13.8" customHeight="1" thickBot="1" x14ac:dyDescent="0.3">
      <c r="A64" s="14"/>
      <c r="B64" s="115"/>
      <c r="C64" s="16" t="s">
        <v>30</v>
      </c>
      <c r="D64" s="182" t="s">
        <v>12</v>
      </c>
      <c r="E64" s="183"/>
      <c r="F64" s="17"/>
      <c r="G64" s="81"/>
      <c r="H64" s="184"/>
      <c r="I64" s="185"/>
      <c r="J64" s="82">
        <f>SUM(J58:J63)</f>
        <v>0</v>
      </c>
    </row>
    <row r="65" spans="1:10" s="167" customFormat="1" ht="23.4" customHeight="1" thickTop="1" x14ac:dyDescent="0.25">
      <c r="A65" s="57" t="s">
        <v>31</v>
      </c>
      <c r="B65" s="5"/>
      <c r="C65" s="9" t="s">
        <v>74</v>
      </c>
      <c r="D65" s="164"/>
      <c r="E65" s="164"/>
      <c r="F65" s="164"/>
      <c r="G65" s="65"/>
      <c r="H65" s="62"/>
      <c r="I65" s="66"/>
      <c r="J65" s="76"/>
    </row>
    <row r="66" spans="1:10" s="167" customFormat="1" ht="13.8" customHeight="1" x14ac:dyDescent="0.25">
      <c r="A66" s="4" t="s">
        <v>31</v>
      </c>
      <c r="B66" s="107">
        <v>1</v>
      </c>
      <c r="C66" s="152" t="s">
        <v>110</v>
      </c>
      <c r="D66" s="153"/>
      <c r="E66" s="153"/>
      <c r="F66" s="153"/>
      <c r="G66" s="142"/>
      <c r="H66" s="135" t="s">
        <v>16</v>
      </c>
      <c r="I66" s="120"/>
      <c r="J66" s="76">
        <f t="shared" ref="J66:J74" si="6">G66*(I66)</f>
        <v>0</v>
      </c>
    </row>
    <row r="67" spans="1:10" s="167" customFormat="1" ht="13.8" customHeight="1" x14ac:dyDescent="0.25">
      <c r="A67" s="4" t="s">
        <v>31</v>
      </c>
      <c r="B67" s="107">
        <v>2</v>
      </c>
      <c r="C67" s="150" t="s">
        <v>76</v>
      </c>
      <c r="D67" s="151"/>
      <c r="E67" s="151"/>
      <c r="F67" s="151"/>
      <c r="G67" s="142"/>
      <c r="H67" s="135" t="s">
        <v>16</v>
      </c>
      <c r="I67" s="120"/>
      <c r="J67" s="76">
        <f t="shared" si="6"/>
        <v>0</v>
      </c>
    </row>
    <row r="68" spans="1:10" s="167" customFormat="1" ht="13.8" customHeight="1" x14ac:dyDescent="0.25">
      <c r="A68" s="4" t="s">
        <v>31</v>
      </c>
      <c r="B68" s="107">
        <v>3</v>
      </c>
      <c r="C68" s="146" t="s">
        <v>78</v>
      </c>
      <c r="D68" s="147"/>
      <c r="E68" s="147"/>
      <c r="F68" s="147"/>
      <c r="G68" s="142"/>
      <c r="H68" s="135" t="s">
        <v>16</v>
      </c>
      <c r="I68" s="120"/>
      <c r="J68" s="76">
        <f t="shared" si="6"/>
        <v>0</v>
      </c>
    </row>
    <row r="69" spans="1:10" s="167" customFormat="1" ht="13.8" customHeight="1" x14ac:dyDescent="0.25">
      <c r="A69" s="4" t="s">
        <v>31</v>
      </c>
      <c r="B69" s="107">
        <v>4</v>
      </c>
      <c r="C69" s="150" t="s">
        <v>75</v>
      </c>
      <c r="D69" s="151"/>
      <c r="E69" s="151"/>
      <c r="F69" s="151"/>
      <c r="G69" s="109">
        <v>10</v>
      </c>
      <c r="H69" s="136" t="s">
        <v>23</v>
      </c>
      <c r="I69" s="120"/>
      <c r="J69" s="76">
        <f t="shared" si="6"/>
        <v>0</v>
      </c>
    </row>
    <row r="70" spans="1:10" s="167" customFormat="1" ht="13.8" customHeight="1" x14ac:dyDescent="0.25">
      <c r="A70" s="4" t="s">
        <v>31</v>
      </c>
      <c r="B70" s="107">
        <v>5</v>
      </c>
      <c r="C70" s="150" t="s">
        <v>108</v>
      </c>
      <c r="D70" s="151"/>
      <c r="E70" s="151"/>
      <c r="F70" s="151"/>
      <c r="G70" s="109">
        <v>2</v>
      </c>
      <c r="H70" s="136" t="s">
        <v>23</v>
      </c>
      <c r="I70" s="120"/>
      <c r="J70" s="76">
        <f t="shared" si="6"/>
        <v>0</v>
      </c>
    </row>
    <row r="71" spans="1:10" s="167" customFormat="1" ht="13.8" customHeight="1" x14ac:dyDescent="0.25">
      <c r="A71" s="4" t="s">
        <v>31</v>
      </c>
      <c r="B71" s="107">
        <v>6</v>
      </c>
      <c r="C71" s="150" t="s">
        <v>126</v>
      </c>
      <c r="D71" s="151"/>
      <c r="E71" s="151"/>
      <c r="F71" s="151"/>
      <c r="G71" s="109">
        <v>2</v>
      </c>
      <c r="H71" s="135" t="s">
        <v>23</v>
      </c>
      <c r="I71" s="120"/>
      <c r="J71" s="76">
        <f t="shared" si="6"/>
        <v>0</v>
      </c>
    </row>
    <row r="72" spans="1:10" s="167" customFormat="1" ht="13.8" customHeight="1" x14ac:dyDescent="0.25">
      <c r="A72" s="4" t="s">
        <v>31</v>
      </c>
      <c r="B72" s="107">
        <v>7</v>
      </c>
      <c r="C72" s="150" t="s">
        <v>77</v>
      </c>
      <c r="D72" s="151"/>
      <c r="E72" s="151"/>
      <c r="F72" s="151"/>
      <c r="G72" s="142"/>
      <c r="H72" s="132" t="s">
        <v>10</v>
      </c>
      <c r="I72" s="120"/>
      <c r="J72" s="76">
        <f t="shared" si="6"/>
        <v>0</v>
      </c>
    </row>
    <row r="73" spans="1:10" s="191" customFormat="1" ht="13.8" customHeight="1" x14ac:dyDescent="0.25">
      <c r="A73" s="4" t="s">
        <v>31</v>
      </c>
      <c r="B73" s="107">
        <v>8</v>
      </c>
      <c r="C73" s="150" t="s">
        <v>109</v>
      </c>
      <c r="D73" s="151"/>
      <c r="E73" s="151"/>
      <c r="F73" s="151"/>
      <c r="G73" s="109">
        <v>1</v>
      </c>
      <c r="H73" s="132" t="s">
        <v>73</v>
      </c>
      <c r="I73" s="120"/>
      <c r="J73" s="76">
        <f t="shared" si="6"/>
        <v>0</v>
      </c>
    </row>
    <row r="74" spans="1:10" ht="13.8" customHeight="1" x14ac:dyDescent="0.25">
      <c r="A74" s="4" t="s">
        <v>31</v>
      </c>
      <c r="B74" s="107">
        <v>9</v>
      </c>
      <c r="C74" s="150" t="s">
        <v>62</v>
      </c>
      <c r="D74" s="151"/>
      <c r="E74" s="151"/>
      <c r="F74" s="151"/>
      <c r="G74" s="143"/>
      <c r="H74" s="137" t="s">
        <v>16</v>
      </c>
      <c r="I74" s="144"/>
      <c r="J74" s="76">
        <f t="shared" si="6"/>
        <v>0</v>
      </c>
    </row>
    <row r="75" spans="1:10" s="167" customFormat="1" ht="13.8" customHeight="1" thickBot="1" x14ac:dyDescent="0.3">
      <c r="A75" s="47"/>
      <c r="B75" s="20"/>
      <c r="C75" s="102" t="s">
        <v>34</v>
      </c>
      <c r="D75" s="189" t="s">
        <v>12</v>
      </c>
      <c r="E75" s="190"/>
      <c r="F75" s="103"/>
      <c r="G75" s="221"/>
      <c r="H75" s="222"/>
      <c r="I75" s="71"/>
      <c r="J75" s="104">
        <f>SUM(J66:J74)</f>
        <v>0</v>
      </c>
    </row>
    <row r="76" spans="1:10" s="167" customFormat="1" ht="23.25" customHeight="1" x14ac:dyDescent="0.25">
      <c r="A76" s="57" t="s">
        <v>35</v>
      </c>
      <c r="B76" s="40"/>
      <c r="C76" s="9" t="s">
        <v>67</v>
      </c>
      <c r="D76" s="164"/>
      <c r="E76" s="164"/>
      <c r="F76" s="164"/>
      <c r="G76" s="65"/>
      <c r="H76" s="62"/>
      <c r="I76" s="66"/>
      <c r="J76" s="76"/>
    </row>
    <row r="77" spans="1:10" s="167" customFormat="1" ht="13.8" customHeight="1" x14ac:dyDescent="0.25">
      <c r="A77" s="10" t="s">
        <v>35</v>
      </c>
      <c r="B77" s="3">
        <v>1</v>
      </c>
      <c r="C77" s="1" t="s">
        <v>71</v>
      </c>
      <c r="D77" s="169"/>
      <c r="E77" s="169"/>
      <c r="F77" s="169"/>
      <c r="G77" s="54">
        <v>7</v>
      </c>
      <c r="H77" s="133" t="s">
        <v>10</v>
      </c>
      <c r="I77" s="142"/>
      <c r="J77" s="76">
        <f>G77*(I77)</f>
        <v>0</v>
      </c>
    </row>
    <row r="78" spans="1:10" s="167" customFormat="1" ht="13.8" customHeight="1" x14ac:dyDescent="0.25">
      <c r="A78" s="10" t="s">
        <v>35</v>
      </c>
      <c r="B78" s="3">
        <v>2</v>
      </c>
      <c r="C78" s="1" t="s">
        <v>72</v>
      </c>
      <c r="D78" s="169"/>
      <c r="E78" s="169"/>
      <c r="F78" s="169"/>
      <c r="G78" s="54">
        <v>7</v>
      </c>
      <c r="H78" s="133" t="s">
        <v>10</v>
      </c>
      <c r="I78" s="142"/>
      <c r="J78" s="76">
        <f>G78*(I78)</f>
        <v>0</v>
      </c>
    </row>
    <row r="79" spans="1:10" s="167" customFormat="1" ht="13.8" customHeight="1" x14ac:dyDescent="0.25">
      <c r="A79" s="10" t="s">
        <v>35</v>
      </c>
      <c r="B79" s="3">
        <v>3</v>
      </c>
      <c r="C79" s="1" t="s">
        <v>24</v>
      </c>
      <c r="D79" s="169"/>
      <c r="E79" s="169"/>
      <c r="F79" s="169"/>
      <c r="G79" s="142"/>
      <c r="H79" s="134" t="s">
        <v>10</v>
      </c>
      <c r="I79" s="142"/>
      <c r="J79" s="76">
        <f>G79*(I79)</f>
        <v>0</v>
      </c>
    </row>
    <row r="80" spans="1:10" s="167" customFormat="1" ht="13.8" customHeight="1" thickBot="1" x14ac:dyDescent="0.3">
      <c r="A80" s="14"/>
      <c r="B80" s="115"/>
      <c r="C80" s="16" t="s">
        <v>36</v>
      </c>
      <c r="D80" s="182" t="s">
        <v>12</v>
      </c>
      <c r="E80" s="183"/>
      <c r="F80" s="17"/>
      <c r="G80" s="81"/>
      <c r="H80" s="184"/>
      <c r="I80" s="185"/>
      <c r="J80" s="82">
        <f>SUM(J77:J79)</f>
        <v>0</v>
      </c>
    </row>
    <row r="81" spans="1:10" s="167" customFormat="1" ht="23.25" customHeight="1" thickTop="1" x14ac:dyDescent="0.25">
      <c r="A81" s="57" t="s">
        <v>37</v>
      </c>
      <c r="B81" s="5"/>
      <c r="C81" s="9" t="s">
        <v>92</v>
      </c>
      <c r="D81" s="164"/>
      <c r="E81" s="164"/>
      <c r="F81" s="164"/>
      <c r="G81" s="65"/>
      <c r="H81" s="62"/>
      <c r="I81" s="66"/>
      <c r="J81" s="76"/>
    </row>
    <row r="82" spans="1:10" s="167" customFormat="1" ht="13.8" customHeight="1" x14ac:dyDescent="0.25">
      <c r="A82" s="10" t="s">
        <v>37</v>
      </c>
      <c r="B82" s="3">
        <v>1</v>
      </c>
      <c r="C82" s="1" t="s">
        <v>93</v>
      </c>
      <c r="D82" s="169"/>
      <c r="E82" s="169"/>
      <c r="F82" s="169"/>
      <c r="G82" s="54">
        <v>7</v>
      </c>
      <c r="H82" s="133" t="s">
        <v>59</v>
      </c>
      <c r="I82" s="142"/>
      <c r="J82" s="76">
        <f>G82*(I82)</f>
        <v>0</v>
      </c>
    </row>
    <row r="83" spans="1:10" s="167" customFormat="1" ht="13.8" customHeight="1" x14ac:dyDescent="0.25">
      <c r="A83" s="10" t="s">
        <v>37</v>
      </c>
      <c r="B83" s="3">
        <v>2</v>
      </c>
      <c r="C83" s="1" t="s">
        <v>94</v>
      </c>
      <c r="D83" s="169"/>
      <c r="E83" s="169"/>
      <c r="F83" s="169"/>
      <c r="G83" s="54">
        <v>7</v>
      </c>
      <c r="H83" s="133" t="s">
        <v>59</v>
      </c>
      <c r="I83" s="142"/>
      <c r="J83" s="76">
        <f>G83*(I83)</f>
        <v>0</v>
      </c>
    </row>
    <row r="84" spans="1:10" s="167" customFormat="1" ht="13.8" customHeight="1" x14ac:dyDescent="0.25">
      <c r="A84" s="10" t="s">
        <v>37</v>
      </c>
      <c r="B84" s="3">
        <v>3</v>
      </c>
      <c r="C84" s="1" t="s">
        <v>24</v>
      </c>
      <c r="D84" s="169"/>
      <c r="E84" s="169"/>
      <c r="F84" s="169"/>
      <c r="G84" s="142"/>
      <c r="H84" s="134" t="s">
        <v>10</v>
      </c>
      <c r="I84" s="143"/>
      <c r="J84" s="76">
        <f>G84*(I84)</f>
        <v>0</v>
      </c>
    </row>
    <row r="85" spans="1:10" s="167" customFormat="1" ht="13.8" customHeight="1" thickBot="1" x14ac:dyDescent="0.3">
      <c r="A85" s="14"/>
      <c r="B85" s="115"/>
      <c r="C85" s="16" t="s">
        <v>38</v>
      </c>
      <c r="D85" s="182" t="s">
        <v>12</v>
      </c>
      <c r="E85" s="183"/>
      <c r="F85" s="17"/>
      <c r="G85" s="81"/>
      <c r="H85" s="184"/>
      <c r="I85" s="193"/>
      <c r="J85" s="82">
        <f>SUM(J82:J84)</f>
        <v>0</v>
      </c>
    </row>
    <row r="86" spans="1:10" s="167" customFormat="1" ht="22.95" customHeight="1" thickTop="1" x14ac:dyDescent="0.25">
      <c r="A86" s="57" t="s">
        <v>80</v>
      </c>
      <c r="B86" s="5"/>
      <c r="C86" s="9" t="s">
        <v>32</v>
      </c>
      <c r="D86" s="164"/>
      <c r="E86" s="164"/>
      <c r="F86" s="164"/>
      <c r="G86" s="53"/>
      <c r="H86" s="62"/>
      <c r="I86" s="116"/>
      <c r="J86" s="63"/>
    </row>
    <row r="87" spans="1:10" s="167" customFormat="1" ht="13.8" customHeight="1" x14ac:dyDescent="0.25">
      <c r="A87" s="10" t="s">
        <v>80</v>
      </c>
      <c r="B87" s="12">
        <v>1</v>
      </c>
      <c r="C87" s="42" t="s">
        <v>46</v>
      </c>
      <c r="D87" s="166"/>
      <c r="E87" s="166"/>
      <c r="F87" s="166"/>
      <c r="G87" s="53"/>
      <c r="H87" s="129"/>
      <c r="I87" s="116"/>
      <c r="J87" s="63"/>
    </row>
    <row r="88" spans="1:10" s="167" customFormat="1" ht="13.8" customHeight="1" x14ac:dyDescent="0.25">
      <c r="A88" s="10" t="s">
        <v>80</v>
      </c>
      <c r="B88" s="12">
        <v>2</v>
      </c>
      <c r="C88" s="44" t="s">
        <v>112</v>
      </c>
      <c r="D88" s="166"/>
      <c r="E88" s="166"/>
      <c r="F88" s="166"/>
      <c r="G88" s="53"/>
      <c r="H88" s="129"/>
      <c r="I88" s="116"/>
      <c r="J88" s="63"/>
    </row>
    <row r="89" spans="1:10" s="167" customFormat="1" ht="13.8" customHeight="1" x14ac:dyDescent="0.25">
      <c r="A89" s="10" t="s">
        <v>80</v>
      </c>
      <c r="B89" s="12">
        <v>3</v>
      </c>
      <c r="C89" s="44" t="s">
        <v>76</v>
      </c>
      <c r="D89" s="166"/>
      <c r="E89" s="166"/>
      <c r="F89" s="166"/>
      <c r="G89" s="53"/>
      <c r="H89" s="129"/>
      <c r="I89" s="116"/>
      <c r="J89" s="63"/>
    </row>
    <row r="90" spans="1:10" s="167" customFormat="1" ht="13.8" customHeight="1" x14ac:dyDescent="0.25">
      <c r="A90" s="10" t="s">
        <v>80</v>
      </c>
      <c r="B90" s="12">
        <v>4</v>
      </c>
      <c r="C90" s="13" t="s">
        <v>33</v>
      </c>
      <c r="D90" s="166"/>
      <c r="E90" s="166"/>
      <c r="F90" s="166"/>
      <c r="G90" s="53"/>
      <c r="H90" s="129"/>
      <c r="I90" s="116"/>
      <c r="J90" s="63"/>
    </row>
    <row r="91" spans="1:10" s="167" customFormat="1" ht="13.8" customHeight="1" x14ac:dyDescent="0.25">
      <c r="A91" s="10" t="s">
        <v>80</v>
      </c>
      <c r="B91" s="12">
        <v>5</v>
      </c>
      <c r="C91" s="13" t="s">
        <v>88</v>
      </c>
      <c r="D91" s="166"/>
      <c r="E91" s="166"/>
      <c r="F91" s="166"/>
      <c r="G91" s="53"/>
      <c r="H91" s="129"/>
      <c r="I91" s="116"/>
      <c r="J91" s="63"/>
    </row>
    <row r="92" spans="1:10" s="167" customFormat="1" ht="13.8" customHeight="1" x14ac:dyDescent="0.25">
      <c r="A92" s="10" t="s">
        <v>80</v>
      </c>
      <c r="B92" s="12">
        <v>6</v>
      </c>
      <c r="C92" s="11" t="s">
        <v>89</v>
      </c>
      <c r="D92" s="166"/>
      <c r="E92" s="166"/>
      <c r="F92" s="166"/>
      <c r="G92" s="53"/>
      <c r="H92" s="129"/>
      <c r="I92" s="116"/>
      <c r="J92" s="63"/>
    </row>
    <row r="93" spans="1:10" s="167" customFormat="1" ht="13.8" customHeight="1" x14ac:dyDescent="0.25">
      <c r="A93" s="10" t="s">
        <v>80</v>
      </c>
      <c r="B93" s="12">
        <v>7</v>
      </c>
      <c r="C93" s="44" t="s">
        <v>90</v>
      </c>
      <c r="D93" s="166"/>
      <c r="E93" s="166"/>
      <c r="F93" s="166"/>
      <c r="G93" s="53"/>
      <c r="H93" s="129"/>
      <c r="I93" s="116"/>
      <c r="J93" s="63"/>
    </row>
    <row r="94" spans="1:10" s="167" customFormat="1" ht="13.8" customHeight="1" x14ac:dyDescent="0.25">
      <c r="A94" s="10" t="s">
        <v>80</v>
      </c>
      <c r="B94" s="12">
        <v>8</v>
      </c>
      <c r="C94" s="44" t="s">
        <v>91</v>
      </c>
      <c r="D94" s="166"/>
      <c r="E94" s="166"/>
      <c r="F94" s="166"/>
      <c r="G94" s="53"/>
      <c r="H94" s="129"/>
      <c r="I94" s="116"/>
      <c r="J94" s="63"/>
    </row>
    <row r="95" spans="1:10" s="167" customFormat="1" ht="13.8" customHeight="1" x14ac:dyDescent="0.25">
      <c r="A95" s="10" t="s">
        <v>80</v>
      </c>
      <c r="B95" s="12">
        <v>9</v>
      </c>
      <c r="C95" s="44" t="s">
        <v>48</v>
      </c>
      <c r="D95" s="166"/>
      <c r="E95" s="166"/>
      <c r="F95" s="166"/>
      <c r="G95" s="53"/>
      <c r="H95" s="129"/>
      <c r="I95" s="116"/>
      <c r="J95" s="63"/>
    </row>
    <row r="96" spans="1:10" s="167" customFormat="1" ht="13.8" customHeight="1" x14ac:dyDescent="0.25">
      <c r="A96" s="10" t="s">
        <v>80</v>
      </c>
      <c r="B96" s="12">
        <v>10</v>
      </c>
      <c r="C96" s="11" t="s">
        <v>77</v>
      </c>
      <c r="D96" s="166"/>
      <c r="E96" s="166"/>
      <c r="F96" s="166"/>
      <c r="G96" s="53"/>
      <c r="H96" s="129"/>
      <c r="I96" s="116"/>
      <c r="J96" s="63"/>
    </row>
    <row r="97" spans="1:10" s="167" customFormat="1" ht="13.8" customHeight="1" x14ac:dyDescent="0.25">
      <c r="A97" s="10" t="s">
        <v>80</v>
      </c>
      <c r="B97" s="12">
        <v>11</v>
      </c>
      <c r="C97" s="13" t="s">
        <v>45</v>
      </c>
      <c r="D97" s="166"/>
      <c r="E97" s="166"/>
      <c r="F97" s="166"/>
      <c r="G97" s="108"/>
      <c r="H97" s="129"/>
      <c r="I97" s="123"/>
      <c r="J97" s="63"/>
    </row>
    <row r="98" spans="1:10" s="167" customFormat="1" ht="13.8" customHeight="1" x14ac:dyDescent="0.25">
      <c r="A98" s="10"/>
      <c r="B98" s="12"/>
      <c r="C98" s="46" t="s">
        <v>130</v>
      </c>
      <c r="D98" s="166"/>
      <c r="E98" s="166"/>
      <c r="F98" s="166"/>
      <c r="G98" s="223"/>
      <c r="H98" s="138" t="s">
        <v>114</v>
      </c>
      <c r="I98" s="124">
        <f>SUM(J85,J80,J75,J64,J56,J45,J37,J29)</f>
        <v>100000</v>
      </c>
      <c r="J98" s="112">
        <f>+I98*G98</f>
        <v>0</v>
      </c>
    </row>
    <row r="99" spans="1:10" ht="13.8" customHeight="1" thickBot="1" x14ac:dyDescent="0.3">
      <c r="A99" s="14"/>
      <c r="C99" s="16" t="s">
        <v>79</v>
      </c>
      <c r="D99" s="182" t="s">
        <v>12</v>
      </c>
      <c r="E99" s="183"/>
      <c r="F99" s="17"/>
      <c r="G99" s="97"/>
      <c r="H99" s="98"/>
      <c r="I99" s="119"/>
      <c r="J99" s="82">
        <f>SUM(J98)</f>
        <v>0</v>
      </c>
    </row>
    <row r="100" spans="1:10" s="197" customFormat="1" ht="12" customHeight="1" thickTop="1" x14ac:dyDescent="0.25">
      <c r="A100" s="41"/>
      <c r="B100" s="115"/>
      <c r="C100" s="46"/>
      <c r="D100" s="194"/>
      <c r="E100" s="195"/>
      <c r="F100" s="18"/>
      <c r="G100" s="55"/>
      <c r="H100" s="196"/>
      <c r="I100" s="66"/>
      <c r="J100" s="118"/>
    </row>
    <row r="101" spans="1:10" s="197" customFormat="1" ht="12" customHeight="1" thickBot="1" x14ac:dyDescent="0.3">
      <c r="A101" s="47"/>
      <c r="B101" s="20"/>
      <c r="C101" s="198"/>
      <c r="D101" s="198"/>
      <c r="E101" s="198"/>
      <c r="F101" s="198"/>
      <c r="G101" s="56"/>
      <c r="H101" s="20"/>
      <c r="I101" s="71"/>
      <c r="J101" s="117"/>
    </row>
    <row r="102" spans="1:10" s="197" customFormat="1" ht="13.8" thickBot="1" x14ac:dyDescent="0.3">
      <c r="A102" s="99"/>
      <c r="B102" s="100"/>
      <c r="C102" s="199" t="s">
        <v>39</v>
      </c>
      <c r="D102" s="199"/>
      <c r="E102" s="199"/>
      <c r="F102" s="199"/>
      <c r="G102" s="214"/>
      <c r="H102" s="100"/>
      <c r="I102" s="101"/>
      <c r="J102" s="111">
        <f>SUM(J29,J37,J45,J56,J64,J75,J80,J85,J99)</f>
        <v>100000</v>
      </c>
    </row>
    <row r="103" spans="1:10" x14ac:dyDescent="0.25">
      <c r="A103" s="105"/>
      <c r="B103" s="31"/>
      <c r="C103" s="158"/>
      <c r="D103" s="158"/>
      <c r="E103" s="158"/>
      <c r="F103" s="158"/>
      <c r="G103" s="209"/>
      <c r="H103" s="31"/>
      <c r="I103" s="69"/>
      <c r="J103" s="200"/>
    </row>
    <row r="104" spans="1:10" ht="13.8" thickBot="1" x14ac:dyDescent="0.3">
      <c r="A104" s="106"/>
      <c r="B104" s="20"/>
      <c r="C104" s="198"/>
      <c r="D104" s="198"/>
      <c r="E104" s="198"/>
      <c r="F104" s="198"/>
      <c r="G104" s="215"/>
      <c r="H104" s="20"/>
      <c r="I104" s="72"/>
      <c r="J104" s="201"/>
    </row>
    <row r="105" spans="1:10" x14ac:dyDescent="0.25">
      <c r="A105" s="30"/>
      <c r="B105" s="31"/>
      <c r="C105" s="158"/>
      <c r="D105" s="158"/>
      <c r="E105" s="158"/>
      <c r="F105" s="158"/>
      <c r="G105" s="209"/>
      <c r="H105" s="31"/>
      <c r="I105" s="69"/>
      <c r="J105" s="77"/>
    </row>
    <row r="106" spans="1:10" x14ac:dyDescent="0.25">
      <c r="A106" s="48" t="s">
        <v>40</v>
      </c>
      <c r="J106" s="78"/>
    </row>
    <row r="107" spans="1:10" s="165" customFormat="1" ht="13.8" thickBot="1" x14ac:dyDescent="0.3">
      <c r="A107" s="47"/>
      <c r="B107" s="20"/>
      <c r="C107" s="198"/>
      <c r="D107" s="198"/>
      <c r="E107" s="198"/>
      <c r="F107" s="198"/>
      <c r="G107" s="215"/>
      <c r="H107" s="20"/>
      <c r="I107" s="72"/>
      <c r="J107" s="79"/>
    </row>
    <row r="108" spans="1:10" s="165" customFormat="1" x14ac:dyDescent="0.25">
      <c r="A108" s="30"/>
      <c r="B108" s="31"/>
      <c r="C108" s="158"/>
      <c r="D108" s="158"/>
      <c r="E108" s="158"/>
      <c r="F108" s="158"/>
      <c r="G108" s="216" t="s">
        <v>96</v>
      </c>
      <c r="H108" s="94"/>
      <c r="I108" s="95"/>
      <c r="J108" s="96" t="s">
        <v>98</v>
      </c>
    </row>
    <row r="109" spans="1:10" s="165" customFormat="1" x14ac:dyDescent="0.25">
      <c r="A109" s="41" t="s">
        <v>5</v>
      </c>
      <c r="B109" s="40"/>
      <c r="C109" s="45" t="str">
        <f>C7</f>
        <v xml:space="preserve">VRTÁNÍ  A  ODKRYVNÉ  PRÁCE </v>
      </c>
      <c r="D109" s="160"/>
      <c r="E109" s="160"/>
      <c r="F109" s="160"/>
      <c r="G109" s="85"/>
      <c r="H109" s="85">
        <f>J29</f>
        <v>100000</v>
      </c>
      <c r="I109" s="85">
        <f>+H109*0.21</f>
        <v>21000</v>
      </c>
      <c r="J109" s="78">
        <f>SUM(H109:I109)</f>
        <v>121000</v>
      </c>
    </row>
    <row r="110" spans="1:10" s="165" customFormat="1" x14ac:dyDescent="0.25">
      <c r="A110" s="14" t="s">
        <v>13</v>
      </c>
      <c r="B110" s="40"/>
      <c r="C110" s="45" t="str">
        <f>C30</f>
        <v xml:space="preserve">POLNÍ ZKOUŠKY </v>
      </c>
      <c r="D110" s="160"/>
      <c r="E110" s="160"/>
      <c r="F110" s="160"/>
      <c r="G110" s="85"/>
      <c r="H110" s="85">
        <f>J37</f>
        <v>0</v>
      </c>
      <c r="I110" s="85">
        <f t="shared" ref="I110:I117" si="7">+H110*0.21</f>
        <v>0</v>
      </c>
      <c r="J110" s="78">
        <f t="shared" ref="J110:J117" si="8">SUM(H110:I110)</f>
        <v>0</v>
      </c>
    </row>
    <row r="111" spans="1:10" s="165" customFormat="1" x14ac:dyDescent="0.25">
      <c r="A111" s="41" t="s">
        <v>18</v>
      </c>
      <c r="B111" s="40"/>
      <c r="C111" s="15" t="str">
        <f>C38</f>
        <v>GEOFYZIKÁLNÍ PRÁCE</v>
      </c>
      <c r="D111" s="160"/>
      <c r="E111" s="160"/>
      <c r="F111" s="160"/>
      <c r="G111" s="85"/>
      <c r="H111" s="85">
        <f>J45</f>
        <v>0</v>
      </c>
      <c r="I111" s="85">
        <f t="shared" si="7"/>
        <v>0</v>
      </c>
      <c r="J111" s="78">
        <f t="shared" si="8"/>
        <v>0</v>
      </c>
    </row>
    <row r="112" spans="1:10" s="165" customFormat="1" x14ac:dyDescent="0.25">
      <c r="A112" s="41" t="s">
        <v>27</v>
      </c>
      <c r="B112" s="40"/>
      <c r="C112" s="45" t="str">
        <f>C46</f>
        <v>LABORATORNÍ PRÁCE</v>
      </c>
      <c r="D112" s="160"/>
      <c r="E112" s="160"/>
      <c r="F112" s="160"/>
      <c r="G112" s="85"/>
      <c r="H112" s="85">
        <f>J56</f>
        <v>0</v>
      </c>
      <c r="I112" s="85">
        <f t="shared" si="7"/>
        <v>0</v>
      </c>
      <c r="J112" s="78">
        <f t="shared" si="8"/>
        <v>0</v>
      </c>
    </row>
    <row r="113" spans="1:18" s="165" customFormat="1" x14ac:dyDescent="0.25">
      <c r="A113" s="14" t="s">
        <v>29</v>
      </c>
      <c r="B113" s="40"/>
      <c r="C113" s="45" t="str">
        <f>C57</f>
        <v>GEODETICKÉ PRÁCE</v>
      </c>
      <c r="D113" s="160"/>
      <c r="E113" s="160"/>
      <c r="F113" s="160"/>
      <c r="G113" s="85"/>
      <c r="H113" s="85">
        <f>J64</f>
        <v>0</v>
      </c>
      <c r="I113" s="85">
        <f t="shared" si="7"/>
        <v>0</v>
      </c>
      <c r="J113" s="78">
        <f t="shared" si="8"/>
        <v>0</v>
      </c>
    </row>
    <row r="114" spans="1:18" s="165" customFormat="1" x14ac:dyDescent="0.25">
      <c r="A114" s="41" t="s">
        <v>31</v>
      </c>
      <c r="B114" s="40"/>
      <c r="C114" s="15" t="str">
        <f>C65</f>
        <v>HYDROGEOLOGICKÉ PRÁCE</v>
      </c>
      <c r="D114" s="160"/>
      <c r="E114" s="160"/>
      <c r="F114" s="160"/>
      <c r="G114" s="85"/>
      <c r="H114" s="85">
        <f>J75</f>
        <v>0</v>
      </c>
      <c r="I114" s="85">
        <f t="shared" si="7"/>
        <v>0</v>
      </c>
      <c r="J114" s="78">
        <f t="shared" si="8"/>
        <v>0</v>
      </c>
    </row>
    <row r="115" spans="1:18" s="165" customFormat="1" x14ac:dyDescent="0.25">
      <c r="A115" s="41" t="s">
        <v>35</v>
      </c>
      <c r="B115" s="40"/>
      <c r="C115" s="15" t="str">
        <f>C76</f>
        <v>PEDOLOGICKÝ PRŮZKUM</v>
      </c>
      <c r="D115" s="160"/>
      <c r="E115" s="160"/>
      <c r="F115" s="160"/>
      <c r="G115" s="85"/>
      <c r="H115" s="85">
        <f>J80</f>
        <v>0</v>
      </c>
      <c r="I115" s="85">
        <f t="shared" si="7"/>
        <v>0</v>
      </c>
      <c r="J115" s="78">
        <f t="shared" si="8"/>
        <v>0</v>
      </c>
    </row>
    <row r="116" spans="1:18" x14ac:dyDescent="0.25">
      <c r="A116" s="14" t="s">
        <v>37</v>
      </c>
      <c r="B116" s="40"/>
      <c r="C116" s="15" t="str">
        <f>C81</f>
        <v>KOROZNÍ PRŮZKUM</v>
      </c>
      <c r="G116" s="85"/>
      <c r="H116" s="85">
        <f>J85</f>
        <v>0</v>
      </c>
      <c r="I116" s="85">
        <f t="shared" si="7"/>
        <v>0</v>
      </c>
      <c r="J116" s="78">
        <f t="shared" si="8"/>
        <v>0</v>
      </c>
    </row>
    <row r="117" spans="1:18" x14ac:dyDescent="0.25">
      <c r="A117" s="86" t="s">
        <v>80</v>
      </c>
      <c r="B117" s="87"/>
      <c r="C117" s="88" t="str">
        <f>C86</f>
        <v>VÝKONY GEOLOGICKÉ SLUŽBY</v>
      </c>
      <c r="D117" s="202"/>
      <c r="E117" s="202"/>
      <c r="F117" s="202"/>
      <c r="G117" s="89"/>
      <c r="H117" s="89">
        <f>J99</f>
        <v>0</v>
      </c>
      <c r="I117" s="89">
        <f t="shared" si="7"/>
        <v>0</v>
      </c>
      <c r="J117" s="90">
        <f t="shared" si="8"/>
        <v>0</v>
      </c>
    </row>
    <row r="118" spans="1:18" x14ac:dyDescent="0.25">
      <c r="A118" s="41"/>
      <c r="B118" s="40"/>
      <c r="C118" s="15"/>
      <c r="G118" s="217" t="s">
        <v>97</v>
      </c>
      <c r="H118" s="91">
        <f>SUM(H109:H117)</f>
        <v>100000</v>
      </c>
      <c r="I118" s="92">
        <f>SUM(I109:I117)</f>
        <v>21000</v>
      </c>
      <c r="J118" s="93">
        <f>SUM(J109:J117)</f>
        <v>121000</v>
      </c>
    </row>
    <row r="119" spans="1:18" x14ac:dyDescent="0.25">
      <c r="A119" s="41"/>
      <c r="J119" s="78"/>
    </row>
    <row r="120" spans="1:18" x14ac:dyDescent="0.25">
      <c r="A120" s="41"/>
      <c r="F120" s="203"/>
      <c r="G120" s="218"/>
      <c r="H120" s="49" t="s">
        <v>96</v>
      </c>
      <c r="I120" s="73"/>
      <c r="J120" s="80">
        <f>SUM(H109:H117)</f>
        <v>100000</v>
      </c>
    </row>
    <row r="121" spans="1:18" x14ac:dyDescent="0.25">
      <c r="A121" s="41"/>
      <c r="C121" s="160" t="s">
        <v>125</v>
      </c>
      <c r="F121" s="203"/>
      <c r="H121" s="22" t="s">
        <v>95</v>
      </c>
      <c r="J121" s="78">
        <f>+J120*0.21</f>
        <v>21000</v>
      </c>
    </row>
    <row r="122" spans="1:18" x14ac:dyDescent="0.25">
      <c r="A122" s="41"/>
      <c r="F122" s="203"/>
      <c r="G122" s="218"/>
      <c r="H122" s="49" t="s">
        <v>100</v>
      </c>
      <c r="I122" s="73"/>
      <c r="J122" s="80">
        <f>+J121+J120</f>
        <v>121000</v>
      </c>
    </row>
    <row r="123" spans="1:18" x14ac:dyDescent="0.25">
      <c r="A123" s="41"/>
      <c r="G123" s="217"/>
      <c r="H123" s="50"/>
      <c r="I123" s="74"/>
      <c r="J123" s="51"/>
    </row>
    <row r="124" spans="1:18" ht="25.5" customHeight="1" thickBot="1" x14ac:dyDescent="0.3">
      <c r="A124" s="204" t="s">
        <v>127</v>
      </c>
      <c r="B124" s="205"/>
      <c r="C124" s="205"/>
      <c r="D124" s="205"/>
      <c r="E124" s="205"/>
      <c r="F124" s="205"/>
      <c r="G124" s="205"/>
      <c r="H124" s="205"/>
      <c r="I124" s="205"/>
      <c r="J124" s="206"/>
    </row>
    <row r="126" spans="1:18" s="21" customFormat="1" x14ac:dyDescent="0.25">
      <c r="A126" s="22"/>
      <c r="B126" s="115"/>
      <c r="C126" s="160"/>
      <c r="D126" s="160"/>
      <c r="E126" s="160"/>
      <c r="F126" s="160"/>
      <c r="G126" s="210"/>
      <c r="H126" s="115"/>
      <c r="I126" s="70"/>
      <c r="K126" s="159"/>
      <c r="L126" s="159"/>
      <c r="M126" s="159"/>
      <c r="N126" s="159"/>
      <c r="O126" s="159"/>
      <c r="P126" s="159"/>
      <c r="Q126" s="159"/>
      <c r="R126" s="159"/>
    </row>
    <row r="127" spans="1:18" s="21" customFormat="1" x14ac:dyDescent="0.25">
      <c r="A127" s="22"/>
      <c r="B127" s="115"/>
      <c r="C127" s="160"/>
      <c r="D127" s="160"/>
      <c r="E127" s="160"/>
      <c r="F127" s="160"/>
      <c r="G127" s="210"/>
      <c r="H127" s="115"/>
      <c r="I127" s="70"/>
      <c r="K127" s="159"/>
      <c r="L127" s="159"/>
      <c r="M127" s="159"/>
      <c r="N127" s="159"/>
      <c r="O127" s="159"/>
      <c r="P127" s="159"/>
      <c r="Q127" s="159"/>
      <c r="R127" s="159"/>
    </row>
    <row r="128" spans="1:18" s="21" customFormat="1" x14ac:dyDescent="0.25">
      <c r="A128" s="22"/>
      <c r="B128" s="115"/>
      <c r="C128" s="160"/>
      <c r="D128" s="160"/>
      <c r="E128" s="160"/>
      <c r="F128" s="160"/>
      <c r="G128" s="210"/>
      <c r="H128" s="115"/>
      <c r="I128" s="70"/>
      <c r="K128" s="159"/>
      <c r="L128" s="159"/>
      <c r="M128" s="159"/>
      <c r="N128" s="159"/>
      <c r="O128" s="159"/>
      <c r="P128" s="159"/>
      <c r="Q128" s="159"/>
      <c r="R128" s="159"/>
    </row>
    <row r="129" spans="1:18" s="21" customFormat="1" x14ac:dyDescent="0.25">
      <c r="A129" s="22"/>
      <c r="B129" s="115"/>
      <c r="C129" s="160"/>
      <c r="D129" s="160"/>
      <c r="E129" s="160"/>
      <c r="F129" s="160"/>
      <c r="G129" s="210"/>
      <c r="H129" s="115"/>
      <c r="I129" s="70"/>
      <c r="K129" s="159"/>
      <c r="L129" s="159"/>
      <c r="M129" s="159"/>
      <c r="N129" s="159"/>
      <c r="O129" s="159"/>
      <c r="P129" s="159"/>
      <c r="Q129" s="159"/>
      <c r="R129" s="159"/>
    </row>
    <row r="130" spans="1:18" s="21" customFormat="1" x14ac:dyDescent="0.25">
      <c r="A130" s="22"/>
      <c r="B130" s="115"/>
      <c r="C130" s="160"/>
      <c r="D130" s="160"/>
      <c r="E130" s="160"/>
      <c r="F130" s="160"/>
      <c r="G130" s="210"/>
      <c r="H130" s="115"/>
      <c r="I130" s="70"/>
      <c r="K130" s="159"/>
      <c r="L130" s="159"/>
      <c r="M130" s="159"/>
      <c r="N130" s="159"/>
      <c r="O130" s="159"/>
      <c r="P130" s="159"/>
      <c r="Q130" s="159"/>
      <c r="R130" s="159"/>
    </row>
    <row r="131" spans="1:18" s="21" customFormat="1" x14ac:dyDescent="0.25">
      <c r="A131" s="22"/>
      <c r="B131" s="115"/>
      <c r="C131" s="160"/>
      <c r="D131" s="160"/>
      <c r="E131" s="160"/>
      <c r="F131" s="160"/>
      <c r="G131" s="210"/>
      <c r="H131" s="115"/>
      <c r="I131" s="70"/>
      <c r="K131" s="159"/>
      <c r="L131" s="159"/>
      <c r="M131" s="159"/>
      <c r="N131" s="159"/>
      <c r="O131" s="159"/>
      <c r="P131" s="159"/>
      <c r="Q131" s="159"/>
      <c r="R131" s="159"/>
    </row>
    <row r="132" spans="1:18" s="21" customFormat="1" ht="13.8" x14ac:dyDescent="0.25">
      <c r="A132" s="22"/>
      <c r="B132" s="115"/>
      <c r="C132" s="52"/>
      <c r="D132" s="207"/>
      <c r="E132" s="207"/>
      <c r="F132" s="207"/>
      <c r="G132" s="219"/>
      <c r="H132" s="159"/>
      <c r="I132" s="208"/>
      <c r="K132" s="159"/>
      <c r="L132" s="159"/>
      <c r="M132" s="159"/>
      <c r="N132" s="159"/>
      <c r="O132" s="159"/>
      <c r="P132" s="159"/>
      <c r="Q132" s="159"/>
      <c r="R132" s="159"/>
    </row>
    <row r="133" spans="1:18" s="21" customFormat="1" ht="13.8" x14ac:dyDescent="0.25">
      <c r="A133" s="22"/>
      <c r="B133" s="115"/>
      <c r="C133" s="148"/>
      <c r="D133" s="207"/>
      <c r="E133" s="207"/>
      <c r="F133" s="207"/>
      <c r="G133" s="220"/>
      <c r="H133" s="148"/>
      <c r="I133" s="149"/>
      <c r="K133" s="159"/>
      <c r="L133" s="159"/>
      <c r="M133" s="159"/>
      <c r="N133" s="159"/>
      <c r="O133" s="159"/>
      <c r="P133" s="159"/>
      <c r="Q133" s="159"/>
      <c r="R133" s="159"/>
    </row>
    <row r="134" spans="1:18" s="21" customFormat="1" ht="13.8" x14ac:dyDescent="0.25">
      <c r="A134" s="22"/>
      <c r="B134" s="115"/>
      <c r="C134" s="148"/>
      <c r="D134" s="207"/>
      <c r="E134" s="207"/>
      <c r="F134" s="207"/>
      <c r="G134" s="219"/>
      <c r="H134" s="148"/>
      <c r="I134" s="148"/>
      <c r="K134" s="159"/>
      <c r="L134" s="159"/>
      <c r="M134" s="159"/>
      <c r="N134" s="159"/>
      <c r="O134" s="159"/>
      <c r="P134" s="159"/>
      <c r="Q134" s="159"/>
      <c r="R134" s="159"/>
    </row>
    <row r="135" spans="1:18" s="21" customFormat="1" x14ac:dyDescent="0.25">
      <c r="A135" s="22"/>
      <c r="B135" s="115"/>
      <c r="C135" s="160"/>
      <c r="D135" s="160"/>
      <c r="E135" s="160"/>
      <c r="F135" s="160"/>
      <c r="G135" s="210"/>
      <c r="H135" s="115"/>
      <c r="I135" s="70"/>
      <c r="K135" s="159"/>
      <c r="L135" s="159"/>
      <c r="M135" s="159"/>
      <c r="N135" s="159"/>
      <c r="O135" s="159"/>
      <c r="P135" s="159"/>
      <c r="Q135" s="159"/>
      <c r="R135" s="159"/>
    </row>
    <row r="136" spans="1:18" s="21" customFormat="1" x14ac:dyDescent="0.25">
      <c r="A136" s="22"/>
      <c r="B136" s="115"/>
      <c r="C136" s="160"/>
      <c r="D136" s="160"/>
      <c r="E136" s="160"/>
      <c r="F136" s="160"/>
      <c r="G136" s="210"/>
      <c r="H136" s="115"/>
      <c r="I136" s="70"/>
      <c r="K136" s="159"/>
      <c r="L136" s="159"/>
      <c r="M136" s="159"/>
      <c r="N136" s="159"/>
      <c r="O136" s="159"/>
      <c r="P136" s="159"/>
      <c r="Q136" s="159"/>
      <c r="R136" s="159"/>
    </row>
    <row r="137" spans="1:18" s="21" customFormat="1" x14ac:dyDescent="0.25">
      <c r="A137" s="22"/>
      <c r="B137" s="115"/>
      <c r="C137" s="160"/>
      <c r="D137" s="160"/>
      <c r="E137" s="160"/>
      <c r="F137" s="160"/>
      <c r="G137" s="210"/>
      <c r="H137" s="115"/>
      <c r="I137" s="70"/>
      <c r="K137" s="159"/>
      <c r="L137" s="159"/>
      <c r="M137" s="159"/>
      <c r="N137" s="159"/>
      <c r="O137" s="159"/>
      <c r="P137" s="159"/>
      <c r="Q137" s="159"/>
      <c r="R137" s="159"/>
    </row>
    <row r="138" spans="1:18" s="21" customFormat="1" x14ac:dyDescent="0.25">
      <c r="A138" s="22"/>
      <c r="B138" s="115"/>
      <c r="C138" s="160"/>
      <c r="D138" s="160"/>
      <c r="E138" s="160"/>
      <c r="F138" s="160"/>
      <c r="G138" s="210"/>
      <c r="H138" s="115"/>
      <c r="I138" s="70"/>
      <c r="K138" s="159"/>
      <c r="L138" s="159"/>
      <c r="M138" s="159"/>
      <c r="N138" s="159"/>
      <c r="O138" s="159"/>
      <c r="P138" s="159"/>
      <c r="Q138" s="159"/>
      <c r="R138" s="159"/>
    </row>
    <row r="139" spans="1:18" s="21" customFormat="1" x14ac:dyDescent="0.25">
      <c r="A139" s="22"/>
      <c r="B139" s="115"/>
      <c r="C139" s="160"/>
      <c r="D139" s="160"/>
      <c r="E139" s="160"/>
      <c r="F139" s="160"/>
      <c r="G139" s="210"/>
      <c r="H139" s="115"/>
      <c r="I139" s="70"/>
      <c r="K139" s="159"/>
      <c r="L139" s="159"/>
      <c r="M139" s="159"/>
      <c r="N139" s="159"/>
      <c r="O139" s="159"/>
      <c r="P139" s="159"/>
      <c r="Q139" s="159"/>
      <c r="R139" s="159"/>
    </row>
    <row r="140" spans="1:18" s="21" customFormat="1" x14ac:dyDescent="0.25">
      <c r="A140" s="22"/>
      <c r="B140" s="115"/>
      <c r="C140" s="160"/>
      <c r="D140" s="160"/>
      <c r="E140" s="160"/>
      <c r="F140" s="160"/>
      <c r="G140" s="210"/>
      <c r="H140" s="115"/>
      <c r="I140" s="70"/>
      <c r="K140" s="159"/>
      <c r="L140" s="159"/>
      <c r="M140" s="159"/>
      <c r="N140" s="159"/>
      <c r="O140" s="159"/>
      <c r="P140" s="159"/>
      <c r="Q140" s="159"/>
      <c r="R140" s="159"/>
    </row>
    <row r="141" spans="1:18" s="21" customFormat="1" x14ac:dyDescent="0.25">
      <c r="A141" s="22"/>
      <c r="B141" s="115"/>
      <c r="C141" s="160"/>
      <c r="D141" s="160"/>
      <c r="E141" s="160"/>
      <c r="F141" s="160"/>
      <c r="G141" s="210"/>
      <c r="H141" s="115"/>
      <c r="I141" s="70"/>
      <c r="K141" s="159"/>
      <c r="L141" s="159"/>
      <c r="M141" s="159"/>
      <c r="N141" s="159"/>
      <c r="O141" s="159"/>
      <c r="P141" s="159"/>
      <c r="Q141" s="159"/>
      <c r="R141" s="159"/>
    </row>
    <row r="142" spans="1:18" s="115" customFormat="1" x14ac:dyDescent="0.25">
      <c r="A142" s="22"/>
      <c r="C142" s="160"/>
      <c r="D142" s="160"/>
      <c r="E142" s="160"/>
      <c r="F142" s="160"/>
      <c r="G142" s="210"/>
      <c r="I142" s="70"/>
      <c r="J142" s="21"/>
      <c r="K142" s="159"/>
      <c r="L142" s="159"/>
      <c r="M142" s="159"/>
      <c r="N142" s="159"/>
      <c r="O142" s="159"/>
      <c r="P142" s="159"/>
      <c r="Q142" s="159"/>
      <c r="R142" s="159"/>
    </row>
    <row r="143" spans="1:18" s="115" customFormat="1" x14ac:dyDescent="0.25">
      <c r="A143" s="22"/>
      <c r="C143" s="160"/>
      <c r="D143" s="160"/>
      <c r="E143" s="160"/>
      <c r="F143" s="160"/>
      <c r="G143" s="210"/>
      <c r="I143" s="70"/>
      <c r="J143" s="21"/>
      <c r="K143" s="159"/>
      <c r="L143" s="159"/>
      <c r="M143" s="159"/>
      <c r="N143" s="159"/>
      <c r="O143" s="159"/>
      <c r="P143" s="159"/>
      <c r="Q143" s="159"/>
      <c r="R143" s="159"/>
    </row>
    <row r="144" spans="1:18" s="115" customFormat="1" x14ac:dyDescent="0.25">
      <c r="A144" s="22"/>
      <c r="C144" s="160"/>
      <c r="D144" s="160"/>
      <c r="E144" s="160"/>
      <c r="F144" s="160"/>
      <c r="G144" s="210"/>
      <c r="I144" s="70"/>
      <c r="J144" s="21"/>
      <c r="K144" s="159"/>
      <c r="L144" s="159"/>
      <c r="M144" s="159"/>
      <c r="N144" s="159"/>
      <c r="O144" s="159"/>
      <c r="P144" s="159"/>
      <c r="Q144" s="159"/>
      <c r="R144" s="159"/>
    </row>
    <row r="145" spans="1:18" s="115" customFormat="1" x14ac:dyDescent="0.25">
      <c r="A145" s="22"/>
      <c r="C145" s="160"/>
      <c r="D145" s="160"/>
      <c r="E145" s="160"/>
      <c r="F145" s="160"/>
      <c r="G145" s="210"/>
      <c r="I145" s="70"/>
      <c r="J145" s="21"/>
      <c r="K145" s="159"/>
      <c r="L145" s="159"/>
      <c r="M145" s="159"/>
      <c r="N145" s="159"/>
      <c r="O145" s="159"/>
      <c r="P145" s="159"/>
      <c r="Q145" s="159"/>
      <c r="R145" s="159"/>
    </row>
    <row r="146" spans="1:18" s="115" customFormat="1" x14ac:dyDescent="0.25">
      <c r="A146" s="22"/>
      <c r="C146" s="160"/>
      <c r="D146" s="160"/>
      <c r="E146" s="160"/>
      <c r="F146" s="160"/>
      <c r="G146" s="210"/>
      <c r="I146" s="70"/>
      <c r="J146" s="21"/>
      <c r="K146" s="159"/>
      <c r="L146" s="159"/>
      <c r="M146" s="159"/>
      <c r="N146" s="159"/>
      <c r="O146" s="159"/>
      <c r="P146" s="159"/>
      <c r="Q146" s="159"/>
      <c r="R146" s="159"/>
    </row>
    <row r="147" spans="1:18" s="115" customFormat="1" x14ac:dyDescent="0.25">
      <c r="A147" s="22"/>
      <c r="C147" s="160"/>
      <c r="D147" s="160"/>
      <c r="E147" s="160"/>
      <c r="F147" s="160"/>
      <c r="G147" s="210"/>
      <c r="I147" s="70"/>
      <c r="J147" s="21"/>
      <c r="K147" s="159"/>
      <c r="L147" s="159"/>
      <c r="M147" s="159"/>
      <c r="N147" s="159"/>
      <c r="O147" s="159"/>
      <c r="P147" s="159"/>
      <c r="Q147" s="159"/>
      <c r="R147" s="159"/>
    </row>
    <row r="148" spans="1:18" s="115" customFormat="1" x14ac:dyDescent="0.25">
      <c r="A148" s="22"/>
      <c r="C148" s="160"/>
      <c r="D148" s="160"/>
      <c r="E148" s="160"/>
      <c r="F148" s="160"/>
      <c r="G148" s="210"/>
      <c r="I148" s="70"/>
      <c r="J148" s="21"/>
      <c r="K148" s="159"/>
      <c r="L148" s="159"/>
      <c r="M148" s="159"/>
      <c r="N148" s="159"/>
      <c r="O148" s="159"/>
      <c r="P148" s="159"/>
      <c r="Q148" s="159"/>
      <c r="R148" s="159"/>
    </row>
    <row r="149" spans="1:18" s="115" customFormat="1" x14ac:dyDescent="0.25">
      <c r="A149" s="22"/>
      <c r="C149" s="160"/>
      <c r="D149" s="160"/>
      <c r="E149" s="160"/>
      <c r="F149" s="160"/>
      <c r="G149" s="210"/>
      <c r="I149" s="70"/>
      <c r="J149" s="21"/>
      <c r="K149" s="159"/>
      <c r="L149" s="159"/>
      <c r="M149" s="159"/>
      <c r="N149" s="159"/>
      <c r="O149" s="159"/>
      <c r="P149" s="159"/>
      <c r="Q149" s="159"/>
      <c r="R149" s="159"/>
    </row>
    <row r="150" spans="1:18" s="115" customFormat="1" x14ac:dyDescent="0.25">
      <c r="A150" s="22"/>
      <c r="C150" s="160"/>
      <c r="D150" s="160"/>
      <c r="E150" s="160"/>
      <c r="F150" s="160"/>
      <c r="G150" s="210"/>
      <c r="I150" s="70"/>
      <c r="J150" s="21"/>
      <c r="K150" s="159"/>
      <c r="L150" s="159"/>
      <c r="M150" s="159"/>
      <c r="N150" s="159"/>
      <c r="O150" s="159"/>
      <c r="P150" s="159"/>
      <c r="Q150" s="159"/>
      <c r="R150" s="159"/>
    </row>
    <row r="151" spans="1:18" s="115" customFormat="1" x14ac:dyDescent="0.25">
      <c r="A151" s="22"/>
      <c r="C151" s="160"/>
      <c r="D151" s="160"/>
      <c r="E151" s="160"/>
      <c r="F151" s="160"/>
      <c r="G151" s="210"/>
      <c r="I151" s="70"/>
      <c r="J151" s="21"/>
      <c r="K151" s="159"/>
      <c r="L151" s="159"/>
      <c r="M151" s="159"/>
      <c r="N151" s="159"/>
      <c r="O151" s="159"/>
      <c r="P151" s="159"/>
      <c r="Q151" s="159"/>
      <c r="R151" s="159"/>
    </row>
    <row r="152" spans="1:18" s="115" customFormat="1" x14ac:dyDescent="0.25">
      <c r="A152" s="22"/>
      <c r="C152" s="160"/>
      <c r="D152" s="160"/>
      <c r="E152" s="160"/>
      <c r="F152" s="160"/>
      <c r="G152" s="210"/>
      <c r="I152" s="70"/>
      <c r="J152" s="21"/>
      <c r="K152" s="159"/>
      <c r="L152" s="159"/>
      <c r="M152" s="159"/>
      <c r="N152" s="159"/>
      <c r="O152" s="159"/>
      <c r="P152" s="159"/>
      <c r="Q152" s="159"/>
      <c r="R152" s="159"/>
    </row>
    <row r="153" spans="1:18" s="115" customFormat="1" x14ac:dyDescent="0.25">
      <c r="A153" s="22"/>
      <c r="C153" s="160"/>
      <c r="D153" s="160"/>
      <c r="E153" s="160"/>
      <c r="F153" s="160"/>
      <c r="G153" s="210"/>
      <c r="I153" s="70"/>
      <c r="J153" s="21"/>
      <c r="K153" s="159"/>
      <c r="L153" s="159"/>
      <c r="M153" s="159"/>
      <c r="N153" s="159"/>
      <c r="O153" s="159"/>
      <c r="P153" s="159"/>
      <c r="Q153" s="159"/>
      <c r="R153" s="159"/>
    </row>
    <row r="154" spans="1:18" s="115" customFormat="1" x14ac:dyDescent="0.25">
      <c r="A154" s="22"/>
      <c r="C154" s="160"/>
      <c r="D154" s="160"/>
      <c r="E154" s="160"/>
      <c r="F154" s="160"/>
      <c r="G154" s="210"/>
      <c r="I154" s="70"/>
      <c r="J154" s="21"/>
      <c r="K154" s="159"/>
      <c r="L154" s="159"/>
      <c r="M154" s="159"/>
      <c r="N154" s="159"/>
      <c r="O154" s="159"/>
      <c r="P154" s="159"/>
      <c r="Q154" s="159"/>
      <c r="R154" s="159"/>
    </row>
    <row r="155" spans="1:18" s="115" customFormat="1" x14ac:dyDescent="0.25">
      <c r="A155" s="22"/>
      <c r="C155" s="160"/>
      <c r="D155" s="160"/>
      <c r="E155" s="160"/>
      <c r="F155" s="160"/>
      <c r="G155" s="210"/>
      <c r="I155" s="70"/>
      <c r="J155" s="21"/>
      <c r="K155" s="159"/>
      <c r="L155" s="159"/>
      <c r="M155" s="159"/>
      <c r="N155" s="159"/>
      <c r="O155" s="159"/>
      <c r="P155" s="159"/>
      <c r="Q155" s="159"/>
      <c r="R155" s="159"/>
    </row>
    <row r="156" spans="1:18" s="115" customFormat="1" x14ac:dyDescent="0.25">
      <c r="A156" s="22"/>
      <c r="C156" s="160"/>
      <c r="D156" s="160"/>
      <c r="E156" s="160"/>
      <c r="F156" s="160"/>
      <c r="G156" s="210"/>
      <c r="I156" s="70"/>
      <c r="J156" s="21"/>
      <c r="K156" s="159"/>
      <c r="L156" s="159"/>
      <c r="M156" s="159"/>
      <c r="N156" s="159"/>
      <c r="O156" s="159"/>
      <c r="P156" s="159"/>
      <c r="Q156" s="159"/>
      <c r="R156" s="159"/>
    </row>
    <row r="157" spans="1:18" s="115" customFormat="1" x14ac:dyDescent="0.25">
      <c r="A157" s="22"/>
      <c r="C157" s="160"/>
      <c r="D157" s="160"/>
      <c r="E157" s="160"/>
      <c r="F157" s="160"/>
      <c r="G157" s="210"/>
      <c r="I157" s="70"/>
      <c r="J157" s="21"/>
      <c r="K157" s="159"/>
      <c r="L157" s="159"/>
      <c r="M157" s="159"/>
      <c r="N157" s="159"/>
      <c r="O157" s="159"/>
      <c r="P157" s="159"/>
      <c r="Q157" s="159"/>
      <c r="R157" s="159"/>
    </row>
    <row r="158" spans="1:18" s="115" customFormat="1" x14ac:dyDescent="0.25">
      <c r="A158" s="22"/>
      <c r="C158" s="160"/>
      <c r="D158" s="160"/>
      <c r="E158" s="160"/>
      <c r="F158" s="160"/>
      <c r="G158" s="210"/>
      <c r="I158" s="70"/>
      <c r="J158" s="21"/>
      <c r="K158" s="159"/>
      <c r="L158" s="159"/>
      <c r="M158" s="159"/>
      <c r="N158" s="159"/>
      <c r="O158" s="159"/>
      <c r="P158" s="159"/>
      <c r="Q158" s="159"/>
      <c r="R158" s="159"/>
    </row>
    <row r="159" spans="1:18" s="115" customFormat="1" x14ac:dyDescent="0.25">
      <c r="A159" s="22"/>
      <c r="C159" s="160"/>
      <c r="D159" s="160"/>
      <c r="E159" s="160"/>
      <c r="F159" s="160"/>
      <c r="G159" s="210"/>
      <c r="I159" s="70"/>
      <c r="J159" s="21"/>
      <c r="K159" s="159"/>
      <c r="L159" s="159"/>
      <c r="M159" s="159"/>
      <c r="N159" s="159"/>
      <c r="O159" s="159"/>
      <c r="P159" s="159"/>
      <c r="Q159" s="159"/>
      <c r="R159" s="159"/>
    </row>
    <row r="160" spans="1:18" s="115" customFormat="1" x14ac:dyDescent="0.25">
      <c r="A160" s="22"/>
      <c r="C160" s="160"/>
      <c r="D160" s="160"/>
      <c r="E160" s="160"/>
      <c r="F160" s="160"/>
      <c r="G160" s="210"/>
      <c r="I160" s="70"/>
      <c r="J160" s="21"/>
      <c r="K160" s="159"/>
      <c r="L160" s="159"/>
      <c r="M160" s="159"/>
      <c r="N160" s="159"/>
      <c r="O160" s="159"/>
      <c r="P160" s="159"/>
      <c r="Q160" s="159"/>
      <c r="R160" s="159"/>
    </row>
    <row r="161" spans="1:18" s="115" customFormat="1" x14ac:dyDescent="0.25">
      <c r="A161" s="22"/>
      <c r="C161" s="160"/>
      <c r="D161" s="160"/>
      <c r="E161" s="160"/>
      <c r="F161" s="160"/>
      <c r="G161" s="210"/>
      <c r="I161" s="70"/>
      <c r="J161" s="21"/>
      <c r="K161" s="159"/>
      <c r="L161" s="159"/>
      <c r="M161" s="159"/>
      <c r="N161" s="159"/>
      <c r="O161" s="159"/>
      <c r="P161" s="159"/>
      <c r="Q161" s="159"/>
      <c r="R161" s="159"/>
    </row>
    <row r="162" spans="1:18" s="115" customFormat="1" x14ac:dyDescent="0.25">
      <c r="A162" s="22"/>
      <c r="C162" s="160"/>
      <c r="D162" s="160"/>
      <c r="E162" s="160"/>
      <c r="F162" s="160"/>
      <c r="G162" s="210"/>
      <c r="I162" s="70"/>
      <c r="J162" s="21"/>
      <c r="K162" s="159"/>
      <c r="L162" s="159"/>
      <c r="M162" s="159"/>
      <c r="N162" s="159"/>
      <c r="O162" s="159"/>
      <c r="P162" s="159"/>
      <c r="Q162" s="159"/>
      <c r="R162" s="159"/>
    </row>
    <row r="163" spans="1:18" s="115" customFormat="1" x14ac:dyDescent="0.25">
      <c r="A163" s="22"/>
      <c r="C163" s="160"/>
      <c r="D163" s="160"/>
      <c r="E163" s="160"/>
      <c r="F163" s="160"/>
      <c r="G163" s="210"/>
      <c r="I163" s="70"/>
      <c r="J163" s="21"/>
      <c r="K163" s="159"/>
      <c r="L163" s="159"/>
      <c r="M163" s="159"/>
      <c r="N163" s="159"/>
      <c r="O163" s="159"/>
      <c r="P163" s="159"/>
      <c r="Q163" s="159"/>
      <c r="R163" s="159"/>
    </row>
    <row r="164" spans="1:18" s="115" customFormat="1" x14ac:dyDescent="0.25">
      <c r="A164" s="22"/>
      <c r="C164" s="160"/>
      <c r="D164" s="160"/>
      <c r="E164" s="160"/>
      <c r="F164" s="160"/>
      <c r="G164" s="210"/>
      <c r="I164" s="70"/>
      <c r="J164" s="21"/>
      <c r="K164" s="159"/>
      <c r="L164" s="159"/>
      <c r="M164" s="159"/>
      <c r="N164" s="159"/>
      <c r="O164" s="159"/>
      <c r="P164" s="159"/>
      <c r="Q164" s="159"/>
      <c r="R164" s="159"/>
    </row>
    <row r="165" spans="1:18" s="115" customFormat="1" x14ac:dyDescent="0.25">
      <c r="A165" s="22"/>
      <c r="C165" s="160"/>
      <c r="D165" s="160"/>
      <c r="E165" s="160"/>
      <c r="F165" s="160"/>
      <c r="G165" s="210"/>
      <c r="I165" s="70"/>
      <c r="J165" s="21"/>
      <c r="K165" s="159"/>
      <c r="L165" s="159"/>
      <c r="M165" s="159"/>
      <c r="N165" s="159"/>
      <c r="O165" s="159"/>
      <c r="P165" s="159"/>
      <c r="Q165" s="159"/>
      <c r="R165" s="159"/>
    </row>
    <row r="166" spans="1:18" s="115" customFormat="1" x14ac:dyDescent="0.25">
      <c r="A166" s="22"/>
      <c r="C166" s="160"/>
      <c r="D166" s="160"/>
      <c r="E166" s="160"/>
      <c r="F166" s="160"/>
      <c r="G166" s="210"/>
      <c r="I166" s="70"/>
      <c r="J166" s="21"/>
      <c r="K166" s="159"/>
      <c r="L166" s="159"/>
      <c r="M166" s="159"/>
      <c r="N166" s="159"/>
      <c r="O166" s="159"/>
      <c r="P166" s="159"/>
      <c r="Q166" s="159"/>
      <c r="R166" s="159"/>
    </row>
    <row r="167" spans="1:18" s="115" customFormat="1" x14ac:dyDescent="0.25">
      <c r="A167" s="22"/>
      <c r="C167" s="160"/>
      <c r="D167" s="160"/>
      <c r="E167" s="160"/>
      <c r="F167" s="160"/>
      <c r="G167" s="210"/>
      <c r="I167" s="70"/>
      <c r="J167" s="21"/>
      <c r="K167" s="159"/>
      <c r="L167" s="159"/>
      <c r="M167" s="159"/>
      <c r="N167" s="159"/>
      <c r="O167" s="159"/>
      <c r="P167" s="159"/>
      <c r="Q167" s="159"/>
      <c r="R167" s="159"/>
    </row>
    <row r="168" spans="1:18" s="115" customFormat="1" x14ac:dyDescent="0.25">
      <c r="A168" s="22"/>
      <c r="C168" s="160"/>
      <c r="D168" s="160"/>
      <c r="E168" s="160"/>
      <c r="F168" s="160"/>
      <c r="G168" s="210"/>
      <c r="I168" s="70"/>
      <c r="J168" s="21"/>
      <c r="K168" s="159"/>
      <c r="L168" s="159"/>
      <c r="M168" s="159"/>
      <c r="N168" s="159"/>
      <c r="O168" s="159"/>
      <c r="P168" s="159"/>
      <c r="Q168" s="159"/>
      <c r="R168" s="159"/>
    </row>
    <row r="169" spans="1:18" s="115" customFormat="1" x14ac:dyDescent="0.25">
      <c r="A169" s="22"/>
      <c r="C169" s="160"/>
      <c r="D169" s="160"/>
      <c r="E169" s="160"/>
      <c r="F169" s="160"/>
      <c r="G169" s="210"/>
      <c r="I169" s="70"/>
      <c r="J169" s="21"/>
      <c r="K169" s="159"/>
      <c r="L169" s="159"/>
      <c r="M169" s="159"/>
      <c r="N169" s="159"/>
      <c r="O169" s="159"/>
      <c r="P169" s="159"/>
      <c r="Q169" s="159"/>
      <c r="R169" s="159"/>
    </row>
    <row r="170" spans="1:18" s="115" customFormat="1" x14ac:dyDescent="0.25">
      <c r="A170" s="22"/>
      <c r="C170" s="160"/>
      <c r="D170" s="160"/>
      <c r="E170" s="160"/>
      <c r="F170" s="160"/>
      <c r="G170" s="210"/>
      <c r="I170" s="70"/>
      <c r="J170" s="21"/>
      <c r="K170" s="159"/>
      <c r="L170" s="159"/>
      <c r="M170" s="159"/>
      <c r="N170" s="159"/>
      <c r="O170" s="159"/>
      <c r="P170" s="159"/>
      <c r="Q170" s="159"/>
      <c r="R170" s="159"/>
    </row>
    <row r="171" spans="1:18" s="115" customFormat="1" x14ac:dyDescent="0.25">
      <c r="A171" s="22"/>
      <c r="C171" s="160"/>
      <c r="D171" s="160"/>
      <c r="E171" s="160"/>
      <c r="F171" s="160"/>
      <c r="G171" s="210"/>
      <c r="I171" s="70"/>
      <c r="J171" s="21"/>
      <c r="K171" s="159"/>
      <c r="L171" s="159"/>
      <c r="M171" s="159"/>
      <c r="N171" s="159"/>
      <c r="O171" s="159"/>
      <c r="P171" s="159"/>
      <c r="Q171" s="159"/>
      <c r="R171" s="159"/>
    </row>
    <row r="172" spans="1:18" s="115" customFormat="1" x14ac:dyDescent="0.25">
      <c r="A172" s="22"/>
      <c r="C172" s="160"/>
      <c r="D172" s="160"/>
      <c r="E172" s="160"/>
      <c r="F172" s="160"/>
      <c r="G172" s="210"/>
      <c r="I172" s="70"/>
      <c r="J172" s="21"/>
      <c r="K172" s="159"/>
      <c r="L172" s="159"/>
      <c r="M172" s="159"/>
      <c r="N172" s="159"/>
      <c r="O172" s="159"/>
      <c r="P172" s="159"/>
      <c r="Q172" s="159"/>
      <c r="R172" s="159"/>
    </row>
    <row r="173" spans="1:18" s="115" customFormat="1" x14ac:dyDescent="0.25">
      <c r="A173" s="22"/>
      <c r="C173" s="160"/>
      <c r="D173" s="160"/>
      <c r="E173" s="160"/>
      <c r="F173" s="160"/>
      <c r="G173" s="210"/>
      <c r="I173" s="70"/>
      <c r="J173" s="21"/>
      <c r="K173" s="159"/>
      <c r="L173" s="159"/>
      <c r="M173" s="159"/>
      <c r="N173" s="159"/>
      <c r="O173" s="159"/>
      <c r="P173" s="159"/>
      <c r="Q173" s="159"/>
      <c r="R173" s="159"/>
    </row>
    <row r="174" spans="1:18" s="115" customFormat="1" x14ac:dyDescent="0.25">
      <c r="A174" s="22"/>
      <c r="C174" s="160"/>
      <c r="D174" s="160"/>
      <c r="E174" s="160"/>
      <c r="F174" s="160"/>
      <c r="G174" s="210"/>
      <c r="I174" s="70"/>
      <c r="J174" s="21"/>
      <c r="K174" s="159"/>
      <c r="L174" s="159"/>
      <c r="M174" s="159"/>
      <c r="N174" s="159"/>
      <c r="O174" s="159"/>
      <c r="P174" s="159"/>
      <c r="Q174" s="159"/>
      <c r="R174" s="159"/>
    </row>
    <row r="175" spans="1:18" s="115" customFormat="1" x14ac:dyDescent="0.25">
      <c r="A175" s="22"/>
      <c r="C175" s="160"/>
      <c r="D175" s="160"/>
      <c r="E175" s="160"/>
      <c r="F175" s="160"/>
      <c r="G175" s="210"/>
      <c r="I175" s="70"/>
      <c r="J175" s="21"/>
      <c r="K175" s="159"/>
      <c r="L175" s="159"/>
      <c r="M175" s="159"/>
      <c r="N175" s="159"/>
      <c r="O175" s="159"/>
      <c r="P175" s="159"/>
      <c r="Q175" s="159"/>
      <c r="R175" s="159"/>
    </row>
    <row r="176" spans="1:18" s="115" customFormat="1" x14ac:dyDescent="0.25">
      <c r="A176" s="22"/>
      <c r="C176" s="160"/>
      <c r="D176" s="160"/>
      <c r="E176" s="160"/>
      <c r="F176" s="160"/>
      <c r="G176" s="210"/>
      <c r="I176" s="70"/>
      <c r="J176" s="21"/>
      <c r="K176" s="159"/>
      <c r="L176" s="159"/>
      <c r="M176" s="159"/>
      <c r="N176" s="159"/>
      <c r="O176" s="159"/>
      <c r="P176" s="159"/>
      <c r="Q176" s="159"/>
      <c r="R176" s="159"/>
    </row>
    <row r="177" spans="1:18" s="115" customFormat="1" x14ac:dyDescent="0.25">
      <c r="A177" s="22"/>
      <c r="C177" s="160"/>
      <c r="D177" s="160"/>
      <c r="E177" s="160"/>
      <c r="F177" s="160"/>
      <c r="G177" s="210"/>
      <c r="I177" s="70"/>
      <c r="J177" s="21"/>
      <c r="K177" s="159"/>
      <c r="L177" s="159"/>
      <c r="M177" s="159"/>
      <c r="N177" s="159"/>
      <c r="O177" s="159"/>
      <c r="P177" s="159"/>
      <c r="Q177" s="159"/>
      <c r="R177" s="159"/>
    </row>
    <row r="178" spans="1:18" s="115" customFormat="1" x14ac:dyDescent="0.25">
      <c r="A178" s="22"/>
      <c r="C178" s="160"/>
      <c r="D178" s="160"/>
      <c r="E178" s="160"/>
      <c r="F178" s="160"/>
      <c r="G178" s="210"/>
      <c r="I178" s="70"/>
      <c r="J178" s="21"/>
      <c r="K178" s="159"/>
      <c r="L178" s="159"/>
      <c r="M178" s="159"/>
      <c r="N178" s="159"/>
      <c r="O178" s="159"/>
      <c r="P178" s="159"/>
      <c r="Q178" s="159"/>
      <c r="R178" s="159"/>
    </row>
    <row r="179" spans="1:18" s="115" customFormat="1" x14ac:dyDescent="0.25">
      <c r="A179" s="22"/>
      <c r="C179" s="160"/>
      <c r="D179" s="160"/>
      <c r="E179" s="160"/>
      <c r="F179" s="160"/>
      <c r="G179" s="210"/>
      <c r="I179" s="70"/>
      <c r="J179" s="21"/>
      <c r="K179" s="159"/>
      <c r="L179" s="159"/>
      <c r="M179" s="159"/>
      <c r="N179" s="159"/>
      <c r="O179" s="159"/>
      <c r="P179" s="159"/>
      <c r="Q179" s="159"/>
      <c r="R179" s="159"/>
    </row>
    <row r="180" spans="1:18" s="115" customFormat="1" x14ac:dyDescent="0.25">
      <c r="A180" s="22"/>
      <c r="C180" s="160"/>
      <c r="D180" s="160"/>
      <c r="E180" s="160"/>
      <c r="F180" s="160"/>
      <c r="G180" s="210"/>
      <c r="I180" s="70"/>
      <c r="J180" s="21"/>
      <c r="K180" s="159"/>
      <c r="L180" s="159"/>
      <c r="M180" s="159"/>
      <c r="N180" s="159"/>
      <c r="O180" s="159"/>
      <c r="P180" s="159"/>
      <c r="Q180" s="159"/>
      <c r="R180" s="159"/>
    </row>
    <row r="181" spans="1:18" s="115" customFormat="1" x14ac:dyDescent="0.25">
      <c r="A181" s="22"/>
      <c r="C181" s="160"/>
      <c r="D181" s="160"/>
      <c r="E181" s="160"/>
      <c r="F181" s="160"/>
      <c r="G181" s="210"/>
      <c r="I181" s="70"/>
      <c r="J181" s="21"/>
      <c r="K181" s="159"/>
      <c r="L181" s="159"/>
      <c r="M181" s="159"/>
      <c r="N181" s="159"/>
      <c r="O181" s="159"/>
      <c r="P181" s="159"/>
      <c r="Q181" s="159"/>
      <c r="R181" s="159"/>
    </row>
    <row r="182" spans="1:18" s="115" customFormat="1" x14ac:dyDescent="0.25">
      <c r="A182" s="22"/>
      <c r="C182" s="160"/>
      <c r="D182" s="160"/>
      <c r="E182" s="160"/>
      <c r="F182" s="160"/>
      <c r="G182" s="210"/>
      <c r="I182" s="70"/>
      <c r="J182" s="21"/>
      <c r="K182" s="159"/>
      <c r="L182" s="159"/>
      <c r="M182" s="159"/>
      <c r="N182" s="159"/>
      <c r="O182" s="159"/>
      <c r="P182" s="159"/>
      <c r="Q182" s="159"/>
      <c r="R182" s="159"/>
    </row>
    <row r="183" spans="1:18" s="115" customFormat="1" x14ac:dyDescent="0.25">
      <c r="A183" s="22"/>
      <c r="C183" s="160"/>
      <c r="D183" s="160"/>
      <c r="E183" s="160"/>
      <c r="F183" s="160"/>
      <c r="G183" s="210"/>
      <c r="I183" s="70"/>
      <c r="J183" s="21"/>
      <c r="K183" s="159"/>
      <c r="L183" s="159"/>
      <c r="M183" s="159"/>
      <c r="N183" s="159"/>
      <c r="O183" s="159"/>
      <c r="P183" s="159"/>
      <c r="Q183" s="159"/>
      <c r="R183" s="159"/>
    </row>
    <row r="184" spans="1:18" s="115" customFormat="1" x14ac:dyDescent="0.25">
      <c r="A184" s="22"/>
      <c r="C184" s="160"/>
      <c r="D184" s="160"/>
      <c r="E184" s="160"/>
      <c r="F184" s="160"/>
      <c r="G184" s="210"/>
      <c r="I184" s="70"/>
      <c r="J184" s="21"/>
      <c r="K184" s="159"/>
      <c r="L184" s="159"/>
      <c r="M184" s="159"/>
      <c r="N184" s="159"/>
      <c r="O184" s="159"/>
      <c r="P184" s="159"/>
      <c r="Q184" s="159"/>
      <c r="R184" s="159"/>
    </row>
    <row r="185" spans="1:18" s="115" customFormat="1" x14ac:dyDescent="0.25">
      <c r="A185" s="22"/>
      <c r="C185" s="160"/>
      <c r="D185" s="160"/>
      <c r="E185" s="160"/>
      <c r="F185" s="160"/>
      <c r="G185" s="210"/>
      <c r="I185" s="70"/>
      <c r="J185" s="21"/>
      <c r="K185" s="159"/>
      <c r="L185" s="159"/>
      <c r="M185" s="159"/>
      <c r="N185" s="159"/>
      <c r="O185" s="159"/>
      <c r="P185" s="159"/>
      <c r="Q185" s="159"/>
      <c r="R185" s="159"/>
    </row>
    <row r="186" spans="1:18" s="115" customFormat="1" x14ac:dyDescent="0.25">
      <c r="A186" s="22"/>
      <c r="C186" s="160"/>
      <c r="D186" s="160"/>
      <c r="E186" s="160"/>
      <c r="F186" s="160"/>
      <c r="G186" s="210"/>
      <c r="I186" s="70"/>
      <c r="J186" s="21"/>
      <c r="K186" s="159"/>
      <c r="L186" s="159"/>
      <c r="M186" s="159"/>
      <c r="N186" s="159"/>
      <c r="O186" s="159"/>
      <c r="P186" s="159"/>
      <c r="Q186" s="159"/>
      <c r="R186" s="159"/>
    </row>
    <row r="187" spans="1:18" s="115" customFormat="1" x14ac:dyDescent="0.25">
      <c r="A187" s="22"/>
      <c r="C187" s="160"/>
      <c r="D187" s="160"/>
      <c r="E187" s="160"/>
      <c r="F187" s="160"/>
      <c r="G187" s="210"/>
      <c r="I187" s="70"/>
      <c r="J187" s="21"/>
      <c r="K187" s="159"/>
      <c r="L187" s="159"/>
      <c r="M187" s="159"/>
      <c r="N187" s="159"/>
      <c r="O187" s="159"/>
      <c r="P187" s="159"/>
      <c r="Q187" s="159"/>
      <c r="R187" s="159"/>
    </row>
    <row r="188" spans="1:18" s="115" customFormat="1" x14ac:dyDescent="0.25">
      <c r="A188" s="22"/>
      <c r="C188" s="160"/>
      <c r="D188" s="160"/>
      <c r="E188" s="160"/>
      <c r="F188" s="160"/>
      <c r="G188" s="210"/>
      <c r="I188" s="70"/>
      <c r="J188" s="21"/>
      <c r="K188" s="159"/>
      <c r="L188" s="159"/>
      <c r="M188" s="159"/>
      <c r="N188" s="159"/>
      <c r="O188" s="159"/>
      <c r="P188" s="159"/>
      <c r="Q188" s="159"/>
      <c r="R188" s="159"/>
    </row>
    <row r="189" spans="1:18" s="115" customFormat="1" x14ac:dyDescent="0.25">
      <c r="A189" s="22"/>
      <c r="C189" s="160"/>
      <c r="D189" s="160"/>
      <c r="E189" s="160"/>
      <c r="F189" s="160"/>
      <c r="G189" s="210"/>
      <c r="I189" s="70"/>
      <c r="J189" s="21"/>
      <c r="K189" s="159"/>
      <c r="L189" s="159"/>
      <c r="M189" s="159"/>
      <c r="N189" s="159"/>
      <c r="O189" s="159"/>
      <c r="P189" s="159"/>
      <c r="Q189" s="159"/>
      <c r="R189" s="159"/>
    </row>
    <row r="190" spans="1:18" s="115" customFormat="1" x14ac:dyDescent="0.25">
      <c r="A190" s="22"/>
      <c r="C190" s="160"/>
      <c r="D190" s="160"/>
      <c r="E190" s="160"/>
      <c r="F190" s="160"/>
      <c r="G190" s="210"/>
      <c r="I190" s="70"/>
      <c r="J190" s="21"/>
      <c r="K190" s="159"/>
      <c r="L190" s="159"/>
      <c r="M190" s="159"/>
      <c r="N190" s="159"/>
      <c r="O190" s="159"/>
      <c r="P190" s="159"/>
      <c r="Q190" s="159"/>
      <c r="R190" s="159"/>
    </row>
    <row r="191" spans="1:18" s="115" customFormat="1" x14ac:dyDescent="0.25">
      <c r="A191" s="22"/>
      <c r="C191" s="160"/>
      <c r="D191" s="160"/>
      <c r="E191" s="160"/>
      <c r="F191" s="160"/>
      <c r="G191" s="210"/>
      <c r="I191" s="70"/>
      <c r="J191" s="21"/>
      <c r="K191" s="159"/>
      <c r="L191" s="159"/>
      <c r="M191" s="159"/>
      <c r="N191" s="159"/>
      <c r="O191" s="159"/>
      <c r="P191" s="159"/>
      <c r="Q191" s="159"/>
      <c r="R191" s="159"/>
    </row>
    <row r="192" spans="1:18" s="115" customFormat="1" x14ac:dyDescent="0.25">
      <c r="A192" s="22"/>
      <c r="C192" s="160"/>
      <c r="D192" s="160"/>
      <c r="E192" s="160"/>
      <c r="F192" s="160"/>
      <c r="G192" s="210"/>
      <c r="I192" s="70"/>
      <c r="J192" s="21"/>
      <c r="K192" s="159"/>
      <c r="L192" s="159"/>
      <c r="M192" s="159"/>
      <c r="N192" s="159"/>
      <c r="O192" s="159"/>
      <c r="P192" s="159"/>
      <c r="Q192" s="159"/>
      <c r="R192" s="159"/>
    </row>
    <row r="193" spans="1:18" s="115" customFormat="1" x14ac:dyDescent="0.25">
      <c r="A193" s="22"/>
      <c r="C193" s="160"/>
      <c r="D193" s="160"/>
      <c r="E193" s="160"/>
      <c r="F193" s="160"/>
      <c r="G193" s="210"/>
      <c r="I193" s="70"/>
      <c r="J193" s="21"/>
      <c r="K193" s="159"/>
      <c r="L193" s="159"/>
      <c r="M193" s="159"/>
      <c r="N193" s="159"/>
      <c r="O193" s="159"/>
      <c r="P193" s="159"/>
      <c r="Q193" s="159"/>
      <c r="R193" s="159"/>
    </row>
    <row r="194" spans="1:18" s="115" customFormat="1" x14ac:dyDescent="0.25">
      <c r="A194" s="22"/>
      <c r="C194" s="160"/>
      <c r="D194" s="160"/>
      <c r="E194" s="160"/>
      <c r="F194" s="160"/>
      <c r="G194" s="210"/>
      <c r="I194" s="70"/>
      <c r="J194" s="21"/>
      <c r="K194" s="159"/>
      <c r="L194" s="159"/>
      <c r="M194" s="159"/>
      <c r="N194" s="159"/>
      <c r="O194" s="159"/>
      <c r="P194" s="159"/>
      <c r="Q194" s="159"/>
      <c r="R194" s="159"/>
    </row>
    <row r="195" spans="1:18" s="115" customFormat="1" x14ac:dyDescent="0.25">
      <c r="A195" s="22"/>
      <c r="C195" s="160"/>
      <c r="D195" s="160"/>
      <c r="E195" s="160"/>
      <c r="F195" s="160"/>
      <c r="G195" s="210"/>
      <c r="I195" s="70"/>
      <c r="J195" s="21"/>
      <c r="K195" s="159"/>
      <c r="L195" s="159"/>
      <c r="M195" s="159"/>
      <c r="N195" s="159"/>
      <c r="O195" s="159"/>
      <c r="P195" s="159"/>
      <c r="Q195" s="159"/>
      <c r="R195" s="159"/>
    </row>
    <row r="196" spans="1:18" s="115" customFormat="1" x14ac:dyDescent="0.25">
      <c r="A196" s="22"/>
      <c r="C196" s="160"/>
      <c r="D196" s="160"/>
      <c r="E196" s="160"/>
      <c r="F196" s="160"/>
      <c r="G196" s="210"/>
      <c r="I196" s="70"/>
      <c r="J196" s="21"/>
      <c r="K196" s="159"/>
      <c r="L196" s="159"/>
      <c r="M196" s="159"/>
      <c r="N196" s="159"/>
      <c r="O196" s="159"/>
      <c r="P196" s="159"/>
      <c r="Q196" s="159"/>
      <c r="R196" s="159"/>
    </row>
    <row r="197" spans="1:18" s="115" customFormat="1" x14ac:dyDescent="0.25">
      <c r="A197" s="22"/>
      <c r="C197" s="160"/>
      <c r="D197" s="160"/>
      <c r="E197" s="160"/>
      <c r="F197" s="160"/>
      <c r="G197" s="210"/>
      <c r="I197" s="70"/>
      <c r="J197" s="21"/>
      <c r="K197" s="159"/>
      <c r="L197" s="159"/>
      <c r="M197" s="159"/>
      <c r="N197" s="159"/>
      <c r="O197" s="159"/>
      <c r="P197" s="159"/>
      <c r="Q197" s="159"/>
      <c r="R197" s="159"/>
    </row>
    <row r="198" spans="1:18" s="115" customFormat="1" x14ac:dyDescent="0.25">
      <c r="A198" s="22"/>
      <c r="C198" s="160"/>
      <c r="D198" s="160"/>
      <c r="E198" s="160"/>
      <c r="F198" s="160"/>
      <c r="G198" s="210"/>
      <c r="I198" s="70"/>
      <c r="J198" s="21"/>
      <c r="K198" s="159"/>
      <c r="L198" s="159"/>
      <c r="M198" s="159"/>
      <c r="N198" s="159"/>
      <c r="O198" s="159"/>
      <c r="P198" s="159"/>
      <c r="Q198" s="159"/>
      <c r="R198" s="159"/>
    </row>
    <row r="199" spans="1:18" s="115" customFormat="1" x14ac:dyDescent="0.25">
      <c r="A199" s="22"/>
      <c r="C199" s="160"/>
      <c r="D199" s="160"/>
      <c r="E199" s="160"/>
      <c r="F199" s="160"/>
      <c r="G199" s="210"/>
      <c r="I199" s="70"/>
      <c r="J199" s="21"/>
      <c r="K199" s="159"/>
      <c r="L199" s="159"/>
      <c r="M199" s="159"/>
      <c r="N199" s="159"/>
      <c r="O199" s="159"/>
      <c r="P199" s="159"/>
      <c r="Q199" s="159"/>
      <c r="R199" s="159"/>
    </row>
    <row r="200" spans="1:18" s="115" customFormat="1" x14ac:dyDescent="0.25">
      <c r="A200" s="22"/>
      <c r="C200" s="160"/>
      <c r="D200" s="160"/>
      <c r="E200" s="160"/>
      <c r="F200" s="160"/>
      <c r="G200" s="210"/>
      <c r="I200" s="70"/>
      <c r="J200" s="21"/>
      <c r="K200" s="159"/>
      <c r="L200" s="159"/>
      <c r="M200" s="159"/>
      <c r="N200" s="159"/>
      <c r="O200" s="159"/>
      <c r="P200" s="159"/>
      <c r="Q200" s="159"/>
      <c r="R200" s="159"/>
    </row>
    <row r="201" spans="1:18" s="115" customFormat="1" x14ac:dyDescent="0.25">
      <c r="A201" s="22"/>
      <c r="C201" s="160"/>
      <c r="D201" s="160"/>
      <c r="E201" s="160"/>
      <c r="F201" s="160"/>
      <c r="G201" s="210"/>
      <c r="I201" s="70"/>
      <c r="J201" s="21"/>
      <c r="K201" s="159"/>
      <c r="L201" s="159"/>
      <c r="M201" s="159"/>
      <c r="N201" s="159"/>
      <c r="O201" s="159"/>
      <c r="P201" s="159"/>
      <c r="Q201" s="159"/>
      <c r="R201" s="159"/>
    </row>
    <row r="202" spans="1:18" s="115" customFormat="1" x14ac:dyDescent="0.25">
      <c r="A202" s="22"/>
      <c r="C202" s="160"/>
      <c r="D202" s="160"/>
      <c r="E202" s="160"/>
      <c r="F202" s="160"/>
      <c r="G202" s="210"/>
      <c r="I202" s="70"/>
      <c r="J202" s="21"/>
      <c r="K202" s="159"/>
      <c r="L202" s="159"/>
      <c r="M202" s="159"/>
      <c r="N202" s="159"/>
      <c r="O202" s="159"/>
      <c r="P202" s="159"/>
      <c r="Q202" s="159"/>
      <c r="R202" s="159"/>
    </row>
    <row r="203" spans="1:18" s="115" customFormat="1" x14ac:dyDescent="0.25">
      <c r="A203" s="22"/>
      <c r="C203" s="160"/>
      <c r="D203" s="160"/>
      <c r="E203" s="160"/>
      <c r="F203" s="160"/>
      <c r="G203" s="210"/>
      <c r="I203" s="70"/>
      <c r="J203" s="21"/>
      <c r="K203" s="159"/>
      <c r="L203" s="159"/>
      <c r="M203" s="159"/>
      <c r="N203" s="159"/>
      <c r="O203" s="159"/>
      <c r="P203" s="159"/>
      <c r="Q203" s="159"/>
      <c r="R203" s="159"/>
    </row>
    <row r="204" spans="1:18" s="115" customFormat="1" x14ac:dyDescent="0.25">
      <c r="A204" s="22"/>
      <c r="C204" s="160"/>
      <c r="D204" s="160"/>
      <c r="E204" s="160"/>
      <c r="F204" s="160"/>
      <c r="G204" s="210"/>
      <c r="I204" s="70"/>
      <c r="J204" s="21"/>
      <c r="K204" s="159"/>
      <c r="L204" s="159"/>
      <c r="M204" s="159"/>
      <c r="N204" s="159"/>
      <c r="O204" s="159"/>
      <c r="P204" s="159"/>
      <c r="Q204" s="159"/>
      <c r="R204" s="159"/>
    </row>
    <row r="205" spans="1:18" s="115" customFormat="1" x14ac:dyDescent="0.25">
      <c r="A205" s="22"/>
      <c r="C205" s="160"/>
      <c r="D205" s="160"/>
      <c r="E205" s="160"/>
      <c r="F205" s="160"/>
      <c r="G205" s="210"/>
      <c r="I205" s="70"/>
      <c r="J205" s="21"/>
      <c r="K205" s="159"/>
      <c r="L205" s="159"/>
      <c r="M205" s="159"/>
      <c r="N205" s="159"/>
      <c r="O205" s="159"/>
      <c r="P205" s="159"/>
      <c r="Q205" s="159"/>
      <c r="R205" s="159"/>
    </row>
    <row r="206" spans="1:18" s="115" customFormat="1" x14ac:dyDescent="0.25">
      <c r="A206" s="22"/>
      <c r="C206" s="160"/>
      <c r="D206" s="160"/>
      <c r="E206" s="160"/>
      <c r="F206" s="160"/>
      <c r="G206" s="210"/>
      <c r="I206" s="70"/>
      <c r="J206" s="21"/>
      <c r="K206" s="159"/>
      <c r="L206" s="159"/>
      <c r="M206" s="159"/>
      <c r="N206" s="159"/>
      <c r="O206" s="159"/>
      <c r="P206" s="159"/>
      <c r="Q206" s="159"/>
      <c r="R206" s="159"/>
    </row>
    <row r="207" spans="1:18" s="115" customFormat="1" x14ac:dyDescent="0.25">
      <c r="A207" s="22"/>
      <c r="C207" s="160"/>
      <c r="D207" s="160"/>
      <c r="E207" s="160"/>
      <c r="F207" s="160"/>
      <c r="G207" s="210"/>
      <c r="I207" s="70"/>
      <c r="J207" s="21"/>
      <c r="K207" s="159"/>
      <c r="L207" s="159"/>
      <c r="M207" s="159"/>
      <c r="N207" s="159"/>
      <c r="O207" s="159"/>
      <c r="P207" s="159"/>
      <c r="Q207" s="159"/>
      <c r="R207" s="159"/>
    </row>
    <row r="208" spans="1:18" s="115" customFormat="1" x14ac:dyDescent="0.25">
      <c r="A208" s="22"/>
      <c r="C208" s="160"/>
      <c r="D208" s="160"/>
      <c r="E208" s="160"/>
      <c r="F208" s="160"/>
      <c r="G208" s="210"/>
      <c r="I208" s="70"/>
      <c r="J208" s="21"/>
      <c r="K208" s="159"/>
      <c r="L208" s="159"/>
      <c r="M208" s="159"/>
      <c r="N208" s="159"/>
      <c r="O208" s="159"/>
      <c r="P208" s="159"/>
      <c r="Q208" s="159"/>
      <c r="R208" s="159"/>
    </row>
    <row r="209" spans="1:18" s="115" customFormat="1" x14ac:dyDescent="0.25">
      <c r="A209" s="22"/>
      <c r="C209" s="160"/>
      <c r="D209" s="160"/>
      <c r="E209" s="160"/>
      <c r="F209" s="160"/>
      <c r="G209" s="210"/>
      <c r="I209" s="70"/>
      <c r="J209" s="21"/>
      <c r="K209" s="159"/>
      <c r="L209" s="159"/>
      <c r="M209" s="159"/>
      <c r="N209" s="159"/>
      <c r="O209" s="159"/>
      <c r="P209" s="159"/>
      <c r="Q209" s="159"/>
      <c r="R209" s="159"/>
    </row>
    <row r="210" spans="1:18" s="115" customFormat="1" x14ac:dyDescent="0.25">
      <c r="A210" s="22"/>
      <c r="C210" s="160"/>
      <c r="D210" s="160"/>
      <c r="E210" s="160"/>
      <c r="F210" s="160"/>
      <c r="G210" s="210"/>
      <c r="I210" s="70"/>
      <c r="J210" s="21"/>
      <c r="K210" s="159"/>
      <c r="L210" s="159"/>
      <c r="M210" s="159"/>
      <c r="N210" s="159"/>
      <c r="O210" s="159"/>
      <c r="P210" s="159"/>
      <c r="Q210" s="159"/>
      <c r="R210" s="159"/>
    </row>
    <row r="211" spans="1:18" s="115" customFormat="1" x14ac:dyDescent="0.25">
      <c r="A211" s="22"/>
      <c r="C211" s="160"/>
      <c r="D211" s="160"/>
      <c r="E211" s="160"/>
      <c r="F211" s="160"/>
      <c r="G211" s="210"/>
      <c r="I211" s="70"/>
      <c r="J211" s="21"/>
      <c r="K211" s="159"/>
      <c r="L211" s="159"/>
      <c r="M211" s="159"/>
      <c r="N211" s="159"/>
      <c r="O211" s="159"/>
      <c r="P211" s="159"/>
      <c r="Q211" s="159"/>
      <c r="R211" s="159"/>
    </row>
    <row r="212" spans="1:18" s="115" customFormat="1" x14ac:dyDescent="0.25">
      <c r="A212" s="22"/>
      <c r="C212" s="160"/>
      <c r="D212" s="160"/>
      <c r="E212" s="160"/>
      <c r="F212" s="160"/>
      <c r="G212" s="210"/>
      <c r="I212" s="70"/>
      <c r="J212" s="21"/>
      <c r="K212" s="159"/>
      <c r="L212" s="159"/>
      <c r="M212" s="159"/>
      <c r="N212" s="159"/>
      <c r="O212" s="159"/>
      <c r="P212" s="159"/>
      <c r="Q212" s="159"/>
      <c r="R212" s="159"/>
    </row>
    <row r="213" spans="1:18" s="115" customFormat="1" x14ac:dyDescent="0.25">
      <c r="A213" s="22"/>
      <c r="C213" s="160"/>
      <c r="D213" s="160"/>
      <c r="E213" s="160"/>
      <c r="F213" s="160"/>
      <c r="G213" s="210"/>
      <c r="I213" s="70"/>
      <c r="J213" s="21"/>
      <c r="K213" s="159"/>
      <c r="L213" s="159"/>
      <c r="M213" s="159"/>
      <c r="N213" s="159"/>
      <c r="O213" s="159"/>
      <c r="P213" s="159"/>
      <c r="Q213" s="159"/>
      <c r="R213" s="159"/>
    </row>
    <row r="214" spans="1:18" s="115" customFormat="1" x14ac:dyDescent="0.25">
      <c r="A214" s="22"/>
      <c r="C214" s="160"/>
      <c r="D214" s="160"/>
      <c r="E214" s="160"/>
      <c r="F214" s="160"/>
      <c r="G214" s="210"/>
      <c r="I214" s="70"/>
      <c r="J214" s="21"/>
      <c r="K214" s="159"/>
      <c r="L214" s="159"/>
      <c r="M214" s="159"/>
      <c r="N214" s="159"/>
      <c r="O214" s="159"/>
      <c r="P214" s="159"/>
      <c r="Q214" s="159"/>
      <c r="R214" s="159"/>
    </row>
    <row r="215" spans="1:18" s="115" customFormat="1" x14ac:dyDescent="0.25">
      <c r="A215" s="22"/>
      <c r="C215" s="160"/>
      <c r="D215" s="160"/>
      <c r="E215" s="160"/>
      <c r="F215" s="160"/>
      <c r="G215" s="210"/>
      <c r="I215" s="70"/>
      <c r="J215" s="21"/>
      <c r="K215" s="159"/>
      <c r="L215" s="159"/>
      <c r="M215" s="159"/>
      <c r="N215" s="159"/>
      <c r="O215" s="159"/>
      <c r="P215" s="159"/>
      <c r="Q215" s="159"/>
      <c r="R215" s="159"/>
    </row>
    <row r="216" spans="1:18" x14ac:dyDescent="0.25">
      <c r="H216" s="70"/>
      <c r="I216" s="21"/>
      <c r="J216" s="159"/>
    </row>
  </sheetData>
  <mergeCells count="14">
    <mergeCell ref="C72:F72"/>
    <mergeCell ref="C73:F73"/>
    <mergeCell ref="C74:F74"/>
    <mergeCell ref="A124:J124"/>
    <mergeCell ref="C11:F11"/>
    <mergeCell ref="C12:F12"/>
    <mergeCell ref="C66:F66"/>
    <mergeCell ref="C67:F67"/>
    <mergeCell ref="C69:F69"/>
    <mergeCell ref="C70:F70"/>
    <mergeCell ref="C71:F71"/>
    <mergeCell ref="D1:E1"/>
    <mergeCell ref="A2:J2"/>
    <mergeCell ref="C10:F10"/>
  </mergeCells>
  <printOptions horizontalCentered="1"/>
  <pageMargins left="0.31496062992125984" right="0.31496062992125984" top="0.70866141732283472" bottom="0.47244094488188981" header="0.31496062992125984" footer="0.31496062992125984"/>
  <pageSetup paperSize="8" fitToHeight="2" orientation="portrait" r:id="rId1"/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CISTY_MEDIAN</vt:lpstr>
      <vt:lpstr>CISTY_MEDIAN!Názvy_tisku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Šmeráková</dc:creator>
  <cp:lastModifiedBy>purba</cp:lastModifiedBy>
  <cp:lastPrinted>2020-04-30T08:00:01Z</cp:lastPrinted>
  <dcterms:created xsi:type="dcterms:W3CDTF">2018-04-19T07:10:41Z</dcterms:created>
  <dcterms:modified xsi:type="dcterms:W3CDTF">2020-04-30T08:10:27Z</dcterms:modified>
</cp:coreProperties>
</file>