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440" windowHeight="5625" activeTab="1"/>
  </bookViews>
  <sheets>
    <sheet name="Krycí list rozpočtu" sheetId="1" r:id="rId1"/>
    <sheet name="rozpočet" sheetId="2" r:id="rId2"/>
  </sheets>
  <definedNames>
    <definedName name="_xlnm.Print_Area" localSheetId="1">'rozpočet'!$A$2:$F$40</definedName>
  </definedNames>
  <calcPr fullCalcOnLoad="1"/>
</workbook>
</file>

<file path=xl/sharedStrings.xml><?xml version="1.0" encoding="utf-8"?>
<sst xmlns="http://schemas.openxmlformats.org/spreadsheetml/2006/main" count="157" uniqueCount="115">
  <si>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</si>
  <si>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</si>
  <si>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</si>
  <si>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</si>
  <si>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</si>
  <si>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</si>
  <si>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</si>
  <si>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</si>
  <si>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</si>
  <si>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</si>
  <si>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</si>
  <si>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</si>
  <si>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</si>
  <si>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</si>
  <si>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</si>
  <si>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</si>
  <si>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</si>
  <si>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</si>
  <si>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</si>
  <si>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</si>
  <si>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</si>
  <si>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</si>
  <si>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</si>
  <si>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</si>
  <si>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</si>
  <si>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</si>
  <si>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</si>
  <si>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</si>
  <si>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</si>
  <si>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</si>
  <si>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</si>
  <si>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</si>
  <si>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</si>
  <si>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</si>
  <si>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</si>
  <si>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</si>
  <si>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</si>
  <si>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</si>
  <si>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</si>
  <si>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</si>
  <si>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</si>
  <si>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</si>
  <si>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</si>
  <si>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</si>
  <si>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</si>
  <si>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</si>
  <si>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</si>
  <si>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</si>
  <si>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</si>
  <si>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</si>
  <si>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</si>
  <si>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</si>
  <si>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</si>
  <si>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</si>
  <si>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</si>
  <si>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</si>
  <si>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</si>
  <si>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</si>
  <si>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</si>
  <si>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</si>
  <si>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</si>
  <si>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</si>
  <si>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</si>
  <si>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</si>
  <si>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Stavba:    </t>
  </si>
  <si>
    <t xml:space="preserve">Zpracoval:   </t>
  </si>
  <si>
    <t xml:space="preserve">Datum:   </t>
  </si>
  <si>
    <t>poznámky</t>
  </si>
  <si>
    <t>m3</t>
  </si>
  <si>
    <t>spojovací postřik ze sil. emulze do 1,0kg/m2</t>
  </si>
  <si>
    <t>hmotnost              t</t>
  </si>
  <si>
    <t>hmotnost  celkem</t>
  </si>
  <si>
    <t xml:space="preserve">Schválil </t>
  </si>
  <si>
    <t>Zpracoval</t>
  </si>
  <si>
    <t>KSÚS Středočeského kraje příspěvková organizace</t>
  </si>
  <si>
    <t>574D46</t>
  </si>
  <si>
    <t>kus</t>
  </si>
  <si>
    <t>t</t>
  </si>
  <si>
    <t xml:space="preserve">zpevnění krajnic z recykl.materiálu do tl. 100mm  </t>
  </si>
  <si>
    <t>čištění krajnic od nánosu  tl do 100 mm s odvozem na skládku</t>
  </si>
  <si>
    <t>frézování  asfalt. ploch, odvoz do 20km ( 100mm)</t>
  </si>
  <si>
    <t>čistění vozovek samosběr</t>
  </si>
  <si>
    <t>asfaltový beton pro ložní vrstvy modifik. ACL 16+, 16S tl. 50mm</t>
  </si>
  <si>
    <t>574A44</t>
  </si>
  <si>
    <t>asfaltový beton ACO 11+, 11S, tl. 50mm</t>
  </si>
  <si>
    <t>113762</t>
  </si>
  <si>
    <t>frézování drážky o průměru do 200 mm2</t>
  </si>
  <si>
    <t>těsnění dilat.spar asfalt.zálivkou o průměru do 200 mm2</t>
  </si>
  <si>
    <t>výšková úprava poklopů ( kanal. šachty )</t>
  </si>
  <si>
    <t>poplatky za likvidaci odpadu nekontaminovaných, II tř. těžitelnosti ( příkopy, krajnice )</t>
  </si>
  <si>
    <t>hloubení rýh do 2M, paž. I nepaž., tř. 1, odvoz do 20 km ( příkopy )</t>
  </si>
  <si>
    <t>asfaltový beton pro podkladní vrstvy ACP 16+, 16S tl. 50mm (retardér )</t>
  </si>
  <si>
    <t xml:space="preserve">výšková úprava mříží </t>
  </si>
  <si>
    <t>131738</t>
  </si>
  <si>
    <t>hloubení jam zapaž. I nepaž. Tř. II. odvoz do 20 km - tl. 300mm ( retardér )</t>
  </si>
  <si>
    <t>21450</t>
  </si>
  <si>
    <t>sanační vrstvy z kameniva - tl. 150mm ( výměna konstr. Souvrství 300mm retardér )</t>
  </si>
  <si>
    <t>572121</t>
  </si>
  <si>
    <t>15330</t>
  </si>
  <si>
    <t>poplatky za likvidaci odpadů nekontaminovaných, kamenná suť  ( sanace retardér )</t>
  </si>
  <si>
    <t>919111</t>
  </si>
  <si>
    <t>bm</t>
  </si>
  <si>
    <t>113138</t>
  </si>
  <si>
    <t>odstranění krytu zpevněných ploch s asfalt pojivem, odvoz do 20km</t>
  </si>
  <si>
    <t>11352</t>
  </si>
  <si>
    <t>odstranění silničních a chodníkových obrubníků betonových vč. dopravy</t>
  </si>
  <si>
    <t>infiltrační  postřik asfaltový do 1,0 kg/m2</t>
  </si>
  <si>
    <t>vod. Dopr. Značení plastem, strukturální nehlučné ( vodící čáry a dělící čáry 125mm )</t>
  </si>
  <si>
    <t>vod. Dopr. Značení plastem, hladké ( přechody pro chodce, opt. brzdy, BUS )</t>
  </si>
  <si>
    <t>řezání asfaltového krytu vozovek do 50mm</t>
  </si>
  <si>
    <t>Objekt:                  sil.  ll/243 km  1,924 -4,500 ,  celková plocha 18.562 m2</t>
  </si>
  <si>
    <t>VDZ barva hladká, dodávka a pokládka</t>
  </si>
  <si>
    <t>II/243 hr.hl.m. Praha – Líbeznice – I/9, I. etapa</t>
  </si>
  <si>
    <t>ll/243 prútah obcí Bořanovice a Líbeznice</t>
  </si>
  <si>
    <t xml:space="preserve">Zpracoval: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</si>
</sst>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</numFmts>
  <fonts count="5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27" xfId="0" applyNumberFormat="1" applyFont="1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center" vertical="top"/>
      <protection/>
    </xf>
    <xf numFmtId="4" fontId="9" fillId="0" borderId="20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horizontal="right" vertical="top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vertical="top"/>
      <protection/>
    </xf>
    <xf numFmtId="0" fontId="22" fillId="0" borderId="13" xfId="0" applyFont="1" applyBorder="1" applyAlignment="1" applyProtection="1">
      <alignment horizontal="center" vertical="center"/>
      <protection/>
    </xf>
    <xf numFmtId="2" fontId="23" fillId="0" borderId="13" xfId="0" applyNumberFormat="1" applyFont="1" applyBorder="1" applyAlignment="1" applyProtection="1">
      <alignment vertical="top"/>
      <protection/>
    </xf>
    <xf numFmtId="4" fontId="23" fillId="0" borderId="13" xfId="0" applyNumberFormat="1" applyFont="1" applyBorder="1" applyAlignment="1" applyProtection="1">
      <alignment vertical="top"/>
      <protection/>
    </xf>
    <xf numFmtId="4" fontId="23" fillId="0" borderId="27" xfId="0" applyNumberFormat="1" applyFont="1" applyBorder="1" applyAlignment="1" applyProtection="1">
      <alignment vertical="top"/>
      <protection/>
    </xf>
    <xf numFmtId="0" fontId="24" fillId="0" borderId="26" xfId="0" applyFont="1" applyBorder="1" applyAlignment="1" applyProtection="1">
      <alignment horizontal="center" vertical="top"/>
      <protection/>
    </xf>
    <xf numFmtId="0" fontId="24" fillId="0" borderId="14" xfId="0" applyFont="1" applyBorder="1" applyAlignment="1" applyProtection="1">
      <alignment horizontal="center" vertical="top"/>
      <protection/>
    </xf>
    <xf numFmtId="3" fontId="24" fillId="0" borderId="14" xfId="0" applyNumberFormat="1" applyFont="1" applyBorder="1" applyAlignment="1" applyProtection="1">
      <alignment vertical="top"/>
      <protection/>
    </xf>
    <xf numFmtId="0" fontId="24" fillId="0" borderId="14" xfId="0" applyFont="1" applyBorder="1" applyAlignment="1" applyProtection="1">
      <alignment vertical="top"/>
      <protection/>
    </xf>
    <xf numFmtId="0" fontId="24" fillId="0" borderId="0" xfId="0" applyFont="1" applyAlignment="1" applyProtection="1">
      <alignment vertical="top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vertical="top"/>
      <protection/>
    </xf>
    <xf numFmtId="0" fontId="22" fillId="0" borderId="14" xfId="0" applyFont="1" applyBorder="1" applyAlignment="1" applyProtection="1">
      <alignment horizontal="center" vertical="center"/>
      <protection/>
    </xf>
    <xf numFmtId="2" fontId="23" fillId="0" borderId="14" xfId="0" applyNumberFormat="1" applyFont="1" applyBorder="1" applyAlignment="1" applyProtection="1">
      <alignment vertical="top"/>
      <protection/>
    </xf>
    <xf numFmtId="4" fontId="23" fillId="0" borderId="14" xfId="0" applyNumberFormat="1" applyFont="1" applyBorder="1" applyAlignment="1" applyProtection="1">
      <alignment vertical="top"/>
      <protection/>
    </xf>
    <xf numFmtId="4" fontId="23" fillId="0" borderId="16" xfId="0" applyNumberFormat="1" applyFont="1" applyBorder="1" applyAlignment="1" applyProtection="1">
      <alignment vertical="top"/>
      <protection/>
    </xf>
    <xf numFmtId="0" fontId="22" fillId="0" borderId="26" xfId="0" applyFont="1" applyBorder="1" applyAlignment="1" applyProtection="1">
      <alignment horizontal="center" vertical="top"/>
      <protection/>
    </xf>
    <xf numFmtId="2" fontId="22" fillId="0" borderId="14" xfId="0" applyNumberFormat="1" applyFont="1" applyBorder="1" applyAlignment="1" applyProtection="1">
      <alignment horizontal="center" vertical="top"/>
      <protection/>
    </xf>
    <xf numFmtId="3" fontId="22" fillId="0" borderId="14" xfId="0" applyNumberFormat="1" applyFont="1" applyBorder="1" applyAlignment="1" applyProtection="1">
      <alignment vertical="top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vertical="top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2" fontId="23" fillId="0" borderId="14" xfId="0" applyNumberFormat="1" applyFont="1" applyFill="1" applyBorder="1" applyAlignment="1" applyProtection="1">
      <alignment vertical="top"/>
      <protection/>
    </xf>
    <xf numFmtId="4" fontId="23" fillId="0" borderId="14" xfId="0" applyNumberFormat="1" applyFont="1" applyFill="1" applyBorder="1" applyAlignment="1" applyProtection="1">
      <alignment vertical="top"/>
      <protection/>
    </xf>
    <xf numFmtId="4" fontId="23" fillId="0" borderId="16" xfId="0" applyNumberFormat="1" applyFont="1" applyFill="1" applyBorder="1" applyAlignment="1" applyProtection="1">
      <alignment vertical="top"/>
      <protection/>
    </xf>
    <xf numFmtId="0" fontId="22" fillId="0" borderId="26" xfId="0" applyFont="1" applyFill="1" applyBorder="1" applyAlignment="1" applyProtection="1">
      <alignment horizontal="center" vertical="top"/>
      <protection/>
    </xf>
    <xf numFmtId="0" fontId="22" fillId="0" borderId="14" xfId="0" applyFont="1" applyFill="1" applyBorder="1" applyAlignment="1" applyProtection="1">
      <alignment horizontal="center" vertical="top"/>
      <protection/>
    </xf>
    <xf numFmtId="3" fontId="22" fillId="0" borderId="14" xfId="0" applyNumberFormat="1" applyFont="1" applyFill="1" applyBorder="1" applyAlignment="1" applyProtection="1">
      <alignment vertical="top"/>
      <protection/>
    </xf>
    <xf numFmtId="0" fontId="24" fillId="0" borderId="0" xfId="0" applyFont="1" applyFill="1" applyAlignment="1" applyProtection="1">
      <alignment vertical="top"/>
      <protection/>
    </xf>
    <xf numFmtId="0" fontId="22" fillId="0" borderId="14" xfId="0" applyFont="1" applyBorder="1" applyAlignment="1" applyProtection="1">
      <alignment horizontal="center" vertical="top"/>
      <protection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vertical="center" wrapText="1"/>
      <protection/>
    </xf>
    <xf numFmtId="0" fontId="22" fillId="0" borderId="14" xfId="0" applyFont="1" applyFill="1" applyBorder="1" applyAlignment="1" applyProtection="1">
      <alignment vertical="top" wrapText="1"/>
      <protection/>
    </xf>
    <xf numFmtId="4" fontId="23" fillId="0" borderId="14" xfId="0" applyNumberFormat="1" applyFont="1" applyFill="1" applyBorder="1" applyAlignment="1" applyProtection="1">
      <alignment horizontal="right" vertical="center"/>
      <protection/>
    </xf>
    <xf numFmtId="2" fontId="23" fillId="0" borderId="14" xfId="0" applyNumberFormat="1" applyFont="1" applyFill="1" applyBorder="1" applyAlignment="1" applyProtection="1">
      <alignment horizontal="right" vertical="center"/>
      <protection/>
    </xf>
    <xf numFmtId="4" fontId="23" fillId="0" borderId="16" xfId="0" applyNumberFormat="1" applyFont="1" applyFill="1" applyBorder="1" applyAlignment="1" applyProtection="1">
      <alignment horizontal="right" vertical="center"/>
      <protection/>
    </xf>
    <xf numFmtId="49" fontId="22" fillId="0" borderId="15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horizontal="center" vertical="top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vertical="center" wrapText="1"/>
      <protection/>
    </xf>
    <xf numFmtId="0" fontId="22" fillId="0" borderId="29" xfId="0" applyFont="1" applyBorder="1" applyAlignment="1" applyProtection="1">
      <alignment horizontal="center" vertical="top"/>
      <protection/>
    </xf>
    <xf numFmtId="0" fontId="22" fillId="0" borderId="0" xfId="0" applyFont="1" applyBorder="1" applyAlignment="1" applyProtection="1">
      <alignment vertical="top"/>
      <protection/>
    </xf>
    <xf numFmtId="0" fontId="22" fillId="0" borderId="29" xfId="0" applyFont="1" applyBorder="1" applyAlignment="1" applyProtection="1">
      <alignment horizontal="center" vertical="center"/>
      <protection/>
    </xf>
    <xf numFmtId="11" fontId="22" fillId="0" borderId="15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30" xfId="0" applyNumberFormat="1" applyFont="1" applyFill="1" applyBorder="1" applyAlignment="1" applyProtection="1">
      <alignment horizontal="left"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0" fontId="13" fillId="0" borderId="32" xfId="0" applyFont="1" applyBorder="1" applyAlignment="1" applyProtection="1">
      <alignment vertical="center" wrapText="1"/>
      <protection/>
    </xf>
    <xf numFmtId="0" fontId="13" fillId="0" borderId="33" xfId="0" applyFont="1" applyBorder="1" applyAlignment="1" applyProtection="1">
      <alignment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3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0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20" fillId="0" borderId="30" xfId="0" applyNumberFormat="1" applyFont="1" applyFill="1" applyBorder="1" applyAlignment="1" applyProtection="1">
      <alignment horizontal="center" vertical="center"/>
      <protection/>
    </xf>
    <xf numFmtId="0" fontId="20" fillId="0" borderId="31" xfId="0" applyNumberFormat="1" applyFont="1" applyFill="1" applyBorder="1" applyAlignment="1" applyProtection="1">
      <alignment horizontal="center" vertical="center"/>
      <protection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14" fontId="13" fillId="0" borderId="14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0" fontId="18" fillId="34" borderId="14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9" fillId="0" borderId="36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19" fillId="0" borderId="43" xfId="0" applyNumberFormat="1" applyFont="1" applyFill="1" applyBorder="1" applyAlignment="1" applyProtection="1">
      <alignment horizontal="left" vertical="center"/>
      <protection/>
    </xf>
    <xf numFmtId="0" fontId="19" fillId="0" borderId="41" xfId="0" applyNumberFormat="1" applyFont="1" applyFill="1" applyBorder="1" applyAlignment="1" applyProtection="1">
      <alignment horizontal="left" vertical="center"/>
      <protection/>
    </xf>
    <xf numFmtId="0" fontId="19" fillId="0" borderId="42" xfId="0" applyNumberFormat="1" applyFont="1" applyFill="1" applyBorder="1" applyAlignment="1" applyProtection="1">
      <alignment horizontal="left" vertical="center"/>
      <protection/>
    </xf>
    <xf numFmtId="0" fontId="19" fillId="0" borderId="44" xfId="0" applyNumberFormat="1" applyFont="1" applyFill="1" applyBorder="1" applyAlignment="1" applyProtection="1">
      <alignment horizontal="left" vertical="center"/>
      <protection/>
    </xf>
    <xf numFmtId="49" fontId="19" fillId="35" borderId="30" xfId="0" applyNumberFormat="1" applyFont="1" applyFill="1" applyBorder="1" applyAlignment="1" applyProtection="1">
      <alignment horizontal="center" vertical="center"/>
      <protection/>
    </xf>
    <xf numFmtId="0" fontId="19" fillId="35" borderId="38" xfId="0" applyNumberFormat="1" applyFont="1" applyFill="1" applyBorder="1" applyAlignment="1" applyProtection="1">
      <alignment horizontal="center" vertical="center"/>
      <protection/>
    </xf>
    <xf numFmtId="0" fontId="19" fillId="35" borderId="31" xfId="0" applyNumberFormat="1" applyFont="1" applyFill="1" applyBorder="1" applyAlignment="1" applyProtection="1">
      <alignment horizontal="center" vertical="center"/>
      <protection/>
    </xf>
    <xf numFmtId="0" fontId="19" fillId="0" borderId="39" xfId="0" applyNumberFormat="1" applyFont="1" applyFill="1" applyBorder="1" applyAlignment="1" applyProtection="1">
      <alignment horizontal="left" vertical="center"/>
      <protection/>
    </xf>
    <xf numFmtId="0" fontId="19" fillId="35" borderId="4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E36" sqref="E36"/>
    </sheetView>
  </sheetViews>
  <sheetFormatPr defaultColWidth="13.33203125" defaultRowHeight="10.5"/>
  <cols>
    <col min="1" max="1" width="13.33203125" style="35" customWidth="1"/>
    <col min="2" max="2" width="11.83203125" style="35" customWidth="1"/>
    <col min="3" max="3" width="25.33203125" style="35" customWidth="1"/>
    <col min="4" max="4" width="11.83203125" style="35" customWidth="1"/>
    <col min="5" max="5" width="16.33203125" style="35" customWidth="1"/>
    <col min="6" max="6" width="26.33203125" style="35" customWidth="1"/>
    <col min="7" max="7" width="13.33203125" style="35" customWidth="1"/>
    <col min="8" max="8" width="13.83203125" style="35" customWidth="1"/>
    <col min="9" max="9" width="26.16015625" style="35" customWidth="1"/>
    <col min="10" max="10" width="13.33203125" style="35" customWidth="1"/>
    <col min="11" max="11" width="13.66015625" style="35" bestFit="1" customWidth="1"/>
    <col min="12" max="16384" width="13.33203125" style="35" customWidth="1"/>
  </cols>
  <sheetData>
    <row r="1" spans="1:9" ht="28.5" customHeight="1" thickBot="1">
      <c r="A1" s="122" t="s">
        <v>17</v>
      </c>
      <c r="B1" s="123"/>
      <c r="C1" s="123"/>
      <c r="D1" s="123"/>
      <c r="E1" s="123"/>
      <c r="F1" s="123"/>
      <c r="G1" s="123"/>
      <c r="H1" s="123"/>
      <c r="I1" s="123"/>
    </row>
    <row r="2" spans="1:10" ht="12.75" customHeight="1">
      <c r="A2" s="124" t="s">
        <v>18</v>
      </c>
      <c r="B2" s="125"/>
      <c r="C2" s="128" t="s">
        <v>112</v>
      </c>
      <c r="D2" s="129"/>
      <c r="E2" s="132" t="s">
        <v>19</v>
      </c>
      <c r="F2" s="133" t="s">
        <v>74</v>
      </c>
      <c r="G2" s="134"/>
      <c r="H2" s="132" t="s">
        <v>20</v>
      </c>
      <c r="I2" s="137"/>
      <c r="J2" s="36"/>
    </row>
    <row r="3" spans="1:10" ht="12.75">
      <c r="A3" s="126"/>
      <c r="B3" s="127"/>
      <c r="C3" s="130"/>
      <c r="D3" s="131"/>
      <c r="E3" s="127"/>
      <c r="F3" s="135"/>
      <c r="G3" s="136"/>
      <c r="H3" s="127"/>
      <c r="I3" s="138"/>
      <c r="J3" s="36"/>
    </row>
    <row r="4" spans="1:10" ht="12.75" customHeight="1">
      <c r="A4" s="139" t="s">
        <v>21</v>
      </c>
      <c r="B4" s="127"/>
      <c r="C4" s="140"/>
      <c r="D4" s="141"/>
      <c r="E4" s="144" t="s">
        <v>22</v>
      </c>
      <c r="F4" s="144"/>
      <c r="G4" s="127"/>
      <c r="H4" s="144" t="s">
        <v>20</v>
      </c>
      <c r="I4" s="145"/>
      <c r="J4" s="36"/>
    </row>
    <row r="5" spans="1:10" ht="12.75" customHeight="1">
      <c r="A5" s="126"/>
      <c r="B5" s="127"/>
      <c r="C5" s="142"/>
      <c r="D5" s="143"/>
      <c r="E5" s="127"/>
      <c r="F5" s="127"/>
      <c r="G5" s="127"/>
      <c r="H5" s="127"/>
      <c r="I5" s="138"/>
      <c r="J5" s="36"/>
    </row>
    <row r="6" spans="1:10" ht="12.75" customHeight="1">
      <c r="A6" s="139" t="s">
        <v>23</v>
      </c>
      <c r="B6" s="127"/>
      <c r="C6" s="128" t="s">
        <v>113</v>
      </c>
      <c r="D6" s="129"/>
      <c r="E6" s="144" t="s">
        <v>24</v>
      </c>
      <c r="F6" s="144"/>
      <c r="G6" s="127"/>
      <c r="H6" s="144" t="s">
        <v>20</v>
      </c>
      <c r="I6" s="145"/>
      <c r="J6" s="36"/>
    </row>
    <row r="7" spans="1:10" ht="12.75">
      <c r="A7" s="126"/>
      <c r="B7" s="127"/>
      <c r="C7" s="130"/>
      <c r="D7" s="131"/>
      <c r="E7" s="127"/>
      <c r="F7" s="127"/>
      <c r="G7" s="127"/>
      <c r="H7" s="127"/>
      <c r="I7" s="138"/>
      <c r="J7" s="36"/>
    </row>
    <row r="8" spans="1:10" ht="12.75">
      <c r="A8" s="139" t="s">
        <v>25</v>
      </c>
      <c r="B8" s="127"/>
      <c r="C8" s="146"/>
      <c r="D8" s="127"/>
      <c r="E8" s="144" t="s">
        <v>26</v>
      </c>
      <c r="F8" s="127"/>
      <c r="G8" s="127"/>
      <c r="H8" s="144" t="s">
        <v>27</v>
      </c>
      <c r="I8" s="145"/>
      <c r="J8" s="36"/>
    </row>
    <row r="9" spans="1:10" ht="12.75">
      <c r="A9" s="126"/>
      <c r="B9" s="127"/>
      <c r="C9" s="127"/>
      <c r="D9" s="127"/>
      <c r="E9" s="127"/>
      <c r="F9" s="127"/>
      <c r="G9" s="127"/>
      <c r="H9" s="127"/>
      <c r="I9" s="138"/>
      <c r="J9" s="36"/>
    </row>
    <row r="10" spans="1:10" ht="12.75">
      <c r="A10" s="139" t="s">
        <v>28</v>
      </c>
      <c r="B10" s="127"/>
      <c r="C10" s="144"/>
      <c r="D10" s="127"/>
      <c r="E10" s="144" t="s">
        <v>29</v>
      </c>
      <c r="F10" s="144"/>
      <c r="G10" s="127"/>
      <c r="H10" s="144" t="s">
        <v>30</v>
      </c>
      <c r="I10" s="147"/>
      <c r="J10" s="36"/>
    </row>
    <row r="11" spans="1:10" ht="12.75">
      <c r="A11" s="126"/>
      <c r="B11" s="127"/>
      <c r="C11" s="127"/>
      <c r="D11" s="127"/>
      <c r="E11" s="127"/>
      <c r="F11" s="127"/>
      <c r="G11" s="127"/>
      <c r="H11" s="127"/>
      <c r="I11" s="138"/>
      <c r="J11" s="36"/>
    </row>
    <row r="12" spans="1:9" ht="23.25" customHeight="1" thickBot="1">
      <c r="A12" s="148" t="s">
        <v>31</v>
      </c>
      <c r="B12" s="149"/>
      <c r="C12" s="149"/>
      <c r="D12" s="149"/>
      <c r="E12" s="149"/>
      <c r="F12" s="149"/>
      <c r="G12" s="149"/>
      <c r="H12" s="149"/>
      <c r="I12" s="150"/>
    </row>
    <row r="13" spans="1:10" ht="26.25" customHeight="1">
      <c r="A13" s="37" t="s">
        <v>32</v>
      </c>
      <c r="B13" s="151" t="s">
        <v>33</v>
      </c>
      <c r="C13" s="152"/>
      <c r="D13" s="38" t="s">
        <v>34</v>
      </c>
      <c r="E13" s="151" t="s">
        <v>35</v>
      </c>
      <c r="F13" s="152"/>
      <c r="G13" s="38" t="s">
        <v>36</v>
      </c>
      <c r="H13" s="151" t="s">
        <v>37</v>
      </c>
      <c r="I13" s="153"/>
      <c r="J13" s="36"/>
    </row>
    <row r="14" spans="1:10" ht="15" customHeight="1">
      <c r="A14" s="39" t="s">
        <v>38</v>
      </c>
      <c r="B14" s="40" t="s">
        <v>39</v>
      </c>
      <c r="C14" s="41">
        <f>SUM(rozpočet!F37)</f>
        <v>0</v>
      </c>
      <c r="D14" s="154" t="s">
        <v>40</v>
      </c>
      <c r="E14" s="155"/>
      <c r="F14" s="41">
        <v>0</v>
      </c>
      <c r="G14" s="154" t="s">
        <v>41</v>
      </c>
      <c r="H14" s="155"/>
      <c r="I14" s="42">
        <v>0</v>
      </c>
      <c r="J14" s="36"/>
    </row>
    <row r="15" spans="1:11" ht="15" customHeight="1">
      <c r="A15" s="39"/>
      <c r="B15" s="40" t="s">
        <v>42</v>
      </c>
      <c r="C15" s="41">
        <v>0</v>
      </c>
      <c r="D15" s="154" t="s">
        <v>43</v>
      </c>
      <c r="E15" s="155"/>
      <c r="F15" s="41">
        <v>0</v>
      </c>
      <c r="G15" s="154" t="s">
        <v>44</v>
      </c>
      <c r="H15" s="155"/>
      <c r="I15" s="42">
        <v>0</v>
      </c>
      <c r="J15" s="36"/>
      <c r="K15" s="43"/>
    </row>
    <row r="16" spans="1:10" ht="15" customHeight="1">
      <c r="A16" s="39" t="s">
        <v>45</v>
      </c>
      <c r="B16" s="40" t="s">
        <v>39</v>
      </c>
      <c r="C16" s="41">
        <v>0</v>
      </c>
      <c r="D16" s="154" t="s">
        <v>46</v>
      </c>
      <c r="E16" s="155"/>
      <c r="F16" s="41">
        <v>0</v>
      </c>
      <c r="G16" s="154" t="s">
        <v>47</v>
      </c>
      <c r="H16" s="155"/>
      <c r="I16" s="42">
        <v>0</v>
      </c>
      <c r="J16" s="36"/>
    </row>
    <row r="17" spans="1:10" ht="15" customHeight="1">
      <c r="A17" s="39"/>
      <c r="B17" s="40" t="s">
        <v>42</v>
      </c>
      <c r="C17" s="41">
        <v>0</v>
      </c>
      <c r="D17" s="154"/>
      <c r="E17" s="155"/>
      <c r="F17" s="44"/>
      <c r="G17" s="154" t="s">
        <v>48</v>
      </c>
      <c r="H17" s="155"/>
      <c r="I17" s="42">
        <v>0</v>
      </c>
      <c r="J17" s="36"/>
    </row>
    <row r="18" spans="1:10" ht="15" customHeight="1">
      <c r="A18" s="39" t="s">
        <v>49</v>
      </c>
      <c r="B18" s="40" t="s">
        <v>39</v>
      </c>
      <c r="C18" s="41">
        <v>0</v>
      </c>
      <c r="D18" s="154"/>
      <c r="E18" s="155"/>
      <c r="F18" s="44"/>
      <c r="G18" s="154" t="s">
        <v>50</v>
      </c>
      <c r="H18" s="155"/>
      <c r="I18" s="42">
        <v>0</v>
      </c>
      <c r="J18" s="36"/>
    </row>
    <row r="19" spans="1:10" ht="15" customHeight="1">
      <c r="A19" s="39"/>
      <c r="B19" s="40" t="s">
        <v>42</v>
      </c>
      <c r="C19" s="41">
        <v>0</v>
      </c>
      <c r="D19" s="154"/>
      <c r="E19" s="155"/>
      <c r="F19" s="44"/>
      <c r="G19" s="154" t="s">
        <v>51</v>
      </c>
      <c r="H19" s="155"/>
      <c r="I19" s="42">
        <v>0</v>
      </c>
      <c r="J19" s="36"/>
    </row>
    <row r="20" spans="1:10" ht="15" customHeight="1">
      <c r="A20" s="161" t="s">
        <v>52</v>
      </c>
      <c r="B20" s="157"/>
      <c r="C20" s="41">
        <v>0</v>
      </c>
      <c r="D20" s="154"/>
      <c r="E20" s="155"/>
      <c r="F20" s="44"/>
      <c r="G20" s="154"/>
      <c r="H20" s="155"/>
      <c r="I20" s="45"/>
      <c r="J20" s="36"/>
    </row>
    <row r="21" spans="1:10" ht="15" customHeight="1">
      <c r="A21" s="161" t="s">
        <v>53</v>
      </c>
      <c r="B21" s="157"/>
      <c r="C21" s="41">
        <v>0</v>
      </c>
      <c r="D21" s="154"/>
      <c r="E21" s="155"/>
      <c r="F21" s="44"/>
      <c r="G21" s="154"/>
      <c r="H21" s="155"/>
      <c r="I21" s="45"/>
      <c r="J21" s="36"/>
    </row>
    <row r="22" spans="1:10" ht="16.5" customHeight="1">
      <c r="A22" s="161" t="s">
        <v>54</v>
      </c>
      <c r="B22" s="157"/>
      <c r="C22" s="41">
        <f>SUM(C14:C21)</f>
        <v>0</v>
      </c>
      <c r="D22" s="156" t="s">
        <v>55</v>
      </c>
      <c r="E22" s="157"/>
      <c r="F22" s="41">
        <f>SUM(F14:F21)</f>
        <v>0</v>
      </c>
      <c r="G22" s="156" t="s">
        <v>56</v>
      </c>
      <c r="H22" s="157"/>
      <c r="I22" s="42">
        <f>SUM(I14:I21)</f>
        <v>0</v>
      </c>
      <c r="J22" s="36"/>
    </row>
    <row r="23" spans="1:9" ht="12.75">
      <c r="A23" s="46"/>
      <c r="B23" s="47"/>
      <c r="C23" s="47"/>
      <c r="D23" s="47"/>
      <c r="E23" s="47"/>
      <c r="F23" s="47"/>
      <c r="G23" s="47"/>
      <c r="H23" s="47"/>
      <c r="I23" s="48"/>
    </row>
    <row r="24" spans="1:9" ht="15" customHeight="1">
      <c r="A24" s="158" t="s">
        <v>57</v>
      </c>
      <c r="B24" s="159"/>
      <c r="C24" s="49">
        <v>0</v>
      </c>
      <c r="D24" s="36"/>
      <c r="E24" s="36"/>
      <c r="F24" s="36"/>
      <c r="G24" s="36"/>
      <c r="H24" s="36"/>
      <c r="I24" s="50"/>
    </row>
    <row r="25" spans="1:10" ht="15" customHeight="1">
      <c r="A25" s="158" t="s">
        <v>58</v>
      </c>
      <c r="B25" s="159"/>
      <c r="C25" s="49">
        <v>0</v>
      </c>
      <c r="D25" s="160" t="s">
        <v>59</v>
      </c>
      <c r="E25" s="159"/>
      <c r="F25" s="49">
        <f>ROUND(C25*(14/100),2)</f>
        <v>0</v>
      </c>
      <c r="G25" s="160" t="s">
        <v>13</v>
      </c>
      <c r="H25" s="159"/>
      <c r="I25" s="51">
        <f>SUM(C24:C26)</f>
        <v>0</v>
      </c>
      <c r="J25" s="36"/>
    </row>
    <row r="26" spans="1:10" ht="15" customHeight="1">
      <c r="A26" s="158" t="s">
        <v>60</v>
      </c>
      <c r="B26" s="159"/>
      <c r="C26" s="49">
        <f>C22+F22*I22</f>
        <v>0</v>
      </c>
      <c r="D26" s="160" t="s">
        <v>5</v>
      </c>
      <c r="E26" s="159"/>
      <c r="F26" s="49">
        <f>ROUND(C26*(21/100),2)</f>
        <v>0</v>
      </c>
      <c r="G26" s="160" t="s">
        <v>61</v>
      </c>
      <c r="H26" s="159"/>
      <c r="I26" s="51">
        <f>SUM(F25:F26)+I25</f>
        <v>0</v>
      </c>
      <c r="J26" s="36"/>
    </row>
    <row r="27" spans="1:9" ht="12.75">
      <c r="A27" s="52"/>
      <c r="B27" s="36"/>
      <c r="C27" s="36"/>
      <c r="D27" s="36"/>
      <c r="E27" s="36"/>
      <c r="F27" s="36"/>
      <c r="G27" s="36"/>
      <c r="H27" s="36"/>
      <c r="I27" s="50"/>
    </row>
    <row r="28" spans="1:10" ht="14.25" customHeight="1">
      <c r="A28" s="165"/>
      <c r="B28" s="166"/>
      <c r="C28" s="167"/>
      <c r="D28" s="178" t="s">
        <v>72</v>
      </c>
      <c r="E28" s="179"/>
      <c r="F28" s="180"/>
      <c r="G28" s="178" t="s">
        <v>73</v>
      </c>
      <c r="H28" s="179"/>
      <c r="I28" s="182"/>
      <c r="J28" s="36"/>
    </row>
    <row r="29" spans="1:10" ht="14.25" customHeight="1">
      <c r="A29" s="168"/>
      <c r="B29" s="169"/>
      <c r="C29" s="170"/>
      <c r="D29" s="162"/>
      <c r="E29" s="163"/>
      <c r="F29" s="181"/>
      <c r="G29" s="162"/>
      <c r="H29" s="163"/>
      <c r="I29" s="164"/>
      <c r="J29" s="36"/>
    </row>
    <row r="30" spans="1:10" ht="14.25" customHeight="1">
      <c r="A30" s="168"/>
      <c r="B30" s="169"/>
      <c r="C30" s="170"/>
      <c r="D30" s="162"/>
      <c r="E30" s="163"/>
      <c r="F30" s="181"/>
      <c r="G30" s="162"/>
      <c r="H30" s="163"/>
      <c r="I30" s="164"/>
      <c r="J30" s="36"/>
    </row>
    <row r="31" spans="1:10" ht="14.25" customHeight="1">
      <c r="A31" s="168"/>
      <c r="B31" s="169"/>
      <c r="C31" s="170"/>
      <c r="D31" s="162"/>
      <c r="E31" s="163"/>
      <c r="F31" s="181"/>
      <c r="G31" s="162"/>
      <c r="H31" s="163"/>
      <c r="I31" s="164"/>
      <c r="J31" s="36"/>
    </row>
    <row r="32" spans="1:10" ht="14.25" customHeight="1" thickBot="1">
      <c r="A32" s="171"/>
      <c r="B32" s="172"/>
      <c r="C32" s="173"/>
      <c r="D32" s="174" t="s">
        <v>62</v>
      </c>
      <c r="E32" s="175"/>
      <c r="F32" s="176"/>
      <c r="G32" s="174" t="s">
        <v>62</v>
      </c>
      <c r="H32" s="175"/>
      <c r="I32" s="177"/>
      <c r="J32" s="36"/>
    </row>
    <row r="33" spans="1:9" ht="12.75">
      <c r="A33" s="36"/>
      <c r="B33" s="36"/>
      <c r="C33" s="36"/>
      <c r="D33" s="36"/>
      <c r="E33" s="36"/>
      <c r="F33" s="36"/>
      <c r="G33" s="36"/>
      <c r="H33" s="36"/>
      <c r="I33" s="36"/>
    </row>
  </sheetData>
  <sheetProtection/>
  <mergeCells count="74"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tabSelected="1" zoomScalePageLayoutView="0" workbookViewId="0" topLeftCell="A1">
      <selection activeCell="D8" sqref="D8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61" customWidth="1"/>
    <col min="8" max="8" width="10.5" style="62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83" t="s">
        <v>4</v>
      </c>
      <c r="B1" s="183"/>
      <c r="C1" s="183"/>
      <c r="D1" s="183"/>
      <c r="E1" s="183"/>
      <c r="F1" s="183"/>
      <c r="H1" s="56"/>
    </row>
    <row r="2" spans="1:8" s="6" customFormat="1" ht="12.75" customHeight="1">
      <c r="A2" s="19" t="s">
        <v>64</v>
      </c>
      <c r="B2" s="7" t="s">
        <v>112</v>
      </c>
      <c r="C2" s="20" t="s">
        <v>4</v>
      </c>
      <c r="D2" s="7"/>
      <c r="E2" s="7"/>
      <c r="F2" s="7"/>
      <c r="G2" s="57"/>
      <c r="H2" s="56"/>
    </row>
    <row r="3" spans="1:8" s="6" customFormat="1" ht="12.75" customHeight="1">
      <c r="A3" s="19" t="s">
        <v>110</v>
      </c>
      <c r="B3" s="7"/>
      <c r="C3" s="7"/>
      <c r="D3" s="7"/>
      <c r="E3" s="14"/>
      <c r="F3" s="7"/>
      <c r="G3" s="57"/>
      <c r="H3" s="56"/>
    </row>
    <row r="4" spans="1:8" s="6" customFormat="1" ht="13.5" customHeight="1">
      <c r="A4" s="8"/>
      <c r="B4" s="7"/>
      <c r="C4" s="8"/>
      <c r="D4" s="7"/>
      <c r="E4" s="7"/>
      <c r="F4" s="7"/>
      <c r="G4" s="57"/>
      <c r="H4" s="56"/>
    </row>
    <row r="5" spans="1:8" s="6" customFormat="1" ht="1.5" customHeight="1">
      <c r="A5" s="9"/>
      <c r="B5" s="10"/>
      <c r="C5" s="11"/>
      <c r="D5" s="10"/>
      <c r="E5" s="12"/>
      <c r="F5" s="13"/>
      <c r="G5" s="58"/>
      <c r="H5" s="56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59"/>
      <c r="H6" s="56"/>
    </row>
    <row r="7" spans="1:8" s="6" customFormat="1" ht="12.75" customHeight="1">
      <c r="A7" s="14" t="s">
        <v>1</v>
      </c>
      <c r="B7" s="14"/>
      <c r="C7" s="17"/>
      <c r="D7" s="14" t="s">
        <v>114</v>
      </c>
      <c r="E7" s="59"/>
      <c r="F7" s="54" t="s">
        <v>4</v>
      </c>
      <c r="G7" s="59" t="s">
        <v>65</v>
      </c>
      <c r="H7" s="56"/>
    </row>
    <row r="8" spans="1:8" s="6" customFormat="1" ht="12.75" customHeight="1">
      <c r="A8" s="14" t="s">
        <v>63</v>
      </c>
      <c r="B8" s="15"/>
      <c r="C8" s="18"/>
      <c r="D8" s="15" t="s">
        <v>66</v>
      </c>
      <c r="E8" s="70"/>
      <c r="F8" s="55" t="s">
        <v>4</v>
      </c>
      <c r="G8" s="59" t="s">
        <v>66</v>
      </c>
      <c r="H8" s="56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60"/>
      <c r="H9" s="56"/>
    </row>
    <row r="10" ht="24" customHeight="1" thickBot="1"/>
    <row r="11" spans="1:10" s="21" customFormat="1" ht="21.75" thickBot="1">
      <c r="A11" s="22" t="s">
        <v>6</v>
      </c>
      <c r="B11" s="23" t="s">
        <v>7</v>
      </c>
      <c r="C11" s="24" t="s">
        <v>0</v>
      </c>
      <c r="D11" s="23" t="s">
        <v>8</v>
      </c>
      <c r="E11" s="23" t="s">
        <v>9</v>
      </c>
      <c r="F11" s="25" t="s">
        <v>10</v>
      </c>
      <c r="G11" s="63" t="s">
        <v>70</v>
      </c>
      <c r="H11" s="64" t="s">
        <v>71</v>
      </c>
      <c r="I11" s="53"/>
      <c r="J11" s="53" t="s">
        <v>67</v>
      </c>
    </row>
    <row r="12" spans="1:10" s="83" customFormat="1" ht="14.25">
      <c r="A12" s="73" t="s">
        <v>11</v>
      </c>
      <c r="B12" s="74" t="s">
        <v>16</v>
      </c>
      <c r="C12" s="75" t="s">
        <v>12</v>
      </c>
      <c r="D12" s="76">
        <v>1</v>
      </c>
      <c r="E12" s="77"/>
      <c r="F12" s="78">
        <f aca="true" t="shared" si="0" ref="F12:F36">E12*D12</f>
        <v>0</v>
      </c>
      <c r="G12" s="79"/>
      <c r="H12" s="80"/>
      <c r="I12" s="81"/>
      <c r="J12" s="82"/>
    </row>
    <row r="13" spans="1:10" s="83" customFormat="1" ht="14.25">
      <c r="A13" s="84">
        <v>113728</v>
      </c>
      <c r="B13" s="85" t="s">
        <v>80</v>
      </c>
      <c r="C13" s="86" t="s">
        <v>68</v>
      </c>
      <c r="D13" s="87">
        <v>1856</v>
      </c>
      <c r="E13" s="88"/>
      <c r="F13" s="89">
        <f t="shared" si="0"/>
        <v>0</v>
      </c>
      <c r="G13" s="90" t="s">
        <v>4</v>
      </c>
      <c r="H13" s="91" t="s">
        <v>4</v>
      </c>
      <c r="I13" s="92"/>
      <c r="J13" s="85"/>
    </row>
    <row r="14" spans="1:10" s="102" customFormat="1" ht="14.25">
      <c r="A14" s="93">
        <v>93818</v>
      </c>
      <c r="B14" s="94" t="s">
        <v>81</v>
      </c>
      <c r="C14" s="95" t="s">
        <v>2</v>
      </c>
      <c r="D14" s="96">
        <v>18562</v>
      </c>
      <c r="E14" s="97"/>
      <c r="F14" s="98">
        <f t="shared" si="0"/>
        <v>0</v>
      </c>
      <c r="G14" s="99"/>
      <c r="H14" s="100"/>
      <c r="I14" s="101"/>
      <c r="J14" s="94" t="s">
        <v>4</v>
      </c>
    </row>
    <row r="15" spans="1:10" s="102" customFormat="1" ht="14.25">
      <c r="A15" s="93">
        <v>573223</v>
      </c>
      <c r="B15" s="94" t="s">
        <v>69</v>
      </c>
      <c r="C15" s="95" t="s">
        <v>2</v>
      </c>
      <c r="D15" s="96">
        <v>37124</v>
      </c>
      <c r="E15" s="97"/>
      <c r="F15" s="98">
        <f t="shared" si="0"/>
        <v>0</v>
      </c>
      <c r="G15" s="99"/>
      <c r="H15" s="100"/>
      <c r="I15" s="101"/>
      <c r="J15" s="94"/>
    </row>
    <row r="16" spans="1:10" s="102" customFormat="1" ht="14.25">
      <c r="A16" s="93" t="s">
        <v>75</v>
      </c>
      <c r="B16" s="94" t="s">
        <v>82</v>
      </c>
      <c r="C16" s="95" t="s">
        <v>2</v>
      </c>
      <c r="D16" s="96">
        <v>18562</v>
      </c>
      <c r="E16" s="97"/>
      <c r="F16" s="98">
        <f t="shared" si="0"/>
        <v>0</v>
      </c>
      <c r="G16" s="99"/>
      <c r="H16" s="100"/>
      <c r="I16" s="101"/>
      <c r="J16" s="94"/>
    </row>
    <row r="17" spans="1:10" s="102" customFormat="1" ht="14.25">
      <c r="A17" s="121">
        <v>5.74E+48</v>
      </c>
      <c r="B17" s="94" t="s">
        <v>91</v>
      </c>
      <c r="C17" s="95" t="s">
        <v>2</v>
      </c>
      <c r="D17" s="96">
        <v>24</v>
      </c>
      <c r="E17" s="97"/>
      <c r="F17" s="98">
        <f t="shared" si="0"/>
        <v>0</v>
      </c>
      <c r="G17" s="99"/>
      <c r="H17" s="100"/>
      <c r="I17" s="101"/>
      <c r="J17" s="94"/>
    </row>
    <row r="18" spans="1:10" s="102" customFormat="1" ht="18" customHeight="1">
      <c r="A18" s="110" t="s">
        <v>83</v>
      </c>
      <c r="B18" s="106" t="s">
        <v>84</v>
      </c>
      <c r="C18" s="95" t="s">
        <v>2</v>
      </c>
      <c r="D18" s="108">
        <v>18562</v>
      </c>
      <c r="E18" s="107"/>
      <c r="F18" s="109">
        <f t="shared" si="0"/>
        <v>0</v>
      </c>
      <c r="G18" s="99"/>
      <c r="H18" s="100"/>
      <c r="I18" s="101"/>
      <c r="J18" s="94"/>
    </row>
    <row r="19" spans="1:10" s="102" customFormat="1" ht="18" customHeight="1">
      <c r="A19" s="110" t="s">
        <v>93</v>
      </c>
      <c r="B19" s="106" t="s">
        <v>94</v>
      </c>
      <c r="C19" s="95" t="s">
        <v>68</v>
      </c>
      <c r="D19" s="108">
        <v>8</v>
      </c>
      <c r="E19" s="107"/>
      <c r="F19" s="109">
        <f t="shared" si="0"/>
        <v>0</v>
      </c>
      <c r="G19" s="99"/>
      <c r="H19" s="100"/>
      <c r="I19" s="101"/>
      <c r="J19" s="94"/>
    </row>
    <row r="20" spans="1:10" s="102" customFormat="1" ht="18" customHeight="1">
      <c r="A20" s="110" t="s">
        <v>95</v>
      </c>
      <c r="B20" s="106" t="s">
        <v>96</v>
      </c>
      <c r="C20" s="95" t="s">
        <v>68</v>
      </c>
      <c r="D20" s="108">
        <v>8</v>
      </c>
      <c r="E20" s="107"/>
      <c r="F20" s="109">
        <f t="shared" si="0"/>
        <v>0</v>
      </c>
      <c r="G20" s="99"/>
      <c r="H20" s="100"/>
      <c r="I20" s="101"/>
      <c r="J20" s="94"/>
    </row>
    <row r="21" spans="1:10" s="102" customFormat="1" ht="18" customHeight="1">
      <c r="A21" s="110" t="s">
        <v>97</v>
      </c>
      <c r="B21" s="106" t="s">
        <v>106</v>
      </c>
      <c r="C21" s="95" t="s">
        <v>2</v>
      </c>
      <c r="D21" s="108">
        <v>24</v>
      </c>
      <c r="E21" s="107"/>
      <c r="F21" s="109">
        <f t="shared" si="0"/>
        <v>0</v>
      </c>
      <c r="G21" s="99"/>
      <c r="H21" s="100"/>
      <c r="I21" s="101"/>
      <c r="J21" s="94"/>
    </row>
    <row r="22" spans="1:10" s="102" customFormat="1" ht="18" customHeight="1">
      <c r="A22" s="110" t="s">
        <v>102</v>
      </c>
      <c r="B22" s="106" t="s">
        <v>103</v>
      </c>
      <c r="C22" s="95" t="s">
        <v>68</v>
      </c>
      <c r="D22" s="108">
        <v>6</v>
      </c>
      <c r="E22" s="107"/>
      <c r="F22" s="109">
        <f t="shared" si="0"/>
        <v>0</v>
      </c>
      <c r="G22" s="99"/>
      <c r="H22" s="100"/>
      <c r="I22" s="101"/>
      <c r="J22" s="94"/>
    </row>
    <row r="23" spans="1:10" s="102" customFormat="1" ht="18" customHeight="1">
      <c r="A23" s="110" t="s">
        <v>104</v>
      </c>
      <c r="B23" s="106" t="s">
        <v>105</v>
      </c>
      <c r="C23" s="95" t="s">
        <v>3</v>
      </c>
      <c r="D23" s="108">
        <v>28</v>
      </c>
      <c r="E23" s="107"/>
      <c r="F23" s="109">
        <f t="shared" si="0"/>
        <v>0</v>
      </c>
      <c r="G23" s="99"/>
      <c r="H23" s="100"/>
      <c r="I23" s="101"/>
      <c r="J23" s="94"/>
    </row>
    <row r="24" spans="1:10" s="102" customFormat="1" ht="18" customHeight="1">
      <c r="A24" s="110" t="s">
        <v>98</v>
      </c>
      <c r="B24" s="106" t="s">
        <v>99</v>
      </c>
      <c r="C24" s="95" t="s">
        <v>77</v>
      </c>
      <c r="D24" s="108">
        <v>16</v>
      </c>
      <c r="E24" s="107"/>
      <c r="F24" s="109">
        <f t="shared" si="0"/>
        <v>0</v>
      </c>
      <c r="G24" s="99"/>
      <c r="H24" s="100"/>
      <c r="I24" s="101"/>
      <c r="J24" s="94"/>
    </row>
    <row r="25" spans="1:10" s="102" customFormat="1" ht="18" customHeight="1">
      <c r="A25" s="110" t="s">
        <v>100</v>
      </c>
      <c r="B25" s="106" t="s">
        <v>109</v>
      </c>
      <c r="C25" s="95" t="s">
        <v>101</v>
      </c>
      <c r="D25" s="108">
        <v>280</v>
      </c>
      <c r="E25" s="107"/>
      <c r="F25" s="109">
        <f t="shared" si="0"/>
        <v>0</v>
      </c>
      <c r="G25" s="99"/>
      <c r="H25" s="100"/>
      <c r="I25" s="101"/>
      <c r="J25" s="94"/>
    </row>
    <row r="26" spans="1:10" s="102" customFormat="1" ht="18" customHeight="1">
      <c r="A26" s="110" t="s">
        <v>85</v>
      </c>
      <c r="B26" s="106" t="s">
        <v>86</v>
      </c>
      <c r="C26" s="95" t="s">
        <v>3</v>
      </c>
      <c r="D26" s="108">
        <v>2965</v>
      </c>
      <c r="E26" s="107"/>
      <c r="F26" s="109">
        <f t="shared" si="0"/>
        <v>0</v>
      </c>
      <c r="G26" s="99"/>
      <c r="H26" s="100"/>
      <c r="I26" s="101"/>
      <c r="J26" s="94"/>
    </row>
    <row r="27" spans="1:10" s="83" customFormat="1" ht="14.25">
      <c r="A27" s="84">
        <v>931312</v>
      </c>
      <c r="B27" s="85" t="s">
        <v>87</v>
      </c>
      <c r="C27" s="86" t="s">
        <v>3</v>
      </c>
      <c r="D27" s="87">
        <v>2965</v>
      </c>
      <c r="E27" s="88"/>
      <c r="F27" s="89">
        <f t="shared" si="0"/>
        <v>0</v>
      </c>
      <c r="G27" s="90"/>
      <c r="H27" s="103"/>
      <c r="I27" s="92"/>
      <c r="J27" s="85" t="s">
        <v>4</v>
      </c>
    </row>
    <row r="28" spans="1:10" s="83" customFormat="1" ht="14.25">
      <c r="A28" s="86">
        <v>132738</v>
      </c>
      <c r="B28" s="119" t="s">
        <v>90</v>
      </c>
      <c r="C28" s="86" t="s">
        <v>68</v>
      </c>
      <c r="D28" s="87">
        <v>300</v>
      </c>
      <c r="E28" s="88"/>
      <c r="F28" s="89">
        <f t="shared" si="0"/>
        <v>0</v>
      </c>
      <c r="G28" s="90"/>
      <c r="H28" s="103"/>
      <c r="I28" s="92"/>
      <c r="J28" s="85"/>
    </row>
    <row r="29" spans="1:10" s="83" customFormat="1" ht="14.25">
      <c r="A29" s="120">
        <v>12922</v>
      </c>
      <c r="B29" s="105" t="s">
        <v>79</v>
      </c>
      <c r="C29" s="118" t="s">
        <v>2</v>
      </c>
      <c r="D29" s="87">
        <v>900</v>
      </c>
      <c r="E29" s="88"/>
      <c r="F29" s="89">
        <f t="shared" si="0"/>
        <v>0</v>
      </c>
      <c r="G29" s="90"/>
      <c r="H29" s="103"/>
      <c r="I29" s="92"/>
      <c r="J29" s="85"/>
    </row>
    <row r="30" spans="1:10" s="83" customFormat="1" ht="14.25">
      <c r="A30" s="84">
        <v>15112</v>
      </c>
      <c r="B30" s="85" t="s">
        <v>89</v>
      </c>
      <c r="C30" s="86" t="s">
        <v>77</v>
      </c>
      <c r="D30" s="87">
        <v>580</v>
      </c>
      <c r="E30" s="88"/>
      <c r="F30" s="89">
        <f t="shared" si="0"/>
        <v>0</v>
      </c>
      <c r="G30" s="90"/>
      <c r="H30" s="103"/>
      <c r="I30" s="92"/>
      <c r="J30" s="85"/>
    </row>
    <row r="31" spans="1:10" s="102" customFormat="1" ht="14.25">
      <c r="A31" s="93">
        <v>56962</v>
      </c>
      <c r="B31" s="94" t="s">
        <v>78</v>
      </c>
      <c r="C31" s="95" t="s">
        <v>2</v>
      </c>
      <c r="D31" s="96">
        <v>1560</v>
      </c>
      <c r="E31" s="97"/>
      <c r="F31" s="98">
        <f t="shared" si="0"/>
        <v>0</v>
      </c>
      <c r="G31" s="99"/>
      <c r="H31" s="100"/>
      <c r="I31" s="101"/>
      <c r="J31" s="94" t="s">
        <v>4</v>
      </c>
    </row>
    <row r="32" spans="1:10" s="83" customFormat="1" ht="14.25">
      <c r="A32" s="84">
        <v>89921</v>
      </c>
      <c r="B32" s="85" t="s">
        <v>88</v>
      </c>
      <c r="C32" s="86" t="s">
        <v>76</v>
      </c>
      <c r="D32" s="87">
        <v>12</v>
      </c>
      <c r="E32" s="88"/>
      <c r="F32" s="89">
        <f t="shared" si="0"/>
        <v>0</v>
      </c>
      <c r="G32" s="90"/>
      <c r="H32" s="103"/>
      <c r="I32" s="92"/>
      <c r="J32" s="85" t="s">
        <v>4</v>
      </c>
    </row>
    <row r="33" spans="1:10" s="83" customFormat="1" ht="14.25">
      <c r="A33" s="86">
        <v>89922</v>
      </c>
      <c r="B33" s="85" t="s">
        <v>92</v>
      </c>
      <c r="C33" s="116" t="s">
        <v>76</v>
      </c>
      <c r="D33" s="87">
        <v>20</v>
      </c>
      <c r="E33" s="88"/>
      <c r="F33" s="89">
        <f t="shared" si="0"/>
        <v>0</v>
      </c>
      <c r="G33" s="90"/>
      <c r="H33" s="103"/>
      <c r="I33" s="92"/>
      <c r="J33" s="85"/>
    </row>
    <row r="34" spans="1:10" s="83" customFormat="1" ht="14.25">
      <c r="A34" s="86">
        <v>915111</v>
      </c>
      <c r="B34" s="85" t="s">
        <v>111</v>
      </c>
      <c r="C34" s="86" t="s">
        <v>2</v>
      </c>
      <c r="D34" s="87">
        <v>1054</v>
      </c>
      <c r="E34" s="88"/>
      <c r="F34" s="89">
        <f t="shared" si="0"/>
        <v>0</v>
      </c>
      <c r="G34" s="90"/>
      <c r="H34" s="103"/>
      <c r="I34" s="92"/>
      <c r="J34" s="85"/>
    </row>
    <row r="35" spans="1:10" s="83" customFormat="1" ht="14.25">
      <c r="A35" s="116">
        <v>915221</v>
      </c>
      <c r="B35" s="85" t="s">
        <v>107</v>
      </c>
      <c r="C35" s="86" t="s">
        <v>2</v>
      </c>
      <c r="D35" s="87">
        <v>926</v>
      </c>
      <c r="E35" s="88"/>
      <c r="F35" s="89">
        <f t="shared" si="0"/>
        <v>0</v>
      </c>
      <c r="G35" s="90"/>
      <c r="H35" s="103"/>
      <c r="I35" s="92"/>
      <c r="J35" s="85"/>
    </row>
    <row r="36" spans="1:10" s="83" customFormat="1" ht="15" thickBot="1">
      <c r="A36" s="104">
        <v>915211</v>
      </c>
      <c r="B36" s="117" t="s">
        <v>108</v>
      </c>
      <c r="C36" s="118" t="s">
        <v>2</v>
      </c>
      <c r="D36" s="87">
        <v>128</v>
      </c>
      <c r="E36" s="88"/>
      <c r="F36" s="89">
        <f t="shared" si="0"/>
        <v>0</v>
      </c>
      <c r="G36" s="90"/>
      <c r="H36" s="103"/>
      <c r="I36" s="92"/>
      <c r="J36" s="85"/>
    </row>
    <row r="37" spans="1:10" s="21" customFormat="1" ht="15">
      <c r="A37" s="71"/>
      <c r="B37" s="26" t="s">
        <v>13</v>
      </c>
      <c r="C37" s="26"/>
      <c r="D37" s="26"/>
      <c r="E37" s="72" t="s">
        <v>4</v>
      </c>
      <c r="F37" s="69">
        <f>SUM(F12:F36)</f>
        <v>0</v>
      </c>
      <c r="G37" s="66"/>
      <c r="H37" s="66"/>
      <c r="I37" s="67"/>
      <c r="J37" s="68"/>
    </row>
    <row r="38" spans="1:10" s="21" customFormat="1" ht="15">
      <c r="A38" s="28"/>
      <c r="B38" s="27" t="s">
        <v>5</v>
      </c>
      <c r="C38" s="27"/>
      <c r="D38" s="27"/>
      <c r="E38" s="29" t="s">
        <v>4</v>
      </c>
      <c r="F38" s="30">
        <f>F37*0.21</f>
        <v>0</v>
      </c>
      <c r="G38" s="66"/>
      <c r="H38" s="66"/>
      <c r="I38" s="67"/>
      <c r="J38" s="68"/>
    </row>
    <row r="39" spans="1:10" s="21" customFormat="1" ht="15.75" thickBot="1">
      <c r="A39" s="31"/>
      <c r="B39" s="32" t="s">
        <v>14</v>
      </c>
      <c r="C39" s="32"/>
      <c r="D39" s="32"/>
      <c r="E39" s="33" t="s">
        <v>4</v>
      </c>
      <c r="F39" s="34">
        <f>F38+F37</f>
        <v>0</v>
      </c>
      <c r="G39" s="66"/>
      <c r="H39" s="66"/>
      <c r="I39" s="67"/>
      <c r="J39" s="68"/>
    </row>
    <row r="40" spans="7:10" ht="24" customHeight="1">
      <c r="G40" s="66"/>
      <c r="H40" s="66"/>
      <c r="I40" s="67"/>
      <c r="J40" s="68"/>
    </row>
    <row r="41" spans="1:10" ht="12" customHeight="1">
      <c r="A41" s="111"/>
      <c r="B41" s="112"/>
      <c r="C41" s="112"/>
      <c r="D41" s="112"/>
      <c r="G41" s="66"/>
      <c r="H41" s="66"/>
      <c r="I41" s="67"/>
      <c r="J41" s="68"/>
    </row>
    <row r="42" spans="1:10" ht="12" customHeight="1">
      <c r="A42" s="113"/>
      <c r="B42" s="114"/>
      <c r="C42" s="115"/>
      <c r="D42" s="112"/>
      <c r="G42" s="66"/>
      <c r="H42" s="66"/>
      <c r="I42" s="67"/>
      <c r="J42" s="68"/>
    </row>
    <row r="43" spans="1:10" ht="12" customHeight="1">
      <c r="A43" s="113"/>
      <c r="B43" s="114"/>
      <c r="C43" s="115"/>
      <c r="D43" s="112"/>
      <c r="G43" s="65"/>
      <c r="H43" s="65"/>
      <c r="I43" s="21"/>
      <c r="J43" s="21"/>
    </row>
    <row r="44" spans="1:10" ht="12" customHeight="1">
      <c r="A44" s="113"/>
      <c r="B44" s="114"/>
      <c r="C44" s="115"/>
      <c r="D44" s="112"/>
      <c r="G44" s="65"/>
      <c r="H44" s="65"/>
      <c r="I44" s="21"/>
      <c r="J44" s="21"/>
    </row>
    <row r="45" spans="1:10" ht="12" customHeight="1">
      <c r="A45" s="111"/>
      <c r="B45" s="112"/>
      <c r="C45" s="112"/>
      <c r="D45" s="112"/>
      <c r="G45" s="65"/>
      <c r="H45" s="65"/>
      <c r="I45" s="21"/>
      <c r="J45" s="21"/>
    </row>
    <row r="46" spans="1:4" ht="12" customHeight="1">
      <c r="A46" s="111"/>
      <c r="B46" s="112"/>
      <c r="C46" s="112"/>
      <c r="D46" s="112"/>
    </row>
    <row r="47" spans="1:4" ht="12" customHeight="1">
      <c r="A47" s="111"/>
      <c r="B47" s="112"/>
      <c r="C47" s="112"/>
      <c r="D47" s="112"/>
    </row>
    <row r="48" spans="1:4" ht="12" customHeight="1">
      <c r="A48" s="111"/>
      <c r="B48" s="112"/>
      <c r="C48" s="112"/>
      <c r="D48" s="11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linda.zamazalova</cp:lastModifiedBy>
  <cp:lastPrinted>2020-02-19T08:39:35Z</cp:lastPrinted>
  <dcterms:created xsi:type="dcterms:W3CDTF">2014-05-16T09:31:30Z</dcterms:created>
  <dcterms:modified xsi:type="dcterms:W3CDTF">2020-05-04T11:57:27Z</dcterms:modified>
  <cp:category/>
  <cp:version/>
  <cp:contentType/>
  <cp:contentStatus/>
</cp:coreProperties>
</file>