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" sheetId="3" r:id="rId3"/>
    <sheet name="SO 102" sheetId="4" r:id="rId4"/>
    <sheet name="SO 301" sheetId="5" r:id="rId5"/>
    <sheet name="SO 302" sheetId="6" r:id="rId6"/>
    <sheet name="SO 303" sheetId="7" r:id="rId7"/>
    <sheet name="SO 401" sheetId="8" r:id="rId8"/>
    <sheet name="SO 801" sheetId="9" r:id="rId9"/>
    <sheet name="SO 901" sheetId="10" r:id="rId10"/>
    <sheet name="SO 902" sheetId="11" r:id="rId11"/>
  </sheets>
  <definedNames/>
  <calcPr fullCalcOnLoad="1"/>
</workbook>
</file>

<file path=xl/sharedStrings.xml><?xml version="1.0" encoding="utf-8"?>
<sst xmlns="http://schemas.openxmlformats.org/spreadsheetml/2006/main" count="1775" uniqueCount="584">
  <si>
    <t>Soupis objektů s DPH</t>
  </si>
  <si>
    <t>Stavba:12-5-196  2 - III/01214 Úvaly u Prahy , průtah - úsek č.2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</si>
  <si>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</si>
  <si>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</si>
  <si>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</si>
  <si>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</si>
  <si>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</si>
  <si>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</si>
  <si>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</si>
  <si>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</si>
  <si>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</si>
  <si>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</si>
  <si>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</si>
  <si>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</si>
  <si>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AF-CITYPLAN s.r.o.</t>
  </si>
  <si>
    <t>Příloha k formuláři pro ocenění nabídky</t>
  </si>
  <si>
    <t>Stavba</t>
  </si>
  <si>
    <t>číslo a název SO</t>
  </si>
  <si>
    <t>číslo a název rozpočtu:</t>
  </si>
  <si>
    <t>12-5-196  2</t>
  </si>
  <si>
    <t>III/01214 Úvaly u Prahy , průtah - úsek č.2</t>
  </si>
  <si>
    <t>SO 000</t>
  </si>
  <si>
    <t>Všeobecné položky</t>
  </si>
  <si>
    <t>Zatřídění JKSO: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</si>
  <si>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</si>
  <si>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</si>
  <si>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</si>
  <si>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</si>
  <si>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</si>
  <si>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</si>
  <si>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</si>
  <si>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</si>
  <si>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</si>
  <si>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</si>
  <si>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</si>
  <si>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</si>
  <si>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</si>
  <si>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</si>
  <si>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</si>
  <si>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</si>
  <si>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</si>
  <si>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</si>
  <si>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</si>
  <si>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</si>
  <si>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</si>
  <si>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</si>
  <si>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2016_OTSKP</t>
  </si>
  <si>
    <t>02620</t>
  </si>
  <si>
    <t/>
  </si>
  <si>
    <t>ZKOUŠENÍ KONSTRUKCÍ A PRACÍ NEZÁVISLOU ZKUŠEBNOU
položka pouze po odsouhlasení TDI</t>
  </si>
  <si>
    <t xml:space="preserve">KPL       </t>
  </si>
  <si>
    <t>1=1,000 [A]
Celkem: A=1,000 [B]</t>
  </si>
  <si>
    <t>zahrnuje veškeré náklady spojené s objednatelem požadovanými zkouškami</t>
  </si>
  <si>
    <t>02730</t>
  </si>
  <si>
    <t>POMOC PRÁCE ZŘÍZ NEBO ZAJIŠŤ OCHRANU INŽENÝRSKÝCH SÍTÍ
vytyčení inženýrských sítí a jejich zajištění ve vztahu k plnění požadavků správců vč. ochrany mělce uložených inženýrských sítí</t>
  </si>
  <si>
    <t xml:space="preserve">KČ        </t>
  </si>
  <si>
    <t>zahrnuje veškeré náklady spojené s objednatelem požadovanými zařízeními</t>
  </si>
  <si>
    <t>02911</t>
  </si>
  <si>
    <t>OSTATNÍ POŽADAVKY - GEODETICKÉ ZAMĚŘENÍ
zaměření skutečného provedení stavby ve vztahu k pozemkům</t>
  </si>
  <si>
    <t>zahrnuje veškeré náklady spojené s objednatelem požadovanými pracemi</t>
  </si>
  <si>
    <t>02943</t>
  </si>
  <si>
    <t>OSTATNÍ POŽADAVKY - VYPRACOVÁNÍ RDS
RDS pro SO 101, 102, 301, 302, 401, 501</t>
  </si>
  <si>
    <t>02944</t>
  </si>
  <si>
    <t>OSTAT POŽADAVKY - DOKUMENTACE SKUTEČ PROVEDENÍ V DIGIT FORMĚ
DSPS včetně geodetického zaměření</t>
  </si>
  <si>
    <t>02946</t>
  </si>
  <si>
    <t>OSTAT POŽADAVKY - FOTODOKUMENTACE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</si>
  <si>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</si>
  <si>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029611</t>
  </si>
  <si>
    <t>OSTATNÍ POŽADAVKY - ODBORNÝ DOZOR
zajištění BOZP - koordinace</t>
  </si>
  <si>
    <t>zahrnuje veškeré náklady spojené s objednatelem požadovaným dozorem</t>
  </si>
  <si>
    <t>02990</t>
  </si>
  <si>
    <t>OSTATNÍ POŽADAVKY - INFORMAČNÍ TABULE</t>
  </si>
  <si>
    <t xml:space="preserve">KS        </t>
  </si>
  <si>
    <t>3=3,000 [A]
Celkem: A=3,000 [B]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</si>
  <si>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</si>
  <si>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2017_OTSKP-ŽS</t>
  </si>
  <si>
    <t>02991</t>
  </si>
  <si>
    <t>OSTATNÍ POŽADAVKY - INFORMAČNÍ TABULE
Deska publicity - 1ks osazen vč. betonového základu a výkopových prací
                           1ks rezerva vč. betonového základu a výkopových prací</t>
  </si>
  <si>
    <t xml:space="preserve">KUS       </t>
  </si>
  <si>
    <t>2=2,000 [A]
Celkem: A=2,000 [B]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</si>
  <si>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</si>
  <si>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</si>
  <si>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 xml:space="preserve">ZAŘÍZENÍ STAVENIŠTĚ - ZŘÍZENÍ, PROVOZ, DEMONTÁŽ
Kompletní zařízení staveniště pro celou stavbu  včetně zajištění potřebných povolení a rozhodnutí.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pracoviště.Poplatky a náklady za spotřebované energie, plyn a vodu atd. v době výstavby až do předání díla.Zajištění údržby veřejných komunikací a komunikací pro pěší v průběhu celé stavby, včetně případné zimní údržby.
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</si>
  <si>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</si>
  <si>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</si>
  <si>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</si>
  <si>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</si>
  <si>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</si>
  <si>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</si>
  <si>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</si>
  <si>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</si>
  <si>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</si>
  <si>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Rekonstrukce komunikace III/01214</t>
  </si>
  <si>
    <t>014102</t>
  </si>
  <si>
    <t>POPLATKY ZA SKLÁDKU
(Zeminy 2,0t/m3)
Plocha odečtena z digit situace</t>
  </si>
  <si>
    <t xml:space="preserve">T         </t>
  </si>
  <si>
    <t>Drny: 28,605*0,15=4,291 [A]
Spodní vrstvy zeleně: 28,605*0,46=13,158 [B]
Celkem: (A+B)*2=34,898 [C]</t>
  </si>
  <si>
    <t>zahrnuje veškeré poplatky provozovateli skládky související s uložením odpadu na skládce.</t>
  </si>
  <si>
    <t>POPLATKY ZA SKLÁDKU
Živičné vozovkové vrstvy (2,4t/m3)
Plocha odečtena z digi situace</t>
  </si>
  <si>
    <t>vozovka: (72,1+27,8+49,7)*0,1=14,960 [A]
chodník: (1,864+31,182)*0,1=3,305 [B]
Celkem: (A+B)*2,4=43,836 [C]</t>
  </si>
  <si>
    <t>POPLATKY ZA SKLÁDKU
Odkop spodních vrstev pro vozovku pol 123738
Sypké vozovkové vrstvy (1,9 t/m3)</t>
  </si>
  <si>
    <t>Vozovka žul:2858,418*0,47=1 343,456 [A]
Vozovka živice: (72,1+27,8+49,7)*0,51=76,296 [G]
Živ. Chodník: (1,864+31,182)*0,51=16,853 [I]
sanace aktivní zóny 2685,558*0,3=805,667 [E] čerpání na pokyn TDI
sanace autobusových zastavek:157,28*0,3=15,000 [C] čerpání na pokyn TDI
Celkem: (A+G+I+E+C)*1,9=4 288,817 [J]</t>
  </si>
  <si>
    <t>Zemní práce</t>
  </si>
  <si>
    <t>11130</t>
  </si>
  <si>
    <t>SEJMUTÍ DRNU
Sejmutí drnů v tl. 150mm 
plocha odečtena z digi situace</t>
  </si>
  <si>
    <t xml:space="preserve">M2        </t>
  </si>
  <si>
    <t>28,605=28,605 [A]
Celkem: A=28,605 [B]</t>
  </si>
  <si>
    <t>včetně vodorovné dopravy  a uložení na skládku</t>
  </si>
  <si>
    <t>113178</t>
  </si>
  <si>
    <t>ODSTRAN KRYTU ZPEVNĚNÝCH PLOCH Z DLAŽEB KOSTEK, ODVOZ DO 20KM
kryt stávající vozovky předpoklad 100 mm dlažební kostka + 40 mm úložná vrstva,
odhad 71% DK, 29% podkladní vrstvy</t>
  </si>
  <si>
    <t xml:space="preserve">M3        </t>
  </si>
  <si>
    <t>2858,418*0,14=400,179 [A]
Celkem: A=400,179 [B]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</si>
  <si>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</si>
  <si>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113728</t>
  </si>
  <si>
    <t>FRÉZOVÁNÍ ZPEVNĚNÝCH PLOCH ASFALTOVÝCH, ODVOZ DO 20KM
Frézování živičné vozovky a živičného chodníku
Plocha odečtena z digit situace
tl. 100mm
Poplatek za skládku uveden v pol. 014102.2</t>
  </si>
  <si>
    <t>vozovka: (72,1+27,8+49,7)*0,1=14,960 [A]
chodník: (1,864+31,182)*0,1=3,305 [B]
Celkem: A+B=18,265 [C]</t>
  </si>
  <si>
    <t>123738</t>
  </si>
  <si>
    <t>ODKOP PRO SPOD STAVBU SILNIC A ŽELEZNIC TŘ. I, ODVOZ DO 20KM
v souladu s ČSN 736133
Poplatek za skládku uveden v pol. 014102.3 pro sypké vozovkové vrstvy
Poplatek za skládku zeminy uveden v pol. 014102.1</t>
  </si>
  <si>
    <t>Vozovka žul:2858,418*0,47=1 343,456 [A]
Vozovka živice: (72,1+27,8+49,7)*0,51=76,296 [G]
Zeleň: 28,605*0,46=13,158 [H]
Živ. Chodník: (1,864+31,182)*0,51=16,853 [I]
sanace aktivní zóny 2685,558*0,3=805,667 [E] čerpání na pokyn TDI
sanace autobusových zastavek:157,28*0,3=15,000 [C] čerpání na pokyn TDI
Celkem: A+G+H+I+E+C=2 270,430 [J]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</si>
  <si>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</si>
  <si>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17120</t>
  </si>
  <si>
    <t>ULOŽENÍ SYPANINY DO NÁSYPŮ A NA SKLÁDKY BEZ ZHUTNĚNÍ
Zemina z pol. 123738</t>
  </si>
  <si>
    <t>28,605*0,46=13,158 [A]
Celkem: A=13,158 [B]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</si>
  <si>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</si>
  <si>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Základy</t>
  </si>
  <si>
    <t>212635</t>
  </si>
  <si>
    <t>TRATIVODY KOMPL Z TRUB Z PLAST HM DN DO 150MM, RÝHA TŘ I
podsyp ŠP, trativodní  trubka DN 150, obsyp ŠD 8/16
Délka zjištěna odečtem délek z výkresu koordinační situace v digi formě.</t>
  </si>
  <si>
    <t xml:space="preserve">M         </t>
  </si>
  <si>
    <t>803,6567=803,657 [A]
Celkem: A=803,657 [B]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</si>
  <si>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</si>
  <si>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Komunikace</t>
  </si>
  <si>
    <t>56310</t>
  </si>
  <si>
    <t>VOZOVKOVÉ VRSTVY Z MECHANICKY ZPEVNĚNÉHO KAMENIVA
MZK dle ČSN 736126 
Plocha odečtena z digi situace a vzorových řezů</t>
  </si>
  <si>
    <t>2682,558*0,22*1,03=607,868 [A]
Celkem: A=607,868 [B]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</si>
  <si>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</si>
  <si>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56330</t>
  </si>
  <si>
    <t>VOZOVKOVÉ VRSTVY ZE ŠTĚRKODRTI
ŠDA dle ČSN 736126
Plocha odečtena z digi situace a vzorových řezů</t>
  </si>
  <si>
    <t>2682,558*0,25*1,05=704,171 [A]
Celkem: A=704,171 [B]</t>
  </si>
  <si>
    <t>2017_OTSKP-SPK</t>
  </si>
  <si>
    <t>58211</t>
  </si>
  <si>
    <t>DLÁŽDĚNÉ KRYTY Z VELKÝCH KOSTEK DO LOŽE Z KAMENIVA
VDZ barevná, kostka žula 15/17
Délka odečtena z digit situace</t>
  </si>
  <si>
    <t>V1a: 179,248*0,15=26,887 [A]
V2b: (264,76*0,5)*0,15=19,857 [B]
Celkem: A+B=46,744 [C]</t>
  </si>
  <si>
    <t>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</si>
  <si>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58221</t>
  </si>
  <si>
    <t>DLÁŽDĚNÉ KRYTY Z DROBNÝCH KOSTEK DO LOŽE Z KAMENIVA
Kamenná dlažba 8/11 do ložné vrstvy 40 mm, tmavě šedá, kroužková vazba vč. VDZ V17 barevná
Plocha vozovky zjištěna odečtem ploch z výkresu koordinační situace v digi formě.
Konkrétní specifikace viz SO 902 - Dlažba</t>
  </si>
  <si>
    <t>Šedá: 2682,558=2 682,558 [A]
V17 barevná: 0,25*12=3,000 [C]
Celkem: A+C=2 685,558 [D]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</si>
  <si>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</si>
  <si>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58251</t>
  </si>
  <si>
    <t>DLÁŽDĚNÉ KRYTY Z BETONOVÝCH DLAŽDIC DO LOŽE Z KAMENIVA
Přechod pro chodce
Betonová dlažba 500x500x100mm, barva bílá
Konkrétní specifikace viz SO 902 - Dlažba</t>
  </si>
  <si>
    <t>61,750=61,750 [A]</t>
  </si>
  <si>
    <t>587202</t>
  </si>
  <si>
    <t>PŘEDLÁŽDĚNÍ KRYTU Z DROBNÝCH KOSTEK
dlažba drobná 8/11, šedá, recyklace, dlažba bude použita z ulice Riegrova
Plocha autobusových zastávek zjištěna odečtem ploch z výkresu koordinační situace v digi formě.
Konkrétní specifikace viz SO 902 - Dlažba</t>
  </si>
  <si>
    <t>157,28=157,280 [A]
Celkem: A=157,280 [B]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</si>
  <si>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</si>
  <si>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Potrubí</t>
  </si>
  <si>
    <t>89712</t>
  </si>
  <si>
    <t>VPUSŤ KANALIZAČNÍ ULIČNÍ KOMPLETNÍ Z BETONOVÝCH DÍLCŮ
Počet odečten z digit situace</t>
  </si>
  <si>
    <t>22=22,000 [A]
Celkem: A=22,000 [B]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</si>
  <si>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</si>
  <si>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Ostatní konstrukce a práce</t>
  </si>
  <si>
    <t>914121</t>
  </si>
  <si>
    <t>DOPRAVNÍ ZNAČKY ZÁKLADNÍ VELIKOSTI OCELOVÉ FÓLIE TŘ 1 - DODÁVKA A MONTÁŽ
Počet odečten digitálně ze situace</t>
  </si>
  <si>
    <t>A29: 1=1,000 [A]
A31a: 1=1,000 [B]
A31b: 1=1,000 [C]
A31c: 1=1,000 [D]
B2: 1=1,000 [E]
B24a: 2=2,000 [F]
B24b: 1=1,000 [G]
E2d: 1=1,000 [H]
E13: 8=8,000 [I]
IJ4c: 3=3,000 [J]
IP2: 3=3,000 [K]
IP5: 3=3,000 [L]
IP6: 10=10,000 [M]
IP11e: 2=2,000 [N]
IP12: 5=5,000 [O]
IP13c: 4=4,000 [P]
IP13e: 2=2,000 [Q]
IP26a: 1=1,000 [R]
IS3a: 1=1,000 [S]
IZ5a: 3=3,000 [T]
IZ5b: 4=4,000 [U]
P2: 5=5,000 [V]
P4: 1=1,000 [W]
Celkem: A+B+C+D+E+F+G+H+I+J+K+L+M+N+O+P+Q+R+S+T+U+V+W=64,000 [X]</t>
  </si>
  <si>
    <t>položka zahrnuje:
- dodávku a montáž značek v požadovaném provedení</t>
  </si>
  <si>
    <t>914921</t>
  </si>
  <si>
    <t>SLOUPKY A STOJKY DOPRAVNÍCH ZNAČEK Z OCEL TRUBEK DO PATKY - DODÁVKA A MONTÁŽ
Počet odečten digitálně ze situace</t>
  </si>
  <si>
    <t>50=50,000 [A]
Celkem: A=50,000 [B]</t>
  </si>
  <si>
    <t>položka zahrnuje:
- sloupky a upevňovací zařízení včetně jejich osazení (betonová patka, zemní práce)</t>
  </si>
  <si>
    <t>917424</t>
  </si>
  <si>
    <t>CHODNÍKOVÉ OBRUBY Z KAMENNÝCH OBRUBNÍKŮ ŠÍŘ 150MM
Zastávkový Kamenný obrubník 1000/250/120 
Délka zjištěna odečtem délek z výkresu koordinační situace v digi formě.</t>
  </si>
  <si>
    <t>28,8+33+23=84,800 [A]
Celkem: A=84,800 [B]</t>
  </si>
  <si>
    <t>Položka zahrnuje:
dodání a pokládku kamenných obrubníků o rozměrech předepsaných zadávací dokumentací
betonové lože i boční betonovou opěrku.</t>
  </si>
  <si>
    <t>CHODNÍKOVÉ OBRUBY Z KAMENNÝCH OBRUBNÍKŮ ŠÍŘ 150MM
Kamenný obrubník 1000/150/150 pro sjezdy a záliv autobusových zastávek
Délky odečteny z digit situace</t>
  </si>
  <si>
    <t>28,5+32,3+17,5+5,4+5,4+5,4+5,4+7,4+7,4=114,700 [A]
Celkem: A=114,700 [B]</t>
  </si>
  <si>
    <t>917427</t>
  </si>
  <si>
    <t>R</t>
  </si>
  <si>
    <t>CHODNÍKOVÉ OBRUBY Z KAMENNÝCH OBRUBNÍKŮ ŠÍŘ 120MM
Kamenný obrubník 1000/250/120
Délka zjištěna odečtem délek z výkresu koordinační situace v digi formě.</t>
  </si>
  <si>
    <t>18,8+1,8+49+135+6,6+9,5+15,2+10,2+134,6+81,2+56,2+193,2+74+18,8+8,2+14+8=834,300 [A]
Celkem: A=834,300 [B]</t>
  </si>
  <si>
    <t>91743</t>
  </si>
  <si>
    <t>CHODNÍKOVÉ OBRUBY Z KAMENNÝCH KRAJNÍKŮ
Krajník žulový, řezaný, světle šedý standard, 2x25cm vedle sebe</t>
  </si>
  <si>
    <t>990,9228=990,923 [A]
Celkem: A=990,923 [B]</t>
  </si>
  <si>
    <t>Položka zahrnuje:
dodání a pokládku kamenných krajníků o rozměrech předepsaných zadávací dokumentací
betonové lože i boční betonovou opěrku.</t>
  </si>
  <si>
    <t>SO 102</t>
  </si>
  <si>
    <t>Chodníky, parkovací stání, vjezdy, vstupy a plocha náměstí</t>
  </si>
  <si>
    <t>POPLATKY ZA SKLÁDKU
Suť ze živičných vozovkových vrstev (2,4t/m3)
k pol. 113728</t>
  </si>
  <si>
    <t>vozovka: (8584,264-72,1-27,8-49,7)*0,1=843,466 [A]
chodník: (245,9-1,864-31,182)*0,1=21,285 [B]
Celkem: (A+B)*2,4=2 075,402 [C]</t>
  </si>
  <si>
    <t>POPLATKY ZA SKLÁDKU
Podkladní vrstva kameniva (1,9t/m3)</t>
  </si>
  <si>
    <t>z pol. 122738.2:  Park stání: 1475,4384*0,44=649,193 [A]
                           Zámková dlažba: 1494,2149*0,14=209,190 [B]
                           Odseky: 1331,9449*0,24=319,667 [E]
                           Náměstí: 1403,072*0,24=336,737 [D]
z pol. 122738.4:  Sjezdy: 317,7044*0,28=88,957 [F]
                           Park stání: 19,9463*0,45=8,976 [G]
                           Náměstí, odseky: 126,0917*0,28+109,8275*0,2=57,271 [C]
                           Zámk dlažba: 1372,6*0,28=384,328 [H]
                           Bet. panely: 575,75*0,09=51,817 [J]
Celkem: (A+B+E+D+F+G+C+H+J)*1,9=4 001,658 [K]</t>
  </si>
  <si>
    <t>POPLATKY ZA SKLÁDKU
zemina (2,0t/m3)</t>
  </si>
  <si>
    <t>Sejmutí drnů: 1655,555*0,15=248,333 [A]
Pro chodníky z dlažby: (9,0961+8,9312+8,26)*0,09=18,771 [D]
Pro dlažby náměstí: 1440,9569*0,19=273,782 [B]
Pro parkovací stání: 188,3108*0,36=67,792 [C] 
Celkem: (A+D+B+C)*2,0=676,470 [E]</t>
  </si>
  <si>
    <t>POPLATKY ZA SKLÁDKU
Betonové dlaždice a zámková dlažba</t>
  </si>
  <si>
    <t>1804,42*0,06=108,265 [A]
Celkem: A=108,265 [B]</t>
  </si>
  <si>
    <t>POPLATKY ZA SKLÁDKU
Železobeton (2,5t/m3)
k pol. 113168</t>
  </si>
  <si>
    <t>chodník z betonových panelů 575,75*0,15*2,5=215,906 [A]</t>
  </si>
  <si>
    <t>SEJMUTÍ DRNU
Sejmutí drnu v tl. 15 cm stávající parkové úpravy
Plocha zjištěna odečtem ploch z výkresu koordinační situace v digi formě.</t>
  </si>
  <si>
    <t>1655,555=1 655,555 [A]
Celkem: A=1 655,555 [B]</t>
  </si>
  <si>
    <t>113168</t>
  </si>
  <si>
    <t>ODSTRANĚNÍ KRYTU ZPEVNĚNÝCH PLOCH ZE SILNIČNÍCH DÍLCŮ, ODVOZ DO 20KM
Odstranění chodníku z betonových panelů
Odhad tl, 150mm
poplatek za skládku uveden v pol. 014102.5</t>
  </si>
  <si>
    <t>575,75*0,15=86,363 [A]
Celkem: A=86,363 [B]</t>
  </si>
  <si>
    <t>127,937*0,14=17,911 [A]
Celkem: A=17,911 [B]</t>
  </si>
  <si>
    <t>113188</t>
  </si>
  <si>
    <t xml:space="preserve">ODSTRANĚNÍ KRYTU ZPEVNĚNÝCH PLOCH Z DLAŽDIC, ODVOZ DO 20KM
Chodník ze zámkové dlažby a betonových dlaždic (odhad tl 6cm)
Plocha odečtena z digi situace </t>
  </si>
  <si>
    <t>11351</t>
  </si>
  <si>
    <t>ODSTRANĚNÍ ZÁHONOVÝCH OBRUBNÍKŮ
Délka zjištěna odečtem délek z výkresu koordinační situace v digi formě.</t>
  </si>
  <si>
    <t>314,65=314,650 [A]</t>
  </si>
  <si>
    <t>11352</t>
  </si>
  <si>
    <t>ODSTRANĚNÍ CHODNÍKOVÝCH OBRUBNÍKŮ BETONOVÝCH
Délka zjištěna odečtem délek z výkresu koordinační situace v digi formě.</t>
  </si>
  <si>
    <t>2197,78=2 197,780 [A]</t>
  </si>
  <si>
    <t>FRÉZOVÁNÍ ZPEVNĚNÝCH PLOCH ASFALTOVÝCH, ODVOZ DO 20KM
Frézování živičné vozovky a živičného chodníku
Plocha odečtena z digit situace
tl. 100mm
Poplatek za skládku uveden v pol. 014102.1</t>
  </si>
  <si>
    <t>vozovka: (8584,264-72,1-27,8-49,7)*0,1=843,466 [A]
chodník: (245,9-1,864-31,182)*0,1=21,285 [B]
Celkem: A+B=864,751 [C]</t>
  </si>
  <si>
    <t>122738</t>
  </si>
  <si>
    <t>ODKOPÁVKY A PROKOPÁVKY OBECNÉ TŘ. I, ODVOZ DO 20KM
odtěžení zeminy stávající parkové  úpravy
Plocha zjištěna odečtem ploch z výkresu koordinační situace v digi formě.</t>
  </si>
  <si>
    <t>Pro chodníky z dlažby: (9,0961+8,9312+8,26)*0,09=18,771 [A]
Pro dlažby náměstí: 1440,9569*0,19=273,782 [B]
Pro parkovací stání: 188,3108*0,36=67,792 [C]
Celkem: A+B+C=360,345 [D]</t>
  </si>
  <si>
    <t>ODKOPÁVKY A PROKOPÁVKY OBECNÉ TŘ. I, ODVOZ DO 20KM
podkladní vrstvy vozovky z živice
Plocha zjištěna odečtem ploch z výkresu koordinační situace v digi formě.</t>
  </si>
  <si>
    <t>Park stání: 1475,4384*0,44=649,193 [A]
Zámková dlažba: 1494,2149*0,14=209,190 [B]
Odseky: 1331,9449*0,24=319,667 [C]
Náměstí: 1403,072*0,24=336,737 [D]
Celkem: A+B+C+D=1 514,787 [E]</t>
  </si>
  <si>
    <t>ODKOPÁVKY A PROKOPÁVKY OBECNÉ TŘ. I, ODVOZ DO 20KM
Nezpevněná cesta
Plocha zjištěna odečtem ploch z výkresu koordinační situace v digi formě.</t>
  </si>
  <si>
    <t>123,5925*0,54=66,740 [A]
Celkem: A=66,740 [B]</t>
  </si>
  <si>
    <t xml:space="preserve">ODKOPÁVKY A PROKOPÁVKY OBECNÉ TŘ. I, ODVOZ DO 20KM
Sypké vrstvy pod zámkovou dlažbou, vozovkou z dlaž kostek a chodníkem z betonových panelů
</t>
  </si>
  <si>
    <t>Sjezdy: 317,7044*0,28=88,957 [A]
Park stání: 19,9463*0,45=8,976 [B]
Náměstí, odseky: 126,0917*0,28+109,8275*0,2=57,271 [C]
Zámk dlažba: 1372,6*0,28=384,328 [D]
Bet. panely: 575,75*0,09=51,817 [F]
Celkem: A+B+C+D+F=591,349 [G]</t>
  </si>
  <si>
    <t>ULOŽENÍ SYPANINY DO NÁSYPŮ A NA SKLÁDKY BEZ ZHUTNĚNÍ
Uložení zeminy na skládku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</si>
  <si>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</si>
  <si>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205,0868=205,087 [A]
Celkem: A=205,087 [B]</t>
  </si>
  <si>
    <t>Svislé konstrukce</t>
  </si>
  <si>
    <t>33821</t>
  </si>
  <si>
    <t>SLOUPKY OHRADNÍ A PLOTOVÉ Z KAMENE A LOM VÝROBKŮ
Pískovcový patník (vyšší patník kolem pomníku a v zatáčce před školou - vyšší s litinovými oky pro zavěšení řetězů)
odečteno z koordinační situace</t>
  </si>
  <si>
    <t>54=54,000 [A]
Celkem: A=54,000 [B]</t>
  </si>
  <si>
    <t>Položka zahrnuje veškerý materiál, výrobky a polotovary, včetně mimostaveništní a vnitrostaveništní dopravy (rovněž přesuny), včetně naložení a složení, případně s uložením.</t>
  </si>
  <si>
    <t>VOZOVKOVÉ VRSTVY Z MECHANICKY ZPEVNĚNÉHO KAMENIVA
Plocha odečtena ze situace</t>
  </si>
  <si>
    <t>Přechod pro chodce: 61,75*1,03*0,22=13,993 [A]
Stání a vjezdy: 2780,33*1,03*0,15=429,561 [E]
Celkem: A+E=443,554 [F]</t>
  </si>
  <si>
    <t>VOZOVKOVÉ VRSTVY ZE ŠTĚRKODRTI
ŠDA
Plochy odečteny z digit situace</t>
  </si>
  <si>
    <t>Přechod pro chodce: 61,75*1,05*0,25=16,209 [A]
Reliéfní dlažba: 128,451*1,05*0,25=33,718 [B]
Kamenné desky: 112,826*1,05*0,25=29,617 [C]
Rozhraní domů: 62,087*1,05*0,25=16,298 [H]
Linie parkovací stání: 41,827*1,05*0,25=10,980 [I]
Vodící linie aut: 165,533*1,05*0,25=43,452 [J]
Další pochozí plochy: 1998,67*1,05*0,25=524,651 [G]
Chodníky: 2720,77*1,05*0,15=428,521 [D]
Chodníky (sjezdy): 916,56*1,05*0,25=240,597 [L]
Výplně: 1897,426*1,05*0,25=498,074 [F]
Stání a vjezdy: 2780,33*1,03*0,15=429,561 [E]
Celkem: A+B+C+H+I+J+G+D+L+F+E=2 271,678 [M]</t>
  </si>
  <si>
    <t>DLÁŽDĚNÉ KRYTY Z DROBNÝCH KOSTEK DO LOŽE Z KAMENIVA
Vodící linie aut kostka malá 8/11, žlutá jemnozrná žula, řádková vazba, trojlinka
Plocha zjištěna odečtem ploch z výkresu koordinační situace v digi formě.
Konkrétní specifikace viz SO 902 - Dlažba</t>
  </si>
  <si>
    <t>165,533=165,533 [A]
Celkem: A=165,533 [B]</t>
  </si>
  <si>
    <t>DLÁŽDĚNÉ KRYTY Z DROBNÝCH KOSTEK DO LOŽE Z KAMENIVA
Dělící linie parkovacích stání, kostka malá 10/10, mramor se zvýšenou odolností vůči mrazovým cyklům, bílá/velmi světle šedá, řádková vazba
Plocha zjištěna odečtem ploch z výkresu koordinační situace v digi formě.
Konkrétní specifikace viz SO 902 - Dlažba</t>
  </si>
  <si>
    <t>418,266*0,1=41,827 [A]
Celkem: A=41,827 [B]</t>
  </si>
  <si>
    <t>DLÁŽDĚNÉ KRYTY Z DROBNÝCH KOSTEK DO LOŽE Z KAMENIVA
Vodící linie ploch podle rozhraní domů, kostka malá 8/11, řádková vazba, světle šedá jemnozrná žula, dvojlinka
Plochy odečteny z digit situace
Konkrétní specifikace viz SO 902 - Dlažba</t>
  </si>
  <si>
    <t>620,868*0,1=62,087 [A]
Celkem: A=62,087 [B]</t>
  </si>
  <si>
    <t>582311</t>
  </si>
  <si>
    <t>DLÁŽDĚNÉ KRYTY Z MOZAIK KOSTEK JEDNOBAREVNÝCH DO LOŽE Z KAMENIVA
Chodník
kostka mozaika, 4/6, řádková vazba, šedožlutá (melír - převažující podíl žluté) jemnozrná žula
Plochy odečteny z digit situace
Konkrétní specifikace viz SO 902 - Dlažba</t>
  </si>
  <si>
    <t>3637,33=3 637,330 [A]
Celkem: A=3 637,330 [B]</t>
  </si>
  <si>
    <t>DLÁŽDĚNÉ KRYTY Z MOZAIK KOSTEK JEDNOBAREVNÝCH DO LOŽE Z KAMENIVA
Další pochozí plochy
kostka 6/8, řádková vazba, šedožlutá (melír) jemnozrná žula
Plocha odečtena digitálně ze situace
Konkrétní specifikace viz SO 902 - Dlažba</t>
  </si>
  <si>
    <t>1622,18=1 622,180 [A]
Celkem: A=1 622,180 [B]</t>
  </si>
  <si>
    <t>DLÁŽDĚNÉ KRYTY Z MOZAIK KOSTEK JEDNOBAREVNÝCH DO LOŽE Z KAMENIVA
Výplně
Atypický štět (mix 1/2 na 1/2 formátu šířky 0-8cm x délka 10-20cm x tloušťka 8-11cm, šířka 0-13cm x délka 14-30cm x tloušťka 8-11cm), řádková vazba, šedožlutá (melír) jemnozrná žula
Plochy odečteny z digit situace
Konkrétní specifikace viz SO 902 - Dlažba</t>
  </si>
  <si>
    <t>2185,66=2 185,660 [A]
Celkem: A=2 185,660 [B]</t>
  </si>
  <si>
    <t>58241</t>
  </si>
  <si>
    <t>DLÁŽDĚNÉ KRYTY Z KAMEN DESEK DO LOŽE Z KAMENIVA
Lemování reliéfní dlažby z kamenných desek šířky 25cm (pochozí plocha tl. 5cm, pojížděná plocha tl. 8 cm), šedožlutá (melír) jemnozrná žula
Plocha odečtena z digit situace
Konkrétní specifikace viz SO 902 - Dlažba</t>
  </si>
  <si>
    <t>112,826=112,826 [A]
Celkem: A=112,826 [B]</t>
  </si>
  <si>
    <t>DLÁŽDĚNÉ KRYTY Z KAMEN DESEK DO LOŽE Z KAMENIVA
Speciální tvarovky, řezaná žula (rostlý kámen) s osvědčením certifikační autority dle tech. návodu 12.03.04 resp. 12.03.06 (vodící linie)
Plocha odečtena digitálně ze situace
Konkrétní specifikace viz SO 902 - Dlažba</t>
  </si>
  <si>
    <t>128,451=128,451 [A]
Celkem: A=128,451 [B]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</si>
  <si>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</si>
  <si>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PŘEDLÁŽDĚNÍ KRYTU Z DROBNÝCH KOSTEK
Stání a vjezdy
dlažba malá 8/11, šedá, recyklace
Plocha odečtena z digit situace
Konkrétní specifikace viz SO 902 - Dlažba</t>
  </si>
  <si>
    <t>1905,33=1 905,330 [A]
Celkem: A=1 905,330 [B]</t>
  </si>
  <si>
    <t>Přidružená stavební výroba</t>
  </si>
  <si>
    <t>711137</t>
  </si>
  <si>
    <t>IZOLACE BĚŽN KONSTR PROTI VOL STÉK VODĚ Z PE FÓLIÍ
plocha odečtena z digit situace
Nopová fólie podél obvodu přilehlých objektů</t>
  </si>
  <si>
    <t>(202+96+40+9+21+24+41+57+9+7+21+115+26+16+53+88+23+39)*1=887,000 [A]
Celkem: A=887,000 [B]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</si>
  <si>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</si>
  <si>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87627</t>
  </si>
  <si>
    <t>CHRÁNIČKY Z TRUB PLASTOVÝCH DN DO 100MM
Chránička NN
Délka zjištěna odečtem z výkresu koordinační situace v digi formě.</t>
  </si>
  <si>
    <t>130,000=130,000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</si>
  <si>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</si>
  <si>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12=12,000 [A]
Celkem: A=12,000 [B]</t>
  </si>
  <si>
    <t>935811</t>
  </si>
  <si>
    <t>ŽLABY A RIGOLY DLÁŽDĚNÉ Z KOSTEK DROBNÝCH DO ŠTĚRKOPÍSKU TL 100MM
Linie odvodnění po jižní straně náměstí z kostek malých 8-10cm, světle šedá, jemně zrnitá, ref. lom Žernovka
Délka odečtena z digit situace</t>
  </si>
  <si>
    <t>209,58*0,5=104,790 [A]
Celkem: A=104,790 [B]</t>
  </si>
  <si>
    <t>položka zahrnuje:
- dodání a uložení předepsaného dlažebního materiálu v požadované kvalitě do předepsaného tvaru a v předepsané šířce
- dodání a rozprostření lože z předepsaného materiálu v předepsané tloušťce a šířce
- úravu napojení a ukončení
- vnitrostaveništní i mimostaveništní dopravu
- měří se vydlážděná plocha.</t>
  </si>
  <si>
    <t>96657</t>
  </si>
  <si>
    <t>ODSTRANĚNÍ ŽLABŮ Z DÍLCŮ (VČET ŠTĚRBINOVÝCH) ŠÍŘKY 500MM
Délka zjištěna odečtem délek z výkresu koordinační situace v digi formě.</t>
  </si>
  <si>
    <t>146,77=146,770 [A]</t>
  </si>
  <si>
    <t>- zahrnuje vybourání žlabů včetně podkladních vrstev a eventuelních mříží
- zahrnuje veškerou manipulaci s vybouranou sutí a hmotami včetně uložení na skládku
- nezahrnuje poplatek za skládku, vykáže se v samostatné položce 014** (s výjimkou malého množství bouraného materiálu, kde je možné poplatek zahrnout do jednotkové ceny bourání – tento fakt musí být uveden v doplňujícím textu k položce)</t>
  </si>
  <si>
    <t>SO 301</t>
  </si>
  <si>
    <t>Dešťová kanalizace</t>
  </si>
  <si>
    <t>POPLATKY ZA SKLÁDKU
výkopek pol 131738, 132738, 133738
zemina 2,0t/m3</t>
  </si>
  <si>
    <t>42,624=42,624 [A]
1549,768=1 549,768 [B]
32,050=32,050 [C]
Celkem: A+B+C=1 624,442 [D]
D*2,0=3 248,884 [E]</t>
  </si>
  <si>
    <t>131738</t>
  </si>
  <si>
    <t>HLOUBENÍ JAM ZAPAŽ I NEPAŽ TŘ. I, ODVOZ DO 20KM
pro osazení UV č.1-37
kubatura výkopu viz tabulka SO 301</t>
  </si>
  <si>
    <t>42,624=42,624 [A]
Celkem: A=42,624 [B]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</si>
  <si>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</si>
  <si>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132738</t>
  </si>
  <si>
    <t>HLOUBENÍ RÝH ŠÍŘ DO 2M PAŽ I NEPAŽ TŘ. I, ODVOZ DO 20KM
hloubení přípojek UV DN 150  š.0,6m
hloubení přípojek k domům DN 150 š.0,6m
hloubení profilu Da pro DN 400 š. 0,8m
hloubení profilu Db pro DN 250 š. 0,6m</t>
  </si>
  <si>
    <t>přípojky UV: 251,77*0,6*1,8=271,912 [A]
proil DA:  433,2*0,8*1,8=623,808 [B]
profil Db:  54,2*0,6*1,8=58,536 [C]
Přípojky domy: 551,4*0,6*1,8=595,512 [D]
Celkem: A+B+C+D=1 549,768 [E]</t>
  </si>
  <si>
    <t>133738</t>
  </si>
  <si>
    <t>HLOUBENÍ ŠACHET ZAPAŽ I NEPAŽ TŘ. I, ODVOZ DO 20KM
Ša 1-15
kubatura viz tabulka SO 301</t>
  </si>
  <si>
    <t>32,05=32,050 [A]
Celkem: A=32,050 [B]</t>
  </si>
  <si>
    <t>ULOŽENÍ SYPANINY DO NÁSYPŮ A NA SKLÁDKY BEZ ZHUTNĚNÍ
uložení výkopku na skládku
pol 131738, 132738, 133738</t>
  </si>
  <si>
    <t>42,624=42,624 [A]
1549,768=1 549,768 [B]
32,050=32,050 [C]
Celkem: A+B+C=1 624,442 [D]</t>
  </si>
  <si>
    <t>17581</t>
  </si>
  <si>
    <t>OBSYP POTRUBÍ A OBJEKTŮ Z NAKUPOVANÝCH MATERIÁLŮ
obsyp kanalizačních potrubí se zhutněním
ŠTP 0/45
kubatura viz tabulka SO 301</t>
  </si>
  <si>
    <t>profil DA:  775,88=775,880 [A]
profil Db:  68,44=68,440 [B]
přípojky UV:  257,77=257,770 [C]
Přípojky domy: 551,4=551,400 [D]
obsyp šachet: 44,84=44,840 [E]
Celkem: A+B+C+D+E=1 698,330 [F]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</si>
  <si>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</si>
  <si>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Vodorovné konstrukce</t>
  </si>
  <si>
    <t>45157</t>
  </si>
  <si>
    <t>PODKLADNÍ A VÝPLŇOVÉ VRSTVY Z KAMENIVA TĚŽENÉHO
lože  pod trubní vedení kanalizace 
ŠTP 0/45
kubatura viz tabulka SO 301</t>
  </si>
  <si>
    <t>profil Da DN 400: 34,66=34,660 [A]
profil Db DN 250: 3,25=3,250 [B]
přípojky DN 200 UV: 14,14=14,140 [C]
šachty: 1,4*1,4*0,1*15=2,940 [D]
Celkem: A+B+C+D=54,990 [E]</t>
  </si>
  <si>
    <t>položka zahrnuje dodávku předepsaného kameniva, mimostaveništní a vnitrostaveništní dopravu a jeho uložení
není-li v zadávací dokumentaci uvedeno jinak, jedná se o nakupovaný materiál</t>
  </si>
  <si>
    <t>87433</t>
  </si>
  <si>
    <t>POTRUBÍ Z TRUB PLASTOVÝCH ODPADNÍCH DN DO 150MM
připojení UV 1-37 a vodních prvků
délky viz tabulka SO 301</t>
  </si>
  <si>
    <t>příppojky UV: 251,77=251,770 [A]
Přípojky domy: 551,4=551,400 [B]
Celkem: A+B=803,170 [C]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</si>
  <si>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</si>
  <si>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87444</t>
  </si>
  <si>
    <t>POTRUBÍ Z TRUB PLASTOVÝCH ODPADNÍCH DN DO 250MM
profil Db DN 250 PVC SN8</t>
  </si>
  <si>
    <t>54,2=54,200 [A]
Celkem: A=54,200 [B]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</si>
  <si>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</si>
  <si>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87446</t>
  </si>
  <si>
    <t>POTRUBÍ Z TRUB PLASTOVÝCH ODPADNÍCH DN DO 400MM
DN 400  PVC  SN8</t>
  </si>
  <si>
    <t>433,2=433,200 [A]
Celkem: A=433,200 [B]</t>
  </si>
  <si>
    <t>894145</t>
  </si>
  <si>
    <t>ŠACHTY KANALIZAČNÍ Z BETON DÍLCŮ NA POTRUBÍ DN DO 300MM
KŠ na profilu Db</t>
  </si>
  <si>
    <t>položka zahrnuje:
- poklopy s rámem, mříže s rámem, stupadla, žebříky, stropy z bet. dílců a pod.
- předepsané betonové skruže, prefabrikované nebo monolitické betonové dno a není-li uvedeno jinak i podkladní vrstvu (z kameniva nebo betonu).
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
- předepsané podkladní konstrukce</t>
  </si>
  <si>
    <t>894146</t>
  </si>
  <si>
    <t>ŠACHTY KANALIZAČNÍ Z BETON DÍLCŮ NA POTRUBÍ DN DO 400MM
KŠ na profilu DA</t>
  </si>
  <si>
    <t>15=15,000 [A]
Celkem: A=15,000 [B]</t>
  </si>
  <si>
    <t>VPUSŤ KANALIZAČNÍ ULIČNÍ KOMPLETNÍ Z BETONOVÝCH DÍLCŮ
UV na profilu DA i Db</t>
  </si>
  <si>
    <t>37=37,000 [A]
Celkem: A=37,000 [B]</t>
  </si>
  <si>
    <t>899632</t>
  </si>
  <si>
    <t xml:space="preserve">ZKOUŠKA VODOTĚSNOSTI POTRUBÍ DN DO 150MM
Přípojky </t>
  </si>
  <si>
    <t>251,77=251,770 [A]
551,4=551,400 [B]
Celkem: A+B=803,170 [C]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</si>
  <si>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</si>
  <si>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899652</t>
  </si>
  <si>
    <t>ZKOUŠKA VODOTĚSNOSTI POTRUBÍ DN DO 300MM
profil Db DN 250</t>
  </si>
  <si>
    <t>899662</t>
  </si>
  <si>
    <t>ZKOUŠKA VODOTĚSNOSTI POTRUBÍ DN DO 400MM</t>
  </si>
  <si>
    <t>89980</t>
  </si>
  <si>
    <t>TELEVIZNÍ PROHLÍDKA POTRUBÍ
profil DA DN 400
profil Db DN 250</t>
  </si>
  <si>
    <t>433,2=433,200 [A]
54,2=54,200 [B]
Celkem: A+B=487,400 [C]</t>
  </si>
  <si>
    <t>položka zahrnuje prohlídku potrubí televizní kamerou, záznam prohlídky na nosičích DVD a vyhotovení závěrečného písemného protokolu</t>
  </si>
  <si>
    <t>SO 302</t>
  </si>
  <si>
    <t>Přípojky vodovodu</t>
  </si>
  <si>
    <t>POPLATKY ZA SKLÁDKU
zemina 2,0t/m3
pol 132738
pol 131738</t>
  </si>
  <si>
    <t>122,374=122,374 [A]
30,237=30,237 [C]
Celkem: A+C=152,611 [D]
2,0*D=305,222 [E]</t>
  </si>
  <si>
    <t>HLOUBENÍ JAM ZAPAŽ I NEPAŽ TŘ. I, ODVOZ DO 20KM
pro vodoměrné šachty</t>
  </si>
  <si>
    <t>2,27/3*(2,4*2,4+2,4*1,8+1,8*1,8)=10,079 [A]
3*A=30,237 [B]</t>
  </si>
  <si>
    <t>HLOUBENÍ RÝH ŠÍŘ DO 2M PAŽ I NEPAŽ TŘ. I, ODVOZ DO 20KM
kubatura viz tabulka SO 302
+rýhy pro přípojky VP1 VP2 VP3 , domy</t>
  </si>
  <si>
    <t>9,3*2,27*0,6=12,667 [D]
281,3*0,65*0,6=109,707 [F]
Celkem: D+F=122,374 [G]</t>
  </si>
  <si>
    <t>OBSYP POTRUBÍ A OBJEKTŮ Z NAKUPOVANÝCH MATERIÁLŮ
štp 0/45 se zhutněním
kubatura viz tabulka SO 302
+přípojky
+obsyp vodoměrných  šachet</t>
  </si>
  <si>
    <t>0,6*9,3*2,12=11,830 [C]
0,6*281,3*0,65=109,707 [G]
3*(2,4*2,4*2,12-3,14*0,75*0,75*1,7)=27,626 [E]
Celkem: C+G+E=149,163 [H]</t>
  </si>
  <si>
    <t>PODKLADNÍ A VÝPLŇOVÉ VRSTVY Z KAMENIVA TĚŽENÉHO
štp 0/8
kubatura viz tabulka SO 302+přípojky VP1-3+podsyp vodoměrné šachty</t>
  </si>
  <si>
    <t>3,6=3,600 [A]
0,6*0,1*9,3=0,558 [C]
0,6*0,1*281,3=16,878 [G]
1,8*1,8*0,15=0,486 [E]
Celkem: A+C+G+E=21,522 [H]</t>
  </si>
  <si>
    <t>87327</t>
  </si>
  <si>
    <t>POTRUBÍ Z TRUB PLASTOVÝCH TLAKOVÝCH SVAŘOVANÝCH DN DO 100MM
přípojky: VP1 Kašna, VP2 Pítko 1, VP3 Pítko 2, přípojky k domům
PE 32x2,9 na PE 100  SDR11</t>
  </si>
  <si>
    <t>5,0=5,000 [A]
2,8=2,800 [B]
1,5=1,500 [C]
281,3=281,300 [D]
Celkem: A+B+C+D=290,600 [E]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</si>
  <si>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tlakové zkoušky ani proplach a dezinfekci</t>
  </si>
  <si>
    <t>891226</t>
  </si>
  <si>
    <t>VENTILY DN DO 80MM
na vodoměrnou soupravu pro VP1-3, pro přípojky domů
2x uzávěr, 1x zpětný ventil, 1x výtokový ventil
včetně dodání tvarovek, spojovacího a těsnícího materiálu</t>
  </si>
  <si>
    <t>(3+30+16)*(2+1+1)=196,000 [A]
Celkem: A=196,000 [B]</t>
  </si>
  <si>
    <t>- Položka zahrnuje kompletní montáž dle technologického předpisu, dodávku armatury, veškerou mimostaveništní a vnitrostaveništní dopravu.</t>
  </si>
  <si>
    <t>89413</t>
  </si>
  <si>
    <t>ŠACHTY KANALIZAČNÍ Z BETON DÍLCŮ NA POTRUBÍ DN DO 200MM
vstupní šachta vodoměrná DN 1200, víko pojezdné DN 600
na přípojkách VP1-3</t>
  </si>
  <si>
    <t>899308</t>
  </si>
  <si>
    <t>DOPLŇKY NA POTRUBÍ - SIGNALIZAČ VODIČ
CYKY 4 mm2</t>
  </si>
  <si>
    <t>281,3=281,300 [A]
Celkem: A=281,300 [B]</t>
  </si>
  <si>
    <t>- Položka zahrnuje veškerý materiál, výrobky a polotovary, včetně mimostaveništní a vnitrostaveništní dopravy (rovněž přesuny), včetně naložení a složení,případně s uložením. 
- položka signalizační vodič zahrnuje i kontrolní vývody.</t>
  </si>
  <si>
    <t>899309</t>
  </si>
  <si>
    <t>DOPLŇKY NA POTRUBÍ - VÝSTRAŽNÁ FÓLIE</t>
  </si>
  <si>
    <t>- Položka zahrnuje veškerý materiál, výrobky a polotovary, včetně mimostaveništní a vnitrostaveništní dopravy (rovněž přesuny), včetně naložení a složení,případně s uložením.</t>
  </si>
  <si>
    <t>899611</t>
  </si>
  <si>
    <t>TLAKOVÉ ZKOUŠKY POTRUBÍ DN DO 80MM
zkoušky přípojek</t>
  </si>
  <si>
    <t>9,3+281,3=290,600 [A]
Celkem: A=290,600 [B]</t>
  </si>
  <si>
    <t>89971</t>
  </si>
  <si>
    <t>PROPLACH A DEZINFEKCE VODOVODNÍHO POTRUBÍ DN DO 80MM
přípojky VP1 V2 VP3
Přípojky k domům</t>
  </si>
  <si>
    <t>- napuštění a vypuštění vody, dodání vody a dezinfekčního prostředku, bakteriologický rozbor vody.</t>
  </si>
  <si>
    <t>899901</t>
  </si>
  <si>
    <t>PŘEPOJENÍ PŘÍPOJEK
přípojky VP1, VP2, VP3, domům
navrtávací pasy Hawle</t>
  </si>
  <si>
    <t>3+30+16=49,000 [A]
Celkem: A=49,000 [B]</t>
  </si>
  <si>
    <t>položka zahrnuje řez na potrubí, dodání a osazení příslušných tvarovek a armatur</t>
  </si>
  <si>
    <t>89991</t>
  </si>
  <si>
    <t>VODOMĚR
vodoměr 3/4"   2,5m3/hod
dálkový odečet dat</t>
  </si>
  <si>
    <t>SO 303</t>
  </si>
  <si>
    <t>Vodní prvky</t>
  </si>
  <si>
    <t>POPLATKY ZA SKLÁDKU
Zemina (2,0t/m3)
k Pol. 131738</t>
  </si>
  <si>
    <t>30,98*2=61,960 [A]
Celkem: A=61,960 [B]</t>
  </si>
  <si>
    <t>HLOUBENÍ JAM ZAPAŽ I NEPAŽ TŘ. I, ODVOZ DO 20KM
Poplatek za skládku uveden v položce 014102</t>
  </si>
  <si>
    <t>šachta: 3,5*2*3=21,000 [A]
fontána: 3,14*3*3/2*1=14,130 [B]
potrubí: 2*2,5*1=5,000 [C]
Odečet chodníků: -9,15=-9,150 [D]
Celkem: A+B+C+D=30,980 [E]</t>
  </si>
  <si>
    <t>OBSYP POTRUBÍ A OBJEKTŮ Z NAKUPOVANÝCH MATERIÁLŮ
Obsyp potrubí</t>
  </si>
  <si>
    <t>(3,14*3*3/2+2*2,5)*0,35=6,695 [A]
Celkem: A=6,695 [B]</t>
  </si>
  <si>
    <t>27152</t>
  </si>
  <si>
    <t>POLŠTÁŘE POD ZÁKLADY Z KAMENIVA DRCENÉHO</t>
  </si>
  <si>
    <t>(3,5*2+2*2,5+3,14*3*3/2)*0,2=5,226 [A]
Celkem: A=5,226 [B]</t>
  </si>
  <si>
    <t>272324</t>
  </si>
  <si>
    <t>ZÁKLADY ZE ŽELEZOBETONU DO C25/30 (B30)</t>
  </si>
  <si>
    <t>(3,5*2+2*2,5+3,14*3*3/2)*0,15=3,919 [A]
Celkem: A=3,919 [B]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</si>
  <si>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</si>
  <si>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72226</t>
  </si>
  <si>
    <t>VODOMĚRY
Vodoměr s dálkovým odečtem instalovaným do technické šachty</t>
  </si>
  <si>
    <t>- výrobní dokumentaci (včetně technologického předpisu)
- dodání veškerého instalačního a  pomocného  materiálu  (trouby,  trubky,  armatury,  tvarové  kusy,  spojovací a těsnící materiál a pod.), podpěrných, závěsných, upevňovacích prvků, včetně potřebných úprav
- zednické výpomoci, jako je vysekávání kapes a rýh, jejich vyplnění a začištění
- úprava podkladu a osazení podpěr, osazení a očištění podkladu a podpěr
- zřízení plně funkční instalace, kompletní soustavy, podle příslušného technologického předpisu
- zřízení instalace i jednotlivých částí po etapách, včetně pracovních spar a spojů
- úprava a příprava prostupů, okolí podpěr, zaústění a napojení a upevnění odpadních výustek
- ochrana potrubí nátěrem, včetně úpravy povrchu, případně izolací, nejsou-li tyto práce předmětem jiné položky
- úprava, očištění a ošetření prostoru kolem instalace
- provedení požadovaných (i etapových) tlakových zkoušek, proplachu a desinfekce potrubí.</t>
  </si>
  <si>
    <t>893117</t>
  </si>
  <si>
    <t>R1</t>
  </si>
  <si>
    <t>TECHNOLOGIE FONTÁNY
viz samostatný rozpočet</t>
  </si>
  <si>
    <t>položka zahrnuje:
- poklopy s rámem, mříže s rámem, stupadla, žebříky, stropy z bet. dílců a pod.
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
- předepsané podkladní konstrukce</t>
  </si>
  <si>
    <t>R2</t>
  </si>
  <si>
    <t>ELEKTROINSTALACE FONTÁNY
viz samostaný rozpočet</t>
  </si>
  <si>
    <t>899112</t>
  </si>
  <si>
    <t>POKLOPY LITINOVÉ SAMOSTATNÉ
800x800mm pro technologickou šachtu</t>
  </si>
  <si>
    <t>Položka zahrnuje dodávku a osazení předepsaného poklopu včetně rámu</t>
  </si>
  <si>
    <t>899574</t>
  </si>
  <si>
    <t>OBETONOVÁNÍ POTRUBÍ ZE ŽELEZOBETONU DO C25/30 (B30) VČETNĚ VÝZTUŽE
Obetonování plastové technologické šachty</t>
  </si>
  <si>
    <t>stěny: 2*3,5*2*0,15+2*2*2,1*0,15=3,360 [A]
strop: (3,5*2-0,8*0,8)*0,15=0,954 [B]
límec: 4*0,8*0,4*0,15=0,192 [C]
Celkem: A+B+C=4,506 [D]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</si>
  <si>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</si>
  <si>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SO 401</t>
  </si>
  <si>
    <t>Rekonstrukce VO</t>
  </si>
  <si>
    <t>POPLATKY ZA SKLÁDKU
skládkovné zemina</t>
  </si>
  <si>
    <t>VO v komunikaci 0,6x0,5: 793,2885*0,6*0,5=237,987 [A]
VO v chodníku 0,25x0,35: 225,7949*0,25*0,35=19,757 [B]
VO ve volném terénu 0,5x0,35: 32,2431*0,5*0,35=5,643 [C]
Celkem: A+B+C=263,387 [D]
2,0*0,8*0,8*18*14=322,560 [E]
Celkem: A=237,987 [F]
(F*0,8+D)*2,0=907,553 [G]</t>
  </si>
  <si>
    <t>POPLATKY ZA SKLÁDKU
skládkovné beton prostý  20% pol 131838</t>
  </si>
  <si>
    <t>2,0*0,8*0,8*18*14=322,560 [A]
Celkem: A=322,560 [B]
A*0,2*2,0=129,024 [C]</t>
  </si>
  <si>
    <t>131838</t>
  </si>
  <si>
    <t>HLOUBENÍ JAM ZAPAŽ I NEPAŽ TŘ. II, ODVOZ DO 20KM
výkopy pro základ stožárů VO</t>
  </si>
  <si>
    <t>2,0*0,8*0,8*18*14=322,560 [A]
Celkem: A=322,560 [B]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</si>
  <si>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</si>
  <si>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HLOUBENÍ RÝH ŠÍŘ DO 2M PAŽ I NEPAŽ TŘ. I, ODVOZ DO 20KM
výkop rýhy pro uložení kabelu VO
bilance zemních prací</t>
  </si>
  <si>
    <t>VO v komunikaci 0,6x0,5: 793,2885*0,6*0,5=237,987 [A]
VO v chodníku 0,25x0,35: 225,7949*0,25*0,35=19,757 [B]
VO ve volném terénu 0,5x0,35: 32,2431*0,5*0,35=5,643 [C]
Celkem: A+B+C=263,387 [D]</t>
  </si>
  <si>
    <t>17481</t>
  </si>
  <si>
    <t>ZÁSYP JAM A RÝH Z NAKUPOVANÝCH MATERIÁLŮ
zásypy kabelové trasy VO a trasy kabelu pro zemní nasvícení
pol 132738</t>
  </si>
  <si>
    <t>263,387=263,387 [A]
Celkem: A=263,387 [B]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</si>
  <si>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</si>
  <si>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272314</t>
  </si>
  <si>
    <t>ZÁKLADY Z PROSTÉHO BETONU DO C25/30 (B30)
základy pro stožáry VO min C25/30 XF2 včetně osazení stožárové trouby</t>
  </si>
  <si>
    <t>1,8*0,7*0,7*18*14=222,264 [A]
Celkem: A=222,264 [B]</t>
  </si>
  <si>
    <t>56342</t>
  </si>
  <si>
    <t>VOZOVKOVÉ VRSTVY ZE ŠTĚRKOPÍSKU TL. DO 100MM
lože pro kabel VO</t>
  </si>
  <si>
    <t>(793+225+32)*0,4=420,000 [A]
Celkem: A=420,000 [B]</t>
  </si>
  <si>
    <t>702221</t>
  </si>
  <si>
    <t>Kabelová chránička zemní UV stabilní DN do 100 mm
chránička kabelu VO pod komunikace</t>
  </si>
  <si>
    <t>8,44+7,48+8,61+6,97+9,06+9,06+8,11+8,22=65,950 [A]
Celkem: A=65,950 [B]</t>
  </si>
  <si>
    <t>1. Položka obsahuje:
– přípravu podkladu pro osazení
2. Položka neobsahuje:
 X
3. Způsob měření:
Měří se metr délkový.</t>
  </si>
  <si>
    <t>2013_ŽS</t>
  </si>
  <si>
    <t>702312</t>
  </si>
  <si>
    <t>Zakrytí kabelů výstražnou fólií šířky přes 20 do 40 cm
zakrytí kabelů VO</t>
  </si>
  <si>
    <t>793,288+225,794+32,243=1 051,325 [A]
Celkem: A=1 051,325 [B]</t>
  </si>
  <si>
    <t>702620</t>
  </si>
  <si>
    <t>Odkrytí a zakrytí kabelů krytých fólií, pásem nebo deskou
odkrytí stávajících kabelů</t>
  </si>
  <si>
    <t>821,1=821,100 [A]
Celkem: A=821,100 [B]</t>
  </si>
  <si>
    <t>1. Položka obsahuje:
 – obnovu a výměnu poškozených krytů
 – pomocné mechanismy
2. Položka neobsahuje:
 X
3. Způsob měření:
Měří se metr délkový.</t>
  </si>
  <si>
    <t>702720</t>
  </si>
  <si>
    <t>Oddělení kabelů ve výkopu betonovou deskou
obetonování chrániček VO v komunikaci</t>
  </si>
  <si>
    <t>65,973=65,973 [A]
Celkem: A=65,973 [B]</t>
  </si>
  <si>
    <t>702902</t>
  </si>
  <si>
    <t>Zasypání kabelu vrstvou z přesátého písku světlé šířky přes 120 do 250 mm
trasa kabelu VO</t>
  </si>
  <si>
    <t>793,288+225,794+32,243-65,973=985,352 [A]
Celkem: A=985,352 [B]</t>
  </si>
  <si>
    <t>1. Položka obsahuje:
 – veškeré práce a materiál obsažený v názvu položky
2. Položka neobsahuje:
 X
3. Způsob měření:
Měří se metr délkový.</t>
  </si>
  <si>
    <t>709110</t>
  </si>
  <si>
    <t>Provizorní zajištění kabelu ve výkopu
prov zajištění křížení sítí s kabelem VO</t>
  </si>
  <si>
    <t>14*12=168,000 [A]
Celkem: A=168,000 [B]</t>
  </si>
  <si>
    <t>1. Položka obsahuje:
 – obsahuje i demontáž po skončení provizorního stavu
 – dopravu do skladu nebo na likvidaci
 – obrátkovost, opotřebení zapůjčeného materiálu
 – poplatek za likvidaci odpadů, pokud je materiál likvidován
2. Položka neobsahuje:
 X
3. Způsob měření:
Udává se počet kusů kompletní konstrukce nebo práce.</t>
  </si>
  <si>
    <t>709400</t>
  </si>
  <si>
    <t>Zatažení lanka do chráničky nebo žlabu
chráničky v komunikaci</t>
  </si>
  <si>
    <t>65,97=65,970 [A]
Celkem: A=65,970 [B]</t>
  </si>
  <si>
    <t>1. Položka obsahuje:
 – odvinutí, napojení a zatažení lana do kanálku nebo tvárnicové trasy
 – pomocné mechanismy
2. Položka neobsahuje:
 X
3. Způsob měření:
Měří se metr délkový.</t>
  </si>
  <si>
    <t>741534</t>
  </si>
  <si>
    <t>Svítidlo exteriérové  LED (IP20)
osvětlení kašny 4ks zemní LED svítidlo
osvětlení sochy 2ks LED
Scénické osvětlení fasády 3x - viz PD</t>
  </si>
  <si>
    <t>4+2+3=9,000 [A]
Celkem: A=9,000 [B]</t>
  </si>
  <si>
    <t>1. Položka obsahuje:
 – veškeré práce a materiál obsažený v názvu položky
2. Položka neobsahuje:
 X
3. Způsob měření:
Udává se počet kusů kompletní konstrukce nebo práce.</t>
  </si>
  <si>
    <t>741911</t>
  </si>
  <si>
    <t>Uzemňovací vodič v zemi FeZn do 120 mm2</t>
  </si>
  <si>
    <t>(793+225+32)*0,7=735,000 [A]
Celkem: A=735,000 [B]</t>
  </si>
  <si>
    <t>1. Položka obsahuje:
 – přípravu podkladu pro osazení
 – měření, dělení, spojování, tvarování
 – ochranný nátěr spojů a při průchodu vodiče nad terén apod. dle příslušných norem
2. Položka neobsahuje:
 X
3. Způsob měření:
Měří se metr délkový v ose vodiče nebo lana.</t>
  </si>
  <si>
    <t>741931</t>
  </si>
  <si>
    <t>Uzemňovací vodič v zemi měděný do 120 mm2
osvětlení pomníku, zastávek MHD</t>
  </si>
  <si>
    <t>148=148,000 [A]
Celkem: A=148,000 [B]</t>
  </si>
  <si>
    <t>1. Položka obsahuje:
 – veškeré práce a materiál obsažený v názvu položky
2. Položka neobsahuje:
 X
3. Způsob měření:
Měří se metr délkový v ose vodiče nebo lana.</t>
  </si>
  <si>
    <t>742H17</t>
  </si>
  <si>
    <t>UKONČENÍ KABELU CYKY VE STOŽÁRU NA SVORKOVNICI
kabel VO CYKY 4x16</t>
  </si>
  <si>
    <t xml:space="preserve">1kus      </t>
  </si>
  <si>
    <t>18+14=32,000 [A]
Celkem: A=32,000 [B]</t>
  </si>
  <si>
    <t>742H31</t>
  </si>
  <si>
    <t>KABEL NN CYKY
kabel NN CYKY 5Jx2,5 osvětlení pomníku a zastávek MHD
včetně smyček a záloh, včetně měření</t>
  </si>
  <si>
    <t>168+168*0,2=201,600 [A]
Celkem: A=201,600 [B]</t>
  </si>
  <si>
    <t>742H32</t>
  </si>
  <si>
    <t>KABEL NN ČTYŘŽILOVÝ CYKY
kabel VO včetně smyček a záloh, včetně měření</t>
  </si>
  <si>
    <t>793*1,2+225+32=1 208,600 [A]
Celkem: A=1 208,600 [B]</t>
  </si>
  <si>
    <t>744521</t>
  </si>
  <si>
    <t>Rozvaděč  venkovní  typu ZB-FE-3D
ZM UL 01 - kompletní nahrazení starého rozvaděče včetně vystrojení a stavebních prací - zabudování
ZM UL 02 - rozvaděč nový kompletně vystrojený včetně stavebních prací spojených se zabudováním</t>
  </si>
  <si>
    <t>1. Položka obsahuje:
 – přípravu podkladu pro osazení vč. upevňovacího materiálu, veškerý podružný a pomocný materiál
 – technický popis viz. projektová dokumentace
 – provedení zkoušek, dodání předepsaných zkoušek, revizí a atestů, měření, nastavení
2. Položka neobsahuje:
 X
3. Způsob měření:
Udává se počet kusů kompletní konstrukce nebo práce.</t>
  </si>
  <si>
    <t>74D111</t>
  </si>
  <si>
    <t>Připevnění svítidla  na jednoduchý stožár nebo břevno
přípevnění svítidel na stožár VO včetně dodání  sodíkových výbojek - dle architektonického návrhu</t>
  </si>
  <si>
    <t>18*2+14*3=78,000 [A]
Celkem: A=78,000 [B]</t>
  </si>
  <si>
    <t>1. Položka obsahuje:
 – všechny náklady na montáž a materiál dodaného zařízení  protikorozně ošetřeného podle TKP se všemi pomocnými doplňujícími součástmi a pracemi s použitím  mechanizmů
 – cena položky je vč. ostatních rozpočtových nákladů 
2. Položka neobsahuje:
 X
3. Způsob měření:
Udává se počet kusů kompletní konstrukce nebo práce.</t>
  </si>
  <si>
    <t>74F322</t>
  </si>
  <si>
    <t>Revizní zpráva
revize VO</t>
  </si>
  <si>
    <t>1. Položka obsahuje:
 – revizi autorizovaným revizním technikem na zařízeních trakčního vedení podle požadavku ČSN, včetně hodnocení
2. Položka neobsahuje:
 X
3. Způsob měření:
Udává se počet kusů kompletní konstrukce nebo práce.</t>
  </si>
  <si>
    <t>75H141</t>
  </si>
  <si>
    <t>Stožár (sloup) ocelový do 10 m
stožár VO ocelový 8m architekt včetně elektrovýzbroje a výložníků</t>
  </si>
  <si>
    <t>18=18,000 [A]
Celkem: A=18,000 [B]</t>
  </si>
  <si>
    <t>Stožár (sloup) ocelový do 10 m
stožár ocelový architekt 10 m včetně elektrovýzbroje a výložníků</t>
  </si>
  <si>
    <t>14=14,000 [A]
Celkem: A=14,000 [B]</t>
  </si>
  <si>
    <t>967188</t>
  </si>
  <si>
    <t>VYBOURÁNÍ ČÁSTÍ KONSTRUKCÍ KOVOVÝCH S ODVOZEM DO 20KM
Zrušení stožárů VO v=10m a v=6m, uložení dle požadavku TDI</t>
  </si>
  <si>
    <t>0,160*21=3,360 [A]
0,128*1=0,128 [B]
Celkem: A+B=3,488 [C]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</si>
  <si>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</si>
  <si>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SO 801</t>
  </si>
  <si>
    <t>Sadové úpravy</t>
  </si>
  <si>
    <t>112034</t>
  </si>
  <si>
    <t>ODSTRANĚNÍ STROMŮ, PAŘEZŮ A KEŘŮ
viz samostatný rozpočet</t>
  </si>
  <si>
    <t>1=1,000 [A]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</si>
  <si>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</si>
  <si>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18471</t>
  </si>
  <si>
    <t>OCHRANA STROMŮ PŘI STAVEBNÍCH PRACÍCH
viz samostatný rozpočet</t>
  </si>
  <si>
    <t>položka zahrnuje odplevelení s nakypřením, vypletí, ošetření řezem, hnojením, odstranění poškozených částí dřevin s případným složením odpadu na hromady, naložením na dopravní prostředek, odvozem a složením</t>
  </si>
  <si>
    <t>184A2</t>
  </si>
  <si>
    <t>VÝSADBA RABAT TRVALEK, OKRASNÝCH TRAVIN, CIBULOVIN A NIŽŠÍCH KEŘŮ, VÝSADBA ZÁHONU PŘED BUDOVOU ČP.7.
viz samostatný rozpočet</t>
  </si>
  <si>
    <t>Položka vysazování keřů zahrnuje i hloubení jamek (min. rozměry pro keře 30/30/30cm) s event. výměnou půdy, s hnojením anorganickým hnojivem a přídavkem organického hnojiva min. 2kg pro keře, zálivku, kůly, a pod.
položka zahrnuje veškerý materiál, výrobky a polotovary, včetně mimostaveništní a vnitrostaveništní dopravy (rovněž přesuny), včetně naložení a složení, případně s uložením</t>
  </si>
  <si>
    <t>184B11</t>
  </si>
  <si>
    <t>VÝSADBA STROMŮ (TECHNOLOGIE A)
viz samostatný rozpočet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</si>
  <si>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</si>
  <si>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184B12</t>
  </si>
  <si>
    <t>VÝSADBA STROMŮ (TECHNOLOGIE B)
viz samostatný rozpočet</t>
  </si>
  <si>
    <t>184B13</t>
  </si>
  <si>
    <t>ROSTLINNÝ MATERIÁL
viz samostatný rozpočet</t>
  </si>
  <si>
    <t>184E2</t>
  </si>
  <si>
    <t>PŘESAZENÍ STÁVAJÍCÍCH HLOHŮ
viz samostatný rozpočet</t>
  </si>
  <si>
    <t>Položka přesazování stromů zahrnuje i hloubení jamek (min. rozměry pro stromy 50/50/50cm) s event. výměnou půdy, s hnojením anorganickým hnojivem a přídavkem organického hnojiva min. 5kg pro stromy, zálivku, kůly, chráničky ke stromům nebo ochrana stromů nátěrem a pod.
položka zahrnuje veškerý materiál, výrobky a polotovary, včetně mimostaveništní a vnitrostaveništní dopravy (rovněž přesuny), včetně naložení a složení, případně s uložením</t>
  </si>
  <si>
    <t>SO 901</t>
  </si>
  <si>
    <t>Dopravní značení, DIO</t>
  </si>
  <si>
    <t>914122</t>
  </si>
  <si>
    <t>DOPRAVNÍ ZNAČKY ZÁKLADNÍ VELIKOSTI OCELOVÉ FÓLIE TŘ 1 - MONTÁŽ S PŘEMÍSTĚNÍM
B1 2ks, C2b 1ks, E3a 2ks, E13 2ks, IP 10a 2ks, IP22 5ks, IS 11a 5ks, IS 11c 8ks, 
přechodné dopravní značení v první etapě</t>
  </si>
  <si>
    <t>2+1+2+2+2+5+5+8=27,000 [A]
Celkem: A=27,000 [B]</t>
  </si>
  <si>
    <t>položka zahrnuje:
- dopravu demontované značky z dočasné skládky
- osazení a montáž značky na místě určeném projektem
- nutnou opravu poškozených částí
nezahrnuje dodávku značky</t>
  </si>
  <si>
    <t>DOPRAVNÍ ZNAČKY ZÁKLADNÍ VELIKOSTI OCELOVÉ FÓLIE TŘ 1 - MONTÁŽ S PŘEMÍSTĚNÍM
B1 2ks, E 3a 2ks, E13 2ks, IP 10a 2ks, IP 22 5ks, IS 11a 5ks, IS 11c 8 ks, 
přechodné dopravní značení ve druhé etapě</t>
  </si>
  <si>
    <t>2+2+2+2+5+5+8=26,000 [A]
Celkem: A=26,000 [B]</t>
  </si>
  <si>
    <t>914123</t>
  </si>
  <si>
    <t>DOPRAVNÍ ZNAČKY ZÁKLADNÍ VELIKOSTI OCELOVÉ FÓLIE TŘ 1 - DEMONTÁŽ
I. a II. etapa</t>
  </si>
  <si>
    <t>27+26=53,000 [A]
Celkem: A=53,000 [B]</t>
  </si>
  <si>
    <t>Položka zahrnuje odstranění, demontáž a odklizení materiálu s odvozem na předepsané místo</t>
  </si>
  <si>
    <t>914129</t>
  </si>
  <si>
    <t>DOPRAV ZNAČKY ZÁKLAD VEL OCEL FÓLIE TŘ 1 - NÁJEMNÉ
I.etapa 90 dní
II etapa 65 dní</t>
  </si>
  <si>
    <t xml:space="preserve">KSDEN     </t>
  </si>
  <si>
    <t>(90*27+65*26)=4 120,000 [A]
Celkem: A=4 120,000 [B]</t>
  </si>
  <si>
    <t>položka zahrnuje sazbu za pronájem dopravních značek a zařízení, počet jednotek je určen jako součin počtu značek a počtu dní použití</t>
  </si>
  <si>
    <t>915111</t>
  </si>
  <si>
    <t>VODOROVNÉ DOPRAVNÍ ZNAČENÍ BARVOU HLADKÉ - DODÁVKA A POKLÁDKA
Žlutá barva - označení schodu u zastávky na náměstí
plocha odečtena z digit koordinační situace</t>
  </si>
  <si>
    <t>40*0,1=4,000 [A]</t>
  </si>
  <si>
    <t>položka zahrnuje:
- dodání a pokládku nátěrového materiálu (měří se pouze natíraná plocha)
- předznačení a reflexní úpravu</t>
  </si>
  <si>
    <t>91551</t>
  </si>
  <si>
    <t>VODOROVNÉ DOPRAVNÍ ZNAČENÍ - PŘEDEM PŘIPRAVENÉ SYMBOLY
V10f</t>
  </si>
  <si>
    <t>V10f  3=3,000 [A]
Celkem: A=3,000 [B]</t>
  </si>
  <si>
    <t>položka zahrnuje:
- dodání a pokládku předepsaného symbolu
- zahrnuje předznačení a reflexní úpravu</t>
  </si>
  <si>
    <t>916122</t>
  </si>
  <si>
    <t>DOPRAV SVĚTLO VÝSTRAŽ SOUPRAVA 3KS - MONTÁŽ S PŘESUNEM
I. a II. etapa spolu se Z2</t>
  </si>
  <si>
    <t>2+2=4,000 [A]
Celkem: A=4,000 [B]</t>
  </si>
  <si>
    <t>položka zahrnuje:
- přemístění zařízení z dočasné skládky a jeho osazení a montáž na místě určeném projektem
- údržbu po celou dobu trvání funkce, náhradu zničených nebo ztracených kusů, nutnou opravu poškozených částí
- napájení z baterie včetně záložní baterie</t>
  </si>
  <si>
    <t>916123</t>
  </si>
  <si>
    <t>DOPRAV SVĚTLO VÝSTRAŽ SOUPRAVA 3KS - DEMONTÁŽ
I. a II. etapa</t>
  </si>
  <si>
    <t>Položka zahrnuje odstranění, demontáž a odklizení zařízení s odvozem na předepsané místo</t>
  </si>
  <si>
    <t>916129</t>
  </si>
  <si>
    <t>DOPRAV SVĚTLO VÝSTRAŽ SOUPRAVA 3KS - NÁJEMNÉ
I. etapa 90 dní
II. etapa 65 dní</t>
  </si>
  <si>
    <t>2*90+2*65=310,000 [A]
Celkem: A=310,000 [B]</t>
  </si>
  <si>
    <t>položka zahrnuje sazbu za pronájem zařízení. Počet měrných jednotek se určí jako součin počtu zařízení a počtu dní použití.</t>
  </si>
  <si>
    <t>916312</t>
  </si>
  <si>
    <t>DOPRAVNÍ ZÁBRANY Z2 S FÓLIÍ TŘ 1 - MONTÁŽ S PŘESUNEM
i. etapa  2ks, II.etapa 2ks</t>
  </si>
  <si>
    <t>4=4,000 [A]
Celkem: A=4,000 [B]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</si>
  <si>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</si>
  <si>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916313</t>
  </si>
  <si>
    <t>DOPRAVNÍ ZÁBRANY Z2 S FÓLIÍ TŘ 1 - DEMONTÁŽ
i.etapa, II.etapa</t>
  </si>
  <si>
    <t>916319</t>
  </si>
  <si>
    <t>DOPRAVNÍ ZÁBRANY Z2 - NÁJEMNÉ
I. etapa 90 dní
II.etapa 65 dní</t>
  </si>
  <si>
    <t>155=155,000 [A]
Celkem: A=155,000 [B]</t>
  </si>
  <si>
    <t>SO 902</t>
  </si>
  <si>
    <t>Městský mobiliář</t>
  </si>
  <si>
    <t>93711</t>
  </si>
  <si>
    <t>MOBILIÁŘ - DŘEVĚNÉ LAVIČKY
odečteno z koordinační situace
dřevo dub, povrch lakovaný - matný transparentní lak, základní kostra žárově pozinkovaná ocel délky 150 cm
Konkrétní specifikace viz SO 902 - Městský mobiliář</t>
  </si>
  <si>
    <t>10=10,000 [A]
Celkem: A=10,000 [B]</t>
  </si>
  <si>
    <t>Položka zahrnuje:
- montáž, osazení a dodávku kompletního zařízení, předepsaného zadávací dokumentací
- mimostavništní a vnitrostaveništní dopravu
- nezbytné zemní práce a základové konstrukce
- předepsanou povrchovou úpravu (nátěry a pod.)
Pozn.: materiál uvedený v textu představuje rozhodující podíl ve výrobku</t>
  </si>
  <si>
    <t>MOBILIÁŘ - DŘEVĚNÉ LAVIČKY
odečteno z koordinační situace
dřevo dub, povrch lakovaný - matný transparentní lak, základní kostra žárově pozinkovaná ocel délky 200 cm
Konkrétní specifikace viz SO 902 - Městský mobiliář</t>
  </si>
  <si>
    <t>41=41,000 [A]
Celkem: A=41,000 [B]</t>
  </si>
  <si>
    <t>93753</t>
  </si>
  <si>
    <t>MOBILIÁŘ - KOVOVÉ KOŠE NA ODPADKY
Odpadkový koš "vajíčko" z pozinkovaného plechu v barvách pro druhy tříděného odpadu - v hnízdě po 4ks
Odečteno z koordinační situace
Konkrétní specifikace viz SO 902 - Městský mobiliář</t>
  </si>
  <si>
    <t>MOBILIÁŘ - KOVOVÉ KOŠE NA ODPADKY
Odpadkový koš "vajíčko" z pozinkovaného plechu v barvách pro druhy tříděného odpadu - samostatně stojící
Odečteno z koordinační situace
Konkrétní specifikace viz SO 902 - Městský mobiliář</t>
  </si>
  <si>
    <t>20=20,000 [A]
Celkem: A=20,000 [B]</t>
  </si>
  <si>
    <t>93754</t>
  </si>
  <si>
    <t>MOBILIÁŘ - KOVOVÉ STOJANY NA KOLA
odečteno z koordinační situace
Oboustranný stojan na kola, pevné pozinkované ocelové rámy.
2 stání
Konkrétní specifikace viz SO 902 - Městský mobiliář</t>
  </si>
  <si>
    <t>MOBILIÁŘ - KOVOVÉ STOJANY NA KOLA
odečteno z koo situace 
Pevný pozinkovaný ocelový rám - 2 stání
Konkrétní specifikace viz SO 902 - Městský mobiliář</t>
  </si>
  <si>
    <t>7=7,000 [A]
Celkem: A=7,000 [B]</t>
  </si>
  <si>
    <t>MOBILIÁŘ - KOVOVÉ STOJANY NA KOLA
odečteno z koo situace 
Pevný pozinkovaný ocelový rám - 4 stání
Konkrétní specifikace viz SO 902 - Městský mobiliář</t>
  </si>
  <si>
    <t>93756</t>
  </si>
  <si>
    <t>MOBILIÁŘ - KOVOVÉ MŘÍŽE PRO STROMY
Čtvercová stromová mříž z litiny 100x100cm s vnitřním otvorem D400
Počet odečten z koordinační situace
Konkrétní specifikace viz SO 902 - Městský mobiliář</t>
  </si>
  <si>
    <t>46=46,000 [A]
Celkem: A=46,000 [B]</t>
  </si>
  <si>
    <t>93767</t>
  </si>
  <si>
    <t>MOBILIÁŘ - PŘÍSTŘEŠKY PRO ZASTÁVKY VEŘEJNÉ DOPRAVY
viz koo situace,
žárově zinkovaná ocel s bezpečnostním  sklem, vybavení informační panel, osvětlení
Konkrétní specifikace viz SO 902 - Městský mobiliář</t>
  </si>
  <si>
    <t>93798</t>
  </si>
  <si>
    <t>MOBILIÁŘ - VYBAVENÍ DĚTSKÝCH HŘIŠŤ
Dětská pružinová houpadla houpadla
Konkrétní specifikace viz SO 902 - Městský mobiliář</t>
  </si>
  <si>
    <t>11=11,000 [A]
Celkem: A=11,000 [B]</t>
  </si>
  <si>
    <t>MOBILIÁŘ - VLAJKOVÝ STOŽÁR
Systémové laminátové stožáry na vlajky v kombinaci s atypickým pískovcovým soklem
Sezoně zaměnitelné za vánoční strom
Konkrétní specifikace viz SO 902 - Městský mobiliář</t>
  </si>
  <si>
    <t>MOBILIÁŘ -  KAŠNA S PITNOU VODOU
mělká kašna s pitnou vodou pískovec, litinový přívod vody s časovým ventilem, litinová vpust
Konkrétní specifikace viz SO 902 - Městský mobiliář</t>
  </si>
  <si>
    <t>R3</t>
  </si>
  <si>
    <t>MOBILIÁŘ - PÍTKO
Litinové pítko s tlačítkem, litinová mřížka, pískovcový sokl
Konkrétní specifikace viz SO 902 - Městský mobiliář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</si>
</sst>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SUM(C11:C20)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SUM(E11:E20)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8">
        <f>'SO 000'!I53</f>
        <v>0</v>
      </c>
      <c r="D11" s="8">
        <f>'SO 000'!P53</f>
        <v>0</v>
      </c>
      <c r="E11" s="8">
        <f aca="true" t="shared" si="0" ref="E11:E20">C11+D11</f>
        <v>0</v>
      </c>
    </row>
    <row r="12" spans="1:5" ht="12.75" customHeight="1">
      <c r="A12" s="6" t="s">
        <v>91</v>
      </c>
      <c r="B12" s="6" t="s">
        <v>92</v>
      </c>
      <c r="C12" s="8">
        <f>'SO 101'!I104</f>
        <v>0</v>
      </c>
      <c r="D12" s="8">
        <f>'SO 101'!P104</f>
        <v>0</v>
      </c>
      <c r="E12" s="8">
        <f t="shared" si="0"/>
        <v>0</v>
      </c>
    </row>
    <row r="13" spans="1:5" ht="12.75" customHeight="1">
      <c r="A13" s="6" t="s">
        <v>182</v>
      </c>
      <c r="B13" s="6" t="s">
        <v>183</v>
      </c>
      <c r="C13" s="8">
        <f>'SO 102'!I149</f>
        <v>0</v>
      </c>
      <c r="D13" s="8">
        <f>'SO 102'!P149</f>
        <v>0</v>
      </c>
      <c r="E13" s="8">
        <f t="shared" si="0"/>
        <v>0</v>
      </c>
    </row>
    <row r="14" spans="1:5" ht="12.75" customHeight="1">
      <c r="A14" s="6" t="s">
        <v>270</v>
      </c>
      <c r="B14" s="6" t="s">
        <v>271</v>
      </c>
      <c r="C14" s="8">
        <f>'SO 301'!I83</f>
        <v>0</v>
      </c>
      <c r="D14" s="8">
        <f>'SO 301'!P83</f>
        <v>0</v>
      </c>
      <c r="E14" s="8">
        <f t="shared" si="0"/>
        <v>0</v>
      </c>
    </row>
    <row r="15" spans="1:5" ht="12.75" customHeight="1">
      <c r="A15" s="6" t="s">
        <v>326</v>
      </c>
      <c r="B15" s="6" t="s">
        <v>327</v>
      </c>
      <c r="C15" s="8">
        <f>'SO 302'!I74</f>
        <v>0</v>
      </c>
      <c r="D15" s="8">
        <f>'SO 302'!P74</f>
        <v>0</v>
      </c>
      <c r="E15" s="8">
        <f t="shared" si="0"/>
        <v>0</v>
      </c>
    </row>
    <row r="16" spans="1:5" ht="12.75" customHeight="1">
      <c r="A16" s="6" t="s">
        <v>367</v>
      </c>
      <c r="B16" s="6" t="s">
        <v>368</v>
      </c>
      <c r="C16" s="8">
        <f>'SO 303'!I65</f>
        <v>0</v>
      </c>
      <c r="D16" s="8">
        <f>'SO 303'!P65</f>
        <v>0</v>
      </c>
      <c r="E16" s="8">
        <f t="shared" si="0"/>
        <v>0</v>
      </c>
    </row>
    <row r="17" spans="1:5" ht="12.75" customHeight="1">
      <c r="A17" s="6" t="s">
        <v>398</v>
      </c>
      <c r="B17" s="6" t="s">
        <v>399</v>
      </c>
      <c r="C17" s="8">
        <f>'SO 401'!I116</f>
        <v>0</v>
      </c>
      <c r="D17" s="8">
        <f>'SO 401'!P116</f>
        <v>0</v>
      </c>
      <c r="E17" s="8">
        <f t="shared" si="0"/>
        <v>0</v>
      </c>
    </row>
    <row r="18" spans="1:5" ht="12.75" customHeight="1">
      <c r="A18" s="6" t="s">
        <v>488</v>
      </c>
      <c r="B18" s="6" t="s">
        <v>489</v>
      </c>
      <c r="C18" s="8">
        <f>'SO 801'!I44</f>
        <v>0</v>
      </c>
      <c r="D18" s="8">
        <f>'SO 801'!P44</f>
        <v>0</v>
      </c>
      <c r="E18" s="8">
        <f t="shared" si="0"/>
        <v>0</v>
      </c>
    </row>
    <row r="19" spans="1:5" ht="12.75" customHeight="1">
      <c r="A19" s="6" t="s">
        <v>510</v>
      </c>
      <c r="B19" s="6" t="s">
        <v>511</v>
      </c>
      <c r="C19" s="8">
        <f>'SO 901'!I59</f>
        <v>0</v>
      </c>
      <c r="D19" s="8">
        <f>'SO 901'!P59</f>
        <v>0</v>
      </c>
      <c r="E19" s="8">
        <f t="shared" si="0"/>
        <v>0</v>
      </c>
    </row>
    <row r="20" spans="1:5" ht="12.75" customHeight="1">
      <c r="A20" s="6" t="s">
        <v>555</v>
      </c>
      <c r="B20" s="6" t="s">
        <v>556</v>
      </c>
      <c r="C20" s="8">
        <f>'SO 902'!I62</f>
        <v>0</v>
      </c>
      <c r="D20" s="8">
        <f>'SO 902'!P62</f>
        <v>0</v>
      </c>
      <c r="E20" s="8">
        <f t="shared" si="0"/>
        <v>0</v>
      </c>
    </row>
  </sheetData>
  <sheetProtection formatColumns="0"/>
  <hyperlinks>
    <hyperlink ref="A11" location="#'SO 000'!A1" tooltip="Odkaz na stranku objektu [SO 000]" display="SO 000"/>
    <hyperlink ref="A12" location="#'SO 101'!A1" tooltip="Odkaz na stranku objektu [SO 101]" display="SO 101"/>
    <hyperlink ref="A13" location="#'SO 102'!A1" tooltip="Odkaz na stranku objektu [SO 102]" display="SO 102"/>
    <hyperlink ref="A14" location="#'SO 301'!A1" tooltip="Odkaz na stranku objektu [SO 301]" display="SO 301"/>
    <hyperlink ref="A15" location="#'SO 302'!A1" tooltip="Odkaz na stranku objektu [SO 302]" display="SO 302"/>
    <hyperlink ref="A16" location="#'SO 303'!A1" tooltip="Odkaz na stranku objektu [SO 303]" display="SO 303"/>
    <hyperlink ref="A17" location="#'SO 401'!A1" tooltip="Odkaz na stranku objektu [SO 401]" display="SO 401"/>
    <hyperlink ref="A18" location="#'SO 801'!A1" tooltip="Odkaz na stranku objektu [SO 801]" display="SO 801"/>
    <hyperlink ref="A19" location="#'SO 901'!A1" tooltip="Odkaz na stranku objektu [SO 901]" display="SO 901"/>
    <hyperlink ref="A20" location="#'SO 902'!A1" tooltip="Odkaz na stranku objektu [SO 902]" display="SO 902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510</v>
      </c>
      <c r="D5" s="5"/>
      <c r="E5" s="5" t="s">
        <v>511</v>
      </c>
    </row>
    <row r="6" spans="1:5" ht="12.75" customHeight="1">
      <c r="A6" t="s">
        <v>18</v>
      </c>
      <c r="C6" s="5" t="s">
        <v>510</v>
      </c>
      <c r="D6" s="5"/>
      <c r="E6" s="5" t="s">
        <v>511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3" t="s">
        <v>24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/>
      <c r="O8" t="s">
        <v>35</v>
      </c>
      <c r="P8" t="s">
        <v>11</v>
      </c>
    </row>
    <row r="9" spans="1:15" ht="14.25">
      <c r="A9" s="13"/>
      <c r="B9" s="13"/>
      <c r="C9" s="13"/>
      <c r="D9" s="13"/>
      <c r="E9" s="13"/>
      <c r="F9" s="13"/>
      <c r="G9" s="13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43</v>
      </c>
      <c r="D11" s="7"/>
      <c r="E11" s="7" t="s">
        <v>159</v>
      </c>
      <c r="F11" s="7"/>
      <c r="G11" s="9"/>
      <c r="H11" s="7"/>
      <c r="I11" s="9"/>
    </row>
    <row r="12" spans="1:16" ht="51">
      <c r="A12" s="6">
        <v>1</v>
      </c>
      <c r="B12" s="6" t="s">
        <v>46</v>
      </c>
      <c r="C12" s="6" t="s">
        <v>512</v>
      </c>
      <c r="D12" s="6" t="s">
        <v>25</v>
      </c>
      <c r="E12" s="6" t="s">
        <v>513</v>
      </c>
      <c r="F12" s="6" t="s">
        <v>78</v>
      </c>
      <c r="G12" s="8">
        <v>27</v>
      </c>
      <c r="H12" s="10"/>
      <c r="I12" s="8">
        <f>ROUND((H12*G12),3)</f>
        <v>0</v>
      </c>
      <c r="O12">
        <f>rekapitulace!H8</f>
        <v>21</v>
      </c>
      <c r="P12">
        <f>O12/100*I12</f>
        <v>0</v>
      </c>
    </row>
    <row r="13" ht="25.5">
      <c r="E13" s="11" t="s">
        <v>514</v>
      </c>
    </row>
    <row r="14" ht="63.75">
      <c r="E14" s="11" t="s">
        <v>515</v>
      </c>
    </row>
    <row r="15" spans="1:16" ht="51">
      <c r="A15" s="6">
        <v>2</v>
      </c>
      <c r="B15" s="6" t="s">
        <v>46</v>
      </c>
      <c r="C15" s="6" t="s">
        <v>512</v>
      </c>
      <c r="D15" s="6" t="s">
        <v>36</v>
      </c>
      <c r="E15" s="6" t="s">
        <v>516</v>
      </c>
      <c r="F15" s="6" t="s">
        <v>78</v>
      </c>
      <c r="G15" s="8">
        <v>26</v>
      </c>
      <c r="H15" s="10"/>
      <c r="I15" s="8">
        <f>ROUND((H15*G15),3)</f>
        <v>0</v>
      </c>
      <c r="O15">
        <f>rekapitulace!H8</f>
        <v>21</v>
      </c>
      <c r="P15">
        <f>O15/100*I15</f>
        <v>0</v>
      </c>
    </row>
    <row r="16" ht="25.5">
      <c r="E16" s="11" t="s">
        <v>517</v>
      </c>
    </row>
    <row r="17" ht="63.75">
      <c r="E17" s="11" t="s">
        <v>515</v>
      </c>
    </row>
    <row r="18" spans="1:16" ht="25.5">
      <c r="A18" s="6">
        <v>3</v>
      </c>
      <c r="B18" s="6" t="s">
        <v>46</v>
      </c>
      <c r="C18" s="6" t="s">
        <v>518</v>
      </c>
      <c r="D18" s="6" t="s">
        <v>48</v>
      </c>
      <c r="E18" s="6" t="s">
        <v>519</v>
      </c>
      <c r="F18" s="6" t="s">
        <v>78</v>
      </c>
      <c r="G18" s="8">
        <v>53</v>
      </c>
      <c r="H18" s="10"/>
      <c r="I18" s="8">
        <f>ROUND((H18*G18),3)</f>
        <v>0</v>
      </c>
      <c r="O18">
        <f>rekapitulace!H8</f>
        <v>21</v>
      </c>
      <c r="P18">
        <f>O18/100*I18</f>
        <v>0</v>
      </c>
    </row>
    <row r="19" ht="25.5">
      <c r="E19" s="11" t="s">
        <v>520</v>
      </c>
    </row>
    <row r="20" ht="25.5">
      <c r="E20" s="11" t="s">
        <v>521</v>
      </c>
    </row>
    <row r="21" spans="1:16" ht="38.25">
      <c r="A21" s="6">
        <v>4</v>
      </c>
      <c r="B21" s="6" t="s">
        <v>46</v>
      </c>
      <c r="C21" s="6" t="s">
        <v>522</v>
      </c>
      <c r="D21" s="6" t="s">
        <v>48</v>
      </c>
      <c r="E21" s="6" t="s">
        <v>523</v>
      </c>
      <c r="F21" s="6" t="s">
        <v>524</v>
      </c>
      <c r="G21" s="8">
        <v>4120</v>
      </c>
      <c r="H21" s="10"/>
      <c r="I21" s="8">
        <f>ROUND((H21*G21),3)</f>
        <v>0</v>
      </c>
      <c r="O21">
        <f>rekapitulace!H8</f>
        <v>21</v>
      </c>
      <c r="P21">
        <f>O21/100*I21</f>
        <v>0</v>
      </c>
    </row>
    <row r="22" ht="25.5">
      <c r="E22" s="11" t="s">
        <v>525</v>
      </c>
    </row>
    <row r="23" ht="25.5">
      <c r="E23" s="11" t="s">
        <v>526</v>
      </c>
    </row>
    <row r="24" spans="1:16" ht="38.25">
      <c r="A24" s="6">
        <v>5</v>
      </c>
      <c r="B24" s="6" t="s">
        <v>46</v>
      </c>
      <c r="C24" s="6" t="s">
        <v>527</v>
      </c>
      <c r="D24" s="6" t="s">
        <v>25</v>
      </c>
      <c r="E24" s="6" t="s">
        <v>528</v>
      </c>
      <c r="F24" s="6" t="s">
        <v>105</v>
      </c>
      <c r="G24" s="8">
        <v>4</v>
      </c>
      <c r="H24" s="10"/>
      <c r="I24" s="8">
        <f>ROUND((H24*G24),3)</f>
        <v>0</v>
      </c>
      <c r="O24">
        <f>rekapitulace!H8</f>
        <v>21</v>
      </c>
      <c r="P24">
        <f>O24/100*I24</f>
        <v>0</v>
      </c>
    </row>
    <row r="25" ht="12.75">
      <c r="E25" s="11" t="s">
        <v>529</v>
      </c>
    </row>
    <row r="26" ht="38.25">
      <c r="E26" s="11" t="s">
        <v>530</v>
      </c>
    </row>
    <row r="27" spans="1:16" ht="25.5">
      <c r="A27" s="6">
        <v>6</v>
      </c>
      <c r="B27" s="6" t="s">
        <v>46</v>
      </c>
      <c r="C27" s="6" t="s">
        <v>531</v>
      </c>
      <c r="D27" s="6" t="s">
        <v>48</v>
      </c>
      <c r="E27" s="6" t="s">
        <v>532</v>
      </c>
      <c r="F27" s="6" t="s">
        <v>78</v>
      </c>
      <c r="G27" s="8">
        <v>3</v>
      </c>
      <c r="H27" s="10"/>
      <c r="I27" s="8">
        <f>ROUND((H27*G27),3)</f>
        <v>0</v>
      </c>
      <c r="O27">
        <f>rekapitulace!H8</f>
        <v>21</v>
      </c>
      <c r="P27">
        <f>O27/100*I27</f>
        <v>0</v>
      </c>
    </row>
    <row r="28" ht="25.5">
      <c r="E28" s="11" t="s">
        <v>533</v>
      </c>
    </row>
    <row r="29" ht="38.25">
      <c r="E29" s="11" t="s">
        <v>534</v>
      </c>
    </row>
    <row r="30" spans="1:16" ht="25.5">
      <c r="A30" s="6">
        <v>7</v>
      </c>
      <c r="B30" s="6" t="s">
        <v>46</v>
      </c>
      <c r="C30" s="6" t="s">
        <v>535</v>
      </c>
      <c r="D30" s="6" t="s">
        <v>48</v>
      </c>
      <c r="E30" s="6" t="s">
        <v>536</v>
      </c>
      <c r="F30" s="6" t="s">
        <v>78</v>
      </c>
      <c r="G30" s="8">
        <v>4</v>
      </c>
      <c r="H30" s="10"/>
      <c r="I30" s="8">
        <f>ROUND((H30*G30),3)</f>
        <v>0</v>
      </c>
      <c r="O30">
        <f>rekapitulace!H8</f>
        <v>21</v>
      </c>
      <c r="P30">
        <f>O30/100*I30</f>
        <v>0</v>
      </c>
    </row>
    <row r="31" ht="25.5">
      <c r="E31" s="11" t="s">
        <v>537</v>
      </c>
    </row>
    <row r="32" ht="76.5">
      <c r="E32" s="11" t="s">
        <v>538</v>
      </c>
    </row>
    <row r="33" spans="1:16" ht="25.5">
      <c r="A33" s="6">
        <v>8</v>
      </c>
      <c r="B33" s="6" t="s">
        <v>46</v>
      </c>
      <c r="C33" s="6" t="s">
        <v>539</v>
      </c>
      <c r="D33" s="6" t="s">
        <v>48</v>
      </c>
      <c r="E33" s="6" t="s">
        <v>540</v>
      </c>
      <c r="F33" s="6" t="s">
        <v>78</v>
      </c>
      <c r="G33" s="8">
        <v>4</v>
      </c>
      <c r="H33" s="10"/>
      <c r="I33" s="8">
        <f>ROUND((H33*G33),3)</f>
        <v>0</v>
      </c>
      <c r="O33">
        <f>rekapitulace!H8</f>
        <v>21</v>
      </c>
      <c r="P33">
        <f>O33/100*I33</f>
        <v>0</v>
      </c>
    </row>
    <row r="34" ht="25.5">
      <c r="E34" s="11" t="s">
        <v>537</v>
      </c>
    </row>
    <row r="35" ht="25.5">
      <c r="E35" s="11" t="s">
        <v>541</v>
      </c>
    </row>
    <row r="36" spans="1:16" ht="38.25">
      <c r="A36" s="6">
        <v>9</v>
      </c>
      <c r="B36" s="6" t="s">
        <v>46</v>
      </c>
      <c r="C36" s="6" t="s">
        <v>542</v>
      </c>
      <c r="D36" s="6" t="s">
        <v>48</v>
      </c>
      <c r="E36" s="6" t="s">
        <v>543</v>
      </c>
      <c r="F36" s="6" t="s">
        <v>524</v>
      </c>
      <c r="G36" s="8">
        <v>310</v>
      </c>
      <c r="H36" s="10"/>
      <c r="I36" s="8">
        <f>ROUND((H36*G36),3)</f>
        <v>0</v>
      </c>
      <c r="O36">
        <f>rekapitulace!H8</f>
        <v>21</v>
      </c>
      <c r="P36">
        <f>O36/100*I36</f>
        <v>0</v>
      </c>
    </row>
    <row r="37" ht="25.5">
      <c r="E37" s="11" t="s">
        <v>544</v>
      </c>
    </row>
    <row r="38" ht="25.5">
      <c r="E38" s="11" t="s">
        <v>545</v>
      </c>
    </row>
    <row r="39" spans="1:16" ht="25.5">
      <c r="A39" s="6">
        <v>10</v>
      </c>
      <c r="B39" s="6" t="s">
        <v>46</v>
      </c>
      <c r="C39" s="6" t="s">
        <v>546</v>
      </c>
      <c r="D39" s="6" t="s">
        <v>48</v>
      </c>
      <c r="E39" s="6" t="s">
        <v>547</v>
      </c>
      <c r="F39" s="6" t="s">
        <v>78</v>
      </c>
      <c r="G39" s="8">
        <v>4</v>
      </c>
      <c r="H39" s="10"/>
      <c r="I39" s="8">
        <f>ROUND((H39*G39),3)</f>
        <v>0</v>
      </c>
      <c r="O39">
        <f>rekapitulace!H8</f>
        <v>21</v>
      </c>
      <c r="P39">
        <f>O39/100*I39</f>
        <v>0</v>
      </c>
    </row>
    <row r="40" ht="25.5">
      <c r="E40" s="11" t="s">
        <v>548</v>
      </c>
    </row>
    <row r="41" ht="63.75">
      <c r="E41" s="11" t="s">
        <v>549</v>
      </c>
    </row>
    <row r="42" spans="1:16" ht="25.5">
      <c r="A42" s="6">
        <v>11</v>
      </c>
      <c r="B42" s="6" t="s">
        <v>46</v>
      </c>
      <c r="C42" s="6" t="s">
        <v>550</v>
      </c>
      <c r="D42" s="6" t="s">
        <v>48</v>
      </c>
      <c r="E42" s="6" t="s">
        <v>551</v>
      </c>
      <c r="F42" s="6" t="s">
        <v>78</v>
      </c>
      <c r="G42" s="8">
        <v>4</v>
      </c>
      <c r="H42" s="10"/>
      <c r="I42" s="8">
        <f>ROUND((H42*G42),3)</f>
        <v>0</v>
      </c>
      <c r="O42">
        <f>rekapitulace!H8</f>
        <v>21</v>
      </c>
      <c r="P42">
        <f>O42/100*I42</f>
        <v>0</v>
      </c>
    </row>
    <row r="43" ht="25.5">
      <c r="E43" s="11" t="s">
        <v>548</v>
      </c>
    </row>
    <row r="44" ht="25.5">
      <c r="E44" s="11" t="s">
        <v>541</v>
      </c>
    </row>
    <row r="45" spans="1:16" ht="38.25">
      <c r="A45" s="6">
        <v>12</v>
      </c>
      <c r="B45" s="6" t="s">
        <v>46</v>
      </c>
      <c r="C45" s="6" t="s">
        <v>552</v>
      </c>
      <c r="D45" s="6" t="s">
        <v>48</v>
      </c>
      <c r="E45" s="6" t="s">
        <v>553</v>
      </c>
      <c r="F45" s="6" t="s">
        <v>524</v>
      </c>
      <c r="G45" s="8">
        <v>155</v>
      </c>
      <c r="H45" s="10"/>
      <c r="I45" s="8">
        <f>ROUND((H45*G45),3)</f>
        <v>0</v>
      </c>
      <c r="O45">
        <f>rekapitulace!H8</f>
        <v>21</v>
      </c>
      <c r="P45">
        <f>O45/100*I45</f>
        <v>0</v>
      </c>
    </row>
    <row r="46" ht="25.5">
      <c r="E46" s="11" t="s">
        <v>554</v>
      </c>
    </row>
    <row r="47" ht="25.5">
      <c r="E47" s="11" t="s">
        <v>545</v>
      </c>
    </row>
    <row r="48" spans="1:16" ht="12.75" customHeight="1">
      <c r="A48" s="12"/>
      <c r="B48" s="12"/>
      <c r="C48" s="12" t="s">
        <v>43</v>
      </c>
      <c r="D48" s="12"/>
      <c r="E48" s="12" t="s">
        <v>159</v>
      </c>
      <c r="F48" s="12"/>
      <c r="G48" s="12"/>
      <c r="H48" s="12"/>
      <c r="I48" s="12">
        <f>SUM(I12:I47)</f>
        <v>0</v>
      </c>
      <c r="P48">
        <f>ROUND(SUM(P12:P47),3)</f>
        <v>0</v>
      </c>
    </row>
    <row r="50" spans="1:16" ht="12.75" customHeight="1">
      <c r="A50" s="12"/>
      <c r="B50" s="12"/>
      <c r="C50" s="12"/>
      <c r="D50" s="12"/>
      <c r="E50" s="12" t="s">
        <v>84</v>
      </c>
      <c r="F50" s="12"/>
      <c r="G50" s="12"/>
      <c r="H50" s="12"/>
      <c r="I50" s="12">
        <f>+I48</f>
        <v>0</v>
      </c>
      <c r="P50">
        <f>+P48</f>
        <v>0</v>
      </c>
    </row>
    <row r="52" spans="1:9" ht="12.75" customHeight="1">
      <c r="A52" s="7" t="s">
        <v>85</v>
      </c>
      <c r="B52" s="7"/>
      <c r="C52" s="7"/>
      <c r="D52" s="7"/>
      <c r="E52" s="7"/>
      <c r="F52" s="7"/>
      <c r="G52" s="7"/>
      <c r="H52" s="7"/>
      <c r="I52" s="7"/>
    </row>
    <row r="53" spans="1:9" ht="12.75" customHeight="1">
      <c r="A53" s="7"/>
      <c r="B53" s="7"/>
      <c r="C53" s="7"/>
      <c r="D53" s="7"/>
      <c r="E53" s="7" t="s">
        <v>86</v>
      </c>
      <c r="F53" s="7"/>
      <c r="G53" s="7"/>
      <c r="H53" s="7"/>
      <c r="I53" s="7"/>
    </row>
    <row r="54" spans="1:16" ht="12.75" customHeight="1">
      <c r="A54" s="12"/>
      <c r="B54" s="12"/>
      <c r="C54" s="12"/>
      <c r="D54" s="12"/>
      <c r="E54" s="12" t="s">
        <v>87</v>
      </c>
      <c r="F54" s="12"/>
      <c r="G54" s="12"/>
      <c r="H54" s="12"/>
      <c r="I54" s="12">
        <v>0</v>
      </c>
      <c r="P54">
        <v>0</v>
      </c>
    </row>
    <row r="55" spans="1:9" ht="12.75" customHeight="1">
      <c r="A55" s="12"/>
      <c r="B55" s="12"/>
      <c r="C55" s="12"/>
      <c r="D55" s="12"/>
      <c r="E55" s="12" t="s">
        <v>88</v>
      </c>
      <c r="F55" s="12"/>
      <c r="G55" s="12"/>
      <c r="H55" s="12"/>
      <c r="I55" s="12"/>
    </row>
    <row r="56" spans="1:16" ht="12.75" customHeight="1">
      <c r="A56" s="12"/>
      <c r="B56" s="12"/>
      <c r="C56" s="12"/>
      <c r="D56" s="12"/>
      <c r="E56" s="12" t="s">
        <v>89</v>
      </c>
      <c r="F56" s="12"/>
      <c r="G56" s="12"/>
      <c r="H56" s="12"/>
      <c r="I56" s="12">
        <v>0</v>
      </c>
      <c r="P56">
        <v>0</v>
      </c>
    </row>
    <row r="57" spans="1:16" ht="12.75" customHeight="1">
      <c r="A57" s="12"/>
      <c r="B57" s="12"/>
      <c r="C57" s="12"/>
      <c r="D57" s="12"/>
      <c r="E57" s="12" t="s">
        <v>90</v>
      </c>
      <c r="F57" s="12"/>
      <c r="G57" s="12"/>
      <c r="H57" s="12"/>
      <c r="I57" s="12">
        <f>I54+I56</f>
        <v>0</v>
      </c>
      <c r="P57">
        <f>P54+P56</f>
        <v>0</v>
      </c>
    </row>
    <row r="59" spans="1:16" ht="12.75" customHeight="1">
      <c r="A59" s="12"/>
      <c r="B59" s="12"/>
      <c r="C59" s="12"/>
      <c r="D59" s="12"/>
      <c r="E59" s="12" t="s">
        <v>90</v>
      </c>
      <c r="F59" s="12"/>
      <c r="G59" s="12"/>
      <c r="H59" s="12"/>
      <c r="I59" s="12">
        <f>I50+I57</f>
        <v>0</v>
      </c>
      <c r="P59">
        <f>P50+P57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555</v>
      </c>
      <c r="D5" s="5"/>
      <c r="E5" s="5" t="s">
        <v>556</v>
      </c>
    </row>
    <row r="6" spans="1:5" ht="12.75" customHeight="1">
      <c r="A6" t="s">
        <v>18</v>
      </c>
      <c r="C6" s="5" t="s">
        <v>555</v>
      </c>
      <c r="D6" s="5"/>
      <c r="E6" s="5" t="s">
        <v>556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3" t="s">
        <v>24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/>
      <c r="O8" t="s">
        <v>35</v>
      </c>
      <c r="P8" t="s">
        <v>11</v>
      </c>
    </row>
    <row r="9" spans="1:15" ht="14.25">
      <c r="A9" s="13"/>
      <c r="B9" s="13"/>
      <c r="C9" s="13"/>
      <c r="D9" s="13"/>
      <c r="E9" s="13"/>
      <c r="F9" s="13"/>
      <c r="G9" s="13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43</v>
      </c>
      <c r="D11" s="7"/>
      <c r="E11" s="7" t="s">
        <v>159</v>
      </c>
      <c r="F11" s="7"/>
      <c r="G11" s="9"/>
      <c r="H11" s="7"/>
      <c r="I11" s="9"/>
    </row>
    <row r="12" spans="1:16" ht="63.75">
      <c r="A12" s="6">
        <v>1</v>
      </c>
      <c r="B12" s="6" t="s">
        <v>46</v>
      </c>
      <c r="C12" s="6" t="s">
        <v>557</v>
      </c>
      <c r="D12" s="6" t="s">
        <v>386</v>
      </c>
      <c r="E12" s="6" t="s">
        <v>558</v>
      </c>
      <c r="F12" s="6" t="s">
        <v>78</v>
      </c>
      <c r="G12" s="8">
        <v>10</v>
      </c>
      <c r="H12" s="10"/>
      <c r="I12" s="8">
        <f>ROUND((H12*G12),3)</f>
        <v>0</v>
      </c>
      <c r="O12">
        <f>rekapitulace!H8</f>
        <v>21</v>
      </c>
      <c r="P12">
        <f>O12/100*I12</f>
        <v>0</v>
      </c>
    </row>
    <row r="13" ht="25.5">
      <c r="E13" s="11" t="s">
        <v>559</v>
      </c>
    </row>
    <row r="14" ht="89.25">
      <c r="E14" s="11" t="s">
        <v>560</v>
      </c>
    </row>
    <row r="15" spans="1:16" ht="63.75">
      <c r="A15" s="6">
        <v>2</v>
      </c>
      <c r="B15" s="6" t="s">
        <v>46</v>
      </c>
      <c r="C15" s="6" t="s">
        <v>557</v>
      </c>
      <c r="D15" s="6" t="s">
        <v>389</v>
      </c>
      <c r="E15" s="6" t="s">
        <v>561</v>
      </c>
      <c r="F15" s="6" t="s">
        <v>78</v>
      </c>
      <c r="G15" s="8">
        <v>41</v>
      </c>
      <c r="H15" s="10"/>
      <c r="I15" s="8">
        <f>ROUND((H15*G15),3)</f>
        <v>0</v>
      </c>
      <c r="O15">
        <f>rekapitulace!H8</f>
        <v>21</v>
      </c>
      <c r="P15">
        <f>O15/100*I15</f>
        <v>0</v>
      </c>
    </row>
    <row r="16" ht="25.5">
      <c r="E16" s="11" t="s">
        <v>562</v>
      </c>
    </row>
    <row r="17" ht="89.25">
      <c r="E17" s="11" t="s">
        <v>560</v>
      </c>
    </row>
    <row r="18" spans="1:16" ht="63.75">
      <c r="A18" s="6">
        <v>3</v>
      </c>
      <c r="B18" s="6" t="s">
        <v>46</v>
      </c>
      <c r="C18" s="6" t="s">
        <v>563</v>
      </c>
      <c r="D18" s="6" t="s">
        <v>48</v>
      </c>
      <c r="E18" s="6" t="s">
        <v>564</v>
      </c>
      <c r="F18" s="6" t="s">
        <v>78</v>
      </c>
      <c r="G18" s="8">
        <v>12</v>
      </c>
      <c r="H18" s="10"/>
      <c r="I18" s="8">
        <f>ROUND((H18*G18),3)</f>
        <v>0</v>
      </c>
      <c r="O18">
        <f>rekapitulace!H8</f>
        <v>21</v>
      </c>
      <c r="P18">
        <f>O18/100*I18</f>
        <v>0</v>
      </c>
    </row>
    <row r="19" ht="25.5">
      <c r="E19" s="11" t="s">
        <v>261</v>
      </c>
    </row>
    <row r="20" ht="89.25">
      <c r="E20" s="11" t="s">
        <v>560</v>
      </c>
    </row>
    <row r="21" spans="1:16" ht="63.75">
      <c r="A21" s="6">
        <v>4</v>
      </c>
      <c r="B21" s="6" t="s">
        <v>46</v>
      </c>
      <c r="C21" s="6" t="s">
        <v>563</v>
      </c>
      <c r="D21" s="6" t="s">
        <v>25</v>
      </c>
      <c r="E21" s="6" t="s">
        <v>565</v>
      </c>
      <c r="F21" s="6" t="s">
        <v>78</v>
      </c>
      <c r="G21" s="8">
        <v>20</v>
      </c>
      <c r="H21" s="10"/>
      <c r="I21" s="8">
        <f>ROUND((H21*G21),3)</f>
        <v>0</v>
      </c>
      <c r="O21">
        <f>rekapitulace!H8</f>
        <v>21</v>
      </c>
      <c r="P21">
        <f>O21/100*I21</f>
        <v>0</v>
      </c>
    </row>
    <row r="22" ht="25.5">
      <c r="E22" s="11" t="s">
        <v>566</v>
      </c>
    </row>
    <row r="23" ht="89.25">
      <c r="E23" s="11" t="s">
        <v>560</v>
      </c>
    </row>
    <row r="24" spans="1:16" ht="63.75">
      <c r="A24" s="6">
        <v>5</v>
      </c>
      <c r="B24" s="6" t="s">
        <v>46</v>
      </c>
      <c r="C24" s="6" t="s">
        <v>567</v>
      </c>
      <c r="D24" s="6" t="s">
        <v>25</v>
      </c>
      <c r="E24" s="6" t="s">
        <v>568</v>
      </c>
      <c r="F24" s="6" t="s">
        <v>78</v>
      </c>
      <c r="G24" s="8">
        <v>1</v>
      </c>
      <c r="H24" s="10"/>
      <c r="I24" s="8">
        <f>ROUND((H24*G24),3)</f>
        <v>0</v>
      </c>
      <c r="O24">
        <f>rekapitulace!H8</f>
        <v>21</v>
      </c>
      <c r="P24">
        <f>O24/100*I24</f>
        <v>0</v>
      </c>
    </row>
    <row r="25" ht="25.5">
      <c r="E25" s="11" t="s">
        <v>51</v>
      </c>
    </row>
    <row r="26" ht="89.25">
      <c r="E26" s="11" t="s">
        <v>560</v>
      </c>
    </row>
    <row r="27" spans="1:16" ht="51">
      <c r="A27" s="6">
        <v>6</v>
      </c>
      <c r="B27" s="6" t="s">
        <v>46</v>
      </c>
      <c r="C27" s="6" t="s">
        <v>567</v>
      </c>
      <c r="D27" s="6" t="s">
        <v>36</v>
      </c>
      <c r="E27" s="6" t="s">
        <v>569</v>
      </c>
      <c r="F27" s="6" t="s">
        <v>78</v>
      </c>
      <c r="G27" s="8">
        <v>7</v>
      </c>
      <c r="H27" s="10"/>
      <c r="I27" s="8">
        <f>ROUND((H27*G27),3)</f>
        <v>0</v>
      </c>
      <c r="O27">
        <f>rekapitulace!H8</f>
        <v>21</v>
      </c>
      <c r="P27">
        <f>O27/100*I27</f>
        <v>0</v>
      </c>
    </row>
    <row r="28" ht="25.5">
      <c r="E28" s="11" t="s">
        <v>570</v>
      </c>
    </row>
    <row r="29" ht="89.25">
      <c r="E29" s="11" t="s">
        <v>560</v>
      </c>
    </row>
    <row r="30" spans="1:16" ht="51">
      <c r="A30" s="6">
        <v>7</v>
      </c>
      <c r="B30" s="6" t="s">
        <v>46</v>
      </c>
      <c r="C30" s="6" t="s">
        <v>567</v>
      </c>
      <c r="D30" s="6" t="s">
        <v>37</v>
      </c>
      <c r="E30" s="6" t="s">
        <v>571</v>
      </c>
      <c r="F30" s="6" t="s">
        <v>78</v>
      </c>
      <c r="G30" s="8">
        <v>10</v>
      </c>
      <c r="H30" s="10"/>
      <c r="I30" s="8">
        <f>ROUND((H30*G30),3)</f>
        <v>0</v>
      </c>
      <c r="O30">
        <f>rekapitulace!H8</f>
        <v>21</v>
      </c>
      <c r="P30">
        <f>O30/100*I30</f>
        <v>0</v>
      </c>
    </row>
    <row r="31" ht="25.5">
      <c r="E31" s="11" t="s">
        <v>559</v>
      </c>
    </row>
    <row r="32" ht="89.25">
      <c r="E32" s="11" t="s">
        <v>560</v>
      </c>
    </row>
    <row r="33" spans="1:16" ht="51">
      <c r="A33" s="6">
        <v>8</v>
      </c>
      <c r="B33" s="6" t="s">
        <v>46</v>
      </c>
      <c r="C33" s="6" t="s">
        <v>572</v>
      </c>
      <c r="D33" s="6" t="s">
        <v>386</v>
      </c>
      <c r="E33" s="6" t="s">
        <v>573</v>
      </c>
      <c r="F33" s="6" t="s">
        <v>78</v>
      </c>
      <c r="G33" s="8">
        <v>46</v>
      </c>
      <c r="H33" s="10"/>
      <c r="I33" s="8">
        <f>ROUND((H33*G33),3)</f>
        <v>0</v>
      </c>
      <c r="O33">
        <f>rekapitulace!H8</f>
        <v>21</v>
      </c>
      <c r="P33">
        <f>O33/100*I33</f>
        <v>0</v>
      </c>
    </row>
    <row r="34" ht="25.5">
      <c r="E34" s="11" t="s">
        <v>574</v>
      </c>
    </row>
    <row r="35" ht="89.25">
      <c r="E35" s="11" t="s">
        <v>560</v>
      </c>
    </row>
    <row r="36" spans="1:16" ht="51">
      <c r="A36" s="6">
        <v>9</v>
      </c>
      <c r="B36" s="6" t="s">
        <v>46</v>
      </c>
      <c r="C36" s="6" t="s">
        <v>575</v>
      </c>
      <c r="D36" s="6" t="s">
        <v>48</v>
      </c>
      <c r="E36" s="6" t="s">
        <v>576</v>
      </c>
      <c r="F36" s="6" t="s">
        <v>78</v>
      </c>
      <c r="G36" s="8">
        <v>2</v>
      </c>
      <c r="H36" s="10"/>
      <c r="I36" s="8">
        <f>ROUND((H36*G36),3)</f>
        <v>0</v>
      </c>
      <c r="O36">
        <f>rekapitulace!H8</f>
        <v>21</v>
      </c>
      <c r="P36">
        <f>O36/100*I36</f>
        <v>0</v>
      </c>
    </row>
    <row r="37" ht="25.5">
      <c r="E37" s="11" t="s">
        <v>79</v>
      </c>
    </row>
    <row r="38" ht="89.25">
      <c r="E38" s="11" t="s">
        <v>560</v>
      </c>
    </row>
    <row r="39" spans="1:16" ht="38.25">
      <c r="A39" s="6">
        <v>10</v>
      </c>
      <c r="B39" s="6" t="s">
        <v>46</v>
      </c>
      <c r="C39" s="6" t="s">
        <v>577</v>
      </c>
      <c r="D39" s="6" t="s">
        <v>48</v>
      </c>
      <c r="E39" s="6" t="s">
        <v>578</v>
      </c>
      <c r="F39" s="6" t="s">
        <v>78</v>
      </c>
      <c r="G39" s="8">
        <v>11</v>
      </c>
      <c r="H39" s="10"/>
      <c r="I39" s="8">
        <f>ROUND((H39*G39),3)</f>
        <v>0</v>
      </c>
      <c r="O39">
        <f>rekapitulace!H8</f>
        <v>21</v>
      </c>
      <c r="P39">
        <f>O39/100*I39</f>
        <v>0</v>
      </c>
    </row>
    <row r="40" ht="25.5">
      <c r="E40" s="11" t="s">
        <v>579</v>
      </c>
    </row>
    <row r="41" ht="89.25">
      <c r="E41" s="11" t="s">
        <v>560</v>
      </c>
    </row>
    <row r="42" spans="1:16" ht="51">
      <c r="A42" s="6">
        <v>11</v>
      </c>
      <c r="B42" s="6" t="s">
        <v>46</v>
      </c>
      <c r="C42" s="6" t="s">
        <v>577</v>
      </c>
      <c r="D42" s="6" t="s">
        <v>386</v>
      </c>
      <c r="E42" s="6" t="s">
        <v>580</v>
      </c>
      <c r="F42" s="6" t="s">
        <v>78</v>
      </c>
      <c r="G42" s="8">
        <v>1</v>
      </c>
      <c r="H42" s="10"/>
      <c r="I42" s="8">
        <f>ROUND((H42*G42),3)</f>
        <v>0</v>
      </c>
      <c r="O42">
        <f>rekapitulace!H8</f>
        <v>21</v>
      </c>
      <c r="P42">
        <f>O42/100*I42</f>
        <v>0</v>
      </c>
    </row>
    <row r="43" ht="25.5">
      <c r="E43" s="11" t="s">
        <v>51</v>
      </c>
    </row>
    <row r="44" ht="89.25">
      <c r="E44" s="11" t="s">
        <v>560</v>
      </c>
    </row>
    <row r="45" spans="1:16" ht="51">
      <c r="A45" s="6">
        <v>12</v>
      </c>
      <c r="B45" s="6" t="s">
        <v>46</v>
      </c>
      <c r="C45" s="6" t="s">
        <v>577</v>
      </c>
      <c r="D45" s="6" t="s">
        <v>389</v>
      </c>
      <c r="E45" s="6" t="s">
        <v>581</v>
      </c>
      <c r="F45" s="6" t="s">
        <v>78</v>
      </c>
      <c r="G45" s="8">
        <v>1</v>
      </c>
      <c r="H45" s="10"/>
      <c r="I45" s="8">
        <f>ROUND((H45*G45),3)</f>
        <v>0</v>
      </c>
      <c r="O45">
        <f>rekapitulace!H8</f>
        <v>21</v>
      </c>
      <c r="P45">
        <f>O45/100*I45</f>
        <v>0</v>
      </c>
    </row>
    <row r="46" ht="25.5">
      <c r="E46" s="11" t="s">
        <v>51</v>
      </c>
    </row>
    <row r="47" ht="89.25">
      <c r="E47" s="11" t="s">
        <v>560</v>
      </c>
    </row>
    <row r="48" spans="1:16" ht="38.25">
      <c r="A48" s="6">
        <v>13</v>
      </c>
      <c r="B48" s="6" t="s">
        <v>46</v>
      </c>
      <c r="C48" s="6" t="s">
        <v>577</v>
      </c>
      <c r="D48" s="6" t="s">
        <v>582</v>
      </c>
      <c r="E48" s="6" t="s">
        <v>583</v>
      </c>
      <c r="F48" s="6" t="s">
        <v>78</v>
      </c>
      <c r="G48" s="8">
        <v>1</v>
      </c>
      <c r="H48" s="10"/>
      <c r="I48" s="8">
        <f>ROUND((H48*G48),3)</f>
        <v>0</v>
      </c>
      <c r="O48">
        <f>rekapitulace!H8</f>
        <v>21</v>
      </c>
      <c r="P48">
        <f>O48/100*I48</f>
        <v>0</v>
      </c>
    </row>
    <row r="49" ht="25.5">
      <c r="E49" s="11" t="s">
        <v>51</v>
      </c>
    </row>
    <row r="50" ht="89.25">
      <c r="E50" s="11" t="s">
        <v>560</v>
      </c>
    </row>
    <row r="51" spans="1:16" ht="12.75" customHeight="1">
      <c r="A51" s="12"/>
      <c r="B51" s="12"/>
      <c r="C51" s="12" t="s">
        <v>43</v>
      </c>
      <c r="D51" s="12"/>
      <c r="E51" s="12" t="s">
        <v>159</v>
      </c>
      <c r="F51" s="12"/>
      <c r="G51" s="12"/>
      <c r="H51" s="12"/>
      <c r="I51" s="12">
        <f>SUM(I12:I50)</f>
        <v>0</v>
      </c>
      <c r="P51">
        <f>ROUND(SUM(P12:P50),3)</f>
        <v>0</v>
      </c>
    </row>
    <row r="53" spans="1:16" ht="12.75" customHeight="1">
      <c r="A53" s="12"/>
      <c r="B53" s="12"/>
      <c r="C53" s="12"/>
      <c r="D53" s="12"/>
      <c r="E53" s="12" t="s">
        <v>84</v>
      </c>
      <c r="F53" s="12"/>
      <c r="G53" s="12"/>
      <c r="H53" s="12"/>
      <c r="I53" s="12">
        <f>+I51</f>
        <v>0</v>
      </c>
      <c r="P53">
        <f>+P51</f>
        <v>0</v>
      </c>
    </row>
    <row r="55" spans="1:9" ht="12.75" customHeight="1">
      <c r="A55" s="7" t="s">
        <v>85</v>
      </c>
      <c r="B55" s="7"/>
      <c r="C55" s="7"/>
      <c r="D55" s="7"/>
      <c r="E55" s="7"/>
      <c r="F55" s="7"/>
      <c r="G55" s="7"/>
      <c r="H55" s="7"/>
      <c r="I55" s="7"/>
    </row>
    <row r="56" spans="1:9" ht="12.75" customHeight="1">
      <c r="A56" s="7"/>
      <c r="B56" s="7"/>
      <c r="C56" s="7"/>
      <c r="D56" s="7"/>
      <c r="E56" s="7" t="s">
        <v>86</v>
      </c>
      <c r="F56" s="7"/>
      <c r="G56" s="7"/>
      <c r="H56" s="7"/>
      <c r="I56" s="7"/>
    </row>
    <row r="57" spans="1:16" ht="12.75" customHeight="1">
      <c r="A57" s="12"/>
      <c r="B57" s="12"/>
      <c r="C57" s="12"/>
      <c r="D57" s="12"/>
      <c r="E57" s="12" t="s">
        <v>87</v>
      </c>
      <c r="F57" s="12"/>
      <c r="G57" s="12"/>
      <c r="H57" s="12"/>
      <c r="I57" s="12">
        <v>0</v>
      </c>
      <c r="P57">
        <v>0</v>
      </c>
    </row>
    <row r="58" spans="1:9" ht="12.75" customHeight="1">
      <c r="A58" s="12"/>
      <c r="B58" s="12"/>
      <c r="C58" s="12"/>
      <c r="D58" s="12"/>
      <c r="E58" s="12" t="s">
        <v>88</v>
      </c>
      <c r="F58" s="12"/>
      <c r="G58" s="12"/>
      <c r="H58" s="12"/>
      <c r="I58" s="12"/>
    </row>
    <row r="59" spans="1:16" ht="12.75" customHeight="1">
      <c r="A59" s="12"/>
      <c r="B59" s="12"/>
      <c r="C59" s="12"/>
      <c r="D59" s="12"/>
      <c r="E59" s="12" t="s">
        <v>89</v>
      </c>
      <c r="F59" s="12"/>
      <c r="G59" s="12"/>
      <c r="H59" s="12"/>
      <c r="I59" s="12">
        <v>0</v>
      </c>
      <c r="P59">
        <v>0</v>
      </c>
    </row>
    <row r="60" spans="1:16" ht="12.75" customHeight="1">
      <c r="A60" s="12"/>
      <c r="B60" s="12"/>
      <c r="C60" s="12"/>
      <c r="D60" s="12"/>
      <c r="E60" s="12" t="s">
        <v>90</v>
      </c>
      <c r="F60" s="12"/>
      <c r="G60" s="12"/>
      <c r="H60" s="12"/>
      <c r="I60" s="12">
        <f>I57+I59</f>
        <v>0</v>
      </c>
      <c r="P60">
        <f>P57+P59</f>
        <v>0</v>
      </c>
    </row>
    <row r="62" spans="1:16" ht="12.75" customHeight="1">
      <c r="A62" s="12"/>
      <c r="B62" s="12"/>
      <c r="C62" s="12"/>
      <c r="D62" s="12"/>
      <c r="E62" s="12" t="s">
        <v>90</v>
      </c>
      <c r="F62" s="12"/>
      <c r="G62" s="12"/>
      <c r="H62" s="12"/>
      <c r="I62" s="12">
        <f>I53+I60</f>
        <v>0</v>
      </c>
      <c r="P62">
        <f>P53+P60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3" t="s">
        <v>24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/>
      <c r="O8" t="s">
        <v>35</v>
      </c>
      <c r="P8" t="s">
        <v>11</v>
      </c>
    </row>
    <row r="9" spans="1:15" ht="14.25">
      <c r="A9" s="13"/>
      <c r="B9" s="13"/>
      <c r="C9" s="13"/>
      <c r="D9" s="13"/>
      <c r="E9" s="13"/>
      <c r="F9" s="13"/>
      <c r="G9" s="13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25.5">
      <c r="A12" s="6">
        <v>1</v>
      </c>
      <c r="B12" s="6" t="s">
        <v>46</v>
      </c>
      <c r="C12" s="6" t="s">
        <v>47</v>
      </c>
      <c r="D12" s="6" t="s">
        <v>48</v>
      </c>
      <c r="E12" s="6" t="s">
        <v>49</v>
      </c>
      <c r="F12" s="6" t="s">
        <v>50</v>
      </c>
      <c r="G12" s="8">
        <v>1</v>
      </c>
      <c r="H12" s="10"/>
      <c r="I12" s="8">
        <f>ROUND((H12*G12),3)</f>
        <v>0</v>
      </c>
      <c r="O12">
        <f>rekapitulace!H8</f>
        <v>21</v>
      </c>
      <c r="P12">
        <f>O12/100*I12</f>
        <v>0</v>
      </c>
    </row>
    <row r="13" ht="25.5">
      <c r="E13" s="11" t="s">
        <v>51</v>
      </c>
    </row>
    <row r="14" ht="12.75">
      <c r="E14" s="11" t="s">
        <v>52</v>
      </c>
    </row>
    <row r="15" spans="1:16" ht="38.25">
      <c r="A15" s="6">
        <v>2</v>
      </c>
      <c r="B15" s="6" t="s">
        <v>46</v>
      </c>
      <c r="C15" s="6" t="s">
        <v>53</v>
      </c>
      <c r="D15" s="6" t="s">
        <v>48</v>
      </c>
      <c r="E15" s="6" t="s">
        <v>54</v>
      </c>
      <c r="F15" s="6" t="s">
        <v>55</v>
      </c>
      <c r="G15" s="8">
        <v>1</v>
      </c>
      <c r="H15" s="10"/>
      <c r="I15" s="8">
        <f>ROUND((H15*G15),3)</f>
        <v>0</v>
      </c>
      <c r="O15">
        <f>rekapitulace!H8</f>
        <v>21</v>
      </c>
      <c r="P15">
        <f>O15/100*I15</f>
        <v>0</v>
      </c>
    </row>
    <row r="16" ht="25.5">
      <c r="E16" s="11" t="s">
        <v>51</v>
      </c>
    </row>
    <row r="17" ht="12.75">
      <c r="E17" s="11" t="s">
        <v>56</v>
      </c>
    </row>
    <row r="18" spans="1:16" ht="25.5">
      <c r="A18" s="6">
        <v>3</v>
      </c>
      <c r="B18" s="6" t="s">
        <v>46</v>
      </c>
      <c r="C18" s="6" t="s">
        <v>57</v>
      </c>
      <c r="D18" s="6" t="s">
        <v>48</v>
      </c>
      <c r="E18" s="6" t="s">
        <v>58</v>
      </c>
      <c r="F18" s="6" t="s">
        <v>50</v>
      </c>
      <c r="G18" s="8">
        <v>1</v>
      </c>
      <c r="H18" s="10"/>
      <c r="I18" s="8">
        <f>ROUND((H18*G18),3)</f>
        <v>0</v>
      </c>
      <c r="O18">
        <f>rekapitulace!H8</f>
        <v>21</v>
      </c>
      <c r="P18">
        <f>O18/100*I18</f>
        <v>0</v>
      </c>
    </row>
    <row r="19" ht="25.5">
      <c r="E19" s="11" t="s">
        <v>51</v>
      </c>
    </row>
    <row r="20" ht="12.75">
      <c r="E20" s="11" t="s">
        <v>59</v>
      </c>
    </row>
    <row r="21" spans="1:16" ht="25.5">
      <c r="A21" s="6">
        <v>4</v>
      </c>
      <c r="B21" s="6" t="s">
        <v>46</v>
      </c>
      <c r="C21" s="6" t="s">
        <v>60</v>
      </c>
      <c r="D21" s="6" t="s">
        <v>48</v>
      </c>
      <c r="E21" s="6" t="s">
        <v>61</v>
      </c>
      <c r="F21" s="6" t="s">
        <v>50</v>
      </c>
      <c r="G21" s="8">
        <v>1</v>
      </c>
      <c r="H21" s="10"/>
      <c r="I21" s="8">
        <f>ROUND((H21*G21),3)</f>
        <v>0</v>
      </c>
      <c r="O21">
        <f>rekapitulace!H8</f>
        <v>21</v>
      </c>
      <c r="P21">
        <f>O21/100*I21</f>
        <v>0</v>
      </c>
    </row>
    <row r="22" ht="25.5">
      <c r="E22" s="11" t="s">
        <v>51</v>
      </c>
    </row>
    <row r="23" ht="12.75">
      <c r="E23" s="11" t="s">
        <v>59</v>
      </c>
    </row>
    <row r="24" spans="1:16" ht="25.5">
      <c r="A24" s="6">
        <v>5</v>
      </c>
      <c r="B24" s="6" t="s">
        <v>46</v>
      </c>
      <c r="C24" s="6" t="s">
        <v>62</v>
      </c>
      <c r="D24" s="6" t="s">
        <v>48</v>
      </c>
      <c r="E24" s="6" t="s">
        <v>63</v>
      </c>
      <c r="F24" s="6" t="s">
        <v>50</v>
      </c>
      <c r="G24" s="8">
        <v>1</v>
      </c>
      <c r="H24" s="10"/>
      <c r="I24" s="8">
        <f>ROUND((H24*G24),3)</f>
        <v>0</v>
      </c>
      <c r="O24">
        <f>rekapitulace!H8</f>
        <v>21</v>
      </c>
      <c r="P24">
        <f>O24/100*I24</f>
        <v>0</v>
      </c>
    </row>
    <row r="25" ht="25.5">
      <c r="E25" s="11" t="s">
        <v>51</v>
      </c>
    </row>
    <row r="26" ht="12.75">
      <c r="E26" s="11" t="s">
        <v>59</v>
      </c>
    </row>
    <row r="27" spans="1:16" ht="12.75">
      <c r="A27" s="6">
        <v>6</v>
      </c>
      <c r="B27" s="6" t="s">
        <v>46</v>
      </c>
      <c r="C27" s="6" t="s">
        <v>64</v>
      </c>
      <c r="D27" s="6" t="s">
        <v>48</v>
      </c>
      <c r="E27" s="6" t="s">
        <v>65</v>
      </c>
      <c r="F27" s="6" t="s">
        <v>50</v>
      </c>
      <c r="G27" s="8">
        <v>1</v>
      </c>
      <c r="H27" s="10"/>
      <c r="I27" s="8">
        <f>ROUND((H27*G27),3)</f>
        <v>0</v>
      </c>
      <c r="O27">
        <f>rekapitulace!H8</f>
        <v>21</v>
      </c>
      <c r="P27">
        <f>O27/100*I27</f>
        <v>0</v>
      </c>
    </row>
    <row r="28" ht="25.5">
      <c r="E28" s="11" t="s">
        <v>51</v>
      </c>
    </row>
    <row r="29" ht="63.75">
      <c r="E29" s="11" t="s">
        <v>66</v>
      </c>
    </row>
    <row r="30" spans="1:16" ht="25.5">
      <c r="A30" s="6">
        <v>7</v>
      </c>
      <c r="B30" s="6" t="s">
        <v>46</v>
      </c>
      <c r="C30" s="6" t="s">
        <v>67</v>
      </c>
      <c r="D30" s="6" t="s">
        <v>48</v>
      </c>
      <c r="E30" s="6" t="s">
        <v>68</v>
      </c>
      <c r="F30" s="6" t="s">
        <v>50</v>
      </c>
      <c r="G30" s="8">
        <v>1</v>
      </c>
      <c r="H30" s="10"/>
      <c r="I30" s="8">
        <f>ROUND((H30*G30),3)</f>
        <v>0</v>
      </c>
      <c r="O30">
        <f>rekapitulace!H8</f>
        <v>21</v>
      </c>
      <c r="P30">
        <f>O30/100*I30</f>
        <v>0</v>
      </c>
    </row>
    <row r="31" ht="25.5">
      <c r="E31" s="11" t="s">
        <v>51</v>
      </c>
    </row>
    <row r="32" ht="12.75">
      <c r="E32" s="11" t="s">
        <v>69</v>
      </c>
    </row>
    <row r="33" spans="1:16" ht="12.75">
      <c r="A33" s="6">
        <v>8</v>
      </c>
      <c r="B33" s="6" t="s">
        <v>46</v>
      </c>
      <c r="C33" s="6" t="s">
        <v>70</v>
      </c>
      <c r="D33" s="6" t="s">
        <v>48</v>
      </c>
      <c r="E33" s="6" t="s">
        <v>71</v>
      </c>
      <c r="F33" s="6" t="s">
        <v>72</v>
      </c>
      <c r="G33" s="8">
        <v>3</v>
      </c>
      <c r="H33" s="10"/>
      <c r="I33" s="8">
        <f>ROUND((H33*G33),3)</f>
        <v>0</v>
      </c>
      <c r="O33">
        <f>rekapitulace!H8</f>
        <v>21</v>
      </c>
      <c r="P33">
        <f>O33/100*I33</f>
        <v>0</v>
      </c>
    </row>
    <row r="34" ht="25.5">
      <c r="E34" s="11" t="s">
        <v>73</v>
      </c>
    </row>
    <row r="35" ht="89.25">
      <c r="E35" s="11" t="s">
        <v>74</v>
      </c>
    </row>
    <row r="36" spans="1:16" ht="38.25">
      <c r="A36" s="6">
        <v>9</v>
      </c>
      <c r="B36" s="6" t="s">
        <v>75</v>
      </c>
      <c r="C36" s="6" t="s">
        <v>76</v>
      </c>
      <c r="D36" s="6" t="s">
        <v>48</v>
      </c>
      <c r="E36" s="6" t="s">
        <v>77</v>
      </c>
      <c r="F36" s="6" t="s">
        <v>78</v>
      </c>
      <c r="G36" s="8">
        <v>2</v>
      </c>
      <c r="H36" s="10"/>
      <c r="I36" s="8">
        <f>ROUND((H36*G36),3)</f>
        <v>0</v>
      </c>
      <c r="O36">
        <f>rekapitulace!H8</f>
        <v>21</v>
      </c>
      <c r="P36">
        <f>O36/100*I36</f>
        <v>0</v>
      </c>
    </row>
    <row r="37" ht="25.5">
      <c r="E37" s="11" t="s">
        <v>79</v>
      </c>
    </row>
    <row r="38" ht="89.25">
      <c r="E38" s="11" t="s">
        <v>80</v>
      </c>
    </row>
    <row r="39" spans="1:16" ht="204">
      <c r="A39" s="6">
        <v>10</v>
      </c>
      <c r="B39" s="6" t="s">
        <v>46</v>
      </c>
      <c r="C39" s="6" t="s">
        <v>81</v>
      </c>
      <c r="D39" s="6" t="s">
        <v>48</v>
      </c>
      <c r="E39" s="6" t="s">
        <v>82</v>
      </c>
      <c r="F39" s="6" t="s">
        <v>50</v>
      </c>
      <c r="G39" s="8">
        <v>1</v>
      </c>
      <c r="H39" s="10"/>
      <c r="I39" s="8">
        <f>ROUND((H39*G39),3)</f>
        <v>0</v>
      </c>
      <c r="O39">
        <f>rekapitulace!H8</f>
        <v>21</v>
      </c>
      <c r="P39">
        <f>O39/100*I39</f>
        <v>0</v>
      </c>
    </row>
    <row r="40" ht="25.5">
      <c r="E40" s="11" t="s">
        <v>51</v>
      </c>
    </row>
    <row r="41" ht="25.5">
      <c r="E41" s="11" t="s">
        <v>83</v>
      </c>
    </row>
    <row r="42" spans="1:16" ht="12.75" customHeight="1">
      <c r="A42" s="12"/>
      <c r="B42" s="12"/>
      <c r="C42" s="12" t="s">
        <v>45</v>
      </c>
      <c r="D42" s="12"/>
      <c r="E42" s="12" t="s">
        <v>44</v>
      </c>
      <c r="F42" s="12"/>
      <c r="G42" s="12"/>
      <c r="H42" s="12"/>
      <c r="I42" s="12">
        <f>SUM(I12:I41)</f>
        <v>0</v>
      </c>
      <c r="P42">
        <f>ROUND(SUM(P12:P41),3)</f>
        <v>0</v>
      </c>
    </row>
    <row r="44" spans="1:16" ht="12.75" customHeight="1">
      <c r="A44" s="12"/>
      <c r="B44" s="12"/>
      <c r="C44" s="12"/>
      <c r="D44" s="12"/>
      <c r="E44" s="12" t="s">
        <v>84</v>
      </c>
      <c r="F44" s="12"/>
      <c r="G44" s="12"/>
      <c r="H44" s="12"/>
      <c r="I44" s="12">
        <f>+I42</f>
        <v>0</v>
      </c>
      <c r="P44">
        <f>+P42</f>
        <v>0</v>
      </c>
    </row>
    <row r="46" spans="1:9" ht="12.75" customHeight="1">
      <c r="A46" s="7" t="s">
        <v>85</v>
      </c>
      <c r="B46" s="7"/>
      <c r="C46" s="7"/>
      <c r="D46" s="7"/>
      <c r="E46" s="7"/>
      <c r="F46" s="7"/>
      <c r="G46" s="7"/>
      <c r="H46" s="7"/>
      <c r="I46" s="7"/>
    </row>
    <row r="47" spans="1:9" ht="12.75" customHeight="1">
      <c r="A47" s="7"/>
      <c r="B47" s="7"/>
      <c r="C47" s="7"/>
      <c r="D47" s="7"/>
      <c r="E47" s="7" t="s">
        <v>86</v>
      </c>
      <c r="F47" s="7"/>
      <c r="G47" s="7"/>
      <c r="H47" s="7"/>
      <c r="I47" s="7"/>
    </row>
    <row r="48" spans="1:16" ht="12.75" customHeight="1">
      <c r="A48" s="12"/>
      <c r="B48" s="12"/>
      <c r="C48" s="12"/>
      <c r="D48" s="12"/>
      <c r="E48" s="12" t="s">
        <v>87</v>
      </c>
      <c r="F48" s="12"/>
      <c r="G48" s="12"/>
      <c r="H48" s="12"/>
      <c r="I48" s="12">
        <v>0</v>
      </c>
      <c r="P48">
        <v>0</v>
      </c>
    </row>
    <row r="49" spans="1:9" ht="12.75" customHeight="1">
      <c r="A49" s="12"/>
      <c r="B49" s="12"/>
      <c r="C49" s="12"/>
      <c r="D49" s="12"/>
      <c r="E49" s="12" t="s">
        <v>88</v>
      </c>
      <c r="F49" s="12"/>
      <c r="G49" s="12"/>
      <c r="H49" s="12"/>
      <c r="I49" s="12"/>
    </row>
    <row r="50" spans="1:16" ht="12.75" customHeight="1">
      <c r="A50" s="12"/>
      <c r="B50" s="12"/>
      <c r="C50" s="12"/>
      <c r="D50" s="12"/>
      <c r="E50" s="12" t="s">
        <v>89</v>
      </c>
      <c r="F50" s="12"/>
      <c r="G50" s="12"/>
      <c r="H50" s="12"/>
      <c r="I50" s="12">
        <v>0</v>
      </c>
      <c r="P50">
        <v>0</v>
      </c>
    </row>
    <row r="51" spans="1:16" ht="12.75" customHeight="1">
      <c r="A51" s="12"/>
      <c r="B51" s="12"/>
      <c r="C51" s="12"/>
      <c r="D51" s="12"/>
      <c r="E51" s="12" t="s">
        <v>90</v>
      </c>
      <c r="F51" s="12"/>
      <c r="G51" s="12"/>
      <c r="H51" s="12"/>
      <c r="I51" s="12">
        <f>I48+I50</f>
        <v>0</v>
      </c>
      <c r="P51">
        <f>P48+P50</f>
        <v>0</v>
      </c>
    </row>
    <row r="53" spans="1:16" ht="12.75" customHeight="1">
      <c r="A53" s="12"/>
      <c r="B53" s="12"/>
      <c r="C53" s="12"/>
      <c r="D53" s="12"/>
      <c r="E53" s="12" t="s">
        <v>90</v>
      </c>
      <c r="F53" s="12"/>
      <c r="G53" s="12"/>
      <c r="H53" s="12"/>
      <c r="I53" s="12">
        <f>I44+I51</f>
        <v>0</v>
      </c>
      <c r="P53">
        <f>P44+P51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91</v>
      </c>
      <c r="D5" s="5"/>
      <c r="E5" s="5" t="s">
        <v>92</v>
      </c>
    </row>
    <row r="6" spans="1:5" ht="12.75" customHeight="1">
      <c r="A6" t="s">
        <v>18</v>
      </c>
      <c r="C6" s="5" t="s">
        <v>91</v>
      </c>
      <c r="D6" s="5"/>
      <c r="E6" s="5" t="s">
        <v>92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3" t="s">
        <v>24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/>
      <c r="O8" t="s">
        <v>35</v>
      </c>
      <c r="P8" t="s">
        <v>11</v>
      </c>
    </row>
    <row r="9" spans="1:15" ht="14.25">
      <c r="A9" s="13"/>
      <c r="B9" s="13"/>
      <c r="C9" s="13"/>
      <c r="D9" s="13"/>
      <c r="E9" s="13"/>
      <c r="F9" s="13"/>
      <c r="G9" s="13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38.25">
      <c r="A12" s="6">
        <v>1</v>
      </c>
      <c r="B12" s="6" t="s">
        <v>46</v>
      </c>
      <c r="C12" s="6" t="s">
        <v>93</v>
      </c>
      <c r="D12" s="6" t="s">
        <v>25</v>
      </c>
      <c r="E12" s="6" t="s">
        <v>94</v>
      </c>
      <c r="F12" s="6" t="s">
        <v>95</v>
      </c>
      <c r="G12" s="8">
        <v>34.898</v>
      </c>
      <c r="H12" s="10"/>
      <c r="I12" s="8">
        <f>ROUND((H12*G12),3)</f>
        <v>0</v>
      </c>
      <c r="O12">
        <f>rekapitulace!H8</f>
        <v>21</v>
      </c>
      <c r="P12">
        <f>O12/100*I12</f>
        <v>0</v>
      </c>
    </row>
    <row r="13" ht="38.25">
      <c r="E13" s="11" t="s">
        <v>96</v>
      </c>
    </row>
    <row r="14" ht="25.5">
      <c r="E14" s="11" t="s">
        <v>97</v>
      </c>
    </row>
    <row r="15" spans="1:16" ht="38.25">
      <c r="A15" s="6">
        <v>2</v>
      </c>
      <c r="B15" s="6" t="s">
        <v>46</v>
      </c>
      <c r="C15" s="6" t="s">
        <v>93</v>
      </c>
      <c r="D15" s="6" t="s">
        <v>36</v>
      </c>
      <c r="E15" s="6" t="s">
        <v>98</v>
      </c>
      <c r="F15" s="6" t="s">
        <v>95</v>
      </c>
      <c r="G15" s="8">
        <v>43.836</v>
      </c>
      <c r="H15" s="10"/>
      <c r="I15" s="8">
        <f>ROUND((H15*G15),3)</f>
        <v>0</v>
      </c>
      <c r="O15">
        <f>rekapitulace!H8</f>
        <v>21</v>
      </c>
      <c r="P15">
        <f>O15/100*I15</f>
        <v>0</v>
      </c>
    </row>
    <row r="16" ht="38.25">
      <c r="E16" s="11" t="s">
        <v>99</v>
      </c>
    </row>
    <row r="17" ht="25.5">
      <c r="E17" s="11" t="s">
        <v>97</v>
      </c>
    </row>
    <row r="18" spans="1:16" ht="38.25">
      <c r="A18" s="6">
        <v>3</v>
      </c>
      <c r="B18" s="6" t="s">
        <v>46</v>
      </c>
      <c r="C18" s="6" t="s">
        <v>93</v>
      </c>
      <c r="D18" s="6" t="s">
        <v>37</v>
      </c>
      <c r="E18" s="6" t="s">
        <v>100</v>
      </c>
      <c r="F18" s="6" t="s">
        <v>95</v>
      </c>
      <c r="G18" s="8">
        <v>4288.817</v>
      </c>
      <c r="H18" s="10"/>
      <c r="I18" s="8">
        <f>ROUND((H18*G18),3)</f>
        <v>0</v>
      </c>
      <c r="O18">
        <f>rekapitulace!H8</f>
        <v>21</v>
      </c>
      <c r="P18">
        <f>O18/100*I18</f>
        <v>0</v>
      </c>
    </row>
    <row r="19" ht="76.5">
      <c r="E19" s="11" t="s">
        <v>101</v>
      </c>
    </row>
    <row r="20" ht="25.5">
      <c r="E20" s="11" t="s">
        <v>97</v>
      </c>
    </row>
    <row r="21" spans="1:16" ht="12.75" customHeight="1">
      <c r="A21" s="12"/>
      <c r="B21" s="12"/>
      <c r="C21" s="12" t="s">
        <v>45</v>
      </c>
      <c r="D21" s="12"/>
      <c r="E21" s="12" t="s">
        <v>44</v>
      </c>
      <c r="F21" s="12"/>
      <c r="G21" s="12"/>
      <c r="H21" s="12"/>
      <c r="I21" s="12">
        <f>SUM(I12:I20)</f>
        <v>0</v>
      </c>
      <c r="P21">
        <f>ROUND(SUM(P12:P20),3)</f>
        <v>0</v>
      </c>
    </row>
    <row r="23" spans="1:9" ht="12.75" customHeight="1">
      <c r="A23" s="7"/>
      <c r="B23" s="7"/>
      <c r="C23" s="7" t="s">
        <v>25</v>
      </c>
      <c r="D23" s="7"/>
      <c r="E23" s="7" t="s">
        <v>102</v>
      </c>
      <c r="F23" s="7"/>
      <c r="G23" s="9"/>
      <c r="H23" s="7"/>
      <c r="I23" s="9"/>
    </row>
    <row r="24" spans="1:16" ht="38.25">
      <c r="A24" s="6">
        <v>4</v>
      </c>
      <c r="B24" s="6" t="s">
        <v>46</v>
      </c>
      <c r="C24" s="6" t="s">
        <v>103</v>
      </c>
      <c r="D24" s="6" t="s">
        <v>48</v>
      </c>
      <c r="E24" s="6" t="s">
        <v>104</v>
      </c>
      <c r="F24" s="6" t="s">
        <v>105</v>
      </c>
      <c r="G24" s="8">
        <v>28.605</v>
      </c>
      <c r="H24" s="10"/>
      <c r="I24" s="8">
        <f>ROUND((H24*G24),3)</f>
        <v>0</v>
      </c>
      <c r="O24">
        <f>rekapitulace!H8</f>
        <v>21</v>
      </c>
      <c r="P24">
        <f>O24/100*I24</f>
        <v>0</v>
      </c>
    </row>
    <row r="25" ht="25.5">
      <c r="E25" s="11" t="s">
        <v>106</v>
      </c>
    </row>
    <row r="26" ht="12.75">
      <c r="E26" s="11" t="s">
        <v>107</v>
      </c>
    </row>
    <row r="27" spans="1:16" ht="38.25">
      <c r="A27" s="6">
        <v>5</v>
      </c>
      <c r="B27" s="6" t="s">
        <v>46</v>
      </c>
      <c r="C27" s="6" t="s">
        <v>108</v>
      </c>
      <c r="D27" s="6" t="s">
        <v>48</v>
      </c>
      <c r="E27" s="6" t="s">
        <v>109</v>
      </c>
      <c r="F27" s="6" t="s">
        <v>110</v>
      </c>
      <c r="G27" s="8">
        <v>400.179</v>
      </c>
      <c r="H27" s="10"/>
      <c r="I27" s="8">
        <f>ROUND((H27*G27),3)</f>
        <v>0</v>
      </c>
      <c r="O27">
        <f>rekapitulace!H8</f>
        <v>21</v>
      </c>
      <c r="P27">
        <f>O27/100*I27</f>
        <v>0</v>
      </c>
    </row>
    <row r="28" ht="25.5">
      <c r="E28" s="11" t="s">
        <v>111</v>
      </c>
    </row>
    <row r="29" ht="63.75">
      <c r="E29" s="11" t="s">
        <v>112</v>
      </c>
    </row>
    <row r="30" spans="1:16" ht="63.75">
      <c r="A30" s="6">
        <v>6</v>
      </c>
      <c r="B30" s="6" t="s">
        <v>46</v>
      </c>
      <c r="C30" s="6" t="s">
        <v>113</v>
      </c>
      <c r="D30" s="6" t="s">
        <v>48</v>
      </c>
      <c r="E30" s="6" t="s">
        <v>114</v>
      </c>
      <c r="F30" s="6" t="s">
        <v>110</v>
      </c>
      <c r="G30" s="8">
        <v>18.265</v>
      </c>
      <c r="H30" s="10"/>
      <c r="I30" s="8">
        <f>ROUND((H30*G30),3)</f>
        <v>0</v>
      </c>
      <c r="O30">
        <f>rekapitulace!H8</f>
        <v>21</v>
      </c>
      <c r="P30">
        <f>O30/100*I30</f>
        <v>0</v>
      </c>
    </row>
    <row r="31" ht="38.25">
      <c r="E31" s="11" t="s">
        <v>115</v>
      </c>
    </row>
    <row r="32" ht="63.75">
      <c r="E32" s="11" t="s">
        <v>112</v>
      </c>
    </row>
    <row r="33" spans="1:16" ht="51">
      <c r="A33" s="6">
        <v>7</v>
      </c>
      <c r="B33" s="6" t="s">
        <v>46</v>
      </c>
      <c r="C33" s="6" t="s">
        <v>116</v>
      </c>
      <c r="D33" s="6" t="s">
        <v>48</v>
      </c>
      <c r="E33" s="6" t="s">
        <v>117</v>
      </c>
      <c r="F33" s="6" t="s">
        <v>110</v>
      </c>
      <c r="G33" s="8">
        <v>2270.43</v>
      </c>
      <c r="H33" s="10"/>
      <c r="I33" s="8">
        <f>ROUND((H33*G33),3)</f>
        <v>0</v>
      </c>
      <c r="O33">
        <f>rekapitulace!H8</f>
        <v>21</v>
      </c>
      <c r="P33">
        <f>O33/100*I33</f>
        <v>0</v>
      </c>
    </row>
    <row r="34" ht="89.25">
      <c r="E34" s="11" t="s">
        <v>118</v>
      </c>
    </row>
    <row r="35" ht="331.5">
      <c r="E35" s="11" t="s">
        <v>119</v>
      </c>
    </row>
    <row r="36" spans="1:16" ht="25.5">
      <c r="A36" s="6">
        <v>8</v>
      </c>
      <c r="B36" s="6" t="s">
        <v>46</v>
      </c>
      <c r="C36" s="6" t="s">
        <v>120</v>
      </c>
      <c r="D36" s="6" t="s">
        <v>48</v>
      </c>
      <c r="E36" s="6" t="s">
        <v>121</v>
      </c>
      <c r="F36" s="6" t="s">
        <v>110</v>
      </c>
      <c r="G36" s="8">
        <v>13.158</v>
      </c>
      <c r="H36" s="10"/>
      <c r="I36" s="8">
        <f>ROUND((H36*G36),3)</f>
        <v>0</v>
      </c>
      <c r="O36">
        <f>rekapitulace!H8</f>
        <v>21</v>
      </c>
      <c r="P36">
        <f>O36/100*I36</f>
        <v>0</v>
      </c>
    </row>
    <row r="37" ht="25.5">
      <c r="E37" s="11" t="s">
        <v>122</v>
      </c>
    </row>
    <row r="38" ht="191.25">
      <c r="E38" s="11" t="s">
        <v>123</v>
      </c>
    </row>
    <row r="39" spans="1:16" ht="12.75" customHeight="1">
      <c r="A39" s="12"/>
      <c r="B39" s="12"/>
      <c r="C39" s="12" t="s">
        <v>25</v>
      </c>
      <c r="D39" s="12"/>
      <c r="E39" s="12" t="s">
        <v>102</v>
      </c>
      <c r="F39" s="12"/>
      <c r="G39" s="12"/>
      <c r="H39" s="12"/>
      <c r="I39" s="12">
        <f>SUM(I24:I38)</f>
        <v>0</v>
      </c>
      <c r="P39">
        <f>ROUND(SUM(P24:P38),3)</f>
        <v>0</v>
      </c>
    </row>
    <row r="41" spans="1:9" ht="12.75" customHeight="1">
      <c r="A41" s="7"/>
      <c r="B41" s="7"/>
      <c r="C41" s="7" t="s">
        <v>36</v>
      </c>
      <c r="D41" s="7"/>
      <c r="E41" s="7" t="s">
        <v>124</v>
      </c>
      <c r="F41" s="7"/>
      <c r="G41" s="9"/>
      <c r="H41" s="7"/>
      <c r="I41" s="9"/>
    </row>
    <row r="42" spans="1:16" ht="38.25">
      <c r="A42" s="6">
        <v>9</v>
      </c>
      <c r="B42" s="6" t="s">
        <v>46</v>
      </c>
      <c r="C42" s="6" t="s">
        <v>125</v>
      </c>
      <c r="D42" s="6" t="s">
        <v>48</v>
      </c>
      <c r="E42" s="6" t="s">
        <v>126</v>
      </c>
      <c r="F42" s="6" t="s">
        <v>127</v>
      </c>
      <c r="G42" s="8">
        <v>803.657</v>
      </c>
      <c r="H42" s="10"/>
      <c r="I42" s="8">
        <f>ROUND((H42*G42),3)</f>
        <v>0</v>
      </c>
      <c r="O42">
        <f>rekapitulace!H8</f>
        <v>21</v>
      </c>
      <c r="P42">
        <f>O42/100*I42</f>
        <v>0</v>
      </c>
    </row>
    <row r="43" ht="25.5">
      <c r="E43" s="11" t="s">
        <v>128</v>
      </c>
    </row>
    <row r="44" ht="165.75">
      <c r="E44" s="11" t="s">
        <v>129</v>
      </c>
    </row>
    <row r="45" spans="1:16" ht="12.75" customHeight="1">
      <c r="A45" s="12"/>
      <c r="B45" s="12"/>
      <c r="C45" s="12" t="s">
        <v>36</v>
      </c>
      <c r="D45" s="12"/>
      <c r="E45" s="12" t="s">
        <v>124</v>
      </c>
      <c r="F45" s="12"/>
      <c r="G45" s="12"/>
      <c r="H45" s="12"/>
      <c r="I45" s="12">
        <f>SUM(I42:I44)</f>
        <v>0</v>
      </c>
      <c r="P45">
        <f>ROUND(SUM(P42:P44),3)</f>
        <v>0</v>
      </c>
    </row>
    <row r="47" spans="1:9" ht="12.75" customHeight="1">
      <c r="A47" s="7"/>
      <c r="B47" s="7"/>
      <c r="C47" s="7" t="s">
        <v>39</v>
      </c>
      <c r="D47" s="7"/>
      <c r="E47" s="7" t="s">
        <v>130</v>
      </c>
      <c r="F47" s="7"/>
      <c r="G47" s="9"/>
      <c r="H47" s="7"/>
      <c r="I47" s="9"/>
    </row>
    <row r="48" spans="1:16" ht="38.25">
      <c r="A48" s="6">
        <v>10</v>
      </c>
      <c r="B48" s="6" t="s">
        <v>46</v>
      </c>
      <c r="C48" s="6" t="s">
        <v>131</v>
      </c>
      <c r="D48" s="6" t="s">
        <v>48</v>
      </c>
      <c r="E48" s="6" t="s">
        <v>132</v>
      </c>
      <c r="F48" s="6" t="s">
        <v>110</v>
      </c>
      <c r="G48" s="8">
        <v>607.868</v>
      </c>
      <c r="H48" s="10"/>
      <c r="I48" s="8">
        <f>ROUND((H48*G48),3)</f>
        <v>0</v>
      </c>
      <c r="O48">
        <f>rekapitulace!H8</f>
        <v>21</v>
      </c>
      <c r="P48">
        <f>O48/100*I48</f>
        <v>0</v>
      </c>
    </row>
    <row r="49" ht="25.5">
      <c r="E49" s="11" t="s">
        <v>133</v>
      </c>
    </row>
    <row r="50" ht="51">
      <c r="E50" s="11" t="s">
        <v>134</v>
      </c>
    </row>
    <row r="51" spans="1:16" ht="38.25">
      <c r="A51" s="6">
        <v>11</v>
      </c>
      <c r="B51" s="6" t="s">
        <v>46</v>
      </c>
      <c r="C51" s="6" t="s">
        <v>135</v>
      </c>
      <c r="D51" s="6" t="s">
        <v>48</v>
      </c>
      <c r="E51" s="6" t="s">
        <v>136</v>
      </c>
      <c r="F51" s="6" t="s">
        <v>110</v>
      </c>
      <c r="G51" s="8">
        <v>704.171</v>
      </c>
      <c r="H51" s="10"/>
      <c r="I51" s="8">
        <f>ROUND((H51*G51),3)</f>
        <v>0</v>
      </c>
      <c r="O51">
        <f>rekapitulace!H8</f>
        <v>21</v>
      </c>
      <c r="P51">
        <f>O51/100*I51</f>
        <v>0</v>
      </c>
    </row>
    <row r="52" ht="25.5">
      <c r="E52" s="11" t="s">
        <v>137</v>
      </c>
    </row>
    <row r="53" ht="51">
      <c r="E53" s="11" t="s">
        <v>134</v>
      </c>
    </row>
    <row r="54" spans="1:16" ht="38.25">
      <c r="A54" s="6">
        <v>12</v>
      </c>
      <c r="B54" s="6" t="s">
        <v>138</v>
      </c>
      <c r="C54" s="6" t="s">
        <v>139</v>
      </c>
      <c r="D54" s="6" t="s">
        <v>48</v>
      </c>
      <c r="E54" s="6" t="s">
        <v>140</v>
      </c>
      <c r="F54" s="6" t="s">
        <v>105</v>
      </c>
      <c r="G54" s="8">
        <v>46.744</v>
      </c>
      <c r="H54" s="10"/>
      <c r="I54" s="8">
        <f>ROUND((H54*G54),3)</f>
        <v>0</v>
      </c>
      <c r="O54">
        <f>rekapitulace!H8</f>
        <v>21</v>
      </c>
      <c r="P54">
        <f>O54/100*I54</f>
        <v>0</v>
      </c>
    </row>
    <row r="55" ht="38.25">
      <c r="E55" s="11" t="s">
        <v>141</v>
      </c>
    </row>
    <row r="56" ht="140.25">
      <c r="E56" s="11" t="s">
        <v>142</v>
      </c>
    </row>
    <row r="57" spans="1:16" ht="63.75">
      <c r="A57" s="6">
        <v>13</v>
      </c>
      <c r="B57" s="6" t="s">
        <v>46</v>
      </c>
      <c r="C57" s="6" t="s">
        <v>143</v>
      </c>
      <c r="D57" s="6" t="s">
        <v>48</v>
      </c>
      <c r="E57" s="6" t="s">
        <v>144</v>
      </c>
      <c r="F57" s="6" t="s">
        <v>105</v>
      </c>
      <c r="G57" s="8">
        <v>2685.558</v>
      </c>
      <c r="H57" s="10"/>
      <c r="I57" s="8">
        <f>ROUND((H57*G57),3)</f>
        <v>0</v>
      </c>
      <c r="O57">
        <f>rekapitulace!H8</f>
        <v>21</v>
      </c>
      <c r="P57">
        <f>O57/100*I57</f>
        <v>0</v>
      </c>
    </row>
    <row r="58" ht="38.25">
      <c r="E58" s="11" t="s">
        <v>145</v>
      </c>
    </row>
    <row r="59" ht="140.25">
      <c r="E59" s="11" t="s">
        <v>146</v>
      </c>
    </row>
    <row r="60" spans="1:16" ht="51">
      <c r="A60" s="6">
        <v>14</v>
      </c>
      <c r="B60" s="6" t="s">
        <v>46</v>
      </c>
      <c r="C60" s="6" t="s">
        <v>147</v>
      </c>
      <c r="D60" s="6" t="s">
        <v>48</v>
      </c>
      <c r="E60" s="6" t="s">
        <v>148</v>
      </c>
      <c r="F60" s="6" t="s">
        <v>105</v>
      </c>
      <c r="G60" s="8">
        <v>61.75</v>
      </c>
      <c r="H60" s="10"/>
      <c r="I60" s="8">
        <f>ROUND((H60*G60),3)</f>
        <v>0</v>
      </c>
      <c r="O60">
        <f>rekapitulace!H8</f>
        <v>21</v>
      </c>
      <c r="P60">
        <f>O60/100*I60</f>
        <v>0</v>
      </c>
    </row>
    <row r="61" ht="12.75">
      <c r="E61" s="11" t="s">
        <v>149</v>
      </c>
    </row>
    <row r="62" ht="140.25">
      <c r="E62" s="11" t="s">
        <v>146</v>
      </c>
    </row>
    <row r="63" spans="1:16" ht="63.75">
      <c r="A63" s="6">
        <v>15</v>
      </c>
      <c r="B63" s="6" t="s">
        <v>138</v>
      </c>
      <c r="C63" s="6" t="s">
        <v>150</v>
      </c>
      <c r="D63" s="6" t="s">
        <v>48</v>
      </c>
      <c r="E63" s="6" t="s">
        <v>151</v>
      </c>
      <c r="F63" s="6" t="s">
        <v>105</v>
      </c>
      <c r="G63" s="8">
        <v>157.28</v>
      </c>
      <c r="H63" s="10"/>
      <c r="I63" s="8">
        <f>ROUND((H63*G63),3)</f>
        <v>0</v>
      </c>
      <c r="O63">
        <f>rekapitulace!H8</f>
        <v>21</v>
      </c>
      <c r="P63">
        <f>O63/100*I63</f>
        <v>0</v>
      </c>
    </row>
    <row r="64" ht="25.5">
      <c r="E64" s="11" t="s">
        <v>152</v>
      </c>
    </row>
    <row r="65" ht="89.25">
      <c r="E65" s="11" t="s">
        <v>153</v>
      </c>
    </row>
    <row r="66" spans="1:16" ht="12.75" customHeight="1">
      <c r="A66" s="12"/>
      <c r="B66" s="12"/>
      <c r="C66" s="12" t="s">
        <v>39</v>
      </c>
      <c r="D66" s="12"/>
      <c r="E66" s="12" t="s">
        <v>130</v>
      </c>
      <c r="F66" s="12"/>
      <c r="G66" s="12"/>
      <c r="H66" s="12"/>
      <c r="I66" s="12">
        <f>SUM(I48:I65)</f>
        <v>0</v>
      </c>
      <c r="P66">
        <f>ROUND(SUM(P48:P65),3)</f>
        <v>0</v>
      </c>
    </row>
    <row r="68" spans="1:9" ht="12.75" customHeight="1">
      <c r="A68" s="7"/>
      <c r="B68" s="7"/>
      <c r="C68" s="7" t="s">
        <v>42</v>
      </c>
      <c r="D68" s="7"/>
      <c r="E68" s="7" t="s">
        <v>154</v>
      </c>
      <c r="F68" s="7"/>
      <c r="G68" s="9"/>
      <c r="H68" s="7"/>
      <c r="I68" s="9"/>
    </row>
    <row r="69" spans="1:16" ht="25.5">
      <c r="A69" s="6">
        <v>16</v>
      </c>
      <c r="B69" s="6" t="s">
        <v>46</v>
      </c>
      <c r="C69" s="6" t="s">
        <v>155</v>
      </c>
      <c r="D69" s="6" t="s">
        <v>48</v>
      </c>
      <c r="E69" s="6" t="s">
        <v>156</v>
      </c>
      <c r="F69" s="6" t="s">
        <v>78</v>
      </c>
      <c r="G69" s="8">
        <v>22</v>
      </c>
      <c r="H69" s="10"/>
      <c r="I69" s="8">
        <f>ROUND((H69*G69),3)</f>
        <v>0</v>
      </c>
      <c r="O69">
        <f>rekapitulace!H8</f>
        <v>21</v>
      </c>
      <c r="P69">
        <f>O69/100*I69</f>
        <v>0</v>
      </c>
    </row>
    <row r="70" ht="25.5">
      <c r="E70" s="11" t="s">
        <v>157</v>
      </c>
    </row>
    <row r="71" ht="76.5">
      <c r="E71" s="11" t="s">
        <v>158</v>
      </c>
    </row>
    <row r="72" spans="1:16" ht="12.75" customHeight="1">
      <c r="A72" s="12"/>
      <c r="B72" s="12"/>
      <c r="C72" s="12" t="s">
        <v>42</v>
      </c>
      <c r="D72" s="12"/>
      <c r="E72" s="12" t="s">
        <v>154</v>
      </c>
      <c r="F72" s="12"/>
      <c r="G72" s="12"/>
      <c r="H72" s="12"/>
      <c r="I72" s="12">
        <f>SUM(I69:I71)</f>
        <v>0</v>
      </c>
      <c r="P72">
        <f>ROUND(SUM(P69:P71),3)</f>
        <v>0</v>
      </c>
    </row>
    <row r="74" spans="1:9" ht="12.75" customHeight="1">
      <c r="A74" s="7"/>
      <c r="B74" s="7"/>
      <c r="C74" s="7" t="s">
        <v>43</v>
      </c>
      <c r="D74" s="7"/>
      <c r="E74" s="7" t="s">
        <v>159</v>
      </c>
      <c r="F74" s="7"/>
      <c r="G74" s="9"/>
      <c r="H74" s="7"/>
      <c r="I74" s="9"/>
    </row>
    <row r="75" spans="1:16" ht="38.25">
      <c r="A75" s="6">
        <v>17</v>
      </c>
      <c r="B75" s="6" t="s">
        <v>138</v>
      </c>
      <c r="C75" s="6" t="s">
        <v>160</v>
      </c>
      <c r="D75" s="6" t="s">
        <v>48</v>
      </c>
      <c r="E75" s="6" t="s">
        <v>161</v>
      </c>
      <c r="F75" s="6" t="s">
        <v>78</v>
      </c>
      <c r="G75" s="8">
        <v>64</v>
      </c>
      <c r="H75" s="10"/>
      <c r="I75" s="8">
        <f>ROUND((H75*G75),3)</f>
        <v>0</v>
      </c>
      <c r="O75">
        <f>rekapitulace!H8</f>
        <v>21</v>
      </c>
      <c r="P75">
        <f>O75/100*I75</f>
        <v>0</v>
      </c>
    </row>
    <row r="76" ht="306">
      <c r="E76" s="11" t="s">
        <v>162</v>
      </c>
    </row>
    <row r="77" ht="25.5">
      <c r="E77" s="11" t="s">
        <v>163</v>
      </c>
    </row>
    <row r="78" spans="1:16" ht="38.25">
      <c r="A78" s="6">
        <v>18</v>
      </c>
      <c r="B78" s="6" t="s">
        <v>138</v>
      </c>
      <c r="C78" s="6" t="s">
        <v>164</v>
      </c>
      <c r="D78" s="6" t="s">
        <v>48</v>
      </c>
      <c r="E78" s="6" t="s">
        <v>165</v>
      </c>
      <c r="F78" s="6" t="s">
        <v>78</v>
      </c>
      <c r="G78" s="8">
        <v>50</v>
      </c>
      <c r="H78" s="10"/>
      <c r="I78" s="8">
        <f>ROUND((H78*G78),3)</f>
        <v>0</v>
      </c>
      <c r="O78">
        <f>rekapitulace!H8</f>
        <v>21</v>
      </c>
      <c r="P78">
        <f>O78/100*I78</f>
        <v>0</v>
      </c>
    </row>
    <row r="79" ht="25.5">
      <c r="E79" s="11" t="s">
        <v>166</v>
      </c>
    </row>
    <row r="80" ht="25.5">
      <c r="E80" s="11" t="s">
        <v>167</v>
      </c>
    </row>
    <row r="81" spans="1:16" ht="38.25">
      <c r="A81" s="6">
        <v>19</v>
      </c>
      <c r="B81" s="6" t="s">
        <v>46</v>
      </c>
      <c r="C81" s="6" t="s">
        <v>168</v>
      </c>
      <c r="D81" s="6" t="s">
        <v>25</v>
      </c>
      <c r="E81" s="6" t="s">
        <v>169</v>
      </c>
      <c r="F81" s="6" t="s">
        <v>127</v>
      </c>
      <c r="G81" s="8">
        <v>84.8</v>
      </c>
      <c r="H81" s="10"/>
      <c r="I81" s="8">
        <f>ROUND((H81*G81),3)</f>
        <v>0</v>
      </c>
      <c r="O81">
        <f>rekapitulace!H8</f>
        <v>21</v>
      </c>
      <c r="P81">
        <f>O81/100*I81</f>
        <v>0</v>
      </c>
    </row>
    <row r="82" ht="25.5">
      <c r="E82" s="11" t="s">
        <v>170</v>
      </c>
    </row>
    <row r="83" ht="51">
      <c r="E83" s="11" t="s">
        <v>171</v>
      </c>
    </row>
    <row r="84" spans="1:16" ht="38.25">
      <c r="A84" s="6">
        <v>20</v>
      </c>
      <c r="B84" s="6" t="s">
        <v>46</v>
      </c>
      <c r="C84" s="6" t="s">
        <v>168</v>
      </c>
      <c r="D84" s="6" t="s">
        <v>36</v>
      </c>
      <c r="E84" s="6" t="s">
        <v>172</v>
      </c>
      <c r="F84" s="6" t="s">
        <v>127</v>
      </c>
      <c r="G84" s="8">
        <v>114.7</v>
      </c>
      <c r="H84" s="10"/>
      <c r="I84" s="8">
        <f>ROUND((H84*G84),3)</f>
        <v>0</v>
      </c>
      <c r="O84">
        <f>rekapitulace!H8</f>
        <v>21</v>
      </c>
      <c r="P84">
        <f>O84/100*I84</f>
        <v>0</v>
      </c>
    </row>
    <row r="85" ht="25.5">
      <c r="E85" s="11" t="s">
        <v>173</v>
      </c>
    </row>
    <row r="86" ht="51">
      <c r="E86" s="11" t="s">
        <v>171</v>
      </c>
    </row>
    <row r="87" spans="1:16" ht="38.25">
      <c r="A87" s="6">
        <v>21</v>
      </c>
      <c r="B87" s="6" t="s">
        <v>46</v>
      </c>
      <c r="C87" s="6" t="s">
        <v>174</v>
      </c>
      <c r="D87" s="6" t="s">
        <v>175</v>
      </c>
      <c r="E87" s="6" t="s">
        <v>176</v>
      </c>
      <c r="F87" s="6" t="s">
        <v>127</v>
      </c>
      <c r="G87" s="8">
        <v>834.3</v>
      </c>
      <c r="H87" s="10"/>
      <c r="I87" s="8">
        <f>ROUND((H87*G87),3)</f>
        <v>0</v>
      </c>
      <c r="O87">
        <f>rekapitulace!H8</f>
        <v>21</v>
      </c>
      <c r="P87">
        <f>O87/100*I87</f>
        <v>0</v>
      </c>
    </row>
    <row r="88" ht="38.25">
      <c r="E88" s="11" t="s">
        <v>177</v>
      </c>
    </row>
    <row r="89" ht="51">
      <c r="E89" s="11" t="s">
        <v>171</v>
      </c>
    </row>
    <row r="90" spans="1:16" ht="25.5">
      <c r="A90" s="6">
        <v>22</v>
      </c>
      <c r="B90" s="6" t="s">
        <v>46</v>
      </c>
      <c r="C90" s="6" t="s">
        <v>178</v>
      </c>
      <c r="D90" s="6" t="s">
        <v>48</v>
      </c>
      <c r="E90" s="6" t="s">
        <v>179</v>
      </c>
      <c r="F90" s="6" t="s">
        <v>127</v>
      </c>
      <c r="G90" s="8">
        <v>990.923</v>
      </c>
      <c r="H90" s="10"/>
      <c r="I90" s="8">
        <f>ROUND((H90*G90),3)</f>
        <v>0</v>
      </c>
      <c r="O90">
        <f>rekapitulace!H8</f>
        <v>21</v>
      </c>
      <c r="P90">
        <f>O90/100*I90</f>
        <v>0</v>
      </c>
    </row>
    <row r="91" ht="25.5">
      <c r="E91" s="11" t="s">
        <v>180</v>
      </c>
    </row>
    <row r="92" ht="51">
      <c r="E92" s="11" t="s">
        <v>181</v>
      </c>
    </row>
    <row r="93" spans="1:16" ht="12.75" customHeight="1">
      <c r="A93" s="12"/>
      <c r="B93" s="12"/>
      <c r="C93" s="12" t="s">
        <v>43</v>
      </c>
      <c r="D93" s="12"/>
      <c r="E93" s="12" t="s">
        <v>159</v>
      </c>
      <c r="F93" s="12"/>
      <c r="G93" s="12"/>
      <c r="H93" s="12"/>
      <c r="I93" s="12">
        <f>SUM(I75:I92)</f>
        <v>0</v>
      </c>
      <c r="P93">
        <f>ROUND(SUM(P75:P92),3)</f>
        <v>0</v>
      </c>
    </row>
    <row r="95" spans="1:16" ht="12.75" customHeight="1">
      <c r="A95" s="12"/>
      <c r="B95" s="12"/>
      <c r="C95" s="12"/>
      <c r="D95" s="12"/>
      <c r="E95" s="12" t="s">
        <v>84</v>
      </c>
      <c r="F95" s="12"/>
      <c r="G95" s="12"/>
      <c r="H95" s="12"/>
      <c r="I95" s="12">
        <f>+I21+I39+I45+I66+I72+I93</f>
        <v>0</v>
      </c>
      <c r="P95">
        <f>+P21+P39+P45+P66+P72+P93</f>
        <v>0</v>
      </c>
    </row>
    <row r="97" spans="1:9" ht="12.75" customHeight="1">
      <c r="A97" s="7" t="s">
        <v>85</v>
      </c>
      <c r="B97" s="7"/>
      <c r="C97" s="7"/>
      <c r="D97" s="7"/>
      <c r="E97" s="7"/>
      <c r="F97" s="7"/>
      <c r="G97" s="7"/>
      <c r="H97" s="7"/>
      <c r="I97" s="7"/>
    </row>
    <row r="98" spans="1:9" ht="12.75" customHeight="1">
      <c r="A98" s="7"/>
      <c r="B98" s="7"/>
      <c r="C98" s="7"/>
      <c r="D98" s="7"/>
      <c r="E98" s="7" t="s">
        <v>86</v>
      </c>
      <c r="F98" s="7"/>
      <c r="G98" s="7"/>
      <c r="H98" s="7"/>
      <c r="I98" s="7"/>
    </row>
    <row r="99" spans="1:16" ht="12.75" customHeight="1">
      <c r="A99" s="12"/>
      <c r="B99" s="12"/>
      <c r="C99" s="12"/>
      <c r="D99" s="12"/>
      <c r="E99" s="12" t="s">
        <v>87</v>
      </c>
      <c r="F99" s="12"/>
      <c r="G99" s="12"/>
      <c r="H99" s="12"/>
      <c r="I99" s="12">
        <v>0</v>
      </c>
      <c r="P99">
        <v>0</v>
      </c>
    </row>
    <row r="100" spans="1:9" ht="12.75" customHeight="1">
      <c r="A100" s="12"/>
      <c r="B100" s="12"/>
      <c r="C100" s="12"/>
      <c r="D100" s="12"/>
      <c r="E100" s="12" t="s">
        <v>88</v>
      </c>
      <c r="F100" s="12"/>
      <c r="G100" s="12"/>
      <c r="H100" s="12"/>
      <c r="I100" s="12"/>
    </row>
    <row r="101" spans="1:16" ht="12.75" customHeight="1">
      <c r="A101" s="12"/>
      <c r="B101" s="12"/>
      <c r="C101" s="12"/>
      <c r="D101" s="12"/>
      <c r="E101" s="12" t="s">
        <v>89</v>
      </c>
      <c r="F101" s="12"/>
      <c r="G101" s="12"/>
      <c r="H101" s="12"/>
      <c r="I101" s="12">
        <v>0</v>
      </c>
      <c r="P101">
        <v>0</v>
      </c>
    </row>
    <row r="102" spans="1:16" ht="12.75" customHeight="1">
      <c r="A102" s="12"/>
      <c r="B102" s="12"/>
      <c r="C102" s="12"/>
      <c r="D102" s="12"/>
      <c r="E102" s="12" t="s">
        <v>90</v>
      </c>
      <c r="F102" s="12"/>
      <c r="G102" s="12"/>
      <c r="H102" s="12"/>
      <c r="I102" s="12">
        <f>I99+I101</f>
        <v>0</v>
      </c>
      <c r="P102">
        <f>P99+P101</f>
        <v>0</v>
      </c>
    </row>
    <row r="104" spans="1:16" ht="12.75" customHeight="1">
      <c r="A104" s="12"/>
      <c r="B104" s="12"/>
      <c r="C104" s="12"/>
      <c r="D104" s="12"/>
      <c r="E104" s="12" t="s">
        <v>90</v>
      </c>
      <c r="F104" s="12"/>
      <c r="G104" s="12"/>
      <c r="H104" s="12"/>
      <c r="I104" s="12">
        <f>I95+I102</f>
        <v>0</v>
      </c>
      <c r="P104">
        <f>P95+P102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182</v>
      </c>
      <c r="D5" s="5"/>
      <c r="E5" s="5" t="s">
        <v>183</v>
      </c>
    </row>
    <row r="6" spans="1:5" ht="12.75" customHeight="1">
      <c r="A6" t="s">
        <v>18</v>
      </c>
      <c r="C6" s="5" t="s">
        <v>182</v>
      </c>
      <c r="D6" s="5"/>
      <c r="E6" s="5" t="s">
        <v>183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3" t="s">
        <v>24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/>
      <c r="O8" t="s">
        <v>35</v>
      </c>
      <c r="P8" t="s">
        <v>11</v>
      </c>
    </row>
    <row r="9" spans="1:15" ht="14.25">
      <c r="A9" s="13"/>
      <c r="B9" s="13"/>
      <c r="C9" s="13"/>
      <c r="D9" s="13"/>
      <c r="E9" s="13"/>
      <c r="F9" s="13"/>
      <c r="G9" s="13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38.25">
      <c r="A12" s="6">
        <v>1</v>
      </c>
      <c r="B12" s="6" t="s">
        <v>46</v>
      </c>
      <c r="C12" s="6" t="s">
        <v>93</v>
      </c>
      <c r="D12" s="6" t="s">
        <v>25</v>
      </c>
      <c r="E12" s="6" t="s">
        <v>184</v>
      </c>
      <c r="F12" s="6" t="s">
        <v>95</v>
      </c>
      <c r="G12" s="8">
        <v>2075.402</v>
      </c>
      <c r="H12" s="10"/>
      <c r="I12" s="8">
        <f>ROUND((H12*G12),3)</f>
        <v>0</v>
      </c>
      <c r="O12">
        <f>rekapitulace!H8</f>
        <v>21</v>
      </c>
      <c r="P12">
        <f>O12/100*I12</f>
        <v>0</v>
      </c>
    </row>
    <row r="13" ht="38.25">
      <c r="E13" s="11" t="s">
        <v>185</v>
      </c>
    </row>
    <row r="14" ht="25.5">
      <c r="E14" s="11" t="s">
        <v>97</v>
      </c>
    </row>
    <row r="15" spans="1:16" ht="25.5">
      <c r="A15" s="6">
        <v>2</v>
      </c>
      <c r="B15" s="6" t="s">
        <v>46</v>
      </c>
      <c r="C15" s="6" t="s">
        <v>93</v>
      </c>
      <c r="D15" s="6" t="s">
        <v>36</v>
      </c>
      <c r="E15" s="6" t="s">
        <v>186</v>
      </c>
      <c r="F15" s="6" t="s">
        <v>95</v>
      </c>
      <c r="G15" s="8">
        <v>4001.66</v>
      </c>
      <c r="H15" s="10"/>
      <c r="I15" s="8">
        <f>ROUND((H15*G15),3)</f>
        <v>0</v>
      </c>
      <c r="O15">
        <f>rekapitulace!H8</f>
        <v>21</v>
      </c>
      <c r="P15">
        <f>O15/100*I15</f>
        <v>0</v>
      </c>
    </row>
    <row r="16" ht="127.5">
      <c r="E16" s="11" t="s">
        <v>187</v>
      </c>
    </row>
    <row r="17" ht="25.5">
      <c r="E17" s="11" t="s">
        <v>97</v>
      </c>
    </row>
    <row r="18" spans="1:16" ht="25.5">
      <c r="A18" s="6">
        <v>3</v>
      </c>
      <c r="B18" s="6" t="s">
        <v>46</v>
      </c>
      <c r="C18" s="6" t="s">
        <v>93</v>
      </c>
      <c r="D18" s="6" t="s">
        <v>37</v>
      </c>
      <c r="E18" s="6" t="s">
        <v>188</v>
      </c>
      <c r="F18" s="6" t="s">
        <v>95</v>
      </c>
      <c r="G18" s="8">
        <v>676.47</v>
      </c>
      <c r="H18" s="10"/>
      <c r="I18" s="8">
        <f>ROUND((H18*G18),3)</f>
        <v>0</v>
      </c>
      <c r="O18">
        <f>rekapitulace!H8</f>
        <v>21</v>
      </c>
      <c r="P18">
        <f>O18/100*I18</f>
        <v>0</v>
      </c>
    </row>
    <row r="19" ht="63.75">
      <c r="E19" s="11" t="s">
        <v>189</v>
      </c>
    </row>
    <row r="20" ht="25.5">
      <c r="E20" s="11" t="s">
        <v>97</v>
      </c>
    </row>
    <row r="21" spans="1:16" ht="25.5">
      <c r="A21" s="6">
        <v>4</v>
      </c>
      <c r="B21" s="6" t="s">
        <v>46</v>
      </c>
      <c r="C21" s="6" t="s">
        <v>93</v>
      </c>
      <c r="D21" s="6" t="s">
        <v>38</v>
      </c>
      <c r="E21" s="6" t="s">
        <v>190</v>
      </c>
      <c r="F21" s="6" t="s">
        <v>95</v>
      </c>
      <c r="G21" s="8">
        <v>108.265</v>
      </c>
      <c r="H21" s="10"/>
      <c r="I21" s="8">
        <f>ROUND((H21*G21),3)</f>
        <v>0</v>
      </c>
      <c r="O21">
        <f>rekapitulace!H8</f>
        <v>21</v>
      </c>
      <c r="P21">
        <f>O21/100*I21</f>
        <v>0</v>
      </c>
    </row>
    <row r="22" ht="25.5">
      <c r="E22" s="11" t="s">
        <v>191</v>
      </c>
    </row>
    <row r="23" ht="25.5">
      <c r="E23" s="11" t="s">
        <v>97</v>
      </c>
    </row>
    <row r="24" spans="1:16" ht="38.25">
      <c r="A24" s="6">
        <v>5</v>
      </c>
      <c r="B24" s="6" t="s">
        <v>46</v>
      </c>
      <c r="C24" s="6" t="s">
        <v>93</v>
      </c>
      <c r="D24" s="6" t="s">
        <v>39</v>
      </c>
      <c r="E24" s="6" t="s">
        <v>192</v>
      </c>
      <c r="F24" s="6" t="s">
        <v>95</v>
      </c>
      <c r="G24" s="8">
        <v>215.906</v>
      </c>
      <c r="H24" s="10"/>
      <c r="I24" s="8">
        <f>ROUND((H24*G24),3)</f>
        <v>0</v>
      </c>
      <c r="O24">
        <f>rekapitulace!H8</f>
        <v>21</v>
      </c>
      <c r="P24">
        <f>O24/100*I24</f>
        <v>0</v>
      </c>
    </row>
    <row r="25" ht="12.75">
      <c r="E25" s="11" t="s">
        <v>193</v>
      </c>
    </row>
    <row r="26" ht="25.5">
      <c r="E26" s="11" t="s">
        <v>97</v>
      </c>
    </row>
    <row r="27" spans="1:16" ht="12.75" customHeight="1">
      <c r="A27" s="12"/>
      <c r="B27" s="12"/>
      <c r="C27" s="12" t="s">
        <v>45</v>
      </c>
      <c r="D27" s="12"/>
      <c r="E27" s="12" t="s">
        <v>44</v>
      </c>
      <c r="F27" s="12"/>
      <c r="G27" s="12"/>
      <c r="H27" s="12"/>
      <c r="I27" s="12">
        <f>SUM(I12:I26)</f>
        <v>0</v>
      </c>
      <c r="P27">
        <f>ROUND(SUM(P12:P26),3)</f>
        <v>0</v>
      </c>
    </row>
    <row r="29" spans="1:9" ht="12.75" customHeight="1">
      <c r="A29" s="7"/>
      <c r="B29" s="7"/>
      <c r="C29" s="7" t="s">
        <v>25</v>
      </c>
      <c r="D29" s="7"/>
      <c r="E29" s="7" t="s">
        <v>102</v>
      </c>
      <c r="F29" s="7"/>
      <c r="G29" s="9"/>
      <c r="H29" s="7"/>
      <c r="I29" s="9"/>
    </row>
    <row r="30" spans="1:16" ht="38.25">
      <c r="A30" s="6">
        <v>6</v>
      </c>
      <c r="B30" s="6" t="s">
        <v>46</v>
      </c>
      <c r="C30" s="6" t="s">
        <v>103</v>
      </c>
      <c r="D30" s="6" t="s">
        <v>48</v>
      </c>
      <c r="E30" s="6" t="s">
        <v>194</v>
      </c>
      <c r="F30" s="6" t="s">
        <v>105</v>
      </c>
      <c r="G30" s="8">
        <v>1655.555</v>
      </c>
      <c r="H30" s="10"/>
      <c r="I30" s="8">
        <f>ROUND((H30*G30),3)</f>
        <v>0</v>
      </c>
      <c r="O30">
        <f>rekapitulace!H8</f>
        <v>21</v>
      </c>
      <c r="P30">
        <f>O30/100*I30</f>
        <v>0</v>
      </c>
    </row>
    <row r="31" ht="25.5">
      <c r="E31" s="11" t="s">
        <v>195</v>
      </c>
    </row>
    <row r="32" ht="12.75">
      <c r="E32" s="11" t="s">
        <v>107</v>
      </c>
    </row>
    <row r="33" spans="1:16" ht="63.75">
      <c r="A33" s="6">
        <v>7</v>
      </c>
      <c r="B33" s="6" t="s">
        <v>46</v>
      </c>
      <c r="C33" s="6" t="s">
        <v>196</v>
      </c>
      <c r="D33" s="6" t="s">
        <v>48</v>
      </c>
      <c r="E33" s="6" t="s">
        <v>197</v>
      </c>
      <c r="F33" s="6" t="s">
        <v>110</v>
      </c>
      <c r="G33" s="8">
        <v>86.363</v>
      </c>
      <c r="H33" s="10"/>
      <c r="I33" s="8">
        <f>ROUND((H33*G33),3)</f>
        <v>0</v>
      </c>
      <c r="O33">
        <f>rekapitulace!H8</f>
        <v>21</v>
      </c>
      <c r="P33">
        <f>O33/100*I33</f>
        <v>0</v>
      </c>
    </row>
    <row r="34" ht="25.5">
      <c r="E34" s="11" t="s">
        <v>198</v>
      </c>
    </row>
    <row r="35" ht="63.75">
      <c r="E35" s="11" t="s">
        <v>112</v>
      </c>
    </row>
    <row r="36" spans="1:16" ht="38.25">
      <c r="A36" s="6">
        <v>8</v>
      </c>
      <c r="B36" s="6" t="s">
        <v>46</v>
      </c>
      <c r="C36" s="6" t="s">
        <v>108</v>
      </c>
      <c r="D36" s="6" t="s">
        <v>48</v>
      </c>
      <c r="E36" s="6" t="s">
        <v>109</v>
      </c>
      <c r="F36" s="6" t="s">
        <v>110</v>
      </c>
      <c r="G36" s="8">
        <v>17.911</v>
      </c>
      <c r="H36" s="10"/>
      <c r="I36" s="8">
        <f>ROUND((H36*G36),3)</f>
        <v>0</v>
      </c>
      <c r="O36">
        <f>rekapitulace!H8</f>
        <v>21</v>
      </c>
      <c r="P36">
        <f>O36/100*I36</f>
        <v>0</v>
      </c>
    </row>
    <row r="37" ht="25.5">
      <c r="E37" s="11" t="s">
        <v>199</v>
      </c>
    </row>
    <row r="38" ht="63.75">
      <c r="E38" s="11" t="s">
        <v>112</v>
      </c>
    </row>
    <row r="39" spans="1:16" ht="38.25">
      <c r="A39" s="6">
        <v>9</v>
      </c>
      <c r="B39" s="6" t="s">
        <v>46</v>
      </c>
      <c r="C39" s="6" t="s">
        <v>200</v>
      </c>
      <c r="D39" s="6" t="s">
        <v>48</v>
      </c>
      <c r="E39" s="6" t="s">
        <v>201</v>
      </c>
      <c r="F39" s="6" t="s">
        <v>110</v>
      </c>
      <c r="G39" s="8">
        <v>108.265</v>
      </c>
      <c r="H39" s="10"/>
      <c r="I39" s="8">
        <f>ROUND((H39*G39),3)</f>
        <v>0</v>
      </c>
      <c r="O39">
        <f>rekapitulace!H8</f>
        <v>21</v>
      </c>
      <c r="P39">
        <f>O39/100*I39</f>
        <v>0</v>
      </c>
    </row>
    <row r="40" ht="25.5">
      <c r="E40" s="11" t="s">
        <v>191</v>
      </c>
    </row>
    <row r="41" ht="63.75">
      <c r="E41" s="11" t="s">
        <v>112</v>
      </c>
    </row>
    <row r="42" spans="1:16" ht="25.5">
      <c r="A42" s="6">
        <v>10</v>
      </c>
      <c r="B42" s="6" t="s">
        <v>46</v>
      </c>
      <c r="C42" s="6" t="s">
        <v>202</v>
      </c>
      <c r="D42" s="6" t="s">
        <v>48</v>
      </c>
      <c r="E42" s="6" t="s">
        <v>203</v>
      </c>
      <c r="F42" s="6" t="s">
        <v>127</v>
      </c>
      <c r="G42" s="8">
        <v>314.65</v>
      </c>
      <c r="H42" s="10"/>
      <c r="I42" s="8">
        <f>ROUND((H42*G42),3)</f>
        <v>0</v>
      </c>
      <c r="O42">
        <f>rekapitulace!H8</f>
        <v>21</v>
      </c>
      <c r="P42">
        <f>O42/100*I42</f>
        <v>0</v>
      </c>
    </row>
    <row r="43" ht="12.75">
      <c r="E43" s="11" t="s">
        <v>204</v>
      </c>
    </row>
    <row r="44" ht="63.75">
      <c r="E44" s="11" t="s">
        <v>112</v>
      </c>
    </row>
    <row r="45" spans="1:16" ht="25.5">
      <c r="A45" s="6">
        <v>11</v>
      </c>
      <c r="B45" s="6" t="s">
        <v>46</v>
      </c>
      <c r="C45" s="6" t="s">
        <v>205</v>
      </c>
      <c r="D45" s="6" t="s">
        <v>48</v>
      </c>
      <c r="E45" s="6" t="s">
        <v>206</v>
      </c>
      <c r="F45" s="6" t="s">
        <v>127</v>
      </c>
      <c r="G45" s="8">
        <v>2197.78</v>
      </c>
      <c r="H45" s="10"/>
      <c r="I45" s="8">
        <f>ROUND((H45*G45),3)</f>
        <v>0</v>
      </c>
      <c r="O45">
        <f>rekapitulace!H8</f>
        <v>21</v>
      </c>
      <c r="P45">
        <f>O45/100*I45</f>
        <v>0</v>
      </c>
    </row>
    <row r="46" ht="12.75">
      <c r="E46" s="11" t="s">
        <v>207</v>
      </c>
    </row>
    <row r="47" ht="63.75">
      <c r="E47" s="11" t="s">
        <v>112</v>
      </c>
    </row>
    <row r="48" spans="1:16" ht="63.75">
      <c r="A48" s="6">
        <v>12</v>
      </c>
      <c r="B48" s="6" t="s">
        <v>46</v>
      </c>
      <c r="C48" s="6" t="s">
        <v>113</v>
      </c>
      <c r="D48" s="6" t="s">
        <v>48</v>
      </c>
      <c r="E48" s="6" t="s">
        <v>208</v>
      </c>
      <c r="F48" s="6" t="s">
        <v>110</v>
      </c>
      <c r="G48" s="8">
        <v>864.751</v>
      </c>
      <c r="H48" s="10"/>
      <c r="I48" s="8">
        <f>ROUND((H48*G48),3)</f>
        <v>0</v>
      </c>
      <c r="O48">
        <f>rekapitulace!H8</f>
        <v>21</v>
      </c>
      <c r="P48">
        <f>O48/100*I48</f>
        <v>0</v>
      </c>
    </row>
    <row r="49" ht="38.25">
      <c r="E49" s="11" t="s">
        <v>209</v>
      </c>
    </row>
    <row r="50" ht="63.75">
      <c r="E50" s="11" t="s">
        <v>112</v>
      </c>
    </row>
    <row r="51" spans="1:16" ht="38.25">
      <c r="A51" s="6">
        <v>13</v>
      </c>
      <c r="B51" s="6" t="s">
        <v>46</v>
      </c>
      <c r="C51" s="6" t="s">
        <v>210</v>
      </c>
      <c r="D51" s="6" t="s">
        <v>25</v>
      </c>
      <c r="E51" s="6" t="s">
        <v>211</v>
      </c>
      <c r="F51" s="6" t="s">
        <v>110</v>
      </c>
      <c r="G51" s="8">
        <v>360.345</v>
      </c>
      <c r="H51" s="10"/>
      <c r="I51" s="8">
        <f>ROUND((H51*G51),3)</f>
        <v>0</v>
      </c>
      <c r="O51">
        <f>rekapitulace!H8</f>
        <v>21</v>
      </c>
      <c r="P51">
        <f>O51/100*I51</f>
        <v>0</v>
      </c>
    </row>
    <row r="52" ht="51">
      <c r="E52" s="11" t="s">
        <v>212</v>
      </c>
    </row>
    <row r="53" ht="331.5">
      <c r="E53" s="11" t="s">
        <v>119</v>
      </c>
    </row>
    <row r="54" spans="1:16" ht="38.25">
      <c r="A54" s="6">
        <v>14</v>
      </c>
      <c r="B54" s="6" t="s">
        <v>46</v>
      </c>
      <c r="C54" s="6" t="s">
        <v>210</v>
      </c>
      <c r="D54" s="6" t="s">
        <v>36</v>
      </c>
      <c r="E54" s="6" t="s">
        <v>213</v>
      </c>
      <c r="F54" s="6" t="s">
        <v>110</v>
      </c>
      <c r="G54" s="8">
        <v>1514.787</v>
      </c>
      <c r="H54" s="10"/>
      <c r="I54" s="8">
        <f>ROUND((H54*G54),3)</f>
        <v>0</v>
      </c>
      <c r="O54">
        <f>rekapitulace!H8</f>
        <v>21</v>
      </c>
      <c r="P54">
        <f>O54/100*I54</f>
        <v>0</v>
      </c>
    </row>
    <row r="55" ht="63.75">
      <c r="E55" s="11" t="s">
        <v>214</v>
      </c>
    </row>
    <row r="56" ht="331.5">
      <c r="E56" s="11" t="s">
        <v>119</v>
      </c>
    </row>
    <row r="57" spans="1:16" ht="38.25">
      <c r="A57" s="6">
        <v>15</v>
      </c>
      <c r="B57" s="6" t="s">
        <v>46</v>
      </c>
      <c r="C57" s="6" t="s">
        <v>210</v>
      </c>
      <c r="D57" s="6" t="s">
        <v>37</v>
      </c>
      <c r="E57" s="6" t="s">
        <v>215</v>
      </c>
      <c r="F57" s="6" t="s">
        <v>110</v>
      </c>
      <c r="G57" s="8">
        <v>66.74</v>
      </c>
      <c r="H57" s="10"/>
      <c r="I57" s="8">
        <f>ROUND((H57*G57),3)</f>
        <v>0</v>
      </c>
      <c r="O57">
        <f>rekapitulace!H8</f>
        <v>21</v>
      </c>
      <c r="P57">
        <f>O57/100*I57</f>
        <v>0</v>
      </c>
    </row>
    <row r="58" ht="25.5">
      <c r="E58" s="11" t="s">
        <v>216</v>
      </c>
    </row>
    <row r="59" ht="331.5">
      <c r="E59" s="11" t="s">
        <v>119</v>
      </c>
    </row>
    <row r="60" spans="1:16" ht="51">
      <c r="A60" s="6">
        <v>16</v>
      </c>
      <c r="B60" s="6" t="s">
        <v>46</v>
      </c>
      <c r="C60" s="6" t="s">
        <v>210</v>
      </c>
      <c r="D60" s="6" t="s">
        <v>38</v>
      </c>
      <c r="E60" s="6" t="s">
        <v>217</v>
      </c>
      <c r="F60" s="6" t="s">
        <v>110</v>
      </c>
      <c r="G60" s="8">
        <v>591.35</v>
      </c>
      <c r="H60" s="10"/>
      <c r="I60" s="8">
        <f>ROUND((H60*G60),3)</f>
        <v>0</v>
      </c>
      <c r="O60">
        <f>rekapitulace!H8</f>
        <v>21</v>
      </c>
      <c r="P60">
        <f>O60/100*I60</f>
        <v>0</v>
      </c>
    </row>
    <row r="61" ht="76.5">
      <c r="E61" s="11" t="s">
        <v>218</v>
      </c>
    </row>
    <row r="62" ht="331.5">
      <c r="E62" s="11" t="s">
        <v>119</v>
      </c>
    </row>
    <row r="63" spans="1:16" ht="25.5">
      <c r="A63" s="6">
        <v>17</v>
      </c>
      <c r="B63" s="6" t="s">
        <v>138</v>
      </c>
      <c r="C63" s="6" t="s">
        <v>120</v>
      </c>
      <c r="D63" s="6" t="s">
        <v>48</v>
      </c>
      <c r="E63" s="6" t="s">
        <v>219</v>
      </c>
      <c r="F63" s="6" t="s">
        <v>110</v>
      </c>
      <c r="G63" s="8">
        <v>360.345</v>
      </c>
      <c r="H63" s="10"/>
      <c r="I63" s="8">
        <f>ROUND((H63*G63),3)</f>
        <v>0</v>
      </c>
      <c r="O63">
        <f>rekapitulace!H8</f>
        <v>21</v>
      </c>
      <c r="P63">
        <f>O63/100*I63</f>
        <v>0</v>
      </c>
    </row>
    <row r="64" ht="51">
      <c r="E64" s="11" t="s">
        <v>212</v>
      </c>
    </row>
    <row r="65" ht="191.25">
      <c r="E65" s="11" t="s">
        <v>220</v>
      </c>
    </row>
    <row r="66" spans="1:16" ht="12.75" customHeight="1">
      <c r="A66" s="12"/>
      <c r="B66" s="12"/>
      <c r="C66" s="12" t="s">
        <v>25</v>
      </c>
      <c r="D66" s="12"/>
      <c r="E66" s="12" t="s">
        <v>102</v>
      </c>
      <c r="F66" s="12"/>
      <c r="G66" s="12"/>
      <c r="H66" s="12"/>
      <c r="I66" s="12">
        <f>SUM(I30:I65)</f>
        <v>0</v>
      </c>
      <c r="P66">
        <f>ROUND(SUM(P30:P65),3)</f>
        <v>0</v>
      </c>
    </row>
    <row r="68" spans="1:9" ht="12.75" customHeight="1">
      <c r="A68" s="7"/>
      <c r="B68" s="7"/>
      <c r="C68" s="7" t="s">
        <v>36</v>
      </c>
      <c r="D68" s="7"/>
      <c r="E68" s="7" t="s">
        <v>124</v>
      </c>
      <c r="F68" s="7"/>
      <c r="G68" s="9"/>
      <c r="H68" s="7"/>
      <c r="I68" s="9"/>
    </row>
    <row r="69" spans="1:16" ht="38.25">
      <c r="A69" s="6">
        <v>18</v>
      </c>
      <c r="B69" s="6" t="s">
        <v>46</v>
      </c>
      <c r="C69" s="6" t="s">
        <v>125</v>
      </c>
      <c r="D69" s="6" t="s">
        <v>48</v>
      </c>
      <c r="E69" s="6" t="s">
        <v>126</v>
      </c>
      <c r="F69" s="6" t="s">
        <v>127</v>
      </c>
      <c r="G69" s="8">
        <v>205.087</v>
      </c>
      <c r="H69" s="10"/>
      <c r="I69" s="8">
        <f>ROUND((H69*G69),3)</f>
        <v>0</v>
      </c>
      <c r="O69">
        <f>rekapitulace!H8</f>
        <v>21</v>
      </c>
      <c r="P69">
        <f>O69/100*I69</f>
        <v>0</v>
      </c>
    </row>
    <row r="70" ht="25.5">
      <c r="E70" s="11" t="s">
        <v>221</v>
      </c>
    </row>
    <row r="71" ht="165.75">
      <c r="E71" s="11" t="s">
        <v>129</v>
      </c>
    </row>
    <row r="72" spans="1:16" ht="12.75" customHeight="1">
      <c r="A72" s="12"/>
      <c r="B72" s="12"/>
      <c r="C72" s="12" t="s">
        <v>36</v>
      </c>
      <c r="D72" s="12"/>
      <c r="E72" s="12" t="s">
        <v>124</v>
      </c>
      <c r="F72" s="12"/>
      <c r="G72" s="12"/>
      <c r="H72" s="12"/>
      <c r="I72" s="12">
        <f>SUM(I69:I71)</f>
        <v>0</v>
      </c>
      <c r="P72">
        <f>ROUND(SUM(P69:P71),3)</f>
        <v>0</v>
      </c>
    </row>
    <row r="74" spans="1:9" ht="12.75" customHeight="1">
      <c r="A74" s="7"/>
      <c r="B74" s="7"/>
      <c r="C74" s="7" t="s">
        <v>37</v>
      </c>
      <c r="D74" s="7"/>
      <c r="E74" s="7" t="s">
        <v>222</v>
      </c>
      <c r="F74" s="7"/>
      <c r="G74" s="9"/>
      <c r="H74" s="7"/>
      <c r="I74" s="9"/>
    </row>
    <row r="75" spans="1:16" ht="51">
      <c r="A75" s="6">
        <v>19</v>
      </c>
      <c r="B75" s="6" t="s">
        <v>46</v>
      </c>
      <c r="C75" s="6" t="s">
        <v>223</v>
      </c>
      <c r="D75" s="6" t="s">
        <v>175</v>
      </c>
      <c r="E75" s="6" t="s">
        <v>224</v>
      </c>
      <c r="F75" s="6" t="s">
        <v>72</v>
      </c>
      <c r="G75" s="8">
        <v>54</v>
      </c>
      <c r="H75" s="10"/>
      <c r="I75" s="8">
        <f>ROUND((H75*G75),3)</f>
        <v>0</v>
      </c>
      <c r="O75">
        <f>rekapitulace!H8</f>
        <v>21</v>
      </c>
      <c r="P75">
        <f>O75/100*I75</f>
        <v>0</v>
      </c>
    </row>
    <row r="76" ht="25.5">
      <c r="E76" s="11" t="s">
        <v>225</v>
      </c>
    </row>
    <row r="77" ht="38.25">
      <c r="E77" s="11" t="s">
        <v>226</v>
      </c>
    </row>
    <row r="78" spans="1:16" ht="12.75" customHeight="1">
      <c r="A78" s="12"/>
      <c r="B78" s="12"/>
      <c r="C78" s="12" t="s">
        <v>37</v>
      </c>
      <c r="D78" s="12"/>
      <c r="E78" s="12" t="s">
        <v>222</v>
      </c>
      <c r="F78" s="12"/>
      <c r="G78" s="12"/>
      <c r="H78" s="12"/>
      <c r="I78" s="12">
        <f>SUM(I75:I77)</f>
        <v>0</v>
      </c>
      <c r="P78">
        <f>ROUND(SUM(P75:P77),3)</f>
        <v>0</v>
      </c>
    </row>
    <row r="80" spans="1:9" ht="12.75" customHeight="1">
      <c r="A80" s="7"/>
      <c r="B80" s="7"/>
      <c r="C80" s="7" t="s">
        <v>39</v>
      </c>
      <c r="D80" s="7"/>
      <c r="E80" s="7" t="s">
        <v>130</v>
      </c>
      <c r="F80" s="7"/>
      <c r="G80" s="9"/>
      <c r="H80" s="7"/>
      <c r="I80" s="9"/>
    </row>
    <row r="81" spans="1:16" ht="25.5">
      <c r="A81" s="6">
        <v>20</v>
      </c>
      <c r="B81" s="6" t="s">
        <v>46</v>
      </c>
      <c r="C81" s="6" t="s">
        <v>131</v>
      </c>
      <c r="D81" s="6" t="s">
        <v>48</v>
      </c>
      <c r="E81" s="6" t="s">
        <v>227</v>
      </c>
      <c r="F81" s="6" t="s">
        <v>110</v>
      </c>
      <c r="G81" s="8">
        <v>443.554</v>
      </c>
      <c r="H81" s="10"/>
      <c r="I81" s="8">
        <f>ROUND((H81*G81),3)</f>
        <v>0</v>
      </c>
      <c r="O81">
        <f>rekapitulace!H8</f>
        <v>21</v>
      </c>
      <c r="P81">
        <f>O81/100*I81</f>
        <v>0</v>
      </c>
    </row>
    <row r="82" ht="38.25">
      <c r="E82" s="11" t="s">
        <v>228</v>
      </c>
    </row>
    <row r="83" ht="51">
      <c r="E83" s="11" t="s">
        <v>134</v>
      </c>
    </row>
    <row r="84" spans="1:16" ht="38.25">
      <c r="A84" s="6">
        <v>21</v>
      </c>
      <c r="B84" s="6" t="s">
        <v>46</v>
      </c>
      <c r="C84" s="6" t="s">
        <v>135</v>
      </c>
      <c r="D84" s="6" t="s">
        <v>48</v>
      </c>
      <c r="E84" s="6" t="s">
        <v>229</v>
      </c>
      <c r="F84" s="6" t="s">
        <v>110</v>
      </c>
      <c r="G84" s="8">
        <v>2271.678</v>
      </c>
      <c r="H84" s="10"/>
      <c r="I84" s="8">
        <f>ROUND((H84*G84),3)</f>
        <v>0</v>
      </c>
      <c r="O84">
        <f>rekapitulace!H8</f>
        <v>21</v>
      </c>
      <c r="P84">
        <f>O84/100*I84</f>
        <v>0</v>
      </c>
    </row>
    <row r="85" ht="153">
      <c r="E85" s="11" t="s">
        <v>230</v>
      </c>
    </row>
    <row r="86" ht="51">
      <c r="E86" s="11" t="s">
        <v>134</v>
      </c>
    </row>
    <row r="87" spans="1:16" ht="51">
      <c r="A87" s="6">
        <v>22</v>
      </c>
      <c r="B87" s="6" t="s">
        <v>46</v>
      </c>
      <c r="C87" s="6" t="s">
        <v>143</v>
      </c>
      <c r="D87" s="6" t="s">
        <v>25</v>
      </c>
      <c r="E87" s="6" t="s">
        <v>231</v>
      </c>
      <c r="F87" s="6" t="s">
        <v>105</v>
      </c>
      <c r="G87" s="8">
        <v>165.533</v>
      </c>
      <c r="H87" s="10"/>
      <c r="I87" s="8">
        <f>ROUND((H87*G87),3)</f>
        <v>0</v>
      </c>
      <c r="O87">
        <f>rekapitulace!H8</f>
        <v>21</v>
      </c>
      <c r="P87">
        <f>O87/100*I87</f>
        <v>0</v>
      </c>
    </row>
    <row r="88" ht="25.5">
      <c r="E88" s="11" t="s">
        <v>232</v>
      </c>
    </row>
    <row r="89" ht="140.25">
      <c r="E89" s="11" t="s">
        <v>146</v>
      </c>
    </row>
    <row r="90" spans="1:16" ht="63.75">
      <c r="A90" s="6">
        <v>23</v>
      </c>
      <c r="B90" s="6" t="s">
        <v>46</v>
      </c>
      <c r="C90" s="6" t="s">
        <v>143</v>
      </c>
      <c r="D90" s="6" t="s">
        <v>36</v>
      </c>
      <c r="E90" s="6" t="s">
        <v>233</v>
      </c>
      <c r="F90" s="6" t="s">
        <v>105</v>
      </c>
      <c r="G90" s="8">
        <v>41.827</v>
      </c>
      <c r="H90" s="10"/>
      <c r="I90" s="8">
        <f>ROUND((H90*G90),3)</f>
        <v>0</v>
      </c>
      <c r="O90">
        <f>rekapitulace!H8</f>
        <v>21</v>
      </c>
      <c r="P90">
        <f>O90/100*I90</f>
        <v>0</v>
      </c>
    </row>
    <row r="91" ht="25.5">
      <c r="E91" s="11" t="s">
        <v>234</v>
      </c>
    </row>
    <row r="92" ht="140.25">
      <c r="E92" s="11" t="s">
        <v>146</v>
      </c>
    </row>
    <row r="93" spans="1:16" ht="63.75">
      <c r="A93" s="6">
        <v>24</v>
      </c>
      <c r="B93" s="6" t="s">
        <v>46</v>
      </c>
      <c r="C93" s="6" t="s">
        <v>143</v>
      </c>
      <c r="D93" s="6" t="s">
        <v>37</v>
      </c>
      <c r="E93" s="6" t="s">
        <v>235</v>
      </c>
      <c r="F93" s="6" t="s">
        <v>105</v>
      </c>
      <c r="G93" s="8">
        <v>62.087</v>
      </c>
      <c r="H93" s="10"/>
      <c r="I93" s="8">
        <f>ROUND((H93*G93),3)</f>
        <v>0</v>
      </c>
      <c r="O93">
        <f>rekapitulace!H8</f>
        <v>21</v>
      </c>
      <c r="P93">
        <f>O93/100*I93</f>
        <v>0</v>
      </c>
    </row>
    <row r="94" ht="25.5">
      <c r="E94" s="11" t="s">
        <v>236</v>
      </c>
    </row>
    <row r="95" ht="140.25">
      <c r="E95" s="11" t="s">
        <v>146</v>
      </c>
    </row>
    <row r="96" spans="1:16" ht="76.5">
      <c r="A96" s="6">
        <v>25</v>
      </c>
      <c r="B96" s="6" t="s">
        <v>46</v>
      </c>
      <c r="C96" s="6" t="s">
        <v>237</v>
      </c>
      <c r="D96" s="6" t="s">
        <v>25</v>
      </c>
      <c r="E96" s="6" t="s">
        <v>238</v>
      </c>
      <c r="F96" s="6" t="s">
        <v>105</v>
      </c>
      <c r="G96" s="8">
        <v>3637.33</v>
      </c>
      <c r="H96" s="10"/>
      <c r="I96" s="8">
        <f>ROUND((H96*G96),3)</f>
        <v>0</v>
      </c>
      <c r="O96">
        <f>rekapitulace!H8</f>
        <v>21</v>
      </c>
      <c r="P96">
        <f>O96/100*I96</f>
        <v>0</v>
      </c>
    </row>
    <row r="97" ht="25.5">
      <c r="E97" s="11" t="s">
        <v>239</v>
      </c>
    </row>
    <row r="98" ht="140.25">
      <c r="E98" s="11" t="s">
        <v>146</v>
      </c>
    </row>
    <row r="99" spans="1:16" ht="63.75">
      <c r="A99" s="6">
        <v>26</v>
      </c>
      <c r="B99" s="6" t="s">
        <v>46</v>
      </c>
      <c r="C99" s="6" t="s">
        <v>237</v>
      </c>
      <c r="D99" s="6" t="s">
        <v>36</v>
      </c>
      <c r="E99" s="6" t="s">
        <v>240</v>
      </c>
      <c r="F99" s="6" t="s">
        <v>105</v>
      </c>
      <c r="G99" s="8">
        <v>1622.18</v>
      </c>
      <c r="H99" s="10"/>
      <c r="I99" s="8">
        <f>ROUND((H99*G99),3)</f>
        <v>0</v>
      </c>
      <c r="O99">
        <f>rekapitulace!H8</f>
        <v>21</v>
      </c>
      <c r="P99">
        <f>O99/100*I99</f>
        <v>0</v>
      </c>
    </row>
    <row r="100" ht="25.5">
      <c r="E100" s="11" t="s">
        <v>241</v>
      </c>
    </row>
    <row r="101" ht="140.25">
      <c r="E101" s="11" t="s">
        <v>146</v>
      </c>
    </row>
    <row r="102" spans="1:16" ht="89.25">
      <c r="A102" s="6">
        <v>27</v>
      </c>
      <c r="B102" s="6" t="s">
        <v>46</v>
      </c>
      <c r="C102" s="6" t="s">
        <v>237</v>
      </c>
      <c r="D102" s="6" t="s">
        <v>37</v>
      </c>
      <c r="E102" s="6" t="s">
        <v>242</v>
      </c>
      <c r="F102" s="6" t="s">
        <v>105</v>
      </c>
      <c r="G102" s="8">
        <v>2185.66</v>
      </c>
      <c r="H102" s="10"/>
      <c r="I102" s="8">
        <f>ROUND((H102*G102),3)</f>
        <v>0</v>
      </c>
      <c r="O102">
        <f>rekapitulace!H8</f>
        <v>21</v>
      </c>
      <c r="P102">
        <f>O102/100*I102</f>
        <v>0</v>
      </c>
    </row>
    <row r="103" ht="25.5">
      <c r="E103" s="11" t="s">
        <v>243</v>
      </c>
    </row>
    <row r="104" ht="140.25">
      <c r="E104" s="11" t="s">
        <v>146</v>
      </c>
    </row>
    <row r="105" spans="1:16" ht="63.75">
      <c r="A105" s="6">
        <v>28</v>
      </c>
      <c r="B105" s="6" t="s">
        <v>46</v>
      </c>
      <c r="C105" s="6" t="s">
        <v>244</v>
      </c>
      <c r="D105" s="6" t="s">
        <v>25</v>
      </c>
      <c r="E105" s="6" t="s">
        <v>245</v>
      </c>
      <c r="F105" s="6" t="s">
        <v>105</v>
      </c>
      <c r="G105" s="8">
        <v>112.826</v>
      </c>
      <c r="H105" s="10"/>
      <c r="I105" s="8">
        <f>ROUND((H105*G105),3)</f>
        <v>0</v>
      </c>
      <c r="O105">
        <f>rekapitulace!H8</f>
        <v>21</v>
      </c>
      <c r="P105">
        <f>O105/100*I105</f>
        <v>0</v>
      </c>
    </row>
    <row r="106" ht="25.5">
      <c r="E106" s="11" t="s">
        <v>246</v>
      </c>
    </row>
    <row r="107" ht="140.25">
      <c r="E107" s="11" t="s">
        <v>146</v>
      </c>
    </row>
    <row r="108" spans="1:16" ht="63.75">
      <c r="A108" s="6">
        <v>29</v>
      </c>
      <c r="B108" s="6" t="s">
        <v>138</v>
      </c>
      <c r="C108" s="6" t="s">
        <v>244</v>
      </c>
      <c r="D108" s="6" t="s">
        <v>36</v>
      </c>
      <c r="E108" s="6" t="s">
        <v>247</v>
      </c>
      <c r="F108" s="6" t="s">
        <v>105</v>
      </c>
      <c r="G108" s="8">
        <v>128.451</v>
      </c>
      <c r="H108" s="10"/>
      <c r="I108" s="8">
        <f>ROUND((H108*G108),3)</f>
        <v>0</v>
      </c>
      <c r="O108">
        <f>rekapitulace!H8</f>
        <v>21</v>
      </c>
      <c r="P108">
        <f>O108/100*I108</f>
        <v>0</v>
      </c>
    </row>
    <row r="109" ht="25.5">
      <c r="E109" s="11" t="s">
        <v>248</v>
      </c>
    </row>
    <row r="110" ht="140.25">
      <c r="E110" s="11" t="s">
        <v>249</v>
      </c>
    </row>
    <row r="111" spans="1:16" ht="63.75">
      <c r="A111" s="6">
        <v>30</v>
      </c>
      <c r="B111" s="6" t="s">
        <v>138</v>
      </c>
      <c r="C111" s="6" t="s">
        <v>150</v>
      </c>
      <c r="D111" s="6" t="s">
        <v>48</v>
      </c>
      <c r="E111" s="6" t="s">
        <v>250</v>
      </c>
      <c r="F111" s="6" t="s">
        <v>105</v>
      </c>
      <c r="G111" s="8">
        <v>1905.33</v>
      </c>
      <c r="H111" s="10"/>
      <c r="I111" s="8">
        <f>ROUND((H111*G111),3)</f>
        <v>0</v>
      </c>
      <c r="O111">
        <f>rekapitulace!H8</f>
        <v>21</v>
      </c>
      <c r="P111">
        <f>O111/100*I111</f>
        <v>0</v>
      </c>
    </row>
    <row r="112" ht="25.5">
      <c r="E112" s="11" t="s">
        <v>251</v>
      </c>
    </row>
    <row r="113" ht="89.25">
      <c r="E113" s="11" t="s">
        <v>153</v>
      </c>
    </row>
    <row r="114" spans="1:16" ht="12.75" customHeight="1">
      <c r="A114" s="12"/>
      <c r="B114" s="12"/>
      <c r="C114" s="12" t="s">
        <v>39</v>
      </c>
      <c r="D114" s="12"/>
      <c r="E114" s="12" t="s">
        <v>130</v>
      </c>
      <c r="F114" s="12"/>
      <c r="G114" s="12"/>
      <c r="H114" s="12"/>
      <c r="I114" s="12">
        <f>SUM(I81:I113)</f>
        <v>0</v>
      </c>
      <c r="P114">
        <f>ROUND(SUM(P81:P113),3)</f>
        <v>0</v>
      </c>
    </row>
    <row r="116" spans="1:9" ht="12.75" customHeight="1">
      <c r="A116" s="7"/>
      <c r="B116" s="7"/>
      <c r="C116" s="7" t="s">
        <v>41</v>
      </c>
      <c r="D116" s="7"/>
      <c r="E116" s="7" t="s">
        <v>252</v>
      </c>
      <c r="F116" s="7"/>
      <c r="G116" s="9"/>
      <c r="H116" s="7"/>
      <c r="I116" s="9"/>
    </row>
    <row r="117" spans="1:16" ht="38.25">
      <c r="A117" s="6">
        <v>31</v>
      </c>
      <c r="B117" s="6" t="s">
        <v>138</v>
      </c>
      <c r="C117" s="6" t="s">
        <v>253</v>
      </c>
      <c r="D117" s="6" t="s">
        <v>48</v>
      </c>
      <c r="E117" s="6" t="s">
        <v>254</v>
      </c>
      <c r="F117" s="6" t="s">
        <v>105</v>
      </c>
      <c r="G117" s="8">
        <v>887</v>
      </c>
      <c r="H117" s="10"/>
      <c r="I117" s="8">
        <f>ROUND((H117*G117),3)</f>
        <v>0</v>
      </c>
      <c r="O117">
        <f>rekapitulace!H8</f>
        <v>21</v>
      </c>
      <c r="P117">
        <f>O117/100*I117</f>
        <v>0</v>
      </c>
    </row>
    <row r="118" ht="25.5">
      <c r="E118" s="11" t="s">
        <v>255</v>
      </c>
    </row>
    <row r="119" ht="191.25">
      <c r="E119" s="11" t="s">
        <v>256</v>
      </c>
    </row>
    <row r="120" spans="1:16" ht="12.75" customHeight="1">
      <c r="A120" s="12"/>
      <c r="B120" s="12"/>
      <c r="C120" s="12" t="s">
        <v>41</v>
      </c>
      <c r="D120" s="12"/>
      <c r="E120" s="12" t="s">
        <v>252</v>
      </c>
      <c r="F120" s="12"/>
      <c r="G120" s="12"/>
      <c r="H120" s="12"/>
      <c r="I120" s="12">
        <f>SUM(I117:I119)</f>
        <v>0</v>
      </c>
      <c r="P120">
        <f>ROUND(SUM(P117:P119),3)</f>
        <v>0</v>
      </c>
    </row>
    <row r="122" spans="1:9" ht="12.75" customHeight="1">
      <c r="A122" s="7"/>
      <c r="B122" s="7"/>
      <c r="C122" s="7" t="s">
        <v>42</v>
      </c>
      <c r="D122" s="7"/>
      <c r="E122" s="7" t="s">
        <v>154</v>
      </c>
      <c r="F122" s="7"/>
      <c r="G122" s="9"/>
      <c r="H122" s="7"/>
      <c r="I122" s="9"/>
    </row>
    <row r="123" spans="1:16" ht="38.25">
      <c r="A123" s="6">
        <v>32</v>
      </c>
      <c r="B123" s="6" t="s">
        <v>46</v>
      </c>
      <c r="C123" s="6" t="s">
        <v>257</v>
      </c>
      <c r="D123" s="6" t="s">
        <v>48</v>
      </c>
      <c r="E123" s="6" t="s">
        <v>258</v>
      </c>
      <c r="F123" s="6" t="s">
        <v>127</v>
      </c>
      <c r="G123" s="8">
        <v>130</v>
      </c>
      <c r="H123" s="10"/>
      <c r="I123" s="8">
        <f>ROUND((H123*G123),3)</f>
        <v>0</v>
      </c>
      <c r="O123">
        <f>rekapitulace!H8</f>
        <v>21</v>
      </c>
      <c r="P123">
        <f>O123/100*I123</f>
        <v>0</v>
      </c>
    </row>
    <row r="124" ht="12.75">
      <c r="E124" s="11" t="s">
        <v>259</v>
      </c>
    </row>
    <row r="125" ht="242.25">
      <c r="E125" s="11" t="s">
        <v>260</v>
      </c>
    </row>
    <row r="126" spans="1:16" ht="25.5">
      <c r="A126" s="6">
        <v>33</v>
      </c>
      <c r="B126" s="6" t="s">
        <v>46</v>
      </c>
      <c r="C126" s="6" t="s">
        <v>155</v>
      </c>
      <c r="D126" s="6" t="s">
        <v>48</v>
      </c>
      <c r="E126" s="6" t="s">
        <v>156</v>
      </c>
      <c r="F126" s="6" t="s">
        <v>78</v>
      </c>
      <c r="G126" s="8">
        <v>12</v>
      </c>
      <c r="H126" s="10"/>
      <c r="I126" s="8">
        <f>ROUND((H126*G126),3)</f>
        <v>0</v>
      </c>
      <c r="O126">
        <f>rekapitulace!H8</f>
        <v>21</v>
      </c>
      <c r="P126">
        <f>O126/100*I126</f>
        <v>0</v>
      </c>
    </row>
    <row r="127" ht="25.5">
      <c r="E127" s="11" t="s">
        <v>261</v>
      </c>
    </row>
    <row r="128" ht="76.5">
      <c r="E128" s="11" t="s">
        <v>158</v>
      </c>
    </row>
    <row r="129" spans="1:16" ht="12.75" customHeight="1">
      <c r="A129" s="12"/>
      <c r="B129" s="12"/>
      <c r="C129" s="12" t="s">
        <v>42</v>
      </c>
      <c r="D129" s="12"/>
      <c r="E129" s="12" t="s">
        <v>154</v>
      </c>
      <c r="F129" s="12"/>
      <c r="G129" s="12"/>
      <c r="H129" s="12"/>
      <c r="I129" s="12">
        <f>SUM(I123:I128)</f>
        <v>0</v>
      </c>
      <c r="P129">
        <f>ROUND(SUM(P123:P128),3)</f>
        <v>0</v>
      </c>
    </row>
    <row r="131" spans="1:9" ht="12.75" customHeight="1">
      <c r="A131" s="7"/>
      <c r="B131" s="7"/>
      <c r="C131" s="7" t="s">
        <v>43</v>
      </c>
      <c r="D131" s="7"/>
      <c r="E131" s="7" t="s">
        <v>159</v>
      </c>
      <c r="F131" s="7"/>
      <c r="G131" s="9"/>
      <c r="H131" s="7"/>
      <c r="I131" s="9"/>
    </row>
    <row r="132" spans="1:16" ht="51">
      <c r="A132" s="6">
        <v>34</v>
      </c>
      <c r="B132" s="6" t="s">
        <v>46</v>
      </c>
      <c r="C132" s="6" t="s">
        <v>262</v>
      </c>
      <c r="D132" s="6" t="s">
        <v>48</v>
      </c>
      <c r="E132" s="6" t="s">
        <v>263</v>
      </c>
      <c r="F132" s="6" t="s">
        <v>105</v>
      </c>
      <c r="G132" s="8">
        <v>104.79</v>
      </c>
      <c r="H132" s="10"/>
      <c r="I132" s="8">
        <f>ROUND((H132*G132),3)</f>
        <v>0</v>
      </c>
      <c r="O132">
        <f>rekapitulace!H8</f>
        <v>21</v>
      </c>
      <c r="P132">
        <f>O132/100*I132</f>
        <v>0</v>
      </c>
    </row>
    <row r="133" ht="25.5">
      <c r="E133" s="11" t="s">
        <v>264</v>
      </c>
    </row>
    <row r="134" ht="89.25">
      <c r="E134" s="11" t="s">
        <v>265</v>
      </c>
    </row>
    <row r="135" spans="1:16" ht="25.5">
      <c r="A135" s="6">
        <v>35</v>
      </c>
      <c r="B135" s="6" t="s">
        <v>46</v>
      </c>
      <c r="C135" s="6" t="s">
        <v>266</v>
      </c>
      <c r="D135" s="6" t="s">
        <v>48</v>
      </c>
      <c r="E135" s="6" t="s">
        <v>267</v>
      </c>
      <c r="F135" s="6" t="s">
        <v>127</v>
      </c>
      <c r="G135" s="8">
        <v>146.77</v>
      </c>
      <c r="H135" s="10"/>
      <c r="I135" s="8">
        <f>ROUND((H135*G135),3)</f>
        <v>0</v>
      </c>
      <c r="O135">
        <f>rekapitulace!H8</f>
        <v>21</v>
      </c>
      <c r="P135">
        <f>O135/100*I135</f>
        <v>0</v>
      </c>
    </row>
    <row r="136" ht="12.75">
      <c r="E136" s="11" t="s">
        <v>268</v>
      </c>
    </row>
    <row r="137" ht="63.75">
      <c r="E137" s="11" t="s">
        <v>269</v>
      </c>
    </row>
    <row r="138" spans="1:16" ht="12.75" customHeight="1">
      <c r="A138" s="12"/>
      <c r="B138" s="12"/>
      <c r="C138" s="12" t="s">
        <v>43</v>
      </c>
      <c r="D138" s="12"/>
      <c r="E138" s="12" t="s">
        <v>159</v>
      </c>
      <c r="F138" s="12"/>
      <c r="G138" s="12"/>
      <c r="H138" s="12"/>
      <c r="I138" s="12">
        <f>SUM(I132:I137)</f>
        <v>0</v>
      </c>
      <c r="P138">
        <f>ROUND(SUM(P132:P137),3)</f>
        <v>0</v>
      </c>
    </row>
    <row r="140" spans="1:16" ht="12.75" customHeight="1">
      <c r="A140" s="12"/>
      <c r="B140" s="12"/>
      <c r="C140" s="12"/>
      <c r="D140" s="12"/>
      <c r="E140" s="12" t="s">
        <v>84</v>
      </c>
      <c r="F140" s="12"/>
      <c r="G140" s="12"/>
      <c r="H140" s="12"/>
      <c r="I140" s="12">
        <f>+I27+I66+I72+I78+I114+I120+I129+I138</f>
        <v>0</v>
      </c>
      <c r="P140">
        <f>+P27+P66+P72+P78+P114+P120+P129+P138</f>
        <v>0</v>
      </c>
    </row>
    <row r="142" spans="1:9" ht="12.75" customHeight="1">
      <c r="A142" s="7" t="s">
        <v>85</v>
      </c>
      <c r="B142" s="7"/>
      <c r="C142" s="7"/>
      <c r="D142" s="7"/>
      <c r="E142" s="7"/>
      <c r="F142" s="7"/>
      <c r="G142" s="7"/>
      <c r="H142" s="7"/>
      <c r="I142" s="7"/>
    </row>
    <row r="143" spans="1:9" ht="12.75" customHeight="1">
      <c r="A143" s="7"/>
      <c r="B143" s="7"/>
      <c r="C143" s="7"/>
      <c r="D143" s="7"/>
      <c r="E143" s="7" t="s">
        <v>86</v>
      </c>
      <c r="F143" s="7"/>
      <c r="G143" s="7"/>
      <c r="H143" s="7"/>
      <c r="I143" s="7"/>
    </row>
    <row r="144" spans="1:16" ht="12.75" customHeight="1">
      <c r="A144" s="12"/>
      <c r="B144" s="12"/>
      <c r="C144" s="12"/>
      <c r="D144" s="12"/>
      <c r="E144" s="12" t="s">
        <v>87</v>
      </c>
      <c r="F144" s="12"/>
      <c r="G144" s="12"/>
      <c r="H144" s="12"/>
      <c r="I144" s="12">
        <v>0</v>
      </c>
      <c r="P144">
        <v>0</v>
      </c>
    </row>
    <row r="145" spans="1:9" ht="12.75" customHeight="1">
      <c r="A145" s="12"/>
      <c r="B145" s="12"/>
      <c r="C145" s="12"/>
      <c r="D145" s="12"/>
      <c r="E145" s="12" t="s">
        <v>88</v>
      </c>
      <c r="F145" s="12"/>
      <c r="G145" s="12"/>
      <c r="H145" s="12"/>
      <c r="I145" s="12"/>
    </row>
    <row r="146" spans="1:16" ht="12.75" customHeight="1">
      <c r="A146" s="12"/>
      <c r="B146" s="12"/>
      <c r="C146" s="12"/>
      <c r="D146" s="12"/>
      <c r="E146" s="12" t="s">
        <v>89</v>
      </c>
      <c r="F146" s="12"/>
      <c r="G146" s="12"/>
      <c r="H146" s="12"/>
      <c r="I146" s="12">
        <v>0</v>
      </c>
      <c r="P146">
        <v>0</v>
      </c>
    </row>
    <row r="147" spans="1:16" ht="12.75" customHeight="1">
      <c r="A147" s="12"/>
      <c r="B147" s="12"/>
      <c r="C147" s="12"/>
      <c r="D147" s="12"/>
      <c r="E147" s="12" t="s">
        <v>90</v>
      </c>
      <c r="F147" s="12"/>
      <c r="G147" s="12"/>
      <c r="H147" s="12"/>
      <c r="I147" s="12">
        <f>I144+I146</f>
        <v>0</v>
      </c>
      <c r="P147">
        <f>P144+P146</f>
        <v>0</v>
      </c>
    </row>
    <row r="149" spans="1:16" ht="12.75" customHeight="1">
      <c r="A149" s="12"/>
      <c r="B149" s="12"/>
      <c r="C149" s="12"/>
      <c r="D149" s="12"/>
      <c r="E149" s="12" t="s">
        <v>90</v>
      </c>
      <c r="F149" s="12"/>
      <c r="G149" s="12"/>
      <c r="H149" s="12"/>
      <c r="I149" s="12">
        <f>I140+I147</f>
        <v>0</v>
      </c>
      <c r="P149">
        <f>P140+P147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270</v>
      </c>
      <c r="D5" s="5"/>
      <c r="E5" s="5" t="s">
        <v>271</v>
      </c>
    </row>
    <row r="6" spans="1:5" ht="12.75" customHeight="1">
      <c r="A6" t="s">
        <v>18</v>
      </c>
      <c r="C6" s="5" t="s">
        <v>270</v>
      </c>
      <c r="D6" s="5"/>
      <c r="E6" s="5" t="s">
        <v>271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3" t="s">
        <v>24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/>
      <c r="O8" t="s">
        <v>35</v>
      </c>
      <c r="P8" t="s">
        <v>11</v>
      </c>
    </row>
    <row r="9" spans="1:15" ht="14.25">
      <c r="A9" s="13"/>
      <c r="B9" s="13"/>
      <c r="C9" s="13"/>
      <c r="D9" s="13"/>
      <c r="E9" s="13"/>
      <c r="F9" s="13"/>
      <c r="G9" s="13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38.25">
      <c r="A12" s="6">
        <v>1</v>
      </c>
      <c r="B12" s="6" t="s">
        <v>46</v>
      </c>
      <c r="C12" s="6" t="s">
        <v>93</v>
      </c>
      <c r="D12" s="6" t="s">
        <v>48</v>
      </c>
      <c r="E12" s="6" t="s">
        <v>272</v>
      </c>
      <c r="F12" s="6" t="s">
        <v>95</v>
      </c>
      <c r="G12" s="8">
        <v>3248.884</v>
      </c>
      <c r="H12" s="10"/>
      <c r="I12" s="8">
        <f>ROUND((H12*G12),3)</f>
        <v>0</v>
      </c>
      <c r="O12">
        <f>rekapitulace!H8</f>
        <v>21</v>
      </c>
      <c r="P12">
        <f>O12/100*I12</f>
        <v>0</v>
      </c>
    </row>
    <row r="13" ht="63.75">
      <c r="E13" s="11" t="s">
        <v>273</v>
      </c>
    </row>
    <row r="14" ht="25.5">
      <c r="E14" s="11" t="s">
        <v>97</v>
      </c>
    </row>
    <row r="15" spans="1:16" ht="12.75" customHeight="1">
      <c r="A15" s="12"/>
      <c r="B15" s="12"/>
      <c r="C15" s="12" t="s">
        <v>45</v>
      </c>
      <c r="D15" s="12"/>
      <c r="E15" s="12" t="s">
        <v>44</v>
      </c>
      <c r="F15" s="12"/>
      <c r="G15" s="12"/>
      <c r="H15" s="12"/>
      <c r="I15" s="12">
        <f>SUM(I12:I14)</f>
        <v>0</v>
      </c>
      <c r="P15">
        <f>ROUND(SUM(P12:P14),3)</f>
        <v>0</v>
      </c>
    </row>
    <row r="17" spans="1:9" ht="12.75" customHeight="1">
      <c r="A17" s="7"/>
      <c r="B17" s="7"/>
      <c r="C17" s="7" t="s">
        <v>25</v>
      </c>
      <c r="D17" s="7"/>
      <c r="E17" s="7" t="s">
        <v>102</v>
      </c>
      <c r="F17" s="7"/>
      <c r="G17" s="9"/>
      <c r="H17" s="7"/>
      <c r="I17" s="9"/>
    </row>
    <row r="18" spans="1:16" ht="38.25">
      <c r="A18" s="6">
        <v>2</v>
      </c>
      <c r="B18" s="6" t="s">
        <v>46</v>
      </c>
      <c r="C18" s="6" t="s">
        <v>274</v>
      </c>
      <c r="D18" s="6" t="s">
        <v>48</v>
      </c>
      <c r="E18" s="6" t="s">
        <v>275</v>
      </c>
      <c r="F18" s="6" t="s">
        <v>110</v>
      </c>
      <c r="G18" s="8">
        <v>42.624</v>
      </c>
      <c r="H18" s="10"/>
      <c r="I18" s="8">
        <f>ROUND((H18*G18),3)</f>
        <v>0</v>
      </c>
      <c r="O18">
        <f>rekapitulace!H8</f>
        <v>21</v>
      </c>
      <c r="P18">
        <f>O18/100*I18</f>
        <v>0</v>
      </c>
    </row>
    <row r="19" ht="25.5">
      <c r="E19" s="11" t="s">
        <v>276</v>
      </c>
    </row>
    <row r="20" ht="293.25">
      <c r="E20" s="11" t="s">
        <v>277</v>
      </c>
    </row>
    <row r="21" spans="1:16" ht="63.75">
      <c r="A21" s="6">
        <v>3</v>
      </c>
      <c r="B21" s="6" t="s">
        <v>46</v>
      </c>
      <c r="C21" s="6" t="s">
        <v>278</v>
      </c>
      <c r="D21" s="6" t="s">
        <v>48</v>
      </c>
      <c r="E21" s="6" t="s">
        <v>279</v>
      </c>
      <c r="F21" s="6" t="s">
        <v>110</v>
      </c>
      <c r="G21" s="8">
        <v>1549.768</v>
      </c>
      <c r="H21" s="10"/>
      <c r="I21" s="8">
        <f>ROUND((H21*G21),3)</f>
        <v>0</v>
      </c>
      <c r="O21">
        <f>rekapitulace!H8</f>
        <v>21</v>
      </c>
      <c r="P21">
        <f>O21/100*I21</f>
        <v>0</v>
      </c>
    </row>
    <row r="22" ht="63.75">
      <c r="E22" s="11" t="s">
        <v>280</v>
      </c>
    </row>
    <row r="23" ht="293.25">
      <c r="E23" s="11" t="s">
        <v>277</v>
      </c>
    </row>
    <row r="24" spans="1:16" ht="38.25">
      <c r="A24" s="6">
        <v>4</v>
      </c>
      <c r="B24" s="6" t="s">
        <v>46</v>
      </c>
      <c r="C24" s="6" t="s">
        <v>281</v>
      </c>
      <c r="D24" s="6" t="s">
        <v>48</v>
      </c>
      <c r="E24" s="6" t="s">
        <v>282</v>
      </c>
      <c r="F24" s="6" t="s">
        <v>110</v>
      </c>
      <c r="G24" s="8">
        <v>32.05</v>
      </c>
      <c r="H24" s="10"/>
      <c r="I24" s="8">
        <f>ROUND((H24*G24),3)</f>
        <v>0</v>
      </c>
      <c r="O24">
        <f>rekapitulace!H8</f>
        <v>21</v>
      </c>
      <c r="P24">
        <f>O24/100*I24</f>
        <v>0</v>
      </c>
    </row>
    <row r="25" ht="25.5">
      <c r="E25" s="11" t="s">
        <v>283</v>
      </c>
    </row>
    <row r="26" ht="293.25">
      <c r="E26" s="11" t="s">
        <v>277</v>
      </c>
    </row>
    <row r="27" spans="1:16" ht="38.25">
      <c r="A27" s="6">
        <v>5</v>
      </c>
      <c r="B27" s="6" t="s">
        <v>46</v>
      </c>
      <c r="C27" s="6" t="s">
        <v>120</v>
      </c>
      <c r="D27" s="6" t="s">
        <v>48</v>
      </c>
      <c r="E27" s="6" t="s">
        <v>284</v>
      </c>
      <c r="F27" s="6" t="s">
        <v>110</v>
      </c>
      <c r="G27" s="8">
        <v>1624.442</v>
      </c>
      <c r="H27" s="10"/>
      <c r="I27" s="8">
        <f>ROUND((H27*G27),3)</f>
        <v>0</v>
      </c>
      <c r="O27">
        <f>rekapitulace!H8</f>
        <v>21</v>
      </c>
      <c r="P27">
        <f>O27/100*I27</f>
        <v>0</v>
      </c>
    </row>
    <row r="28" ht="51">
      <c r="E28" s="11" t="s">
        <v>285</v>
      </c>
    </row>
    <row r="29" ht="191.25">
      <c r="E29" s="11" t="s">
        <v>123</v>
      </c>
    </row>
    <row r="30" spans="1:16" ht="51">
      <c r="A30" s="6">
        <v>6</v>
      </c>
      <c r="B30" s="6" t="s">
        <v>46</v>
      </c>
      <c r="C30" s="6" t="s">
        <v>286</v>
      </c>
      <c r="D30" s="6" t="s">
        <v>48</v>
      </c>
      <c r="E30" s="6" t="s">
        <v>287</v>
      </c>
      <c r="F30" s="6" t="s">
        <v>110</v>
      </c>
      <c r="G30" s="8">
        <v>1698.33</v>
      </c>
      <c r="H30" s="10"/>
      <c r="I30" s="8">
        <f>ROUND((H30*G30),3)</f>
        <v>0</v>
      </c>
      <c r="O30">
        <f>rekapitulace!H8</f>
        <v>21</v>
      </c>
      <c r="P30">
        <f>O30/100*I30</f>
        <v>0</v>
      </c>
    </row>
    <row r="31" ht="76.5">
      <c r="E31" s="11" t="s">
        <v>288</v>
      </c>
    </row>
    <row r="32" ht="255">
      <c r="E32" s="11" t="s">
        <v>289</v>
      </c>
    </row>
    <row r="33" spans="1:16" ht="12.75" customHeight="1">
      <c r="A33" s="12"/>
      <c r="B33" s="12"/>
      <c r="C33" s="12" t="s">
        <v>25</v>
      </c>
      <c r="D33" s="12"/>
      <c r="E33" s="12" t="s">
        <v>102</v>
      </c>
      <c r="F33" s="12"/>
      <c r="G33" s="12"/>
      <c r="H33" s="12"/>
      <c r="I33" s="12">
        <f>SUM(I18:I32)</f>
        <v>0</v>
      </c>
      <c r="P33">
        <f>ROUND(SUM(P18:P32),3)</f>
        <v>0</v>
      </c>
    </row>
    <row r="35" spans="1:9" ht="12.75" customHeight="1">
      <c r="A35" s="7"/>
      <c r="B35" s="7"/>
      <c r="C35" s="7" t="s">
        <v>38</v>
      </c>
      <c r="D35" s="7"/>
      <c r="E35" s="7" t="s">
        <v>290</v>
      </c>
      <c r="F35" s="7"/>
      <c r="G35" s="9"/>
      <c r="H35" s="7"/>
      <c r="I35" s="9"/>
    </row>
    <row r="36" spans="1:16" ht="51">
      <c r="A36" s="6">
        <v>7</v>
      </c>
      <c r="B36" s="6" t="s">
        <v>46</v>
      </c>
      <c r="C36" s="6" t="s">
        <v>291</v>
      </c>
      <c r="D36" s="6" t="s">
        <v>48</v>
      </c>
      <c r="E36" s="6" t="s">
        <v>292</v>
      </c>
      <c r="F36" s="6" t="s">
        <v>110</v>
      </c>
      <c r="G36" s="8">
        <v>54.99</v>
      </c>
      <c r="H36" s="10"/>
      <c r="I36" s="8">
        <f>ROUND((H36*G36),3)</f>
        <v>0</v>
      </c>
      <c r="O36">
        <f>rekapitulace!H8</f>
        <v>21</v>
      </c>
      <c r="P36">
        <f>O36/100*I36</f>
        <v>0</v>
      </c>
    </row>
    <row r="37" ht="63.75">
      <c r="E37" s="11" t="s">
        <v>293</v>
      </c>
    </row>
    <row r="38" ht="38.25">
      <c r="E38" s="11" t="s">
        <v>294</v>
      </c>
    </row>
    <row r="39" spans="1:16" ht="12.75" customHeight="1">
      <c r="A39" s="12"/>
      <c r="B39" s="12"/>
      <c r="C39" s="12" t="s">
        <v>38</v>
      </c>
      <c r="D39" s="12"/>
      <c r="E39" s="12" t="s">
        <v>290</v>
      </c>
      <c r="F39" s="12"/>
      <c r="G39" s="12"/>
      <c r="H39" s="12"/>
      <c r="I39" s="12">
        <f>SUM(I36:I38)</f>
        <v>0</v>
      </c>
      <c r="P39">
        <f>ROUND(SUM(P36:P38),3)</f>
        <v>0</v>
      </c>
    </row>
    <row r="41" spans="1:9" ht="12.75" customHeight="1">
      <c r="A41" s="7"/>
      <c r="B41" s="7"/>
      <c r="C41" s="7" t="s">
        <v>42</v>
      </c>
      <c r="D41" s="7"/>
      <c r="E41" s="7" t="s">
        <v>154</v>
      </c>
      <c r="F41" s="7"/>
      <c r="G41" s="9"/>
      <c r="H41" s="7"/>
      <c r="I41" s="9"/>
    </row>
    <row r="42" spans="1:16" ht="38.25">
      <c r="A42" s="6">
        <v>8</v>
      </c>
      <c r="B42" s="6" t="s">
        <v>138</v>
      </c>
      <c r="C42" s="6" t="s">
        <v>295</v>
      </c>
      <c r="D42" s="6" t="s">
        <v>48</v>
      </c>
      <c r="E42" s="6" t="s">
        <v>296</v>
      </c>
      <c r="F42" s="6" t="s">
        <v>127</v>
      </c>
      <c r="G42" s="8">
        <v>803.17</v>
      </c>
      <c r="H42" s="10"/>
      <c r="I42" s="8">
        <f>ROUND((H42*G42),3)</f>
        <v>0</v>
      </c>
      <c r="O42">
        <f>rekapitulace!H8</f>
        <v>21</v>
      </c>
      <c r="P42">
        <f>O42/100*I42</f>
        <v>0</v>
      </c>
    </row>
    <row r="43" ht="38.25">
      <c r="E43" s="11" t="s">
        <v>297</v>
      </c>
    </row>
    <row r="44" ht="255">
      <c r="E44" s="11" t="s">
        <v>298</v>
      </c>
    </row>
    <row r="45" spans="1:16" ht="25.5">
      <c r="A45" s="6">
        <v>9</v>
      </c>
      <c r="B45" s="6" t="s">
        <v>46</v>
      </c>
      <c r="C45" s="6" t="s">
        <v>299</v>
      </c>
      <c r="D45" s="6" t="s">
        <v>48</v>
      </c>
      <c r="E45" s="6" t="s">
        <v>300</v>
      </c>
      <c r="F45" s="6" t="s">
        <v>127</v>
      </c>
      <c r="G45" s="8">
        <v>54.2</v>
      </c>
      <c r="H45" s="10"/>
      <c r="I45" s="8">
        <f>ROUND((H45*G45),3)</f>
        <v>0</v>
      </c>
      <c r="O45">
        <f>rekapitulace!H8</f>
        <v>21</v>
      </c>
      <c r="P45">
        <f>O45/100*I45</f>
        <v>0</v>
      </c>
    </row>
    <row r="46" ht="25.5">
      <c r="E46" s="11" t="s">
        <v>301</v>
      </c>
    </row>
    <row r="47" ht="255">
      <c r="E47" s="11" t="s">
        <v>302</v>
      </c>
    </row>
    <row r="48" spans="1:16" ht="25.5">
      <c r="A48" s="6">
        <v>10</v>
      </c>
      <c r="B48" s="6" t="s">
        <v>46</v>
      </c>
      <c r="C48" s="6" t="s">
        <v>303</v>
      </c>
      <c r="D48" s="6" t="s">
        <v>48</v>
      </c>
      <c r="E48" s="6" t="s">
        <v>304</v>
      </c>
      <c r="F48" s="6" t="s">
        <v>127</v>
      </c>
      <c r="G48" s="8">
        <v>433.2</v>
      </c>
      <c r="H48" s="10"/>
      <c r="I48" s="8">
        <f>ROUND((H48*G48),3)</f>
        <v>0</v>
      </c>
      <c r="O48">
        <f>rekapitulace!H8</f>
        <v>21</v>
      </c>
      <c r="P48">
        <f>O48/100*I48</f>
        <v>0</v>
      </c>
    </row>
    <row r="49" ht="25.5">
      <c r="E49" s="11" t="s">
        <v>305</v>
      </c>
    </row>
    <row r="50" ht="255">
      <c r="E50" s="11" t="s">
        <v>302</v>
      </c>
    </row>
    <row r="51" spans="1:16" ht="25.5">
      <c r="A51" s="6">
        <v>11</v>
      </c>
      <c r="B51" s="6" t="s">
        <v>46</v>
      </c>
      <c r="C51" s="6" t="s">
        <v>306</v>
      </c>
      <c r="D51" s="6" t="s">
        <v>48</v>
      </c>
      <c r="E51" s="6" t="s">
        <v>307</v>
      </c>
      <c r="F51" s="6" t="s">
        <v>78</v>
      </c>
      <c r="G51" s="8">
        <v>2</v>
      </c>
      <c r="H51" s="10"/>
      <c r="I51" s="8">
        <f>ROUND((H51*G51),3)</f>
        <v>0</v>
      </c>
      <c r="O51">
        <f>rekapitulace!H8</f>
        <v>21</v>
      </c>
      <c r="P51">
        <f>O51/100*I51</f>
        <v>0</v>
      </c>
    </row>
    <row r="52" ht="25.5">
      <c r="E52" s="11" t="s">
        <v>79</v>
      </c>
    </row>
    <row r="53" ht="255">
      <c r="E53" s="11" t="s">
        <v>308</v>
      </c>
    </row>
    <row r="54" spans="1:16" ht="25.5">
      <c r="A54" s="6">
        <v>12</v>
      </c>
      <c r="B54" s="6" t="s">
        <v>46</v>
      </c>
      <c r="C54" s="6" t="s">
        <v>309</v>
      </c>
      <c r="D54" s="6" t="s">
        <v>48</v>
      </c>
      <c r="E54" s="6" t="s">
        <v>310</v>
      </c>
      <c r="F54" s="6" t="s">
        <v>78</v>
      </c>
      <c r="G54" s="8">
        <v>15</v>
      </c>
      <c r="H54" s="10"/>
      <c r="I54" s="8">
        <f>ROUND((H54*G54),3)</f>
        <v>0</v>
      </c>
      <c r="O54">
        <f>rekapitulace!H8</f>
        <v>21</v>
      </c>
      <c r="P54">
        <f>O54/100*I54</f>
        <v>0</v>
      </c>
    </row>
    <row r="55" ht="25.5">
      <c r="E55" s="11" t="s">
        <v>311</v>
      </c>
    </row>
    <row r="56" ht="255">
      <c r="E56" s="11" t="s">
        <v>308</v>
      </c>
    </row>
    <row r="57" spans="1:16" ht="25.5">
      <c r="A57" s="6">
        <v>13</v>
      </c>
      <c r="B57" s="6" t="s">
        <v>46</v>
      </c>
      <c r="C57" s="6" t="s">
        <v>155</v>
      </c>
      <c r="D57" s="6" t="s">
        <v>48</v>
      </c>
      <c r="E57" s="6" t="s">
        <v>312</v>
      </c>
      <c r="F57" s="6" t="s">
        <v>78</v>
      </c>
      <c r="G57" s="8">
        <v>37</v>
      </c>
      <c r="H57" s="10"/>
      <c r="I57" s="8">
        <f>ROUND((H57*G57),3)</f>
        <v>0</v>
      </c>
      <c r="O57">
        <f>rekapitulace!H8</f>
        <v>21</v>
      </c>
      <c r="P57">
        <f>O57/100*I57</f>
        <v>0</v>
      </c>
    </row>
    <row r="58" ht="25.5">
      <c r="E58" s="11" t="s">
        <v>313</v>
      </c>
    </row>
    <row r="59" ht="76.5">
      <c r="E59" s="11" t="s">
        <v>158</v>
      </c>
    </row>
    <row r="60" spans="1:16" ht="25.5">
      <c r="A60" s="6">
        <v>14</v>
      </c>
      <c r="B60" s="6" t="s">
        <v>138</v>
      </c>
      <c r="C60" s="6" t="s">
        <v>314</v>
      </c>
      <c r="D60" s="6" t="s">
        <v>48</v>
      </c>
      <c r="E60" s="6" t="s">
        <v>315</v>
      </c>
      <c r="F60" s="6" t="s">
        <v>127</v>
      </c>
      <c r="G60" s="8">
        <v>803.17</v>
      </c>
      <c r="H60" s="10"/>
      <c r="I60" s="8">
        <f>ROUND((H60*G60),3)</f>
        <v>0</v>
      </c>
      <c r="O60">
        <f>rekapitulace!H8</f>
        <v>21</v>
      </c>
      <c r="P60">
        <f>O60/100*I60</f>
        <v>0</v>
      </c>
    </row>
    <row r="61" ht="38.25">
      <c r="E61" s="11" t="s">
        <v>316</v>
      </c>
    </row>
    <row r="62" ht="51">
      <c r="E62" s="11" t="s">
        <v>317</v>
      </c>
    </row>
    <row r="63" spans="1:16" ht="25.5">
      <c r="A63" s="6">
        <v>15</v>
      </c>
      <c r="B63" s="6" t="s">
        <v>46</v>
      </c>
      <c r="C63" s="6" t="s">
        <v>318</v>
      </c>
      <c r="D63" s="6" t="s">
        <v>48</v>
      </c>
      <c r="E63" s="6" t="s">
        <v>319</v>
      </c>
      <c r="F63" s="6" t="s">
        <v>127</v>
      </c>
      <c r="G63" s="8">
        <v>54.2</v>
      </c>
      <c r="H63" s="10"/>
      <c r="I63" s="8">
        <f>ROUND((H63*G63),3)</f>
        <v>0</v>
      </c>
      <c r="O63">
        <f>rekapitulace!H8</f>
        <v>21</v>
      </c>
      <c r="P63">
        <f>O63/100*I63</f>
        <v>0</v>
      </c>
    </row>
    <row r="64" ht="25.5">
      <c r="E64" s="11" t="s">
        <v>301</v>
      </c>
    </row>
    <row r="65" ht="51">
      <c r="E65" s="11" t="s">
        <v>317</v>
      </c>
    </row>
    <row r="66" spans="1:16" ht="12.75">
      <c r="A66" s="6">
        <v>16</v>
      </c>
      <c r="B66" s="6" t="s">
        <v>46</v>
      </c>
      <c r="C66" s="6" t="s">
        <v>320</v>
      </c>
      <c r="D66" s="6" t="s">
        <v>48</v>
      </c>
      <c r="E66" s="6" t="s">
        <v>321</v>
      </c>
      <c r="F66" s="6" t="s">
        <v>127</v>
      </c>
      <c r="G66" s="8">
        <v>433.2</v>
      </c>
      <c r="H66" s="10"/>
      <c r="I66" s="8">
        <f>ROUND((H66*G66),3)</f>
        <v>0</v>
      </c>
      <c r="O66">
        <f>rekapitulace!H8</f>
        <v>21</v>
      </c>
      <c r="P66">
        <f>O66/100*I66</f>
        <v>0</v>
      </c>
    </row>
    <row r="67" ht="25.5">
      <c r="E67" s="11" t="s">
        <v>305</v>
      </c>
    </row>
    <row r="68" ht="51">
      <c r="E68" s="11" t="s">
        <v>317</v>
      </c>
    </row>
    <row r="69" spans="1:16" ht="38.25">
      <c r="A69" s="6">
        <v>17</v>
      </c>
      <c r="B69" s="6" t="s">
        <v>46</v>
      </c>
      <c r="C69" s="6" t="s">
        <v>322</v>
      </c>
      <c r="D69" s="6" t="s">
        <v>48</v>
      </c>
      <c r="E69" s="6" t="s">
        <v>323</v>
      </c>
      <c r="F69" s="6" t="s">
        <v>127</v>
      </c>
      <c r="G69" s="8">
        <v>487.4</v>
      </c>
      <c r="H69" s="10"/>
      <c r="I69" s="8">
        <f>ROUND((H69*G69),3)</f>
        <v>0</v>
      </c>
      <c r="O69">
        <f>rekapitulace!H8</f>
        <v>21</v>
      </c>
      <c r="P69">
        <f>O69/100*I69</f>
        <v>0</v>
      </c>
    </row>
    <row r="70" ht="38.25">
      <c r="E70" s="11" t="s">
        <v>324</v>
      </c>
    </row>
    <row r="71" ht="25.5">
      <c r="E71" s="11" t="s">
        <v>325</v>
      </c>
    </row>
    <row r="72" spans="1:16" ht="12.75" customHeight="1">
      <c r="A72" s="12"/>
      <c r="B72" s="12"/>
      <c r="C72" s="12" t="s">
        <v>42</v>
      </c>
      <c r="D72" s="12"/>
      <c r="E72" s="12" t="s">
        <v>154</v>
      </c>
      <c r="F72" s="12"/>
      <c r="G72" s="12"/>
      <c r="H72" s="12"/>
      <c r="I72" s="12">
        <f>SUM(I42:I71)</f>
        <v>0</v>
      </c>
      <c r="P72">
        <f>ROUND(SUM(P42:P71),3)</f>
        <v>0</v>
      </c>
    </row>
    <row r="74" spans="1:16" ht="12.75" customHeight="1">
      <c r="A74" s="12"/>
      <c r="B74" s="12"/>
      <c r="C74" s="12"/>
      <c r="D74" s="12"/>
      <c r="E74" s="12" t="s">
        <v>84</v>
      </c>
      <c r="F74" s="12"/>
      <c r="G74" s="12"/>
      <c r="H74" s="12"/>
      <c r="I74" s="12">
        <f>+I15+I33+I39+I72</f>
        <v>0</v>
      </c>
      <c r="P74">
        <f>+P15+P33+P39+P72</f>
        <v>0</v>
      </c>
    </row>
    <row r="76" spans="1:9" ht="12.75" customHeight="1">
      <c r="A76" s="7" t="s">
        <v>85</v>
      </c>
      <c r="B76" s="7"/>
      <c r="C76" s="7"/>
      <c r="D76" s="7"/>
      <c r="E76" s="7"/>
      <c r="F76" s="7"/>
      <c r="G76" s="7"/>
      <c r="H76" s="7"/>
      <c r="I76" s="7"/>
    </row>
    <row r="77" spans="1:9" ht="12.75" customHeight="1">
      <c r="A77" s="7"/>
      <c r="B77" s="7"/>
      <c r="C77" s="7"/>
      <c r="D77" s="7"/>
      <c r="E77" s="7" t="s">
        <v>86</v>
      </c>
      <c r="F77" s="7"/>
      <c r="G77" s="7"/>
      <c r="H77" s="7"/>
      <c r="I77" s="7"/>
    </row>
    <row r="78" spans="1:16" ht="12.75" customHeight="1">
      <c r="A78" s="12"/>
      <c r="B78" s="12"/>
      <c r="C78" s="12"/>
      <c r="D78" s="12"/>
      <c r="E78" s="12" t="s">
        <v>87</v>
      </c>
      <c r="F78" s="12"/>
      <c r="G78" s="12"/>
      <c r="H78" s="12"/>
      <c r="I78" s="12">
        <v>0</v>
      </c>
      <c r="P78">
        <v>0</v>
      </c>
    </row>
    <row r="79" spans="1:9" ht="12.75" customHeight="1">
      <c r="A79" s="12"/>
      <c r="B79" s="12"/>
      <c r="C79" s="12"/>
      <c r="D79" s="12"/>
      <c r="E79" s="12" t="s">
        <v>88</v>
      </c>
      <c r="F79" s="12"/>
      <c r="G79" s="12"/>
      <c r="H79" s="12"/>
      <c r="I79" s="12"/>
    </row>
    <row r="80" spans="1:16" ht="12.75" customHeight="1">
      <c r="A80" s="12"/>
      <c r="B80" s="12"/>
      <c r="C80" s="12"/>
      <c r="D80" s="12"/>
      <c r="E80" s="12" t="s">
        <v>89</v>
      </c>
      <c r="F80" s="12"/>
      <c r="G80" s="12"/>
      <c r="H80" s="12"/>
      <c r="I80" s="12">
        <v>0</v>
      </c>
      <c r="P80">
        <v>0</v>
      </c>
    </row>
    <row r="81" spans="1:16" ht="12.75" customHeight="1">
      <c r="A81" s="12"/>
      <c r="B81" s="12"/>
      <c r="C81" s="12"/>
      <c r="D81" s="12"/>
      <c r="E81" s="12" t="s">
        <v>90</v>
      </c>
      <c r="F81" s="12"/>
      <c r="G81" s="12"/>
      <c r="H81" s="12"/>
      <c r="I81" s="12">
        <f>I78+I80</f>
        <v>0</v>
      </c>
      <c r="P81">
        <f>P78+P80</f>
        <v>0</v>
      </c>
    </row>
    <row r="83" spans="1:16" ht="12.75" customHeight="1">
      <c r="A83" s="12"/>
      <c r="B83" s="12"/>
      <c r="C83" s="12"/>
      <c r="D83" s="12"/>
      <c r="E83" s="12" t="s">
        <v>90</v>
      </c>
      <c r="F83" s="12"/>
      <c r="G83" s="12"/>
      <c r="H83" s="12"/>
      <c r="I83" s="12">
        <f>I74+I81</f>
        <v>0</v>
      </c>
      <c r="P83">
        <f>P74+P81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326</v>
      </c>
      <c r="D5" s="5"/>
      <c r="E5" s="5" t="s">
        <v>327</v>
      </c>
    </row>
    <row r="6" spans="1:5" ht="12.75" customHeight="1">
      <c r="A6" t="s">
        <v>18</v>
      </c>
      <c r="C6" s="5" t="s">
        <v>326</v>
      </c>
      <c r="D6" s="5"/>
      <c r="E6" s="5" t="s">
        <v>327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3" t="s">
        <v>24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/>
      <c r="O8" t="s">
        <v>35</v>
      </c>
      <c r="P8" t="s">
        <v>11</v>
      </c>
    </row>
    <row r="9" spans="1:15" ht="14.25">
      <c r="A9" s="13"/>
      <c r="B9" s="13"/>
      <c r="C9" s="13"/>
      <c r="D9" s="13"/>
      <c r="E9" s="13"/>
      <c r="F9" s="13"/>
      <c r="G9" s="13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>
      <c r="A12" s="6">
        <v>1</v>
      </c>
      <c r="B12" s="6" t="s">
        <v>46</v>
      </c>
      <c r="C12" s="6" t="s">
        <v>93</v>
      </c>
      <c r="D12" s="6" t="s">
        <v>48</v>
      </c>
      <c r="E12" s="6" t="s">
        <v>328</v>
      </c>
      <c r="F12" s="6" t="s">
        <v>95</v>
      </c>
      <c r="G12" s="8">
        <v>305.222</v>
      </c>
      <c r="H12" s="10"/>
      <c r="I12" s="8">
        <f>ROUND((H12*G12),3)</f>
        <v>0</v>
      </c>
      <c r="O12">
        <f>rekapitulace!H8</f>
        <v>21</v>
      </c>
      <c r="P12">
        <f>O12/100*I12</f>
        <v>0</v>
      </c>
    </row>
    <row r="13" ht="51">
      <c r="E13" s="11" t="s">
        <v>329</v>
      </c>
    </row>
    <row r="14" ht="25.5">
      <c r="E14" s="11" t="s">
        <v>97</v>
      </c>
    </row>
    <row r="15" spans="1:16" ht="12.75" customHeight="1">
      <c r="A15" s="12"/>
      <c r="B15" s="12"/>
      <c r="C15" s="12" t="s">
        <v>45</v>
      </c>
      <c r="D15" s="12"/>
      <c r="E15" s="12" t="s">
        <v>44</v>
      </c>
      <c r="F15" s="12"/>
      <c r="G15" s="12"/>
      <c r="H15" s="12"/>
      <c r="I15" s="12">
        <f>SUM(I12:I14)</f>
        <v>0</v>
      </c>
      <c r="P15">
        <f>ROUND(SUM(P12:P14),3)</f>
        <v>0</v>
      </c>
    </row>
    <row r="17" spans="1:9" ht="12.75" customHeight="1">
      <c r="A17" s="7"/>
      <c r="B17" s="7"/>
      <c r="C17" s="7" t="s">
        <v>25</v>
      </c>
      <c r="D17" s="7"/>
      <c r="E17" s="7" t="s">
        <v>102</v>
      </c>
      <c r="F17" s="7"/>
      <c r="G17" s="9"/>
      <c r="H17" s="7"/>
      <c r="I17" s="9"/>
    </row>
    <row r="18" spans="1:16" ht="25.5">
      <c r="A18" s="6">
        <v>2</v>
      </c>
      <c r="B18" s="6" t="s">
        <v>46</v>
      </c>
      <c r="C18" s="6" t="s">
        <v>274</v>
      </c>
      <c r="D18" s="6" t="s">
        <v>48</v>
      </c>
      <c r="E18" s="6" t="s">
        <v>330</v>
      </c>
      <c r="F18" s="6" t="s">
        <v>110</v>
      </c>
      <c r="G18" s="8">
        <v>30.237</v>
      </c>
      <c r="H18" s="10"/>
      <c r="I18" s="8">
        <f>ROUND((H18*G18),3)</f>
        <v>0</v>
      </c>
      <c r="O18">
        <f>rekapitulace!H8</f>
        <v>21</v>
      </c>
      <c r="P18">
        <f>O18/100*I18</f>
        <v>0</v>
      </c>
    </row>
    <row r="19" ht="25.5">
      <c r="E19" s="11" t="s">
        <v>331</v>
      </c>
    </row>
    <row r="20" ht="293.25">
      <c r="E20" s="11" t="s">
        <v>277</v>
      </c>
    </row>
    <row r="21" spans="1:16" ht="38.25">
      <c r="A21" s="6">
        <v>3</v>
      </c>
      <c r="B21" s="6" t="s">
        <v>46</v>
      </c>
      <c r="C21" s="6" t="s">
        <v>278</v>
      </c>
      <c r="D21" s="6" t="s">
        <v>48</v>
      </c>
      <c r="E21" s="6" t="s">
        <v>332</v>
      </c>
      <c r="F21" s="6" t="s">
        <v>110</v>
      </c>
      <c r="G21" s="8">
        <v>122.374</v>
      </c>
      <c r="H21" s="10"/>
      <c r="I21" s="8">
        <f>ROUND((H21*G21),3)</f>
        <v>0</v>
      </c>
      <c r="O21">
        <f>rekapitulace!H8</f>
        <v>21</v>
      </c>
      <c r="P21">
        <f>O21/100*I21</f>
        <v>0</v>
      </c>
    </row>
    <row r="22" ht="38.25">
      <c r="E22" s="11" t="s">
        <v>333</v>
      </c>
    </row>
    <row r="23" ht="293.25">
      <c r="E23" s="11" t="s">
        <v>277</v>
      </c>
    </row>
    <row r="24" spans="1:16" ht="63.75">
      <c r="A24" s="6">
        <v>4</v>
      </c>
      <c r="B24" s="6" t="s">
        <v>46</v>
      </c>
      <c r="C24" s="6" t="s">
        <v>286</v>
      </c>
      <c r="D24" s="6" t="s">
        <v>48</v>
      </c>
      <c r="E24" s="6" t="s">
        <v>334</v>
      </c>
      <c r="F24" s="6" t="s">
        <v>110</v>
      </c>
      <c r="G24" s="8">
        <v>149.163</v>
      </c>
      <c r="H24" s="10"/>
      <c r="I24" s="8">
        <f>ROUND((H24*G24),3)</f>
        <v>0</v>
      </c>
      <c r="O24">
        <f>rekapitulace!H8</f>
        <v>21</v>
      </c>
      <c r="P24">
        <f>O24/100*I24</f>
        <v>0</v>
      </c>
    </row>
    <row r="25" ht="51">
      <c r="E25" s="11" t="s">
        <v>335</v>
      </c>
    </row>
    <row r="26" ht="255">
      <c r="E26" s="11" t="s">
        <v>289</v>
      </c>
    </row>
    <row r="27" spans="1:16" ht="12.75" customHeight="1">
      <c r="A27" s="12"/>
      <c r="B27" s="12"/>
      <c r="C27" s="12" t="s">
        <v>25</v>
      </c>
      <c r="D27" s="12"/>
      <c r="E27" s="12" t="s">
        <v>102</v>
      </c>
      <c r="F27" s="12"/>
      <c r="G27" s="12"/>
      <c r="H27" s="12"/>
      <c r="I27" s="12">
        <f>SUM(I18:I26)</f>
        <v>0</v>
      </c>
      <c r="P27">
        <f>ROUND(SUM(P18:P26),3)</f>
        <v>0</v>
      </c>
    </row>
    <row r="29" spans="1:9" ht="12.75" customHeight="1">
      <c r="A29" s="7"/>
      <c r="B29" s="7"/>
      <c r="C29" s="7" t="s">
        <v>38</v>
      </c>
      <c r="D29" s="7"/>
      <c r="E29" s="7" t="s">
        <v>290</v>
      </c>
      <c r="F29" s="7"/>
      <c r="G29" s="9"/>
      <c r="H29" s="7"/>
      <c r="I29" s="9"/>
    </row>
    <row r="30" spans="1:16" ht="38.25">
      <c r="A30" s="6">
        <v>5</v>
      </c>
      <c r="B30" s="6" t="s">
        <v>46</v>
      </c>
      <c r="C30" s="6" t="s">
        <v>291</v>
      </c>
      <c r="D30" s="6" t="s">
        <v>48</v>
      </c>
      <c r="E30" s="6" t="s">
        <v>336</v>
      </c>
      <c r="F30" s="6" t="s">
        <v>110</v>
      </c>
      <c r="G30" s="8">
        <v>21.522</v>
      </c>
      <c r="H30" s="10"/>
      <c r="I30" s="8">
        <f>ROUND((H30*G30),3)</f>
        <v>0</v>
      </c>
      <c r="O30">
        <f>rekapitulace!H8</f>
        <v>21</v>
      </c>
      <c r="P30">
        <f>O30/100*I30</f>
        <v>0</v>
      </c>
    </row>
    <row r="31" ht="63.75">
      <c r="E31" s="11" t="s">
        <v>337</v>
      </c>
    </row>
    <row r="32" ht="38.25">
      <c r="E32" s="11" t="s">
        <v>294</v>
      </c>
    </row>
    <row r="33" spans="1:16" ht="12.75" customHeight="1">
      <c r="A33" s="12"/>
      <c r="B33" s="12"/>
      <c r="C33" s="12" t="s">
        <v>38</v>
      </c>
      <c r="D33" s="12"/>
      <c r="E33" s="12" t="s">
        <v>290</v>
      </c>
      <c r="F33" s="12"/>
      <c r="G33" s="12"/>
      <c r="H33" s="12"/>
      <c r="I33" s="12">
        <f>SUM(I30:I32)</f>
        <v>0</v>
      </c>
      <c r="P33">
        <f>ROUND(SUM(P30:P32),3)</f>
        <v>0</v>
      </c>
    </row>
    <row r="35" spans="1:9" ht="12.75" customHeight="1">
      <c r="A35" s="7"/>
      <c r="B35" s="7"/>
      <c r="C35" s="7" t="s">
        <v>42</v>
      </c>
      <c r="D35" s="7"/>
      <c r="E35" s="7" t="s">
        <v>154</v>
      </c>
      <c r="F35" s="7"/>
      <c r="G35" s="9"/>
      <c r="H35" s="7"/>
      <c r="I35" s="9"/>
    </row>
    <row r="36" spans="1:16" ht="38.25">
      <c r="A36" s="6">
        <v>6</v>
      </c>
      <c r="B36" s="6" t="s">
        <v>46</v>
      </c>
      <c r="C36" s="6" t="s">
        <v>338</v>
      </c>
      <c r="D36" s="6" t="s">
        <v>48</v>
      </c>
      <c r="E36" s="6" t="s">
        <v>339</v>
      </c>
      <c r="F36" s="6" t="s">
        <v>127</v>
      </c>
      <c r="G36" s="8">
        <v>290.6</v>
      </c>
      <c r="H36" s="10"/>
      <c r="I36" s="8">
        <f>ROUND((H36*G36),3)</f>
        <v>0</v>
      </c>
      <c r="O36">
        <f>rekapitulace!H8</f>
        <v>21</v>
      </c>
      <c r="P36">
        <f>O36/100*I36</f>
        <v>0</v>
      </c>
    </row>
    <row r="37" ht="63.75">
      <c r="E37" s="11" t="s">
        <v>340</v>
      </c>
    </row>
    <row r="38" ht="255">
      <c r="E38" s="11" t="s">
        <v>341</v>
      </c>
    </row>
    <row r="39" spans="1:16" ht="51">
      <c r="A39" s="6">
        <v>7</v>
      </c>
      <c r="B39" s="6" t="s">
        <v>46</v>
      </c>
      <c r="C39" s="6" t="s">
        <v>342</v>
      </c>
      <c r="D39" s="6" t="s">
        <v>48</v>
      </c>
      <c r="E39" s="6" t="s">
        <v>343</v>
      </c>
      <c r="F39" s="6" t="s">
        <v>78</v>
      </c>
      <c r="G39" s="8">
        <v>196</v>
      </c>
      <c r="H39" s="10"/>
      <c r="I39" s="8">
        <f>ROUND((H39*G39),3)</f>
        <v>0</v>
      </c>
      <c r="O39">
        <f>rekapitulace!H8</f>
        <v>21</v>
      </c>
      <c r="P39">
        <f>O39/100*I39</f>
        <v>0</v>
      </c>
    </row>
    <row r="40" ht="25.5">
      <c r="E40" s="11" t="s">
        <v>344</v>
      </c>
    </row>
    <row r="41" ht="25.5">
      <c r="E41" s="11" t="s">
        <v>345</v>
      </c>
    </row>
    <row r="42" spans="1:16" ht="38.25">
      <c r="A42" s="6">
        <v>8</v>
      </c>
      <c r="B42" s="6" t="s">
        <v>46</v>
      </c>
      <c r="C42" s="6" t="s">
        <v>346</v>
      </c>
      <c r="D42" s="6" t="s">
        <v>48</v>
      </c>
      <c r="E42" s="6" t="s">
        <v>347</v>
      </c>
      <c r="F42" s="6" t="s">
        <v>78</v>
      </c>
      <c r="G42" s="8">
        <v>3</v>
      </c>
      <c r="H42" s="10"/>
      <c r="I42" s="8">
        <f>ROUND((H42*G42),3)</f>
        <v>0</v>
      </c>
      <c r="O42">
        <f>rekapitulace!H8</f>
        <v>21</v>
      </c>
      <c r="P42">
        <f>O42/100*I42</f>
        <v>0</v>
      </c>
    </row>
    <row r="43" ht="25.5">
      <c r="E43" s="11" t="s">
        <v>73</v>
      </c>
    </row>
    <row r="44" ht="255">
      <c r="E44" s="11" t="s">
        <v>308</v>
      </c>
    </row>
    <row r="45" spans="1:16" ht="25.5">
      <c r="A45" s="6">
        <v>9</v>
      </c>
      <c r="B45" s="6" t="s">
        <v>46</v>
      </c>
      <c r="C45" s="6" t="s">
        <v>348</v>
      </c>
      <c r="D45" s="6" t="s">
        <v>48</v>
      </c>
      <c r="E45" s="6" t="s">
        <v>349</v>
      </c>
      <c r="F45" s="6" t="s">
        <v>127</v>
      </c>
      <c r="G45" s="8">
        <v>281.3</v>
      </c>
      <c r="H45" s="10"/>
      <c r="I45" s="8">
        <f>ROUND((H45*G45),3)</f>
        <v>0</v>
      </c>
      <c r="O45">
        <f>rekapitulace!H8</f>
        <v>21</v>
      </c>
      <c r="P45">
        <f>O45/100*I45</f>
        <v>0</v>
      </c>
    </row>
    <row r="46" ht="25.5">
      <c r="E46" s="11" t="s">
        <v>350</v>
      </c>
    </row>
    <row r="47" ht="51">
      <c r="E47" s="11" t="s">
        <v>351</v>
      </c>
    </row>
    <row r="48" spans="1:16" ht="12.75">
      <c r="A48" s="6">
        <v>10</v>
      </c>
      <c r="B48" s="6" t="s">
        <v>46</v>
      </c>
      <c r="C48" s="6" t="s">
        <v>352</v>
      </c>
      <c r="D48" s="6" t="s">
        <v>48</v>
      </c>
      <c r="E48" s="6" t="s">
        <v>353</v>
      </c>
      <c r="F48" s="6" t="s">
        <v>127</v>
      </c>
      <c r="G48" s="8">
        <v>281.3</v>
      </c>
      <c r="H48" s="10"/>
      <c r="I48" s="8">
        <f>ROUND((H48*G48),3)</f>
        <v>0</v>
      </c>
      <c r="O48">
        <f>rekapitulace!H8</f>
        <v>21</v>
      </c>
      <c r="P48">
        <f>O48/100*I48</f>
        <v>0</v>
      </c>
    </row>
    <row r="49" ht="25.5">
      <c r="E49" s="11" t="s">
        <v>350</v>
      </c>
    </row>
    <row r="50" ht="38.25">
      <c r="E50" s="11" t="s">
        <v>354</v>
      </c>
    </row>
    <row r="51" spans="1:16" ht="25.5">
      <c r="A51" s="6">
        <v>11</v>
      </c>
      <c r="B51" s="6" t="s">
        <v>46</v>
      </c>
      <c r="C51" s="6" t="s">
        <v>355</v>
      </c>
      <c r="D51" s="6" t="s">
        <v>48</v>
      </c>
      <c r="E51" s="6" t="s">
        <v>356</v>
      </c>
      <c r="F51" s="6" t="s">
        <v>127</v>
      </c>
      <c r="G51" s="8">
        <v>290.6</v>
      </c>
      <c r="H51" s="10"/>
      <c r="I51" s="8">
        <f>ROUND((H51*G51),3)</f>
        <v>0</v>
      </c>
      <c r="O51">
        <f>rekapitulace!H8</f>
        <v>21</v>
      </c>
      <c r="P51">
        <f>O51/100*I51</f>
        <v>0</v>
      </c>
    </row>
    <row r="52" ht="25.5">
      <c r="E52" s="11" t="s">
        <v>357</v>
      </c>
    </row>
    <row r="53" ht="51">
      <c r="E53" s="11" t="s">
        <v>317</v>
      </c>
    </row>
    <row r="54" spans="1:16" ht="38.25">
      <c r="A54" s="6">
        <v>12</v>
      </c>
      <c r="B54" s="6" t="s">
        <v>46</v>
      </c>
      <c r="C54" s="6" t="s">
        <v>358</v>
      </c>
      <c r="D54" s="6" t="s">
        <v>48</v>
      </c>
      <c r="E54" s="6" t="s">
        <v>359</v>
      </c>
      <c r="F54" s="6" t="s">
        <v>127</v>
      </c>
      <c r="G54" s="8">
        <v>290.6</v>
      </c>
      <c r="H54" s="10"/>
      <c r="I54" s="8">
        <f>ROUND((H54*G54),3)</f>
        <v>0</v>
      </c>
      <c r="O54">
        <f>rekapitulace!H8</f>
        <v>21</v>
      </c>
      <c r="P54">
        <f>O54/100*I54</f>
        <v>0</v>
      </c>
    </row>
    <row r="55" ht="25.5">
      <c r="E55" s="11" t="s">
        <v>357</v>
      </c>
    </row>
    <row r="56" ht="25.5">
      <c r="E56" s="11" t="s">
        <v>360</v>
      </c>
    </row>
    <row r="57" spans="1:16" ht="38.25">
      <c r="A57" s="6">
        <v>13</v>
      </c>
      <c r="B57" s="6" t="s">
        <v>46</v>
      </c>
      <c r="C57" s="6" t="s">
        <v>361</v>
      </c>
      <c r="D57" s="6" t="s">
        <v>48</v>
      </c>
      <c r="E57" s="6" t="s">
        <v>362</v>
      </c>
      <c r="F57" s="6" t="s">
        <v>78</v>
      </c>
      <c r="G57" s="8">
        <v>49</v>
      </c>
      <c r="H57" s="10"/>
      <c r="I57" s="8">
        <f>ROUND((H57*G57),3)</f>
        <v>0</v>
      </c>
      <c r="O57">
        <f>rekapitulace!H8</f>
        <v>21</v>
      </c>
      <c r="P57">
        <f>O57/100*I57</f>
        <v>0</v>
      </c>
    </row>
    <row r="58" ht="25.5">
      <c r="E58" s="11" t="s">
        <v>363</v>
      </c>
    </row>
    <row r="59" ht="12.75">
      <c r="E59" s="11" t="s">
        <v>364</v>
      </c>
    </row>
    <row r="60" spans="1:16" ht="38.25">
      <c r="A60" s="6">
        <v>14</v>
      </c>
      <c r="B60" s="6" t="s">
        <v>46</v>
      </c>
      <c r="C60" s="6" t="s">
        <v>365</v>
      </c>
      <c r="D60" s="6" t="s">
        <v>48</v>
      </c>
      <c r="E60" s="6" t="s">
        <v>366</v>
      </c>
      <c r="F60" s="6" t="s">
        <v>72</v>
      </c>
      <c r="G60" s="8">
        <v>49</v>
      </c>
      <c r="H60" s="10"/>
      <c r="I60" s="8">
        <f>ROUND((H60*G60),3)</f>
        <v>0</v>
      </c>
      <c r="O60">
        <f>rekapitulace!H8</f>
        <v>21</v>
      </c>
      <c r="P60">
        <f>O60/100*I60</f>
        <v>0</v>
      </c>
    </row>
    <row r="61" ht="25.5">
      <c r="E61" s="11" t="s">
        <v>363</v>
      </c>
    </row>
    <row r="62" ht="12.75">
      <c r="E62" s="11" t="s">
        <v>48</v>
      </c>
    </row>
    <row r="63" spans="1:16" ht="12.75" customHeight="1">
      <c r="A63" s="12"/>
      <c r="B63" s="12"/>
      <c r="C63" s="12" t="s">
        <v>42</v>
      </c>
      <c r="D63" s="12"/>
      <c r="E63" s="12" t="s">
        <v>154</v>
      </c>
      <c r="F63" s="12"/>
      <c r="G63" s="12"/>
      <c r="H63" s="12"/>
      <c r="I63" s="12">
        <f>SUM(I36:I62)</f>
        <v>0</v>
      </c>
      <c r="P63">
        <f>ROUND(SUM(P36:P62),3)</f>
        <v>0</v>
      </c>
    </row>
    <row r="65" spans="1:16" ht="12.75" customHeight="1">
      <c r="A65" s="12"/>
      <c r="B65" s="12"/>
      <c r="C65" s="12"/>
      <c r="D65" s="12"/>
      <c r="E65" s="12" t="s">
        <v>84</v>
      </c>
      <c r="F65" s="12"/>
      <c r="G65" s="12"/>
      <c r="H65" s="12"/>
      <c r="I65" s="12">
        <f>+I15+I27+I33+I63</f>
        <v>0</v>
      </c>
      <c r="P65">
        <f>+P15+P27+P33+P63</f>
        <v>0</v>
      </c>
    </row>
    <row r="67" spans="1:9" ht="12.75" customHeight="1">
      <c r="A67" s="7" t="s">
        <v>85</v>
      </c>
      <c r="B67" s="7"/>
      <c r="C67" s="7"/>
      <c r="D67" s="7"/>
      <c r="E67" s="7"/>
      <c r="F67" s="7"/>
      <c r="G67" s="7"/>
      <c r="H67" s="7"/>
      <c r="I67" s="7"/>
    </row>
    <row r="68" spans="1:9" ht="12.75" customHeight="1">
      <c r="A68" s="7"/>
      <c r="B68" s="7"/>
      <c r="C68" s="7"/>
      <c r="D68" s="7"/>
      <c r="E68" s="7" t="s">
        <v>86</v>
      </c>
      <c r="F68" s="7"/>
      <c r="G68" s="7"/>
      <c r="H68" s="7"/>
      <c r="I68" s="7"/>
    </row>
    <row r="69" spans="1:16" ht="12.75" customHeight="1">
      <c r="A69" s="12"/>
      <c r="B69" s="12"/>
      <c r="C69" s="12"/>
      <c r="D69" s="12"/>
      <c r="E69" s="12" t="s">
        <v>87</v>
      </c>
      <c r="F69" s="12"/>
      <c r="G69" s="12"/>
      <c r="H69" s="12"/>
      <c r="I69" s="12">
        <v>0</v>
      </c>
      <c r="P69">
        <v>0</v>
      </c>
    </row>
    <row r="70" spans="1:9" ht="12.75" customHeight="1">
      <c r="A70" s="12"/>
      <c r="B70" s="12"/>
      <c r="C70" s="12"/>
      <c r="D70" s="12"/>
      <c r="E70" s="12" t="s">
        <v>88</v>
      </c>
      <c r="F70" s="12"/>
      <c r="G70" s="12"/>
      <c r="H70" s="12"/>
      <c r="I70" s="12"/>
    </row>
    <row r="71" spans="1:16" ht="12.75" customHeight="1">
      <c r="A71" s="12"/>
      <c r="B71" s="12"/>
      <c r="C71" s="12"/>
      <c r="D71" s="12"/>
      <c r="E71" s="12" t="s">
        <v>89</v>
      </c>
      <c r="F71" s="12"/>
      <c r="G71" s="12"/>
      <c r="H71" s="12"/>
      <c r="I71" s="12">
        <v>0</v>
      </c>
      <c r="P71">
        <v>0</v>
      </c>
    </row>
    <row r="72" spans="1:16" ht="12.75" customHeight="1">
      <c r="A72" s="12"/>
      <c r="B72" s="12"/>
      <c r="C72" s="12"/>
      <c r="D72" s="12"/>
      <c r="E72" s="12" t="s">
        <v>90</v>
      </c>
      <c r="F72" s="12"/>
      <c r="G72" s="12"/>
      <c r="H72" s="12"/>
      <c r="I72" s="12">
        <f>I69+I71</f>
        <v>0</v>
      </c>
      <c r="P72">
        <f>P69+P71</f>
        <v>0</v>
      </c>
    </row>
    <row r="74" spans="1:16" ht="12.75" customHeight="1">
      <c r="A74" s="12"/>
      <c r="B74" s="12"/>
      <c r="C74" s="12"/>
      <c r="D74" s="12"/>
      <c r="E74" s="12" t="s">
        <v>90</v>
      </c>
      <c r="F74" s="12"/>
      <c r="G74" s="12"/>
      <c r="H74" s="12"/>
      <c r="I74" s="12">
        <f>I65+I72</f>
        <v>0</v>
      </c>
      <c r="P74">
        <f>P65+P72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367</v>
      </c>
      <c r="D5" s="5"/>
      <c r="E5" s="5" t="s">
        <v>368</v>
      </c>
    </row>
    <row r="6" spans="1:5" ht="12.75" customHeight="1">
      <c r="A6" t="s">
        <v>18</v>
      </c>
      <c r="C6" s="5" t="s">
        <v>367</v>
      </c>
      <c r="D6" s="5"/>
      <c r="E6" s="5" t="s">
        <v>368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3" t="s">
        <v>24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/>
      <c r="O8" t="s">
        <v>35</v>
      </c>
      <c r="P8" t="s">
        <v>11</v>
      </c>
    </row>
    <row r="9" spans="1:15" ht="14.25">
      <c r="A9" s="13"/>
      <c r="B9" s="13"/>
      <c r="C9" s="13"/>
      <c r="D9" s="13"/>
      <c r="E9" s="13"/>
      <c r="F9" s="13"/>
      <c r="G9" s="13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38.25">
      <c r="A12" s="6">
        <v>1</v>
      </c>
      <c r="B12" s="6" t="s">
        <v>46</v>
      </c>
      <c r="C12" s="6" t="s">
        <v>93</v>
      </c>
      <c r="D12" s="6" t="s">
        <v>48</v>
      </c>
      <c r="E12" s="6" t="s">
        <v>369</v>
      </c>
      <c r="F12" s="6" t="s">
        <v>95</v>
      </c>
      <c r="G12" s="8">
        <v>61.96</v>
      </c>
      <c r="H12" s="10"/>
      <c r="I12" s="8">
        <f>ROUND((H12*G12),3)</f>
        <v>0</v>
      </c>
      <c r="O12">
        <f>rekapitulace!H8</f>
        <v>21</v>
      </c>
      <c r="P12">
        <f>O12/100*I12</f>
        <v>0</v>
      </c>
    </row>
    <row r="13" ht="25.5">
      <c r="E13" s="11" t="s">
        <v>370</v>
      </c>
    </row>
    <row r="14" ht="25.5">
      <c r="E14" s="11" t="s">
        <v>97</v>
      </c>
    </row>
    <row r="15" spans="1:16" ht="12.75" customHeight="1">
      <c r="A15" s="12"/>
      <c r="B15" s="12"/>
      <c r="C15" s="12" t="s">
        <v>45</v>
      </c>
      <c r="D15" s="12"/>
      <c r="E15" s="12" t="s">
        <v>44</v>
      </c>
      <c r="F15" s="12"/>
      <c r="G15" s="12"/>
      <c r="H15" s="12"/>
      <c r="I15" s="12">
        <f>SUM(I12:I14)</f>
        <v>0</v>
      </c>
      <c r="P15">
        <f>ROUND(SUM(P12:P14),3)</f>
        <v>0</v>
      </c>
    </row>
    <row r="17" spans="1:9" ht="12.75" customHeight="1">
      <c r="A17" s="7"/>
      <c r="B17" s="7"/>
      <c r="C17" s="7" t="s">
        <v>25</v>
      </c>
      <c r="D17" s="7"/>
      <c r="E17" s="7" t="s">
        <v>102</v>
      </c>
      <c r="F17" s="7"/>
      <c r="G17" s="9"/>
      <c r="H17" s="7"/>
      <c r="I17" s="9"/>
    </row>
    <row r="18" spans="1:16" ht="25.5">
      <c r="A18" s="6">
        <v>2</v>
      </c>
      <c r="B18" s="6" t="s">
        <v>46</v>
      </c>
      <c r="C18" s="6" t="s">
        <v>274</v>
      </c>
      <c r="D18" s="6" t="s">
        <v>48</v>
      </c>
      <c r="E18" s="6" t="s">
        <v>371</v>
      </c>
      <c r="F18" s="6" t="s">
        <v>110</v>
      </c>
      <c r="G18" s="8">
        <v>30.98</v>
      </c>
      <c r="H18" s="10"/>
      <c r="I18" s="8">
        <f>ROUND((H18*G18),3)</f>
        <v>0</v>
      </c>
      <c r="O18">
        <f>rekapitulace!H8</f>
        <v>21</v>
      </c>
      <c r="P18">
        <f>O18/100*I18</f>
        <v>0</v>
      </c>
    </row>
    <row r="19" ht="63.75">
      <c r="E19" s="11" t="s">
        <v>372</v>
      </c>
    </row>
    <row r="20" ht="293.25">
      <c r="E20" s="11" t="s">
        <v>277</v>
      </c>
    </row>
    <row r="21" spans="1:16" ht="25.5">
      <c r="A21" s="6">
        <v>3</v>
      </c>
      <c r="B21" s="6" t="s">
        <v>46</v>
      </c>
      <c r="C21" s="6" t="s">
        <v>286</v>
      </c>
      <c r="D21" s="6" t="s">
        <v>48</v>
      </c>
      <c r="E21" s="6" t="s">
        <v>373</v>
      </c>
      <c r="F21" s="6" t="s">
        <v>110</v>
      </c>
      <c r="G21" s="8">
        <v>6.696</v>
      </c>
      <c r="H21" s="10"/>
      <c r="I21" s="8">
        <f>ROUND((H21*G21),3)</f>
        <v>0</v>
      </c>
      <c r="O21">
        <f>rekapitulace!H8</f>
        <v>21</v>
      </c>
      <c r="P21">
        <f>O21/100*I21</f>
        <v>0</v>
      </c>
    </row>
    <row r="22" ht="25.5">
      <c r="E22" s="11" t="s">
        <v>374</v>
      </c>
    </row>
    <row r="23" ht="255">
      <c r="E23" s="11" t="s">
        <v>289</v>
      </c>
    </row>
    <row r="24" spans="1:16" ht="12.75" customHeight="1">
      <c r="A24" s="12"/>
      <c r="B24" s="12"/>
      <c r="C24" s="12" t="s">
        <v>25</v>
      </c>
      <c r="D24" s="12"/>
      <c r="E24" s="12" t="s">
        <v>102</v>
      </c>
      <c r="F24" s="12"/>
      <c r="G24" s="12"/>
      <c r="H24" s="12"/>
      <c r="I24" s="12">
        <f>SUM(I18:I23)</f>
        <v>0</v>
      </c>
      <c r="P24">
        <f>ROUND(SUM(P18:P23),3)</f>
        <v>0</v>
      </c>
    </row>
    <row r="26" spans="1:9" ht="12.75" customHeight="1">
      <c r="A26" s="7"/>
      <c r="B26" s="7"/>
      <c r="C26" s="7" t="s">
        <v>36</v>
      </c>
      <c r="D26" s="7"/>
      <c r="E26" s="7" t="s">
        <v>124</v>
      </c>
      <c r="F26" s="7"/>
      <c r="G26" s="9"/>
      <c r="H26" s="7"/>
      <c r="I26" s="9"/>
    </row>
    <row r="27" spans="1:16" ht="12.75">
      <c r="A27" s="6">
        <v>4</v>
      </c>
      <c r="B27" s="6" t="s">
        <v>46</v>
      </c>
      <c r="C27" s="6" t="s">
        <v>375</v>
      </c>
      <c r="D27" s="6" t="s">
        <v>48</v>
      </c>
      <c r="E27" s="6" t="s">
        <v>376</v>
      </c>
      <c r="F27" s="6" t="s">
        <v>110</v>
      </c>
      <c r="G27" s="8">
        <v>5.226</v>
      </c>
      <c r="H27" s="10"/>
      <c r="I27" s="8">
        <f>ROUND((H27*G27),3)</f>
        <v>0</v>
      </c>
      <c r="O27">
        <f>rekapitulace!H8</f>
        <v>21</v>
      </c>
      <c r="P27">
        <f>O27/100*I27</f>
        <v>0</v>
      </c>
    </row>
    <row r="28" ht="25.5">
      <c r="E28" s="11" t="s">
        <v>377</v>
      </c>
    </row>
    <row r="29" ht="38.25">
      <c r="E29" s="11" t="s">
        <v>294</v>
      </c>
    </row>
    <row r="30" spans="1:16" ht="12.75">
      <c r="A30" s="6">
        <v>5</v>
      </c>
      <c r="B30" s="6" t="s">
        <v>46</v>
      </c>
      <c r="C30" s="6" t="s">
        <v>378</v>
      </c>
      <c r="D30" s="6" t="s">
        <v>48</v>
      </c>
      <c r="E30" s="6" t="s">
        <v>379</v>
      </c>
      <c r="F30" s="6" t="s">
        <v>110</v>
      </c>
      <c r="G30" s="8">
        <v>3.92</v>
      </c>
      <c r="H30" s="10"/>
      <c r="I30" s="8">
        <f>ROUND((H30*G30),3)</f>
        <v>0</v>
      </c>
      <c r="O30">
        <f>rekapitulace!H8</f>
        <v>21</v>
      </c>
      <c r="P30">
        <f>O30/100*I30</f>
        <v>0</v>
      </c>
    </row>
    <row r="31" ht="25.5">
      <c r="E31" s="11" t="s">
        <v>380</v>
      </c>
    </row>
    <row r="32" ht="318.75">
      <c r="E32" s="11" t="s">
        <v>381</v>
      </c>
    </row>
    <row r="33" spans="1:16" ht="12.75" customHeight="1">
      <c r="A33" s="12"/>
      <c r="B33" s="12"/>
      <c r="C33" s="12" t="s">
        <v>36</v>
      </c>
      <c r="D33" s="12"/>
      <c r="E33" s="12" t="s">
        <v>124</v>
      </c>
      <c r="F33" s="12"/>
      <c r="G33" s="12"/>
      <c r="H33" s="12"/>
      <c r="I33" s="12">
        <f>SUM(I27:I32)</f>
        <v>0</v>
      </c>
      <c r="P33">
        <f>ROUND(SUM(P27:P32),3)</f>
        <v>0</v>
      </c>
    </row>
    <row r="35" spans="1:9" ht="12.75" customHeight="1">
      <c r="A35" s="7"/>
      <c r="B35" s="7"/>
      <c r="C35" s="7" t="s">
        <v>41</v>
      </c>
      <c r="D35" s="7"/>
      <c r="E35" s="7" t="s">
        <v>252</v>
      </c>
      <c r="F35" s="7"/>
      <c r="G35" s="9"/>
      <c r="H35" s="7"/>
      <c r="I35" s="9"/>
    </row>
    <row r="36" spans="1:16" ht="25.5">
      <c r="A36" s="6">
        <v>6</v>
      </c>
      <c r="B36" s="6" t="s">
        <v>46</v>
      </c>
      <c r="C36" s="6" t="s">
        <v>382</v>
      </c>
      <c r="D36" s="6" t="s">
        <v>48</v>
      </c>
      <c r="E36" s="6" t="s">
        <v>383</v>
      </c>
      <c r="F36" s="6" t="s">
        <v>78</v>
      </c>
      <c r="G36" s="8">
        <v>1</v>
      </c>
      <c r="H36" s="10"/>
      <c r="I36" s="8">
        <f>ROUND((H36*G36),3)</f>
        <v>0</v>
      </c>
      <c r="O36">
        <f>rekapitulace!H8</f>
        <v>21</v>
      </c>
      <c r="P36">
        <f>O36/100*I36</f>
        <v>0</v>
      </c>
    </row>
    <row r="37" ht="25.5">
      <c r="E37" s="11" t="s">
        <v>51</v>
      </c>
    </row>
    <row r="38" ht="204">
      <c r="E38" s="11" t="s">
        <v>384</v>
      </c>
    </row>
    <row r="39" spans="1:16" ht="12.75" customHeight="1">
      <c r="A39" s="12"/>
      <c r="B39" s="12"/>
      <c r="C39" s="12" t="s">
        <v>41</v>
      </c>
      <c r="D39" s="12"/>
      <c r="E39" s="12" t="s">
        <v>252</v>
      </c>
      <c r="F39" s="12"/>
      <c r="G39" s="12"/>
      <c r="H39" s="12"/>
      <c r="I39" s="12">
        <f>SUM(I36:I38)</f>
        <v>0</v>
      </c>
      <c r="P39">
        <f>ROUND(SUM(P36:P38),3)</f>
        <v>0</v>
      </c>
    </row>
    <row r="41" spans="1:9" ht="12.75" customHeight="1">
      <c r="A41" s="7"/>
      <c r="B41" s="7"/>
      <c r="C41" s="7" t="s">
        <v>42</v>
      </c>
      <c r="D41" s="7"/>
      <c r="E41" s="7" t="s">
        <v>154</v>
      </c>
      <c r="F41" s="7"/>
      <c r="G41" s="9"/>
      <c r="H41" s="7"/>
      <c r="I41" s="9"/>
    </row>
    <row r="42" spans="1:16" ht="25.5">
      <c r="A42" s="6">
        <v>7</v>
      </c>
      <c r="B42" s="6" t="s">
        <v>46</v>
      </c>
      <c r="C42" s="6" t="s">
        <v>385</v>
      </c>
      <c r="D42" s="6" t="s">
        <v>386</v>
      </c>
      <c r="E42" s="6" t="s">
        <v>387</v>
      </c>
      <c r="F42" s="6" t="s">
        <v>78</v>
      </c>
      <c r="G42" s="8">
        <v>1</v>
      </c>
      <c r="H42" s="10"/>
      <c r="I42" s="8">
        <f>ROUND((H42*G42),3)</f>
        <v>0</v>
      </c>
      <c r="O42">
        <f>rekapitulace!H8</f>
        <v>21</v>
      </c>
      <c r="P42">
        <f>O42/100*I42</f>
        <v>0</v>
      </c>
    </row>
    <row r="43" ht="25.5">
      <c r="E43" s="11" t="s">
        <v>51</v>
      </c>
    </row>
    <row r="44" ht="267.75">
      <c r="E44" s="11" t="s">
        <v>388</v>
      </c>
    </row>
    <row r="45" spans="1:16" ht="25.5">
      <c r="A45" s="6">
        <v>8</v>
      </c>
      <c r="B45" s="6" t="s">
        <v>46</v>
      </c>
      <c r="C45" s="6" t="s">
        <v>385</v>
      </c>
      <c r="D45" s="6" t="s">
        <v>389</v>
      </c>
      <c r="E45" s="6" t="s">
        <v>390</v>
      </c>
      <c r="F45" s="6" t="s">
        <v>78</v>
      </c>
      <c r="G45" s="8">
        <v>1</v>
      </c>
      <c r="H45" s="10"/>
      <c r="I45" s="8">
        <f>ROUND((H45*G45),3)</f>
        <v>0</v>
      </c>
      <c r="O45">
        <f>rekapitulace!H8</f>
        <v>21</v>
      </c>
      <c r="P45">
        <f>O45/100*I45</f>
        <v>0</v>
      </c>
    </row>
    <row r="46" ht="25.5">
      <c r="E46" s="11" t="s">
        <v>51</v>
      </c>
    </row>
    <row r="47" ht="267.75">
      <c r="E47" s="11" t="s">
        <v>388</v>
      </c>
    </row>
    <row r="48" spans="1:16" ht="25.5">
      <c r="A48" s="6">
        <v>9</v>
      </c>
      <c r="B48" s="6" t="s">
        <v>46</v>
      </c>
      <c r="C48" s="6" t="s">
        <v>391</v>
      </c>
      <c r="D48" s="6" t="s">
        <v>48</v>
      </c>
      <c r="E48" s="6" t="s">
        <v>392</v>
      </c>
      <c r="F48" s="6" t="s">
        <v>78</v>
      </c>
      <c r="G48" s="8">
        <v>1</v>
      </c>
      <c r="H48" s="10"/>
      <c r="I48" s="8">
        <f>ROUND((H48*G48),3)</f>
        <v>0</v>
      </c>
      <c r="O48">
        <f>rekapitulace!H8</f>
        <v>21</v>
      </c>
      <c r="P48">
        <f>O48/100*I48</f>
        <v>0</v>
      </c>
    </row>
    <row r="49" ht="25.5">
      <c r="E49" s="11" t="s">
        <v>51</v>
      </c>
    </row>
    <row r="50" ht="12.75">
      <c r="E50" s="11" t="s">
        <v>393</v>
      </c>
    </row>
    <row r="51" spans="1:16" ht="25.5">
      <c r="A51" s="6">
        <v>10</v>
      </c>
      <c r="B51" s="6" t="s">
        <v>46</v>
      </c>
      <c r="C51" s="6" t="s">
        <v>394</v>
      </c>
      <c r="D51" s="6" t="s">
        <v>48</v>
      </c>
      <c r="E51" s="6" t="s">
        <v>395</v>
      </c>
      <c r="F51" s="6" t="s">
        <v>110</v>
      </c>
      <c r="G51" s="8">
        <v>4.506</v>
      </c>
      <c r="H51" s="10"/>
      <c r="I51" s="8">
        <f>ROUND((H51*G51),3)</f>
        <v>0</v>
      </c>
      <c r="O51">
        <f>rekapitulace!H8</f>
        <v>21</v>
      </c>
      <c r="P51">
        <f>O51/100*I51</f>
        <v>0</v>
      </c>
    </row>
    <row r="52" ht="51">
      <c r="E52" s="11" t="s">
        <v>396</v>
      </c>
    </row>
    <row r="53" ht="318.75">
      <c r="E53" s="11" t="s">
        <v>397</v>
      </c>
    </row>
    <row r="54" spans="1:16" ht="12.75" customHeight="1">
      <c r="A54" s="12"/>
      <c r="B54" s="12"/>
      <c r="C54" s="12" t="s">
        <v>42</v>
      </c>
      <c r="D54" s="12"/>
      <c r="E54" s="12" t="s">
        <v>154</v>
      </c>
      <c r="F54" s="12"/>
      <c r="G54" s="12"/>
      <c r="H54" s="12"/>
      <c r="I54" s="12">
        <f>SUM(I42:I53)</f>
        <v>0</v>
      </c>
      <c r="P54">
        <f>ROUND(SUM(P42:P53),3)</f>
        <v>0</v>
      </c>
    </row>
    <row r="56" spans="1:16" ht="12.75" customHeight="1">
      <c r="A56" s="12"/>
      <c r="B56" s="12"/>
      <c r="C56" s="12"/>
      <c r="D56" s="12"/>
      <c r="E56" s="12" t="s">
        <v>84</v>
      </c>
      <c r="F56" s="12"/>
      <c r="G56" s="12"/>
      <c r="H56" s="12"/>
      <c r="I56" s="12">
        <f>+I15+I24+I33+I39+I54</f>
        <v>0</v>
      </c>
      <c r="P56">
        <f>+P15+P24+P33+P39+P54</f>
        <v>0</v>
      </c>
    </row>
    <row r="58" spans="1:9" ht="12.75" customHeight="1">
      <c r="A58" s="7" t="s">
        <v>85</v>
      </c>
      <c r="B58" s="7"/>
      <c r="C58" s="7"/>
      <c r="D58" s="7"/>
      <c r="E58" s="7"/>
      <c r="F58" s="7"/>
      <c r="G58" s="7"/>
      <c r="H58" s="7"/>
      <c r="I58" s="7"/>
    </row>
    <row r="59" spans="1:9" ht="12.75" customHeight="1">
      <c r="A59" s="7"/>
      <c r="B59" s="7"/>
      <c r="C59" s="7"/>
      <c r="D59" s="7"/>
      <c r="E59" s="7" t="s">
        <v>86</v>
      </c>
      <c r="F59" s="7"/>
      <c r="G59" s="7"/>
      <c r="H59" s="7"/>
      <c r="I59" s="7"/>
    </row>
    <row r="60" spans="1:16" ht="12.75" customHeight="1">
      <c r="A60" s="12"/>
      <c r="B60" s="12"/>
      <c r="C60" s="12"/>
      <c r="D60" s="12"/>
      <c r="E60" s="12" t="s">
        <v>87</v>
      </c>
      <c r="F60" s="12"/>
      <c r="G60" s="12"/>
      <c r="H60" s="12"/>
      <c r="I60" s="12">
        <v>0</v>
      </c>
      <c r="P60">
        <v>0</v>
      </c>
    </row>
    <row r="61" spans="1:9" ht="12.75" customHeight="1">
      <c r="A61" s="12"/>
      <c r="B61" s="12"/>
      <c r="C61" s="12"/>
      <c r="D61" s="12"/>
      <c r="E61" s="12" t="s">
        <v>88</v>
      </c>
      <c r="F61" s="12"/>
      <c r="G61" s="12"/>
      <c r="H61" s="12"/>
      <c r="I61" s="12"/>
    </row>
    <row r="62" spans="1:16" ht="12.75" customHeight="1">
      <c r="A62" s="12"/>
      <c r="B62" s="12"/>
      <c r="C62" s="12"/>
      <c r="D62" s="12"/>
      <c r="E62" s="12" t="s">
        <v>89</v>
      </c>
      <c r="F62" s="12"/>
      <c r="G62" s="12"/>
      <c r="H62" s="12"/>
      <c r="I62" s="12">
        <v>0</v>
      </c>
      <c r="P62">
        <v>0</v>
      </c>
    </row>
    <row r="63" spans="1:16" ht="12.75" customHeight="1">
      <c r="A63" s="12"/>
      <c r="B63" s="12"/>
      <c r="C63" s="12"/>
      <c r="D63" s="12"/>
      <c r="E63" s="12" t="s">
        <v>90</v>
      </c>
      <c r="F63" s="12"/>
      <c r="G63" s="12"/>
      <c r="H63" s="12"/>
      <c r="I63" s="12">
        <f>I60+I62</f>
        <v>0</v>
      </c>
      <c r="P63">
        <f>P60+P62</f>
        <v>0</v>
      </c>
    </row>
    <row r="65" spans="1:16" ht="12.75" customHeight="1">
      <c r="A65" s="12"/>
      <c r="B65" s="12"/>
      <c r="C65" s="12"/>
      <c r="D65" s="12"/>
      <c r="E65" s="12" t="s">
        <v>90</v>
      </c>
      <c r="F65" s="12"/>
      <c r="G65" s="12"/>
      <c r="H65" s="12"/>
      <c r="I65" s="12">
        <f>I56+I63</f>
        <v>0</v>
      </c>
      <c r="P65">
        <f>P56+P63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398</v>
      </c>
      <c r="D5" s="5"/>
      <c r="E5" s="5" t="s">
        <v>399</v>
      </c>
    </row>
    <row r="6" spans="1:5" ht="12.75" customHeight="1">
      <c r="A6" t="s">
        <v>18</v>
      </c>
      <c r="C6" s="5" t="s">
        <v>398</v>
      </c>
      <c r="D6" s="5"/>
      <c r="E6" s="5" t="s">
        <v>399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3" t="s">
        <v>24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/>
      <c r="O8" t="s">
        <v>35</v>
      </c>
      <c r="P8" t="s">
        <v>11</v>
      </c>
    </row>
    <row r="9" spans="1:15" ht="14.25">
      <c r="A9" s="13"/>
      <c r="B9" s="13"/>
      <c r="C9" s="13"/>
      <c r="D9" s="13"/>
      <c r="E9" s="13"/>
      <c r="F9" s="13"/>
      <c r="G9" s="13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25.5">
      <c r="A12" s="6">
        <v>1</v>
      </c>
      <c r="B12" s="6" t="s">
        <v>46</v>
      </c>
      <c r="C12" s="6" t="s">
        <v>93</v>
      </c>
      <c r="D12" s="6" t="s">
        <v>37</v>
      </c>
      <c r="E12" s="6" t="s">
        <v>400</v>
      </c>
      <c r="F12" s="6" t="s">
        <v>95</v>
      </c>
      <c r="G12" s="8">
        <v>907.553</v>
      </c>
      <c r="H12" s="10"/>
      <c r="I12" s="8">
        <f>ROUND((H12*G12),3)</f>
        <v>0</v>
      </c>
      <c r="O12">
        <f>rekapitulace!H8</f>
        <v>21</v>
      </c>
      <c r="P12">
        <f>O12/100*I12</f>
        <v>0</v>
      </c>
    </row>
    <row r="13" ht="89.25">
      <c r="E13" s="11" t="s">
        <v>401</v>
      </c>
    </row>
    <row r="14" ht="25.5">
      <c r="E14" s="11" t="s">
        <v>97</v>
      </c>
    </row>
    <row r="15" spans="1:16" ht="25.5">
      <c r="A15" s="6">
        <v>2</v>
      </c>
      <c r="B15" s="6" t="s">
        <v>46</v>
      </c>
      <c r="C15" s="6" t="s">
        <v>93</v>
      </c>
      <c r="D15" s="6" t="s">
        <v>38</v>
      </c>
      <c r="E15" s="6" t="s">
        <v>402</v>
      </c>
      <c r="F15" s="6" t="s">
        <v>95</v>
      </c>
      <c r="G15" s="8">
        <v>129.024</v>
      </c>
      <c r="H15" s="10"/>
      <c r="I15" s="8">
        <f>ROUND((H15*G15),3)</f>
        <v>0</v>
      </c>
      <c r="O15">
        <f>rekapitulace!H8</f>
        <v>21</v>
      </c>
      <c r="P15">
        <f>O15/100*I15</f>
        <v>0</v>
      </c>
    </row>
    <row r="16" ht="38.25">
      <c r="E16" s="11" t="s">
        <v>403</v>
      </c>
    </row>
    <row r="17" ht="25.5">
      <c r="E17" s="11" t="s">
        <v>97</v>
      </c>
    </row>
    <row r="18" spans="1:16" ht="12.75" customHeight="1">
      <c r="A18" s="12"/>
      <c r="B18" s="12"/>
      <c r="C18" s="12" t="s">
        <v>45</v>
      </c>
      <c r="D18" s="12"/>
      <c r="E18" s="12" t="s">
        <v>44</v>
      </c>
      <c r="F18" s="12"/>
      <c r="G18" s="12"/>
      <c r="H18" s="12"/>
      <c r="I18" s="12">
        <f>SUM(I12:I17)</f>
        <v>0</v>
      </c>
      <c r="P18">
        <f>ROUND(SUM(P12:P17),3)</f>
        <v>0</v>
      </c>
    </row>
    <row r="20" spans="1:9" ht="12.75" customHeight="1">
      <c r="A20" s="7"/>
      <c r="B20" s="7"/>
      <c r="C20" s="7" t="s">
        <v>25</v>
      </c>
      <c r="D20" s="7"/>
      <c r="E20" s="7" t="s">
        <v>102</v>
      </c>
      <c r="F20" s="7"/>
      <c r="G20" s="9"/>
      <c r="H20" s="7"/>
      <c r="I20" s="9"/>
    </row>
    <row r="21" spans="1:16" ht="25.5">
      <c r="A21" s="6">
        <v>3</v>
      </c>
      <c r="B21" s="6" t="s">
        <v>46</v>
      </c>
      <c r="C21" s="6" t="s">
        <v>404</v>
      </c>
      <c r="D21" s="6" t="s">
        <v>48</v>
      </c>
      <c r="E21" s="6" t="s">
        <v>405</v>
      </c>
      <c r="F21" s="6" t="s">
        <v>110</v>
      </c>
      <c r="G21" s="8">
        <v>322.56</v>
      </c>
      <c r="H21" s="10"/>
      <c r="I21" s="8">
        <f>ROUND((H21*G21),3)</f>
        <v>0</v>
      </c>
      <c r="O21">
        <f>rekapitulace!H8</f>
        <v>21</v>
      </c>
      <c r="P21">
        <f>O21/100*I21</f>
        <v>0</v>
      </c>
    </row>
    <row r="22" ht="25.5">
      <c r="E22" s="11" t="s">
        <v>406</v>
      </c>
    </row>
    <row r="23" ht="293.25">
      <c r="E23" s="11" t="s">
        <v>407</v>
      </c>
    </row>
    <row r="24" spans="1:16" ht="38.25">
      <c r="A24" s="6">
        <v>4</v>
      </c>
      <c r="B24" s="6" t="s">
        <v>46</v>
      </c>
      <c r="C24" s="6" t="s">
        <v>278</v>
      </c>
      <c r="D24" s="6" t="s">
        <v>48</v>
      </c>
      <c r="E24" s="6" t="s">
        <v>408</v>
      </c>
      <c r="F24" s="6" t="s">
        <v>110</v>
      </c>
      <c r="G24" s="8">
        <v>263.387</v>
      </c>
      <c r="H24" s="10"/>
      <c r="I24" s="8">
        <f>ROUND((H24*G24),3)</f>
        <v>0</v>
      </c>
      <c r="O24">
        <f>rekapitulace!H8</f>
        <v>21</v>
      </c>
      <c r="P24">
        <f>O24/100*I24</f>
        <v>0</v>
      </c>
    </row>
    <row r="25" ht="51">
      <c r="E25" s="11" t="s">
        <v>409</v>
      </c>
    </row>
    <row r="26" ht="293.25">
      <c r="E26" s="11" t="s">
        <v>277</v>
      </c>
    </row>
    <row r="27" spans="1:16" ht="38.25">
      <c r="A27" s="6">
        <v>5</v>
      </c>
      <c r="B27" s="6" t="s">
        <v>46</v>
      </c>
      <c r="C27" s="6" t="s">
        <v>410</v>
      </c>
      <c r="D27" s="6" t="s">
        <v>48</v>
      </c>
      <c r="E27" s="6" t="s">
        <v>411</v>
      </c>
      <c r="F27" s="6" t="s">
        <v>110</v>
      </c>
      <c r="G27" s="8">
        <v>263.387</v>
      </c>
      <c r="H27" s="10"/>
      <c r="I27" s="8">
        <f>ROUND((H27*G27),3)</f>
        <v>0</v>
      </c>
      <c r="O27">
        <f>rekapitulace!H8</f>
        <v>21</v>
      </c>
      <c r="P27">
        <f>O27/100*I27</f>
        <v>0</v>
      </c>
    </row>
    <row r="28" ht="25.5">
      <c r="E28" s="11" t="s">
        <v>412</v>
      </c>
    </row>
    <row r="29" ht="229.5">
      <c r="E29" s="11" t="s">
        <v>413</v>
      </c>
    </row>
    <row r="30" spans="1:16" ht="12.75" customHeight="1">
      <c r="A30" s="12"/>
      <c r="B30" s="12"/>
      <c r="C30" s="12" t="s">
        <v>25</v>
      </c>
      <c r="D30" s="12"/>
      <c r="E30" s="12" t="s">
        <v>102</v>
      </c>
      <c r="F30" s="12"/>
      <c r="G30" s="12"/>
      <c r="H30" s="12"/>
      <c r="I30" s="12">
        <f>SUM(I21:I29)</f>
        <v>0</v>
      </c>
      <c r="P30">
        <f>ROUND(SUM(P21:P29),3)</f>
        <v>0</v>
      </c>
    </row>
    <row r="32" spans="1:9" ht="12.75" customHeight="1">
      <c r="A32" s="7"/>
      <c r="B32" s="7"/>
      <c r="C32" s="7" t="s">
        <v>36</v>
      </c>
      <c r="D32" s="7"/>
      <c r="E32" s="7" t="s">
        <v>124</v>
      </c>
      <c r="F32" s="7"/>
      <c r="G32" s="9"/>
      <c r="H32" s="7"/>
      <c r="I32" s="9"/>
    </row>
    <row r="33" spans="1:16" ht="25.5">
      <c r="A33" s="6">
        <v>6</v>
      </c>
      <c r="B33" s="6" t="s">
        <v>46</v>
      </c>
      <c r="C33" s="6" t="s">
        <v>414</v>
      </c>
      <c r="D33" s="6" t="s">
        <v>48</v>
      </c>
      <c r="E33" s="6" t="s">
        <v>415</v>
      </c>
      <c r="F33" s="6" t="s">
        <v>110</v>
      </c>
      <c r="G33" s="8">
        <v>222.264</v>
      </c>
      <c r="H33" s="10"/>
      <c r="I33" s="8">
        <f>ROUND((H33*G33),3)</f>
        <v>0</v>
      </c>
      <c r="O33">
        <f>rekapitulace!H8</f>
        <v>21</v>
      </c>
      <c r="P33">
        <f>O33/100*I33</f>
        <v>0</v>
      </c>
    </row>
    <row r="34" ht="25.5">
      <c r="E34" s="11" t="s">
        <v>416</v>
      </c>
    </row>
    <row r="35" ht="318.75">
      <c r="E35" s="11" t="s">
        <v>381</v>
      </c>
    </row>
    <row r="36" spans="1:16" ht="12.75" customHeight="1">
      <c r="A36" s="12"/>
      <c r="B36" s="12"/>
      <c r="C36" s="12" t="s">
        <v>36</v>
      </c>
      <c r="D36" s="12"/>
      <c r="E36" s="12" t="s">
        <v>124</v>
      </c>
      <c r="F36" s="12"/>
      <c r="G36" s="12"/>
      <c r="H36" s="12"/>
      <c r="I36" s="12">
        <f>SUM(I33:I35)</f>
        <v>0</v>
      </c>
      <c r="P36">
        <f>ROUND(SUM(P33:P35),3)</f>
        <v>0</v>
      </c>
    </row>
    <row r="38" spans="1:9" ht="12.75" customHeight="1">
      <c r="A38" s="7"/>
      <c r="B38" s="7"/>
      <c r="C38" s="7" t="s">
        <v>39</v>
      </c>
      <c r="D38" s="7"/>
      <c r="E38" s="7" t="s">
        <v>130</v>
      </c>
      <c r="F38" s="7"/>
      <c r="G38" s="9"/>
      <c r="H38" s="7"/>
      <c r="I38" s="9"/>
    </row>
    <row r="39" spans="1:16" ht="25.5">
      <c r="A39" s="6">
        <v>7</v>
      </c>
      <c r="B39" s="6" t="s">
        <v>46</v>
      </c>
      <c r="C39" s="6" t="s">
        <v>417</v>
      </c>
      <c r="D39" s="6" t="s">
        <v>48</v>
      </c>
      <c r="E39" s="6" t="s">
        <v>418</v>
      </c>
      <c r="F39" s="6" t="s">
        <v>105</v>
      </c>
      <c r="G39" s="8">
        <v>420</v>
      </c>
      <c r="H39" s="10"/>
      <c r="I39" s="8">
        <f>ROUND((H39*G39),3)</f>
        <v>0</v>
      </c>
      <c r="O39">
        <f>rekapitulace!H8</f>
        <v>21</v>
      </c>
      <c r="P39">
        <f>O39/100*I39</f>
        <v>0</v>
      </c>
    </row>
    <row r="40" ht="25.5">
      <c r="E40" s="11" t="s">
        <v>419</v>
      </c>
    </row>
    <row r="41" ht="51">
      <c r="E41" s="11" t="s">
        <v>134</v>
      </c>
    </row>
    <row r="42" spans="1:16" ht="12.75" customHeight="1">
      <c r="A42" s="12"/>
      <c r="B42" s="12"/>
      <c r="C42" s="12" t="s">
        <v>39</v>
      </c>
      <c r="D42" s="12"/>
      <c r="E42" s="12" t="s">
        <v>130</v>
      </c>
      <c r="F42" s="12"/>
      <c r="G42" s="12"/>
      <c r="H42" s="12"/>
      <c r="I42" s="12">
        <f>SUM(I39:I41)</f>
        <v>0</v>
      </c>
      <c r="P42">
        <f>ROUND(SUM(P39:P41),3)</f>
        <v>0</v>
      </c>
    </row>
    <row r="44" spans="1:9" ht="12.75" customHeight="1">
      <c r="A44" s="7"/>
      <c r="B44" s="7"/>
      <c r="C44" s="7" t="s">
        <v>41</v>
      </c>
      <c r="D44" s="7"/>
      <c r="E44" s="7" t="s">
        <v>252</v>
      </c>
      <c r="F44" s="7"/>
      <c r="G44" s="9"/>
      <c r="H44" s="7"/>
      <c r="I44" s="9"/>
    </row>
    <row r="45" spans="1:16" ht="25.5">
      <c r="A45" s="6">
        <v>8</v>
      </c>
      <c r="B45" s="6" t="s">
        <v>46</v>
      </c>
      <c r="C45" s="6" t="s">
        <v>420</v>
      </c>
      <c r="D45" s="6" t="s">
        <v>48</v>
      </c>
      <c r="E45" s="6" t="s">
        <v>421</v>
      </c>
      <c r="F45" s="6" t="s">
        <v>127</v>
      </c>
      <c r="G45" s="8">
        <v>65.95</v>
      </c>
      <c r="H45" s="10"/>
      <c r="I45" s="8">
        <f>ROUND((H45*G45),3)</f>
        <v>0</v>
      </c>
      <c r="O45">
        <f>rekapitulace!H8</f>
        <v>21</v>
      </c>
      <c r="P45">
        <f>O45/100*I45</f>
        <v>0</v>
      </c>
    </row>
    <row r="46" ht="25.5">
      <c r="E46" s="11" t="s">
        <v>422</v>
      </c>
    </row>
    <row r="47" ht="76.5">
      <c r="E47" s="11" t="s">
        <v>423</v>
      </c>
    </row>
    <row r="48" spans="1:16" ht="25.5">
      <c r="A48" s="6">
        <v>9</v>
      </c>
      <c r="B48" s="6" t="s">
        <v>424</v>
      </c>
      <c r="C48" s="6" t="s">
        <v>425</v>
      </c>
      <c r="D48" s="6" t="s">
        <v>48</v>
      </c>
      <c r="E48" s="6" t="s">
        <v>426</v>
      </c>
      <c r="F48" s="6" t="s">
        <v>127</v>
      </c>
      <c r="G48" s="8">
        <v>1051.325</v>
      </c>
      <c r="H48" s="10"/>
      <c r="I48" s="8">
        <f>ROUND((H48*G48),3)</f>
        <v>0</v>
      </c>
      <c r="O48">
        <f>rekapitulace!H8</f>
        <v>21</v>
      </c>
      <c r="P48">
        <f>O48/100*I48</f>
        <v>0</v>
      </c>
    </row>
    <row r="49" ht="25.5">
      <c r="E49" s="11" t="s">
        <v>427</v>
      </c>
    </row>
    <row r="50" ht="76.5">
      <c r="E50" s="11" t="s">
        <v>423</v>
      </c>
    </row>
    <row r="51" spans="1:16" ht="25.5">
      <c r="A51" s="6">
        <v>10</v>
      </c>
      <c r="B51" s="6" t="s">
        <v>424</v>
      </c>
      <c r="C51" s="6" t="s">
        <v>428</v>
      </c>
      <c r="D51" s="6" t="s">
        <v>48</v>
      </c>
      <c r="E51" s="6" t="s">
        <v>429</v>
      </c>
      <c r="F51" s="6" t="s">
        <v>127</v>
      </c>
      <c r="G51" s="8">
        <v>821.1</v>
      </c>
      <c r="H51" s="10"/>
      <c r="I51" s="8">
        <f>ROUND((H51*G51),3)</f>
        <v>0</v>
      </c>
      <c r="O51">
        <f>rekapitulace!H8</f>
        <v>21</v>
      </c>
      <c r="P51">
        <f>O51/100*I51</f>
        <v>0</v>
      </c>
    </row>
    <row r="52" ht="25.5">
      <c r="E52" s="11" t="s">
        <v>430</v>
      </c>
    </row>
    <row r="53" ht="89.25">
      <c r="E53" s="11" t="s">
        <v>431</v>
      </c>
    </row>
    <row r="54" spans="1:16" ht="25.5">
      <c r="A54" s="6">
        <v>11</v>
      </c>
      <c r="B54" s="6" t="s">
        <v>424</v>
      </c>
      <c r="C54" s="6" t="s">
        <v>432</v>
      </c>
      <c r="D54" s="6" t="s">
        <v>48</v>
      </c>
      <c r="E54" s="6" t="s">
        <v>433</v>
      </c>
      <c r="F54" s="6" t="s">
        <v>127</v>
      </c>
      <c r="G54" s="8">
        <v>65.973</v>
      </c>
      <c r="H54" s="10"/>
      <c r="I54" s="8">
        <f>ROUND((H54*G54),3)</f>
        <v>0</v>
      </c>
      <c r="O54">
        <f>rekapitulace!H8</f>
        <v>21</v>
      </c>
      <c r="P54">
        <f>O54/100*I54</f>
        <v>0</v>
      </c>
    </row>
    <row r="55" ht="25.5">
      <c r="E55" s="11" t="s">
        <v>434</v>
      </c>
    </row>
    <row r="56" ht="76.5">
      <c r="E56" s="11" t="s">
        <v>423</v>
      </c>
    </row>
    <row r="57" spans="1:16" ht="25.5">
      <c r="A57" s="6">
        <v>12</v>
      </c>
      <c r="B57" s="6" t="s">
        <v>424</v>
      </c>
      <c r="C57" s="6" t="s">
        <v>435</v>
      </c>
      <c r="D57" s="6" t="s">
        <v>175</v>
      </c>
      <c r="E57" s="6" t="s">
        <v>436</v>
      </c>
      <c r="F57" s="6" t="s">
        <v>127</v>
      </c>
      <c r="G57" s="8">
        <v>985.352</v>
      </c>
      <c r="H57" s="10"/>
      <c r="I57" s="8">
        <f>ROUND((H57*G57),3)</f>
        <v>0</v>
      </c>
      <c r="O57">
        <f>rekapitulace!H8</f>
        <v>21</v>
      </c>
      <c r="P57">
        <f>O57/100*I57</f>
        <v>0</v>
      </c>
    </row>
    <row r="58" ht="25.5">
      <c r="E58" s="11" t="s">
        <v>437</v>
      </c>
    </row>
    <row r="59" ht="76.5">
      <c r="E59" s="11" t="s">
        <v>438</v>
      </c>
    </row>
    <row r="60" spans="1:16" ht="25.5">
      <c r="A60" s="6">
        <v>13</v>
      </c>
      <c r="B60" s="6" t="s">
        <v>424</v>
      </c>
      <c r="C60" s="6" t="s">
        <v>439</v>
      </c>
      <c r="D60" s="6" t="s">
        <v>48</v>
      </c>
      <c r="E60" s="6" t="s">
        <v>440</v>
      </c>
      <c r="F60" s="6" t="s">
        <v>78</v>
      </c>
      <c r="G60" s="8">
        <v>168</v>
      </c>
      <c r="H60" s="10"/>
      <c r="I60" s="8">
        <f>ROUND((H60*G60),3)</f>
        <v>0</v>
      </c>
      <c r="O60">
        <f>rekapitulace!H8</f>
        <v>21</v>
      </c>
      <c r="P60">
        <f>O60/100*I60</f>
        <v>0</v>
      </c>
    </row>
    <row r="61" ht="25.5">
      <c r="E61" s="11" t="s">
        <v>441</v>
      </c>
    </row>
    <row r="62" ht="114.75">
      <c r="E62" s="11" t="s">
        <v>442</v>
      </c>
    </row>
    <row r="63" spans="1:16" ht="25.5">
      <c r="A63" s="6">
        <v>14</v>
      </c>
      <c r="B63" s="6" t="s">
        <v>424</v>
      </c>
      <c r="C63" s="6" t="s">
        <v>443</v>
      </c>
      <c r="D63" s="6" t="s">
        <v>48</v>
      </c>
      <c r="E63" s="6" t="s">
        <v>444</v>
      </c>
      <c r="F63" s="6" t="s">
        <v>127</v>
      </c>
      <c r="G63" s="8">
        <v>65.97</v>
      </c>
      <c r="H63" s="10"/>
      <c r="I63" s="8">
        <f>ROUND((H63*G63),3)</f>
        <v>0</v>
      </c>
      <c r="O63">
        <f>rekapitulace!H8</f>
        <v>21</v>
      </c>
      <c r="P63">
        <f>O63/100*I63</f>
        <v>0</v>
      </c>
    </row>
    <row r="64" ht="25.5">
      <c r="E64" s="11" t="s">
        <v>445</v>
      </c>
    </row>
    <row r="65" ht="89.25">
      <c r="E65" s="11" t="s">
        <v>446</v>
      </c>
    </row>
    <row r="66" spans="1:16" ht="51">
      <c r="A66" s="6">
        <v>15</v>
      </c>
      <c r="B66" s="6" t="s">
        <v>424</v>
      </c>
      <c r="C66" s="6" t="s">
        <v>447</v>
      </c>
      <c r="D66" s="6" t="s">
        <v>175</v>
      </c>
      <c r="E66" s="6" t="s">
        <v>448</v>
      </c>
      <c r="F66" s="6" t="s">
        <v>78</v>
      </c>
      <c r="G66" s="8">
        <v>9</v>
      </c>
      <c r="H66" s="10"/>
      <c r="I66" s="8">
        <f>ROUND((H66*G66),3)</f>
        <v>0</v>
      </c>
      <c r="O66">
        <f>rekapitulace!H8</f>
        <v>21</v>
      </c>
      <c r="P66">
        <f>O66/100*I66</f>
        <v>0</v>
      </c>
    </row>
    <row r="67" ht="25.5">
      <c r="E67" s="11" t="s">
        <v>449</v>
      </c>
    </row>
    <row r="68" ht="76.5">
      <c r="E68" s="11" t="s">
        <v>450</v>
      </c>
    </row>
    <row r="69" spans="1:16" ht="12.75">
      <c r="A69" s="6">
        <v>16</v>
      </c>
      <c r="B69" s="6" t="s">
        <v>424</v>
      </c>
      <c r="C69" s="6" t="s">
        <v>451</v>
      </c>
      <c r="D69" s="6" t="s">
        <v>48</v>
      </c>
      <c r="E69" s="6" t="s">
        <v>452</v>
      </c>
      <c r="F69" s="6" t="s">
        <v>127</v>
      </c>
      <c r="G69" s="8">
        <v>735</v>
      </c>
      <c r="H69" s="10"/>
      <c r="I69" s="8">
        <f>ROUND((H69*G69),3)</f>
        <v>0</v>
      </c>
      <c r="O69">
        <f>rekapitulace!H8</f>
        <v>21</v>
      </c>
      <c r="P69">
        <f>O69/100*I69</f>
        <v>0</v>
      </c>
    </row>
    <row r="70" ht="25.5">
      <c r="E70" s="11" t="s">
        <v>453</v>
      </c>
    </row>
    <row r="71" ht="102">
      <c r="E71" s="11" t="s">
        <v>454</v>
      </c>
    </row>
    <row r="72" spans="1:16" ht="25.5">
      <c r="A72" s="6">
        <v>17</v>
      </c>
      <c r="B72" s="6" t="s">
        <v>424</v>
      </c>
      <c r="C72" s="6" t="s">
        <v>455</v>
      </c>
      <c r="D72" s="6" t="s">
        <v>48</v>
      </c>
      <c r="E72" s="6" t="s">
        <v>456</v>
      </c>
      <c r="F72" s="6" t="s">
        <v>127</v>
      </c>
      <c r="G72" s="8">
        <v>148</v>
      </c>
      <c r="H72" s="10"/>
      <c r="I72" s="8">
        <f>ROUND((H72*G72),3)</f>
        <v>0</v>
      </c>
      <c r="O72">
        <f>rekapitulace!H8</f>
        <v>21</v>
      </c>
      <c r="P72">
        <f>O72/100*I72</f>
        <v>0</v>
      </c>
    </row>
    <row r="73" ht="25.5">
      <c r="E73" s="11" t="s">
        <v>457</v>
      </c>
    </row>
    <row r="74" ht="76.5">
      <c r="E74" s="11" t="s">
        <v>458</v>
      </c>
    </row>
    <row r="75" spans="1:16" ht="25.5">
      <c r="A75" s="6">
        <v>18</v>
      </c>
      <c r="B75" s="6" t="s">
        <v>46</v>
      </c>
      <c r="C75" s="6" t="s">
        <v>459</v>
      </c>
      <c r="D75" s="6" t="s">
        <v>175</v>
      </c>
      <c r="E75" s="6" t="s">
        <v>460</v>
      </c>
      <c r="F75" s="6" t="s">
        <v>461</v>
      </c>
      <c r="G75" s="8">
        <v>32</v>
      </c>
      <c r="H75" s="10"/>
      <c r="I75" s="8">
        <f>ROUND((H75*G75),3)</f>
        <v>0</v>
      </c>
      <c r="O75">
        <f>rekapitulace!H8</f>
        <v>21</v>
      </c>
      <c r="P75">
        <f>O75/100*I75</f>
        <v>0</v>
      </c>
    </row>
    <row r="76" ht="25.5">
      <c r="E76" s="11" t="s">
        <v>462</v>
      </c>
    </row>
    <row r="77" ht="12.75">
      <c r="E77" s="11" t="s">
        <v>48</v>
      </c>
    </row>
    <row r="78" spans="1:16" ht="38.25">
      <c r="A78" s="6">
        <v>19</v>
      </c>
      <c r="B78" s="6" t="s">
        <v>46</v>
      </c>
      <c r="C78" s="6" t="s">
        <v>463</v>
      </c>
      <c r="D78" s="6" t="s">
        <v>175</v>
      </c>
      <c r="E78" s="6" t="s">
        <v>464</v>
      </c>
      <c r="F78" s="6" t="s">
        <v>127</v>
      </c>
      <c r="G78" s="8">
        <v>201.6</v>
      </c>
      <c r="H78" s="10"/>
      <c r="I78" s="8">
        <f>ROUND((H78*G78),3)</f>
        <v>0</v>
      </c>
      <c r="O78">
        <f>rekapitulace!H8</f>
        <v>21</v>
      </c>
      <c r="P78">
        <f>O78/100*I78</f>
        <v>0</v>
      </c>
    </row>
    <row r="79" ht="25.5">
      <c r="E79" s="11" t="s">
        <v>465</v>
      </c>
    </row>
    <row r="80" ht="12.75">
      <c r="E80" s="11" t="s">
        <v>48</v>
      </c>
    </row>
    <row r="81" spans="1:16" ht="25.5">
      <c r="A81" s="6">
        <v>20</v>
      </c>
      <c r="B81" s="6" t="s">
        <v>46</v>
      </c>
      <c r="C81" s="6" t="s">
        <v>466</v>
      </c>
      <c r="D81" s="6" t="s">
        <v>175</v>
      </c>
      <c r="E81" s="6" t="s">
        <v>467</v>
      </c>
      <c r="F81" s="6" t="s">
        <v>127</v>
      </c>
      <c r="G81" s="8">
        <v>1208.6</v>
      </c>
      <c r="H81" s="10"/>
      <c r="I81" s="8">
        <f>ROUND((H81*G81),3)</f>
        <v>0</v>
      </c>
      <c r="O81">
        <f>rekapitulace!H8</f>
        <v>21</v>
      </c>
      <c r="P81">
        <f>O81/100*I81</f>
        <v>0</v>
      </c>
    </row>
    <row r="82" ht="25.5">
      <c r="E82" s="11" t="s">
        <v>468</v>
      </c>
    </row>
    <row r="83" ht="12.75">
      <c r="E83" s="11" t="s">
        <v>48</v>
      </c>
    </row>
    <row r="84" spans="1:16" ht="63.75">
      <c r="A84" s="6">
        <v>21</v>
      </c>
      <c r="B84" s="6" t="s">
        <v>424</v>
      </c>
      <c r="C84" s="6" t="s">
        <v>469</v>
      </c>
      <c r="D84" s="6" t="s">
        <v>175</v>
      </c>
      <c r="E84" s="6" t="s">
        <v>470</v>
      </c>
      <c r="F84" s="6" t="s">
        <v>78</v>
      </c>
      <c r="G84" s="8">
        <v>2</v>
      </c>
      <c r="H84" s="10"/>
      <c r="I84" s="8">
        <f>ROUND((H84*G84),3)</f>
        <v>0</v>
      </c>
      <c r="O84">
        <f>rekapitulace!H8</f>
        <v>21</v>
      </c>
      <c r="P84">
        <f>O84/100*I84</f>
        <v>0</v>
      </c>
    </row>
    <row r="85" ht="25.5">
      <c r="E85" s="11" t="s">
        <v>79</v>
      </c>
    </row>
    <row r="86" ht="114.75">
      <c r="E86" s="11" t="s">
        <v>471</v>
      </c>
    </row>
    <row r="87" spans="1:16" ht="38.25">
      <c r="A87" s="6">
        <v>22</v>
      </c>
      <c r="B87" s="6" t="s">
        <v>424</v>
      </c>
      <c r="C87" s="6" t="s">
        <v>472</v>
      </c>
      <c r="D87" s="6" t="s">
        <v>175</v>
      </c>
      <c r="E87" s="6" t="s">
        <v>473</v>
      </c>
      <c r="F87" s="6" t="s">
        <v>78</v>
      </c>
      <c r="G87" s="8">
        <v>78</v>
      </c>
      <c r="H87" s="10"/>
      <c r="I87" s="8">
        <f>ROUND((H87*G87),3)</f>
        <v>0</v>
      </c>
      <c r="O87">
        <f>rekapitulace!H8</f>
        <v>21</v>
      </c>
      <c r="P87">
        <f>O87/100*I87</f>
        <v>0</v>
      </c>
    </row>
    <row r="88" ht="25.5">
      <c r="E88" s="11" t="s">
        <v>474</v>
      </c>
    </row>
    <row r="89" ht="114.75">
      <c r="E89" s="11" t="s">
        <v>475</v>
      </c>
    </row>
    <row r="90" spans="1:16" ht="25.5">
      <c r="A90" s="6">
        <v>23</v>
      </c>
      <c r="B90" s="6" t="s">
        <v>424</v>
      </c>
      <c r="C90" s="6" t="s">
        <v>476</v>
      </c>
      <c r="D90" s="6" t="s">
        <v>48</v>
      </c>
      <c r="E90" s="6" t="s">
        <v>477</v>
      </c>
      <c r="F90" s="6" t="s">
        <v>78</v>
      </c>
      <c r="G90" s="8">
        <v>1</v>
      </c>
      <c r="H90" s="10"/>
      <c r="I90" s="8">
        <f>ROUND((H90*G90),3)</f>
        <v>0</v>
      </c>
      <c r="O90">
        <f>rekapitulace!H8</f>
        <v>21</v>
      </c>
      <c r="P90">
        <f>O90/100*I90</f>
        <v>0</v>
      </c>
    </row>
    <row r="91" ht="25.5">
      <c r="E91" s="11" t="s">
        <v>51</v>
      </c>
    </row>
    <row r="92" ht="89.25">
      <c r="E92" s="11" t="s">
        <v>478</v>
      </c>
    </row>
    <row r="93" spans="1:16" ht="25.5">
      <c r="A93" s="6">
        <v>24</v>
      </c>
      <c r="B93" s="6" t="s">
        <v>424</v>
      </c>
      <c r="C93" s="6" t="s">
        <v>479</v>
      </c>
      <c r="D93" s="6" t="s">
        <v>386</v>
      </c>
      <c r="E93" s="6" t="s">
        <v>480</v>
      </c>
      <c r="F93" s="6" t="s">
        <v>78</v>
      </c>
      <c r="G93" s="8">
        <v>18</v>
      </c>
      <c r="H93" s="10"/>
      <c r="I93" s="8">
        <f>ROUND((H93*G93),3)</f>
        <v>0</v>
      </c>
      <c r="O93">
        <f>rekapitulace!H8</f>
        <v>21</v>
      </c>
      <c r="P93">
        <f>O93/100*I93</f>
        <v>0</v>
      </c>
    </row>
    <row r="94" ht="25.5">
      <c r="E94" s="11" t="s">
        <v>481</v>
      </c>
    </row>
    <row r="95" ht="76.5">
      <c r="E95" s="11" t="s">
        <v>450</v>
      </c>
    </row>
    <row r="96" spans="1:16" ht="25.5">
      <c r="A96" s="6">
        <v>25</v>
      </c>
      <c r="B96" s="6" t="s">
        <v>424</v>
      </c>
      <c r="C96" s="6" t="s">
        <v>479</v>
      </c>
      <c r="D96" s="6" t="s">
        <v>389</v>
      </c>
      <c r="E96" s="6" t="s">
        <v>482</v>
      </c>
      <c r="F96" s="6" t="s">
        <v>78</v>
      </c>
      <c r="G96" s="8">
        <v>14</v>
      </c>
      <c r="H96" s="10"/>
      <c r="I96" s="8">
        <f>ROUND((H96*G96),3)</f>
        <v>0</v>
      </c>
      <c r="O96">
        <f>rekapitulace!H8</f>
        <v>21</v>
      </c>
      <c r="P96">
        <f>O96/100*I96</f>
        <v>0</v>
      </c>
    </row>
    <row r="97" ht="25.5">
      <c r="E97" s="11" t="s">
        <v>483</v>
      </c>
    </row>
    <row r="98" ht="76.5">
      <c r="E98" s="11" t="s">
        <v>450</v>
      </c>
    </row>
    <row r="99" spans="1:16" ht="12.75" customHeight="1">
      <c r="A99" s="12"/>
      <c r="B99" s="12"/>
      <c r="C99" s="12" t="s">
        <v>41</v>
      </c>
      <c r="D99" s="12"/>
      <c r="E99" s="12" t="s">
        <v>252</v>
      </c>
      <c r="F99" s="12"/>
      <c r="G99" s="12"/>
      <c r="H99" s="12"/>
      <c r="I99" s="12">
        <f>SUM(I45:I98)</f>
        <v>0</v>
      </c>
      <c r="P99">
        <f>ROUND(SUM(P45:P98),3)</f>
        <v>0</v>
      </c>
    </row>
    <row r="101" spans="1:9" ht="12.75" customHeight="1">
      <c r="A101" s="7"/>
      <c r="B101" s="7"/>
      <c r="C101" s="7" t="s">
        <v>43</v>
      </c>
      <c r="D101" s="7"/>
      <c r="E101" s="7" t="s">
        <v>159</v>
      </c>
      <c r="F101" s="7"/>
      <c r="G101" s="9"/>
      <c r="H101" s="7"/>
      <c r="I101" s="9"/>
    </row>
    <row r="102" spans="1:16" ht="25.5">
      <c r="A102" s="6">
        <v>26</v>
      </c>
      <c r="B102" s="6" t="s">
        <v>46</v>
      </c>
      <c r="C102" s="6" t="s">
        <v>484</v>
      </c>
      <c r="D102" s="6" t="s">
        <v>48</v>
      </c>
      <c r="E102" s="6" t="s">
        <v>485</v>
      </c>
      <c r="F102" s="6" t="s">
        <v>95</v>
      </c>
      <c r="G102" s="8">
        <v>3.488</v>
      </c>
      <c r="H102" s="10"/>
      <c r="I102" s="8">
        <f>ROUND((H102*G102),3)</f>
        <v>0</v>
      </c>
      <c r="O102">
        <f>rekapitulace!H8</f>
        <v>21</v>
      </c>
      <c r="P102">
        <f>O102/100*I102</f>
        <v>0</v>
      </c>
    </row>
    <row r="103" ht="38.25">
      <c r="E103" s="11" t="s">
        <v>486</v>
      </c>
    </row>
    <row r="104" ht="76.5">
      <c r="E104" s="11" t="s">
        <v>487</v>
      </c>
    </row>
    <row r="105" spans="1:16" ht="12.75" customHeight="1">
      <c r="A105" s="12"/>
      <c r="B105" s="12"/>
      <c r="C105" s="12" t="s">
        <v>43</v>
      </c>
      <c r="D105" s="12"/>
      <c r="E105" s="12" t="s">
        <v>159</v>
      </c>
      <c r="F105" s="12"/>
      <c r="G105" s="12"/>
      <c r="H105" s="12"/>
      <c r="I105" s="12">
        <f>SUM(I102:I104)</f>
        <v>0</v>
      </c>
      <c r="P105">
        <f>ROUND(SUM(P102:P104),3)</f>
        <v>0</v>
      </c>
    </row>
    <row r="107" spans="1:16" ht="12.75" customHeight="1">
      <c r="A107" s="12"/>
      <c r="B107" s="12"/>
      <c r="C107" s="12"/>
      <c r="D107" s="12"/>
      <c r="E107" s="12" t="s">
        <v>84</v>
      </c>
      <c r="F107" s="12"/>
      <c r="G107" s="12"/>
      <c r="H107" s="12"/>
      <c r="I107" s="12">
        <f>+I18+I30+I36+I42+I99+I105</f>
        <v>0</v>
      </c>
      <c r="P107">
        <f>+P18+P30+P36+P42+P99+P105</f>
        <v>0</v>
      </c>
    </row>
    <row r="109" spans="1:9" ht="12.75" customHeight="1">
      <c r="A109" s="7" t="s">
        <v>85</v>
      </c>
      <c r="B109" s="7"/>
      <c r="C109" s="7"/>
      <c r="D109" s="7"/>
      <c r="E109" s="7"/>
      <c r="F109" s="7"/>
      <c r="G109" s="7"/>
      <c r="H109" s="7"/>
      <c r="I109" s="7"/>
    </row>
    <row r="110" spans="1:9" ht="12.75" customHeight="1">
      <c r="A110" s="7"/>
      <c r="B110" s="7"/>
      <c r="C110" s="7"/>
      <c r="D110" s="7"/>
      <c r="E110" s="7" t="s">
        <v>86</v>
      </c>
      <c r="F110" s="7"/>
      <c r="G110" s="7"/>
      <c r="H110" s="7"/>
      <c r="I110" s="7"/>
    </row>
    <row r="111" spans="1:16" ht="12.75" customHeight="1">
      <c r="A111" s="12"/>
      <c r="B111" s="12"/>
      <c r="C111" s="12"/>
      <c r="D111" s="12"/>
      <c r="E111" s="12" t="s">
        <v>87</v>
      </c>
      <c r="F111" s="12"/>
      <c r="G111" s="12"/>
      <c r="H111" s="12"/>
      <c r="I111" s="12">
        <v>0</v>
      </c>
      <c r="P111">
        <v>0</v>
      </c>
    </row>
    <row r="112" spans="1:9" ht="12.75" customHeight="1">
      <c r="A112" s="12"/>
      <c r="B112" s="12"/>
      <c r="C112" s="12"/>
      <c r="D112" s="12"/>
      <c r="E112" s="12" t="s">
        <v>88</v>
      </c>
      <c r="F112" s="12"/>
      <c r="G112" s="12"/>
      <c r="H112" s="12"/>
      <c r="I112" s="12"/>
    </row>
    <row r="113" spans="1:16" ht="12.75" customHeight="1">
      <c r="A113" s="12"/>
      <c r="B113" s="12"/>
      <c r="C113" s="12"/>
      <c r="D113" s="12"/>
      <c r="E113" s="12" t="s">
        <v>89</v>
      </c>
      <c r="F113" s="12"/>
      <c r="G113" s="12"/>
      <c r="H113" s="12"/>
      <c r="I113" s="12">
        <v>0</v>
      </c>
      <c r="P113">
        <v>0</v>
      </c>
    </row>
    <row r="114" spans="1:16" ht="12.75" customHeight="1">
      <c r="A114" s="12"/>
      <c r="B114" s="12"/>
      <c r="C114" s="12"/>
      <c r="D114" s="12"/>
      <c r="E114" s="12" t="s">
        <v>90</v>
      </c>
      <c r="F114" s="12"/>
      <c r="G114" s="12"/>
      <c r="H114" s="12"/>
      <c r="I114" s="12">
        <f>I111+I113</f>
        <v>0</v>
      </c>
      <c r="P114">
        <f>P111+P113</f>
        <v>0</v>
      </c>
    </row>
    <row r="116" spans="1:16" ht="12.75" customHeight="1">
      <c r="A116" s="12"/>
      <c r="B116" s="12"/>
      <c r="C116" s="12"/>
      <c r="D116" s="12"/>
      <c r="E116" s="12" t="s">
        <v>90</v>
      </c>
      <c r="F116" s="12"/>
      <c r="G116" s="12"/>
      <c r="H116" s="12"/>
      <c r="I116" s="12">
        <f>I107+I114</f>
        <v>0</v>
      </c>
      <c r="P116">
        <f>P107+P114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488</v>
      </c>
      <c r="D5" s="5"/>
      <c r="E5" s="5" t="s">
        <v>489</v>
      </c>
    </row>
    <row r="6" spans="1:5" ht="12.75" customHeight="1">
      <c r="A6" t="s">
        <v>18</v>
      </c>
      <c r="C6" s="5" t="s">
        <v>488</v>
      </c>
      <c r="D6" s="5"/>
      <c r="E6" s="5" t="s">
        <v>489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13" t="s">
        <v>24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/>
      <c r="O8" t="s">
        <v>35</v>
      </c>
      <c r="P8" t="s">
        <v>11</v>
      </c>
    </row>
    <row r="9" spans="1:15" ht="14.25">
      <c r="A9" s="13"/>
      <c r="B9" s="13"/>
      <c r="C9" s="13"/>
      <c r="D9" s="13"/>
      <c r="E9" s="13"/>
      <c r="F9" s="13"/>
      <c r="G9" s="13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25</v>
      </c>
      <c r="D11" s="7"/>
      <c r="E11" s="7" t="s">
        <v>102</v>
      </c>
      <c r="F11" s="7"/>
      <c r="G11" s="9"/>
      <c r="H11" s="7"/>
      <c r="I11" s="9"/>
    </row>
    <row r="12" spans="1:16" ht="25.5">
      <c r="A12" s="6">
        <v>1</v>
      </c>
      <c r="B12" s="6" t="s">
        <v>46</v>
      </c>
      <c r="C12" s="6" t="s">
        <v>490</v>
      </c>
      <c r="D12" s="6" t="s">
        <v>175</v>
      </c>
      <c r="E12" s="6" t="s">
        <v>491</v>
      </c>
      <c r="F12" s="6" t="s">
        <v>50</v>
      </c>
      <c r="G12" s="8">
        <v>1</v>
      </c>
      <c r="H12" s="10"/>
      <c r="I12" s="8">
        <f>ROUND((H12*G12),3)</f>
        <v>0</v>
      </c>
      <c r="O12">
        <f>rekapitulace!H8</f>
        <v>21</v>
      </c>
      <c r="P12">
        <f>O12/100*I12</f>
        <v>0</v>
      </c>
    </row>
    <row r="13" ht="12.75">
      <c r="E13" s="11" t="s">
        <v>492</v>
      </c>
    </row>
    <row r="14" ht="165.75">
      <c r="E14" s="11" t="s">
        <v>493</v>
      </c>
    </row>
    <row r="15" spans="1:16" ht="25.5">
      <c r="A15" s="6">
        <v>2</v>
      </c>
      <c r="B15" s="6" t="s">
        <v>46</v>
      </c>
      <c r="C15" s="6" t="s">
        <v>494</v>
      </c>
      <c r="D15" s="6" t="s">
        <v>175</v>
      </c>
      <c r="E15" s="6" t="s">
        <v>495</v>
      </c>
      <c r="F15" s="6" t="s">
        <v>105</v>
      </c>
      <c r="G15" s="8">
        <v>1</v>
      </c>
      <c r="H15" s="10"/>
      <c r="I15" s="8">
        <f>ROUND((H15*G15),3)</f>
        <v>0</v>
      </c>
      <c r="O15">
        <f>rekapitulace!H8</f>
        <v>21</v>
      </c>
      <c r="P15">
        <f>O15/100*I15</f>
        <v>0</v>
      </c>
    </row>
    <row r="16" ht="12.75">
      <c r="E16" s="11" t="s">
        <v>492</v>
      </c>
    </row>
    <row r="17" ht="38.25">
      <c r="E17" s="11" t="s">
        <v>496</v>
      </c>
    </row>
    <row r="18" spans="1:16" ht="38.25">
      <c r="A18" s="6">
        <v>3</v>
      </c>
      <c r="B18" s="6" t="s">
        <v>46</v>
      </c>
      <c r="C18" s="6" t="s">
        <v>497</v>
      </c>
      <c r="D18" s="6" t="s">
        <v>48</v>
      </c>
      <c r="E18" s="6" t="s">
        <v>498</v>
      </c>
      <c r="F18" s="6" t="s">
        <v>50</v>
      </c>
      <c r="G18" s="8">
        <v>1</v>
      </c>
      <c r="H18" s="10"/>
      <c r="I18" s="8">
        <f>ROUND((H18*G18),3)</f>
        <v>0</v>
      </c>
      <c r="O18">
        <f>rekapitulace!H8</f>
        <v>21</v>
      </c>
      <c r="P18">
        <f>O18/100*I18</f>
        <v>0</v>
      </c>
    </row>
    <row r="19" ht="12.75">
      <c r="E19" s="11" t="s">
        <v>492</v>
      </c>
    </row>
    <row r="20" ht="76.5">
      <c r="E20" s="11" t="s">
        <v>499</v>
      </c>
    </row>
    <row r="21" spans="1:16" ht="25.5">
      <c r="A21" s="6">
        <v>4</v>
      </c>
      <c r="B21" s="6" t="s">
        <v>46</v>
      </c>
      <c r="C21" s="6" t="s">
        <v>500</v>
      </c>
      <c r="D21" s="6" t="s">
        <v>175</v>
      </c>
      <c r="E21" s="6" t="s">
        <v>501</v>
      </c>
      <c r="F21" s="6" t="s">
        <v>50</v>
      </c>
      <c r="G21" s="8">
        <v>1</v>
      </c>
      <c r="H21" s="10"/>
      <c r="I21" s="8">
        <f>ROUND((H21*G21),3)</f>
        <v>0</v>
      </c>
      <c r="O21">
        <f>rekapitulace!H8</f>
        <v>21</v>
      </c>
      <c r="P21">
        <f>O21/100*I21</f>
        <v>0</v>
      </c>
    </row>
    <row r="22" ht="12.75">
      <c r="E22" s="11" t="s">
        <v>492</v>
      </c>
    </row>
    <row r="23" ht="102">
      <c r="E23" s="11" t="s">
        <v>502</v>
      </c>
    </row>
    <row r="24" spans="1:16" ht="25.5">
      <c r="A24" s="6">
        <v>5</v>
      </c>
      <c r="B24" s="6" t="s">
        <v>46</v>
      </c>
      <c r="C24" s="6" t="s">
        <v>503</v>
      </c>
      <c r="D24" s="6" t="s">
        <v>175</v>
      </c>
      <c r="E24" s="6" t="s">
        <v>504</v>
      </c>
      <c r="F24" s="6" t="s">
        <v>78</v>
      </c>
      <c r="G24" s="8">
        <v>1</v>
      </c>
      <c r="H24" s="10"/>
      <c r="I24" s="8">
        <f>ROUND((H24*G24),3)</f>
        <v>0</v>
      </c>
      <c r="O24">
        <f>rekapitulace!H8</f>
        <v>21</v>
      </c>
      <c r="P24">
        <f>O24/100*I24</f>
        <v>0</v>
      </c>
    </row>
    <row r="25" ht="12.75">
      <c r="E25" s="11" t="s">
        <v>492</v>
      </c>
    </row>
    <row r="26" ht="102">
      <c r="E26" s="11" t="s">
        <v>502</v>
      </c>
    </row>
    <row r="27" spans="1:16" ht="25.5">
      <c r="A27" s="6">
        <v>6</v>
      </c>
      <c r="B27" s="6" t="s">
        <v>46</v>
      </c>
      <c r="C27" s="6" t="s">
        <v>505</v>
      </c>
      <c r="D27" s="6" t="s">
        <v>175</v>
      </c>
      <c r="E27" s="6" t="s">
        <v>506</v>
      </c>
      <c r="F27" s="6" t="s">
        <v>50</v>
      </c>
      <c r="G27" s="8">
        <v>1</v>
      </c>
      <c r="H27" s="10"/>
      <c r="I27" s="8">
        <f>ROUND((H27*G27),3)</f>
        <v>0</v>
      </c>
      <c r="O27">
        <f>rekapitulace!H8</f>
        <v>21</v>
      </c>
      <c r="P27">
        <f>O27/100*I27</f>
        <v>0</v>
      </c>
    </row>
    <row r="28" ht="12.75">
      <c r="E28" s="11" t="s">
        <v>492</v>
      </c>
    </row>
    <row r="29" ht="102">
      <c r="E29" s="11" t="s">
        <v>502</v>
      </c>
    </row>
    <row r="30" spans="1:16" ht="25.5">
      <c r="A30" s="6">
        <v>7</v>
      </c>
      <c r="B30" s="6" t="s">
        <v>46</v>
      </c>
      <c r="C30" s="6" t="s">
        <v>507</v>
      </c>
      <c r="D30" s="6" t="s">
        <v>175</v>
      </c>
      <c r="E30" s="6" t="s">
        <v>508</v>
      </c>
      <c r="F30" s="6" t="s">
        <v>50</v>
      </c>
      <c r="G30" s="8">
        <v>1</v>
      </c>
      <c r="H30" s="10"/>
      <c r="I30" s="8">
        <f>ROUND((H30*G30),3)</f>
        <v>0</v>
      </c>
      <c r="O30">
        <f>rekapitulace!H8</f>
        <v>21</v>
      </c>
      <c r="P30">
        <f>O30/100*I30</f>
        <v>0</v>
      </c>
    </row>
    <row r="31" ht="12.75">
      <c r="E31" s="11" t="s">
        <v>492</v>
      </c>
    </row>
    <row r="32" ht="89.25">
      <c r="E32" s="11" t="s">
        <v>509</v>
      </c>
    </row>
    <row r="33" spans="1:16" ht="12.75" customHeight="1">
      <c r="A33" s="12"/>
      <c r="B33" s="12"/>
      <c r="C33" s="12" t="s">
        <v>25</v>
      </c>
      <c r="D33" s="12"/>
      <c r="E33" s="12" t="s">
        <v>102</v>
      </c>
      <c r="F33" s="12"/>
      <c r="G33" s="12"/>
      <c r="H33" s="12"/>
      <c r="I33" s="12">
        <f>SUM(I12:I32)</f>
        <v>0</v>
      </c>
      <c r="P33">
        <f>ROUND(SUM(P12:P32),3)</f>
        <v>0</v>
      </c>
    </row>
    <row r="35" spans="1:16" ht="12.75" customHeight="1">
      <c r="A35" s="12"/>
      <c r="B35" s="12"/>
      <c r="C35" s="12"/>
      <c r="D35" s="12"/>
      <c r="E35" s="12" t="s">
        <v>84</v>
      </c>
      <c r="F35" s="12"/>
      <c r="G35" s="12"/>
      <c r="H35" s="12"/>
      <c r="I35" s="12">
        <f>+I33</f>
        <v>0</v>
      </c>
      <c r="P35">
        <f>+P33</f>
        <v>0</v>
      </c>
    </row>
    <row r="37" spans="1:9" ht="12.75" customHeight="1">
      <c r="A37" s="7" t="s">
        <v>85</v>
      </c>
      <c r="B37" s="7"/>
      <c r="C37" s="7"/>
      <c r="D37" s="7"/>
      <c r="E37" s="7"/>
      <c r="F37" s="7"/>
      <c r="G37" s="7"/>
      <c r="H37" s="7"/>
      <c r="I37" s="7"/>
    </row>
    <row r="38" spans="1:9" ht="12.75" customHeight="1">
      <c r="A38" s="7"/>
      <c r="B38" s="7"/>
      <c r="C38" s="7"/>
      <c r="D38" s="7"/>
      <c r="E38" s="7" t="s">
        <v>86</v>
      </c>
      <c r="F38" s="7"/>
      <c r="G38" s="7"/>
      <c r="H38" s="7"/>
      <c r="I38" s="7"/>
    </row>
    <row r="39" spans="1:16" ht="12.75" customHeight="1">
      <c r="A39" s="12"/>
      <c r="B39" s="12"/>
      <c r="C39" s="12"/>
      <c r="D39" s="12"/>
      <c r="E39" s="12" t="s">
        <v>87</v>
      </c>
      <c r="F39" s="12"/>
      <c r="G39" s="12"/>
      <c r="H39" s="12"/>
      <c r="I39" s="12">
        <v>0</v>
      </c>
      <c r="P39">
        <v>0</v>
      </c>
    </row>
    <row r="40" spans="1:9" ht="12.75" customHeight="1">
      <c r="A40" s="12"/>
      <c r="B40" s="12"/>
      <c r="C40" s="12"/>
      <c r="D40" s="12"/>
      <c r="E40" s="12" t="s">
        <v>88</v>
      </c>
      <c r="F40" s="12"/>
      <c r="G40" s="12"/>
      <c r="H40" s="12"/>
      <c r="I40" s="12"/>
    </row>
    <row r="41" spans="1:16" ht="12.75" customHeight="1">
      <c r="A41" s="12"/>
      <c r="B41" s="12"/>
      <c r="C41" s="12"/>
      <c r="D41" s="12"/>
      <c r="E41" s="12" t="s">
        <v>89</v>
      </c>
      <c r="F41" s="12"/>
      <c r="G41" s="12"/>
      <c r="H41" s="12"/>
      <c r="I41" s="12">
        <v>0</v>
      </c>
      <c r="P41">
        <v>0</v>
      </c>
    </row>
    <row r="42" spans="1:16" ht="12.75" customHeight="1">
      <c r="A42" s="12"/>
      <c r="B42" s="12"/>
      <c r="C42" s="12"/>
      <c r="D42" s="12"/>
      <c r="E42" s="12" t="s">
        <v>90</v>
      </c>
      <c r="F42" s="12"/>
      <c r="G42" s="12"/>
      <c r="H42" s="12"/>
      <c r="I42" s="12">
        <f>I39+I41</f>
        <v>0</v>
      </c>
      <c r="P42">
        <f>P39+P41</f>
        <v>0</v>
      </c>
    </row>
    <row r="44" spans="1:16" ht="12.75" customHeight="1">
      <c r="A44" s="12"/>
      <c r="B44" s="12"/>
      <c r="C44" s="12"/>
      <c r="D44" s="12"/>
      <c r="E44" s="12" t="s">
        <v>90</v>
      </c>
      <c r="F44" s="12"/>
      <c r="G44" s="12"/>
      <c r="H44" s="12"/>
      <c r="I44" s="12">
        <f>I35+I42</f>
        <v>0</v>
      </c>
      <c r="P44">
        <f>P35+P42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Kolocová</dc:creator>
  <cp:keywords/>
  <dc:description/>
  <cp:lastModifiedBy>sabina.kolocova</cp:lastModifiedBy>
  <dcterms:created xsi:type="dcterms:W3CDTF">2017-06-29T13:06:04Z</dcterms:created>
  <dcterms:modified xsi:type="dcterms:W3CDTF">2017-06-29T13:06:05Z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