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201.1" sheetId="2" r:id="rId2"/>
    <sheet name="SO 201.2" sheetId="3" r:id="rId3"/>
    <sheet name="SO 901" sheetId="4" r:id="rId4"/>
  </sheets>
  <definedNames/>
  <calcPr fullCalcOnLoad="1"/>
</workbook>
</file>

<file path=xl/sharedStrings.xml><?xml version="1.0" encoding="utf-8"?>
<sst xmlns="http://schemas.openxmlformats.org/spreadsheetml/2006/main" count="1017" uniqueCount="461">
  <si>
    <t>Soupis objektů s DPH</t>
  </si>
  <si>
    <t>Stavba:Hobšovice - Rekonstrukce mostu III/23933 Hobšovice, most ev.č. 23933-4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</si>
  <si>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</si>
  <si>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</si>
  <si>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</si>
  <si>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</si>
  <si>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</si>
  <si>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</si>
  <si>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</si>
  <si>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</si>
  <si>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</si>
  <si>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</si>
  <si>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</si>
  <si>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</si>
  <si>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Firma: Firma</t>
  </si>
  <si>
    <t>Příloha k formuláři pro ocenění nabídky</t>
  </si>
  <si>
    <t>Stavba</t>
  </si>
  <si>
    <t>číslo a název SO</t>
  </si>
  <si>
    <t>číslo a název rozpočtu:</t>
  </si>
  <si>
    <t>Hobšovice</t>
  </si>
  <si>
    <t>Rekonstrukce mostu III/23933 Hobšovice, most ev.č. 23933-4</t>
  </si>
  <si>
    <t>SO 201.1</t>
  </si>
  <si>
    <t>Most - demolice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</si>
  <si>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</si>
  <si>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</si>
  <si>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</si>
  <si>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</si>
  <si>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</si>
  <si>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</si>
  <si>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</si>
  <si>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</si>
  <si>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</si>
  <si>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</si>
  <si>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</si>
  <si>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</si>
  <si>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</si>
  <si>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</si>
  <si>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</si>
  <si>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</si>
  <si>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</si>
  <si>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</si>
  <si>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</si>
  <si>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</si>
  <si>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</si>
  <si>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</si>
  <si>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2018_OTSKP</t>
  </si>
  <si>
    <t>014102</t>
  </si>
  <si>
    <t/>
  </si>
  <si>
    <t>POPLATKY ZA SKLÁDKU
zemina a kamení</t>
  </si>
  <si>
    <t xml:space="preserve">T         </t>
  </si>
  <si>
    <t>ornice  96*0,2*1,7=32,640 [A]
podklady z vozovek  86,5*2,0=173,000 [B]
Celkem: A+B=205,640 [C]</t>
  </si>
  <si>
    <t>zahrnuje veškeré poplatky provozovateli skládky související s uložením odpadu na skládce.</t>
  </si>
  <si>
    <t>014122</t>
  </si>
  <si>
    <t>POPLATKY ZA SKLÁDKU
beton</t>
  </si>
  <si>
    <t>podklady z vozovek   50*0,1*2,2=11,000 [A]
bet. mazanina   71,14*0,03*2,2=4,695 [B]
římsy a podklady  4,3*2,2=9,460 [C]
základy 0,8*2,50*(12,08+12,1)*2,2=106,392 [D]
Celkem: A+B+C+D=131,547 [E]</t>
  </si>
  <si>
    <t>014132</t>
  </si>
  <si>
    <t>POPLATKY ZA SKLÁDKU
železobeton</t>
  </si>
  <si>
    <t>římsy  24,24*2,4=58,176 [A]</t>
  </si>
  <si>
    <t>02730</t>
  </si>
  <si>
    <t>POMOC PRÁCE ZŘÍZ NEBO ZAJIŠŤ OCHRANU INŽENÝRSKÝCH SÍTÍ
vytyčení podzemních inženýrských sítí ve spolupráci s jejich správci a viditelné vyznačení v terénu, 3 x</t>
  </si>
  <si>
    <t xml:space="preserve">KPL       </t>
  </si>
  <si>
    <t>zahrnuje veškeré náklady spojené s objednatelem požadovanými zařízeními</t>
  </si>
  <si>
    <t>Zemní práce</t>
  </si>
  <si>
    <t>111208</t>
  </si>
  <si>
    <t>ODSTRANĚNÍ KŘOVIN S ODVOZEM DO 20KM
smýcneí křovin a náletových dřevin na svazích potoka, likvidace na místě spálením nebo štěpkováním, případně odvoz na skládku
likvidace v režii zhotovitele</t>
  </si>
  <si>
    <t xml:space="preserve">M2        </t>
  </si>
  <si>
    <t>30+30=60,000 [A]</t>
  </si>
  <si>
    <t>odstranění křovin a stromů do průměru 100 mm
doprava dřevin na předepsanou vzdálenost
spálení na hromadách nebo štěpkování</t>
  </si>
  <si>
    <t>113328</t>
  </si>
  <si>
    <t>ODSTRAN PODKL ZPEVNĚNÝCH PLOCH Z KAMENIVA NESTMEL, ODVOZ DO 20KM
vybourání podkladu původní vozovky ze sypaniny (kameniva) v tl. 8cm
s naložením a odvozem na skládku</t>
  </si>
  <si>
    <t xml:space="preserve">M3        </t>
  </si>
  <si>
    <t>na mostě   50*0,08=4,000 [A]
na předmostích  275*0,3=82,500 [B]
Celkem: A+B=86,500 [C]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</si>
  <si>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</si>
  <si>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113358</t>
  </si>
  <si>
    <t>ODSTRAN PODKLADU ZPEVNĚNÝCH PLOCH Z BETONU, ODVOZ DO 20KM
odstranění podkladních vrstev vozovky, bet. mazanin, říms vč. podkladu, základu mostu
s naložením na dopravní prostředek a odvozem na skládku</t>
  </si>
  <si>
    <t>podklady z vozovek   50*0,1=5,000 [A]</t>
  </si>
  <si>
    <t>113534</t>
  </si>
  <si>
    <t>ODSTRANĚNÍ CHODNÍKOVÝCH KAMENNÝCH OBRUBNÍKŮ, ODVOZ DO 5KM
vybourání kamenných obrub š. 10cm lemujících rampovité ukončení říms vč. lože
objem. hmotnost suti 0,205 t/m vč. lože</t>
  </si>
  <si>
    <t xml:space="preserve">M         </t>
  </si>
  <si>
    <t>11353B</t>
  </si>
  <si>
    <t>ODSTRANĚNÍ CHODNÍKOVÝCH KAMENNÝCH OBRUBNÍKŮ - DOPRAVA
příplatek za odvoz na skládku vzd 20 km</t>
  </si>
  <si>
    <t xml:space="preserve">tkm       </t>
  </si>
  <si>
    <t>41*0,205*15=126,075 [A]</t>
  </si>
  <si>
    <t>Položka zahrnuje samostatnou dopravu suti a vybouraných hmot. Množství se určí jako součin hmotnosti [t] a požadované vzdálenosti [km].</t>
  </si>
  <si>
    <t>113728</t>
  </si>
  <si>
    <t>FRÉZOVÁNÍ ZPEVNĚNÝCH PLOCH ASFALTOVÝCH, ODVOZ DO 20KM
frézování vozovky v trase komunikace v tl. 15cm, v místě sjezdů 5cm
s naložením a odvozem na skládku
povinný odkup frézátu zhotovitelem</t>
  </si>
  <si>
    <t>tl. 15cm  250*0,15=37,500 [A]
tl.  5cm   10*0,05=0,500 [B]
Celkem: A+B=38,000 [C]</t>
  </si>
  <si>
    <t>121101</t>
  </si>
  <si>
    <t xml:space="preserve">SEJMUTÍ ORNICE NEBO LESNÍ PŮDY S ODVOZEM DO 1KM
sejmutí ornice v tl. 20cm z přilehlých ploch zeleně, uložení v místě stavby pro zpětné ohumusování
vč. vnitrostaveništní dopravy
</t>
  </si>
  <si>
    <t>384*0,2=76,800 [A]</t>
  </si>
  <si>
    <t>položka zahrnuje sejmutí ornice bez ohledu na tloušťku vrstvy a její vodorovnou dopravu
nezahrnuje uložení na trvalou skládku</t>
  </si>
  <si>
    <t>121108</t>
  </si>
  <si>
    <t>SEJMUTÍ ORNICE NEBO LESNÍ PŮDY S ODVOZEM DO 20KM
sejmutí ornice v tl. 20cm z přilehlých svahů, vč. naložení přebytečné zeminy a odvozem na skládku</t>
  </si>
  <si>
    <t>96*0,2=19,200 [A]</t>
  </si>
  <si>
    <t>17120</t>
  </si>
  <si>
    <t>ULOŽENÍ SYPANINY DO NÁSYPŮ A NA SKLÁDKY BEZ ZHUTNĚNÍ
uložení přebytečné ornice na skládce</t>
  </si>
  <si>
    <t>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</si>
  <si>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18481</t>
  </si>
  <si>
    <t>OCHRANA STROMŮ BEDNĚNÍM
ochrana kořenového systému vzrostlého stromu</t>
  </si>
  <si>
    <t>položka zahrnuje veškerý materiál, výrobky a polotovary, včetně mimostaveništní a vnitrostaveništní dopravy (rovněž přesuny), včetně naložení a složení, případně s uložením</t>
  </si>
  <si>
    <t>Základy</t>
  </si>
  <si>
    <t>228122</t>
  </si>
  <si>
    <t>ODBOURÁNÍ PILOT ZE ŽELEZOBET DÍLCŮ
odbourání hlav pilot s naložením a odvozem na skládku</t>
  </si>
  <si>
    <t>0,65*2,0*10=13,000 [A]</t>
  </si>
  <si>
    <t>zahrnuje i vodorovnou dopravu a uložení na skládku (bez poplatku)</t>
  </si>
  <si>
    <t>Ostatní konstrukce a práce</t>
  </si>
  <si>
    <t>9111A3</t>
  </si>
  <si>
    <t xml:space="preserve">ZÁBRADLÍ SILNIČNÍ S VODOR MADLY - DEMONTÁŽ S PŘESUNEM
demontáž, odvoz oc. zábradlí, likvidace sešrotováním
</t>
  </si>
  <si>
    <t>položka zahrnuje:
- demontáž a odstranění zařízení
- jeho odvoz na předepsané místo</t>
  </si>
  <si>
    <t>9111B3</t>
  </si>
  <si>
    <t>ZÁBRADLÍ SILNIČNÍ SE SVISLOU VÝPLNÍ - DEMONTÁŽ S PŘESUNEM
demontáž, odvoz oc. zábradlí, likvidace sešrotováním</t>
  </si>
  <si>
    <t>914113</t>
  </si>
  <si>
    <t>DOPRAVNÍ ZNAČKY ZÁKLADNÍ VELIKOSTI OCELOVÉ NEREFLEXNÍ - DEMONTÁŽ
demontáž stávajících tabulek s ev. číslem mostu, uložení v místě stavby pro zpětné osazení</t>
  </si>
  <si>
    <t xml:space="preserve">KUS       </t>
  </si>
  <si>
    <t>Položka zahrnuje odstranění, demontáž a odklizení materiálu s odvozem na předepsané místo</t>
  </si>
  <si>
    <t>914123</t>
  </si>
  <si>
    <t>DOPRAVNÍ ZNAČKY ZÁKLADNÍ VELIKOSTI OCELOVÉ FÓLIE TŘ 1 - DEMONTÁŽ
demontáž a odvoz stávajícího dopravního značení, vč. naložení na dopravní prostředek a odvozem na skládku k sešrotování
likvidace v režii zhotovitele</t>
  </si>
  <si>
    <t>B13  2=2,000 [A]
E13  2=2,000 [B]
Celkem: A+B=4,000 [C]</t>
  </si>
  <si>
    <t>914163</t>
  </si>
  <si>
    <t>DOPRAVNÍ ZNAČKY ZÁKLADNÍ VELIKOSTI HLINÍKOVÉ FÓLIE TŘ 1 - DEMONTÁŽ
demontáž a odvoz dočasného dopravního značení vč. sloupků a patek, uložení na KSÚS</t>
  </si>
  <si>
    <t>919112</t>
  </si>
  <si>
    <t>ŘEZÁNÍ ASFALTOVÉHO KRYTU VOZOVEK TL DO 100MM
naříznutí vozovky na ZÚ, KÚ a na sjezdech na místní komunikace
odměřeno v ACAD</t>
  </si>
  <si>
    <t>položka zahrnuje řezání vozovkové vrstvy v předepsané tloušťce, včetně spotřeby vody</t>
  </si>
  <si>
    <t>93631</t>
  </si>
  <si>
    <t>DROBNÉ DOPLŇK KONSTR BETON MONOLIT
zpětné osazení vybouraných božích muk, vč. podstavce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</si>
  <si>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</si>
  <si>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966138</t>
  </si>
  <si>
    <t>BOURÁNÍ KONSTRUKCÍ Z KAMENE NA MC S ODVOZEM DO 20KM
demolice částí starého mostu z kamene, s naložením na dopravní prostředek a odovzem na skládku</t>
  </si>
  <si>
    <t>kamenná klenba vč. opěr a pilířů  148,4=148,400 [A]
nábřežní zdi   (4,73*7,32+3,002*8,95+3,75*7,1)=88,117 [B]
kamenná zeď na vtoku a výtoku  32*0,75=24,000 [C]
Celkem: A+B+C=260,517 [D]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</si>
  <si>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</si>
  <si>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966158</t>
  </si>
  <si>
    <t>BOURÁNÍ KONSTRUKCÍ Z PROST BETONU S ODVOZEM DO 20KM
demolice konstrukcí mostu, s naložením na dopravní prostředek a odvozem na skládku</t>
  </si>
  <si>
    <t>bet. mazanina   71,14*0,03=2,134 [A]
římsy a podklady  4,3=4,300 [B]
základy 0,8*2,50*(12,08+12,1)=48,360 [C]
Celkem: A+B+C=54,794 [D]</t>
  </si>
  <si>
    <t>966168</t>
  </si>
  <si>
    <t>BOURÁNÍ KONSTRUKCÍ ZE ŽELEZOBETONU S ODVOZEM DO 20KM
demolice železobetonových říms, vč. naložení na dopravní prostředek a odvozem na skládku</t>
  </si>
  <si>
    <t>60,6*0,4=24,240 [A]</t>
  </si>
  <si>
    <t>967188</t>
  </si>
  <si>
    <t>VYBOURÁNÍ ČÁSTÍ KONSTRUKCÍ KOVOVÝCH S ODVOZEM DO 20KM
demolice ocel. lávky š. 1m, dl. 12m s naložením a odvozem k sešrotování</t>
  </si>
  <si>
    <t>12*0,15=1,800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</si>
  <si>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</t>
  </si>
  <si>
    <t>97817</t>
  </si>
  <si>
    <t>ODSTRANĚNÍ MOSTNÍ IZOLACE
odstranění mostní izolace v tl. 10mm, předpoklad hadrová lepenka s asf. nátěrem
vč. naložení a odvozu na skládku
likvidace v režii zhotovitele</t>
  </si>
  <si>
    <t>988171</t>
  </si>
  <si>
    <t>DEMOLICE DROB STAVEB S POD KONSTR DO 10% KOV, ODVOZ DO 1KM
demontáž kovového kříže (boží muka) vč. kamenného podstavce a základu, přesun a uložení v rámci stavby, bude osazeno zpět po dokončení stavby</t>
  </si>
  <si>
    <t xml:space="preserve">M3OP      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</si>
  <si>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 
- rozpojení zdiva na suť schopnou odvozu na skládku
- kropení a vytváření vodní clony
- bezpečnostní opatření, vyplývající z předpisů o bezpečnosti práce
- podpěrné konstrukce jakékoli výšky
- úpravu pláně po demolici s návazností na přilehlý terén
- odpojení od sousedních nedemolovaných objektů
- jakékoli lešení a práce bez pevné pracovní podlahy
- naložení, dopravu a složení suti
- ochranná ohrazení a sítě
- ochranná zařízení proti poškození okolních objektů
- eventuelní nutnou asistenci požárních či bezpečnostních sborů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</si>
  <si>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</si>
  <si>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</si>
  <si>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</si>
  <si>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</si>
  <si>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</si>
  <si>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</si>
  <si>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</si>
  <si>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201.2</t>
  </si>
  <si>
    <t>Most</t>
  </si>
  <si>
    <t>odkopávky  (165,43+73,973)*1,8=430,925 [A]
hloubení jam  256,11*1,8=460,998 [B]
zemina z vrtů pilot  80*0,65*1,8=93,600 [C]
výměna podloží 133,2*1,8=239,760 [D]
Celkem: A+B+C+D=1 225,283 [E]</t>
  </si>
  <si>
    <t>hlavy pilot   13*2,2=28,600 [A]
uliční vpust   1*1,2=1,200 [B]
šablony pilot  12*2,2=26,400 [C]
Celkem: A+B+C=56,200 [D]</t>
  </si>
  <si>
    <t>žb potrubí hmotnost 4,311 t/kus dl. 2,5m    24/2,5*4,311=41,386 [A]
silniční panely   65*0,517=33,605 [B]
Celkem: A+B=74,991 [C]</t>
  </si>
  <si>
    <t>02610</t>
  </si>
  <si>
    <t>ZKOUŠENÍ KONSTRUKCÍ A PRACÍ ZKUŠEBNOU ZHOTOVITELE
statické zatěžovací zkoušky únosnosti silniční pláně</t>
  </si>
  <si>
    <t>zahrnuje veškeré náklady spojené s objednatelem požadovanými zkouškami</t>
  </si>
  <si>
    <t>2017_OTSKP-SPK</t>
  </si>
  <si>
    <t>02910</t>
  </si>
  <si>
    <t>OSTATNÍ POŽADAVKY - ZEMĚMĚŘIČSKÁ MĚŘENÍ
Geodetické práce po dobu výstavby</t>
  </si>
  <si>
    <t>zahrnuje veškeré náklady spojené s objednatelem požadovanými pracemi</t>
  </si>
  <si>
    <t>029112</t>
  </si>
  <si>
    <t>OSTATNÍ POŽADAVKY - GEODETICKÉ ZAMĚŘENÍ - PLOŠNÉ
geodetické změření skutečného provedení stavby</t>
  </si>
  <si>
    <t>02920</t>
  </si>
  <si>
    <t>OSTATNÍ POŽADAVKY - OCHRANA ŽIVOTNÍHO PROSTŘEDÍ
povodňový a havarijní plán</t>
  </si>
  <si>
    <t>029412</t>
  </si>
  <si>
    <t>OSTATNÍ POŽADAVKY - VYPRACOVÁNÍ MOSTNÍHO LISTU</t>
  </si>
  <si>
    <t>02943</t>
  </si>
  <si>
    <t>OSTATNÍ POŽADAVKY - VYPRACOVÁNÍ RDS</t>
  </si>
  <si>
    <t>02944</t>
  </si>
  <si>
    <t>OSTAT POŽADAVKY - DOKUMENTACE SKUTEČ PROVEDENÍ
dokumentace skutečného provedení stavby v digitální a tištěné podobě, dle SOD</t>
  </si>
  <si>
    <t>02945</t>
  </si>
  <si>
    <t>OSTAT POŽADAVKY - GEOMETRICKÝ PLÁN</t>
  </si>
  <si>
    <t>položka zahrnuje: 
- přípravu podkladů, vyhotovení žádosti pro vklad na katastrální úřad
- polní práce spojené s vyhotovením geometrického plánu
- výpočetní a grafické kancelářské práce
- úřední ověření výsledného elaborátu
- schválení návrhu vkladu do katastru nemovitostí příslušným katastrálním úřadem</t>
  </si>
  <si>
    <t>02953</t>
  </si>
  <si>
    <t>OSTATNÍ POŽADAVKY - HLAVNÍ MOSTNÍ PROHLÍDKA</t>
  </si>
  <si>
    <t>položka zahrnuje :
- úkony dle ČSN 73 6221
- provedení hlavní mostní prohlídky oprávněnou fyzickou nebo právnickou osobou
- vyhotovení záznamu (protokolu), který jednoznačně definuje stav mostu</t>
  </si>
  <si>
    <t>02960</t>
  </si>
  <si>
    <t>OSTATNÍ POŽADAVKY - ODBORNÝ DOZOR
autorský dozor zpracovatele RDS</t>
  </si>
  <si>
    <t xml:space="preserve">KČ        </t>
  </si>
  <si>
    <t>zahrnuje veškeré náklady spojené s objednatelem požadovaným dozorem</t>
  </si>
  <si>
    <t>02990</t>
  </si>
  <si>
    <t>OSTATNÍ POŽADAVKY - INFORMAČNÍ TABULE
Tabulka s letopočtem stavby nového mostu a názvem zhotovitele - vlys do betonu</t>
  </si>
  <si>
    <t>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</si>
  <si>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03100</t>
  </si>
  <si>
    <t>ZAŘÍZENÍ STAVENIŠTĚ - ZŘÍZENÍ, PROVOZ, DEMONTÁŽ
zařízení staveniště - sklady, kancelář, mobilní WC
dodávka, provoz a údržba, demontáž a odovz po dokončení
vč. povrchové úpravy terénu do původního stavu</t>
  </si>
  <si>
    <t>zahrnuje objednatelem povolené náklady na pořízení (event. pronájem), provozování, udržování a likvidaci zhotovitelova zařízení</t>
  </si>
  <si>
    <t>03710</t>
  </si>
  <si>
    <t>POMOC PRÁCE ZAJIŠŤ NEBO ZŘÍZ OBJÍŽĎKY A PŘÍSTUP CESTY
vyspravení objízdných tras cca 10% ze ZRN</t>
  </si>
  <si>
    <t>zahrnuje objednatelem povolené náklady na požadovaná zařízení zhotovitele</t>
  </si>
  <si>
    <t>11336</t>
  </si>
  <si>
    <t>ODSTRANĚNÍ PODKLADU ZPEVNĚNÝCH PLOCH ZE SILNIČNÍCH DÍLCŮ (PANELŮ)
naložení a odvoz sinličních panelů na skládku</t>
  </si>
  <si>
    <t>65*0,21=13,650 [A]</t>
  </si>
  <si>
    <t>11511</t>
  </si>
  <si>
    <t>ČERPÁNÍ VODY DO 500 L/MIN
čerpání vody po dobu výstavby</t>
  </si>
  <si>
    <t xml:space="preserve">HOD       </t>
  </si>
  <si>
    <t>20*8=160,000 [A]</t>
  </si>
  <si>
    <t>Položka čerpání vody na povrchu zahrnuje i potrubí, pohotovost záložní čerpací soupravy a zřízení čerpací jímky. Součástí položky je také následná demontáž a likvidace těchto zařízení</t>
  </si>
  <si>
    <t>122738</t>
  </si>
  <si>
    <t>ODKOPÁVKY A PROKOPÁVKY OBECNÉ TŘ. I, ODVOZ DO 20KM
odkopávky dočasných zásypů, s naložením na dopravní prostředek a odvozem na skládku
odměřeno v ACAD</t>
  </si>
  <si>
    <t>dočasný zásyp pro vrtání pilot   7,1*12,1+7,1*11,2=165,430 [A]
dočasné zatrubnění potoka   6,75*9,4+4*0,65+2,4*0,65+8,25*0,65+1=73,973 [B]
výměna podloží  (25+12)*9*0,4=133,200 [C]
Celkem: A+B+C=372,603 [D]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</si>
  <si>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</si>
  <si>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125731</t>
  </si>
  <si>
    <t>VYKOPÁVKY ZE ZEMNÍKŮ A SKLÁDEK TŘ. I, ODVOZ DO 1KM
naložení sejmuté ornice na deponii a převoz na místo zpětného zapracování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</si>
  <si>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ruční vykopávky, odstranění kořenů a napadávek
- pažení, vzepření a rozepření vč. přepažování (vyjma štětových stěn)
- úpravu, ochranu a očištění dna, základové spáry, stěn a svahů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položka nezahrnuje:
- práce spojené s otvírkou zemníku</t>
  </si>
  <si>
    <t>131738</t>
  </si>
  <si>
    <t>HLOUBENÍ JAM ZAPAŽ I NEPAŽ TŘ. I, ODVOZ DO 20KM
hloubení jam s naložením a odvozem na skládku
odměřeno v ACAD</t>
  </si>
  <si>
    <t>celková kubatura hloubení jam   9,91*8,5+9,91*12,5+48=256,110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</si>
  <si>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</si>
  <si>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ULOŽENÍ SYPANINY DO NÁSYPŮ A NA SKLÁDKY BEZ ZHUTNĚNÍ
uložení přebytečné zeminy na skládce</t>
  </si>
  <si>
    <t>odkopávky  (165,43+73,973)=239,403 [A]
hloubení jam  16,707=16,707 [B]
zemina z vrtů pilot  80*0,65=52,000 [C]
výměna podloží  133,2=133,200 [D]
Celkem: A+B+C+D=441,310 [E]</t>
  </si>
  <si>
    <t>17180</t>
  </si>
  <si>
    <t>ULOŽENÍ SYPANINY DO NÁSYPŮ Z NAKUPOVANÝCH MATERIÁLŮ
rozšíření násypu silničního tělesa vhodným, propustným, nenamrzavým materiálem
odměřeno v ACAD</t>
  </si>
  <si>
    <t>(25+12)*1*0,5=18,500 [A]</t>
  </si>
  <si>
    <t>položka zahrnuje:
- kompletní provedení zemní konstrukce (násypového tělesa včetně aktivní zóny)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</si>
  <si>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17481</t>
  </si>
  <si>
    <t>ZÁSYP JAM A RÝH Z NAKUPOVANÝCH MATERIÁLŮ
zásyp za opěrami štěrkodrtí ŠD Id=0,9, 
piloty a zatrubnění potoka vhodnou propustnou nenamrzavou zeminou
vč. nákupu a dovozu
odměřeno v ACAD
viz příloha č. 7 vzorové řezy</t>
  </si>
  <si>
    <t>zásyp za opěrami ŠD Id=0,9     3*9,5*2=57,000 [A]
dočasný zásyp pro vrtání pilot   7,1*12,1+7,1*11,2=165,430 [B]
dočasné zatrubnění potoka   6,75*9,4+4*0,65+2,4*0,65+8,25*0,65+1=73,973 [C]
Celkem: A+B+C=296,403 [D]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</si>
  <si>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</si>
  <si>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</si>
  <si>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
obsyp přípojky uliční vpusti štěkopískem fr. 0/4 do výšky 30cm nad vrch potrubí</t>
  </si>
  <si>
    <t>5*0,8*0,6=2,400 [A]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</si>
  <si>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
- zemina vytlačená potrubím o DN do 180mm se od kubatury obsypů neodečítá</t>
  </si>
  <si>
    <t>18110</t>
  </si>
  <si>
    <t>ÚPRAVA PLÁNĚ SE ZHUTNĚNÍM V HORNINĚ TŘ. I
hutnění zemní pláně Edef,2 = 45 MPa
odměřeno v ACAD
viz příloha č. 1 Technická zpráva</t>
  </si>
  <si>
    <t>(25+12)*9=333,000 [A]</t>
  </si>
  <si>
    <t>položka zahrnuje úpravu pláně včetně vyrovnání výškových rozdílů. Míru zhutnění určuje projekt.</t>
  </si>
  <si>
    <t>18223</t>
  </si>
  <si>
    <t>ROZPROSTŘENÍ ORNICE VE SVAHU V TL DO 0,20M
ohumusování v tl. 15-20cm přilehlých svahů humózní zeminou získanou v rámci stavby a uložené na deponii</t>
  </si>
  <si>
    <t>230+60+20+170=480,000 [A]</t>
  </si>
  <si>
    <t>položka zahrnuje:
nutné přemístění ornice z dočasných skládek vzdálených do 50m
rozprostření ornice v předepsané tloušťce ve svahu přes 1:5</t>
  </si>
  <si>
    <t>18241</t>
  </si>
  <si>
    <t>ZALOŽENÍ TRÁVNÍKU RUČNÍM VÝSEVEM
osetí ohumusovaných svahů, vč. zalování po dobu výstavby</t>
  </si>
  <si>
    <t>Zahrnuje dodání předepsané travní směsi, její výsev na ornici, zalévání, první pokosení, to vše bez ohledu na sklon terénu</t>
  </si>
  <si>
    <t>21461</t>
  </si>
  <si>
    <t>SEPARAČNÍ GEOTEXTILIE
ochrana izolace rubu základů, opěr a křídel geotextilií
viz příloha Technická zpráva</t>
  </si>
  <si>
    <t>Položka zahrnuje:
- dodávku předepsané geotextilie
- úpravu, očištění a ochranu podkladu
- přichycení k podkladu, případně zatížení
- úpravy spojů a zajištění okrajů
- úpravy pro odvodnění
- nutné přesahy
- mimostaveništní a vnitrostaveništní dopravu
není-li v zadávací dokumentaci uvedeno jinak, jedná se o nakupovaný materiál</t>
  </si>
  <si>
    <t>224324</t>
  </si>
  <si>
    <t>PILOTY ZE ŽELEZOBETONU C25/30
bet. piloty prům. 900mm z C 25/30 XA1
viz příloha č. 7 vzorové řezy
odměřeno v ACAD</t>
  </si>
  <si>
    <t>0,65*8*10*1,2=62,400 [A]</t>
  </si>
  <si>
    <t>položka zahrnuje:
- dodání  čerstvého  betonu  (betonové  směsi)  požadované  kvality,  jeho  uložení  do požadovaného tvaru při jakékoliv hustotě výztuže, konzistenci čerstvého betonu a způsobu hutnění, ošetření a ochranu betonu
- zhotovení nepropustného, mrazuvzdorného betonu a betonu požadované trvanlivosti a vlastností
- užití potřebných přísad a technologií výroby betonu
- zřízení pracovních a dilatačních spar, včetně potřebných úprav, výplně, vložek, opracování, očištění a ošetření
- bednění  požadovaných  konstr. (i ztracené) s úpravou  dle požadované  kvality povrchu betonu, včetně odbedňovacích a odskružovacích prostředků
- podpěrné  konstr. (skruže) a lešení všech druhů pro bednění, uložení čerstvého betonu, výztuže a doplňkových konstr., vč. požadovaných otvorů, ochranných a bezpečnostních opatření a základů těchto konstrukcí a lešení
- vytvoření kotevních čel, kapes, nálitků, a sedel
- zřízení  všech  požadovaných  otvorů, kapes, výklenků, prostupů, dutin, drážek a pod., vč. ztížení práce a úprav  kolem nich
- úpravy pro osazení výztuže, doplňkových konstrukcí a vybavení
- úpravy povrchu pro položení požadované izolace, povlaků a nátěrů, případně vyspravení
- upevnění kotevních prvků a doplňkových konstrukcí
- nátěry zabraňující soudržnost betonu a bednění
- výplň, těsnění  a tmelení spar a spojů
- opatření  povrchů  betonu  izolací  proti zemní vlhkosti v částech, kde přijdou do styku se zeminou nebo kamenivem
- případné zřízení spojovací vrstvy u základů
- úpravy pro osazení zařízení ochrany konstrukce proti vlivu bludných proudů
- objem betonu pro přebetonování a nadbetonování, který se nepřičítá ke stanovenému objemu výplně piloty
- ukončení piloty pod ústím vrtu a vyplnění zbývající části sypaninou nebo kamenivem
- odbourání a odstranění znehodnocené části výplně a úprava hlavy piloty před výstavbou další konstrukční části
- zřízení výplně piloty pod hladinou vody
- veškerý materiál, výrobky a polotovary, včetně mimostaveništní a vnitrostaveništní dopravy
- nezahrnuje dodání a osazení výztuže, nezahrnuje vrty</t>
  </si>
  <si>
    <t>224365</t>
  </si>
  <si>
    <t>VÝZTUŽ PILOT Z OCELI 10505, B500B
výztuž pilot ocel B500B</t>
  </si>
  <si>
    <t>62,4*0,104=6,490 [A]</t>
  </si>
  <si>
    <t>položka zahrnuje:
- veškerý materiál, výrobky a polotovary, včetně mimostaveništní a vnitrostaveništní dopravy
- dodání betonářské výztuže v požadované kvalitě, stříhání, řezání, ohýbání a spojování do všech požadovaných tvarů (vč. armakošů) a uložení s požadovaným zajištěním polohy a krytí výztuže betonem
- veškeré svary nebo jiné spoje výztuže
- pomocné konstrukce a práce pro osazení a upevnění výztuže
- zednické výpomoci pro montáž betonářské výztuže
- úpravy výztuže pro osazení doplňkových konstrukcí
- ochranu výztuže do doby jejího zabetonování
- úpravy výztuže pro zřízení kotevních prvků, závěsných ok a doplňkových konstrukcí
- veškerá opatření pro zajištění soudržnosti výztuže a betonu
- vodivé propojení výztuže, které je součástí ochrany konstrukce proti vlivům bludných proudů, vyvedení do měřících skříní nebo míst pro měření bludných proudů (vlastní měřící skříně se uvádějí položkami SD 74)
- povrchovou antikorozní úpravu výztuže
- separaci výztuže
- osazení měřících zařízení a úpravy pro ně
- osazení měřících skříní nebo míst pro měření bludných proudů</t>
  </si>
  <si>
    <t>264841</t>
  </si>
  <si>
    <t>VRTY PRO PILOTY TŘ III A IV D DO 1000MM
vrty pro piloty prům. 900mm dl. 8m
vč. naložení zeminy na dopravní prostředek a odvozem na skládku
viz příloha č. 7 vzorové řezy</t>
  </si>
  <si>
    <t>8*10=80,000 [A]</t>
  </si>
  <si>
    <t>položka zahrnuje:
- zřízení vrtu, svislou a vodorovnou dopravu zeminy bez uložení na skládku, vrtací práce zapaž. i nepaž. vrtu
- čerpání vody z vrtu, vyčištění vrtu
- zabezpečení vrtacích prací
- dopravu, nájem, provoz a přemístění, montáž a demontáž vrtacích zařízení a dalších mechanismů
- lešení a podpěrné konstrukce pro práci a manipulaci s vrtacím zařízení a dalších mechanismů
- vrtací plošiny vč. zemních prací, zpevnění, odvodnění a pod.
- v případě zapažení dočasnými pažnicemi jejich opotřebení
- v případě zapažení suspenzí veškeré hospodaření s ní
- nezahrnuje zapažení trvalými pažnicemi
- nezahrnuje uložení zeminy na skládku a poplatek za skládku
nevykazuje se hluché vrtání</t>
  </si>
  <si>
    <t>272313</t>
  </si>
  <si>
    <t>ZÁKLADY Z PROSTÉHO BETONU DO C16/20
šablona pro piloty z C16/20</t>
  </si>
  <si>
    <t>3*10*0,2*2=12,000 [A]</t>
  </si>
  <si>
    <t>- dodání čerstvého betonu (betonové směsi) požadované kvality, jeho uložení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požadovaných konstr. (i ztracené) s úpravou dle požadované kvality povrchu betonu, včetně odbedňovacích a odskružovacích prostředků,
- podpěrné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všech požadovaných otvorů, kapes, výklenků, prostupů, dutin, drážek a pod., vč. ztížení práce a úprav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a tmelení spar a spojů,
- opatření povrchů betonu izolací proti zemní vlhkosti v částech, kde přijdou do styku se zeminou nebo kamenivem,
- případné zřízení spojovací vrstvy u základů,
- úpravy pro osazení zařízení ochrany konstrukce proti vlivu bludných proudů,</t>
  </si>
  <si>
    <t>272324</t>
  </si>
  <si>
    <t xml:space="preserve">ZÁKLADY ZE ŽELEZOBETONU DO C25/30
základy opěr zdí vč. bednění a jeho dostranění z betonu C25/30 - XA2, XF3
základy pro sloupek zábradlí před mostem, po obou stranách z betonu C25/30 XA2, XF3
viz příloha č. 1 Technická zpráva, č. 7 vzorové řezy
odměřeno v ACAD
</t>
  </si>
  <si>
    <t>opěry zdí  2*9*0,8*2=28,800 [A]
pro sloupky  0,5=0,500 [B]
Celkem: A+B=29,300 [C]</t>
  </si>
  <si>
    <t>272365</t>
  </si>
  <si>
    <t>VÝZTUŽ ZÁKLADŮ Z OCELI 10505, B500B
výztuž základů z oceli B500B</t>
  </si>
  <si>
    <t>28,8*0,11=3,168 [A]
0,5*0,08=0,040 [B]
Celkem: A+B=3,208 [C]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</si>
  <si>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74),
- povrchovou antikorozní úpravu výztuže,
- separaci výztuže,
- osazení měřících zařízení a úpravy pro ně,
- osazení měřících skříní nebo míst pro měření bludných proudů.</t>
  </si>
  <si>
    <t>289971</t>
  </si>
  <si>
    <t>OPLÁŠTĚNÍ (ZPEVNĚNÍ) Z GEOTEXTILIE
obalení drenážní trubky filtrační geotextilií
viz příloha č. 7 vzorové řezy</t>
  </si>
  <si>
    <t>3,14*0,15*22*1,2=12,434 [A]</t>
  </si>
  <si>
    <t>Položka zahrnuje:
- dodávku předepsané geotextilie
- úpravu, očištění a ochranu podkladu
- přichycení k podkladu, případně zatížení
- úpravy spojů a zajištění okrajů
- úpravy pro odvodnění
- nutné přesahy
- mimostaveništní a vnitrostaveništní dopravu</t>
  </si>
  <si>
    <t>Svislé konstrukce</t>
  </si>
  <si>
    <t>311314</t>
  </si>
  <si>
    <t>ZDI A STĚNY PODP A VOL Z PROST BET DO C25/30
betonová zídka schodiště, z betnu C25/30 - XA1</t>
  </si>
  <si>
    <t>31717</t>
  </si>
  <si>
    <t>KOVOVÉ KONSTRUKCE PRO KOTVENÍ ŘÍMSY
talířové kotvy říms á 0,5mm, vč. vrtu a zálivky
hmotnost kotvy 6,02 kg</t>
  </si>
  <si>
    <t xml:space="preserve">KG        </t>
  </si>
  <si>
    <t>44*6,02=264,880 [A]</t>
  </si>
  <si>
    <t>Položka zahrnuje dodávku (výrobu) kotevního prvku předepsaného tvaru a jeho osazení do předepsané polohy včetně nezbytných prací (vrty, zálivky apod.)</t>
  </si>
  <si>
    <t>317325</t>
  </si>
  <si>
    <t>ŘÍMSY ZE ŽELEZOBETONU DO C30/37
římsy z betonu tř. C30/37 - XC4, XF4, vč. bednění a jeho odstranění
odměřeno v ACAD
viz příloha č. 7 vzorové řezy</t>
  </si>
  <si>
    <t>(0,30+0,55)*11,5=9,775 [A]</t>
  </si>
  <si>
    <t>položka zahrnuje:
- dodání čerstvého betonu (betonové směsi) požadované kvality, jeho uložení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požadovaných konstr. (i ztracené) s úpravou dle požadované kvality povrchu betonu, včetně odbedňovacích a odskružovacích prostředků,
- podpěrné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všech požadovaných otvorů, kapes, výklenků, prostupů, dutin, drážek a pod., vč. ztížení práce a úprav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a tmelení spar a spojů,
- opatření povrchů betonu izolací proti zemní vlhkosti v částech, kde přijdou do styku se zeminou nebo kamenivem,
- případné zřízení spojovací vrstvy u základů,
- úpravy pro osazení zařízení ochrany konstrukce proti vlivu bludných proudů</t>
  </si>
  <si>
    <t>317365</t>
  </si>
  <si>
    <t>VÝZTUŽ ŘÍMS Z OCELI 10505, B500B
výztuž říms ocel B500B</t>
  </si>
  <si>
    <t>9,775*0,155=1,515 [A]</t>
  </si>
  <si>
    <t>položka zahrnuje: 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
- povrchovou antikorozní úpravu výztuže,
- separaci výztuže,
- osazení měřících zařízení a úpravy pro ně,
- osazení měřících skříní nebo míst pro měření bludných proudů.</t>
  </si>
  <si>
    <t>327213</t>
  </si>
  <si>
    <t>OBKLAD ZDÍ OPĚR, ZÁRUB, NÁBŘEŽ Z LOM KAMENE
zdivo kamenné - přidívka křídel, napojení na nábřežní zdi
odměřeno v ACAD
viz příloha č. 3 půdorys</t>
  </si>
  <si>
    <t>přizdívka křídel, napojení nábřežní zdi  6,6=6,600 [A]
zdivo ukončené bet. převázkou (u schodiště)  2,4=2,400 [B]
Celkem: A+B=9,000 [C]</t>
  </si>
  <si>
    <t>položka zahrnuje dodávku a osazení lomového kamene, jeho výběr a případnou úpravu, jeho případné kotvení se všemi souvisejícími materiály a pracemi, dodávku předepsané malty, spárování.</t>
  </si>
  <si>
    <t>327325</t>
  </si>
  <si>
    <t>ZDI OPĚRNÉ, ZÁRUBNÍ, NÁBŘEŽNÍ ZE ŽELEZOVÉHO BETONU DO C30/37
opěrné zdi z betonu tř. C30/37 - XC4, XF3, vč. bednění a jeho odstranění
odměřeno v ACAD
viz příloha č. 7 vzorové řezy</t>
  </si>
  <si>
    <t>2,7*0,8*9,5+2,5*0,8*9,5+0,82*2,5=41,570 [A]</t>
  </si>
  <si>
    <t>- dodání čerstvého betonu (betonové směsi) požadované kvality, jeho uložení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požadovaných konstr. (i ztracené) s úpravou dle požadované kvality povrchu betonu, včetně odbedňovacích a odskružovacích prostředků,
- podpěrné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všech požadovaných otvorů, kapes, výklenků, prostupů, dutin, drážek a pod., vč. ztížení práce a úprav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a tmelení spar a spojů,
- opatření povrchů betonu izolací proti zemní vlhkosti v částech, kde přijdou do styku se zeminou nebo kamenivem,
- případné zřízení spojovací vrstvy u základů,
- úpravy pro osazení zařízení ochrany konstrukce proti vlivu bludných proudů</t>
  </si>
  <si>
    <t>327365</t>
  </si>
  <si>
    <t>VÝZTUŽ ZDÍ OPĚRNÝCH, ZÁRUBNÍCH, NÁBŘEŽNÍCH Z OCELI 10505, B500B
výztuž opěr zdi ocel B500B</t>
  </si>
  <si>
    <t>41,570*0,125=5,196 [A]</t>
  </si>
  <si>
    <t>333325</t>
  </si>
  <si>
    <t>MOSTNÍ OPĚRY A KŘÍDLA ZE ŽELEZOVÉHO BETONU DO C30/37
mostní křídla z betonu tř. C30/37 - XC4, XF3, vč. bednění a jeho odstranění
odměřeno v ACAD
viz příloha č. 7 vzorové řezy</t>
  </si>
  <si>
    <t>8,0*4*0,3=9,600 [A]</t>
  </si>
  <si>
    <t>333365</t>
  </si>
  <si>
    <t>VÝZTUŽ MOSTNÍCH OPĚR A KŘÍDEL Z OCELI 10505, B500B
výztuž křídel ocel B500B</t>
  </si>
  <si>
    <t>9,6*0,13=1,248 [A]</t>
  </si>
  <si>
    <t>Vodorovné konstrukce</t>
  </si>
  <si>
    <t>421325</t>
  </si>
  <si>
    <t>MOSTNÍ NOSNÉ DESKOVÉ KONSTRUKCE ZE ŽELEZOBETONU C30/37
deska mostu betonu tř. C30/37 - XC2, XF2, vč. bednění, podpůrných konstrukcí a jejich odstranění
odměřeno v ACAD
viz příloha č. 7 vzorové řezy</t>
  </si>
  <si>
    <t>6,62*8,5=56,270 [A]</t>
  </si>
  <si>
    <t>421365</t>
  </si>
  <si>
    <t>VÝZTUŽ MOSTNÍ DESKOVÉ KONSTRUKCE Z OCELI 10505, B500B
výztuž desky mostu ocel B500B</t>
  </si>
  <si>
    <t>56,27*0,14=7,878 [A]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</si>
  <si>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74.
- povrchovou antikorozní úpravu výztuže,
- separaci výztuže,
- osazení měřících zařízení a úpravy pro ně,
- osazení měřících skříní nebo míst pro měření bludných proudů.</t>
  </si>
  <si>
    <t>431325</t>
  </si>
  <si>
    <t>SCHODIŠŤ KONSTR ZE ŽELEZOBETONU DO C30/37
schodiště z betonu C 30/37 - XC4, XF3, vč. bednění a jeho odstranění
viz příloha č. 3 půdorys</t>
  </si>
  <si>
    <t>431365</t>
  </si>
  <si>
    <t>VÝZTUŽ SCHODIŠŤ KONSTR Z BETONÁŘSKÉ OCELI 10505, B500B
výztuž schodiště ocel B500B</t>
  </si>
  <si>
    <t>45157</t>
  </si>
  <si>
    <t>PODKLADNÍ A VÝPLŇOVÉ VRSTVY Z KAMENIVA TĚŽENÉHO
pískové lože pod přípojky uliční vpusti tl. 10cm</t>
  </si>
  <si>
    <t>5*0,8*0,15=0,600 [A]</t>
  </si>
  <si>
    <t>položka zahrnuje dodávku předepsaného kameniva, mimostaveništní a vnitrostaveništní dopravu a jeho uložení
není-li v zadávací dokumentaci uvedeno jinak, jedná se o nakupovaný materiál</t>
  </si>
  <si>
    <t>458312</t>
  </si>
  <si>
    <t>VÝPLŇ ZA OPĚRAMI A ZDMI Z PROST BETONU DO C12/15
zásyp za základem opěr betonem C12/15
odměřeno v ACAD
viz příloha č. 7 vzorové řezy</t>
  </si>
  <si>
    <t>0,5*9,5*2=9,500 [A]</t>
  </si>
  <si>
    <t>45860</t>
  </si>
  <si>
    <t>VÝPLŇ ZA OPĚRAMI A ZDMI Z MEZEROVITÉHO BETONU
zásyp za opěrami, zesílený přechodový klín, mezerovitým betonem MCB 8/10
odměřeno v ACAD
viz příloha č. 7 vzorové řezy</t>
  </si>
  <si>
    <t>1,2*9,5*1,25*2=28,500 [A]</t>
  </si>
  <si>
    <t>položka zahrnuje:
- dodávku mezerovitého betonu předepsané kvality a zásyp se zhutněním včetně mimostaveništní a vnitrostaveništní dopravy</t>
  </si>
  <si>
    <t>45868</t>
  </si>
  <si>
    <t>VÝPLŇ ZA OPĚRAMI A ZDMI Z JÍLU
jílová těsnící vrstva tl. 150mm
odměřeno v ACAD
viz příloha č. 7 vzorové řezy</t>
  </si>
  <si>
    <t>0,33*9,5*2=6,270 [A]</t>
  </si>
  <si>
    <t>položka zahrnuje:
- dodávku jílu a zásyp se zhutněním včetně mimostaveništní a vnitrostaveništní dopravy</t>
  </si>
  <si>
    <t>465114</t>
  </si>
  <si>
    <t>DLAŽBY Z DÍLCŮ BETON DO C25/30
betonový skluz z žlabovek š. 60cm do bet. lože tl. 15cm
viz příloha č. 3 půdorys</t>
  </si>
  <si>
    <t>2*4,5*0,6*0,3=1,620 [A]</t>
  </si>
  <si>
    <t>položka zahrnuje:
- nutné zemní práce (svahování, úpravu pláně a pod.)
- dodání dílce požadovaného tvaru a vlastností, jeho skladování, doprava a osazení do definitivní polohy, včetně komplexní technologie výroby a montáže dílců, ošetření a ochrana dílců,
- úpravy a zařízení pro uložení a transport dílce,
- veškeré požadované úpravy dílců, včetně doplňkových konstrukcí a vybavení,
- sestavení dílce na stavbě včetně montážních zařízení, plošin a prahů a pod.,
- výplň, těsnění a tmelení spár a spojů,
- očištění a ošetření úložných ploch,
- zednické výpomoce pro montáž dílců,
- označení dílce výrobním štítkem nebo jiným způsobem,
- úpravy dílce pro dodržení požadované přesnosti jeho osazení, včetně případných měření,
- veškerá zařízení pro zajištění stability v každém okamžiku,
- další práce dané případně specifikací k příslušnému prefabrik. dílci (úprava pohledových ploch, příp. rubových ploch, osazení měřících zařízení, zkoušení a měření dílců a pod.)
- nezahrnuje podklad pod dlažbu, vykazuje se samostatně položkami SD 45</t>
  </si>
  <si>
    <t>465512</t>
  </si>
  <si>
    <t>DLAŽBY Z LOMOVÉHO KAMENE NA MC
dlažba z lomového kamene do bet. lože
viz příloha č. 3 půdorys</t>
  </si>
  <si>
    <t>dno potoka před, pod a za mostem   9,5*13,5*0,3=38,475 [A]
dozdění nábřežních zídek k novým k-cím  10,9*2*0,8=17,440 [B]
obklad křídla mostu  10,9*2*0,3=6,540 [C]
Celkem: A+B+C=62,455 [D]</t>
  </si>
  <si>
    <t>položka zahrnuje:
- nutné zemní práce (svahování, úpravu pláně a pod.)
- zřízení spojovací vrstvy
- zřízení lože dlažby z cementové malty předepsané kvality a předepsané tloušťky
- dodávku a položení dlažby z lomového kamene do předepsaného tvaru
- spárování, těsnění, tmelení a vyplnění spar MC případně s vyklínováním
- úprava povrchu pro odvedení srážkové vody
- nezahrnuje podklad pod dlažbu, vykazuje se samostatně položkami SD 45</t>
  </si>
  <si>
    <t>467385</t>
  </si>
  <si>
    <t>STUPNĚ A PRAHY VOD KORYT ZE ŽELBET DO C30/37 VČET VÝZT
betonový práh v dlažbě z C30/37 - XC4, XF3 vyztužený ocelí B500B, spotřeba 80 kg/m3</t>
  </si>
  <si>
    <t>0,6*0,4*2,9*2=1,392 [A]</t>
  </si>
  <si>
    <t>položka zahrnuje:
- nutné zemní práce (hloubení rýh apod.)
- dodání čerstvého betonu (betonové směsi) požadované kvality, jeho uložení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požadovaných konstr. (i ztracené) s úpravou dle požadované kvality povrchu betonu, včetně odbedňovacích a odskružovacích prostředků,
- podpěrné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všech požadovaných otvorů, kapes, výklenků, prostupů, dutin, drážek a pod., vč. ztížení práce a úprav kolem nich,
- úpravy pro osazení výztuže, doplňkových konstrukcí a vybavení,
- úpravy povrchu pro položení požadované izolace, povlaků a nátěrů, případně vyspravení,
- konstrukce betonových kloubů, upevnění kotevních prvků a doplňkových konstrukcí,
- nátěry zabraňující soudržnost betonu a bednění,
- výplň, těsnění a tmelení spar a spojů,
- opatření povrchů betonu izolací proti zemní vlhkosti v částech, kde přijdou do styku se zeminou nebo kamenivem,
- případné zřízení spojovací vrstvy u základů,
- úpravy pro osazení zařízení ochrany konstrukce proti vlivu bludných proudů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povrchovou antikorozní úpravu výztuže,
- separaci výztuže</t>
  </si>
  <si>
    <t>Komunikace</t>
  </si>
  <si>
    <t>56313</t>
  </si>
  <si>
    <t>VOZOVKOVÉ VRSTVY Z MECHANICKY ZPEVNĚNÉHO KAMENIVA TL. DO 150MM
vrstva MZK fr. 0/32 v tl. 150mm
viz příloha č. 1 Technická zpráva</t>
  </si>
  <si>
    <t>(130+80)*1,05=220,500 [A]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</si>
  <si>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</si>
  <si>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56330</t>
  </si>
  <si>
    <t>VOZOVKOVÉ VRSTVY ZE ŠTĚRKODRTI
výměna podloží - štěrkodrť</t>
  </si>
  <si>
    <t>(25+12)*9*0,4=133,200 [A]</t>
  </si>
  <si>
    <t>56334</t>
  </si>
  <si>
    <t>VOZOVKOVÉ VRSTVY ZE ŠTĚRKODRTI TL. DO 200MM
vrstva z ŠD v min. tl. 150mm, vč. vyrovnání rozdílu pláně
viz příloha č. 1 Technická zpráva</t>
  </si>
  <si>
    <t>572123</t>
  </si>
  <si>
    <t>INFILTRAČNÍ POSTŘIK Z EMULZE DO 1,0KG/M2
infiltrační postřik 0,7 kg/m2
viz příloha č. 1 Technická zpráva</t>
  </si>
  <si>
    <t>130+80=210,000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</si>
  <si>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</si>
  <si>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572211</t>
  </si>
  <si>
    <t>SPOJOVACÍ POSTŘIK Z ASFALTU DO 0,5KG/M2
spojovací postřik 0,2 kg/m2
viz příloha č. 1 Technická zpráva</t>
  </si>
  <si>
    <t>6,5*11=71,500 [A]</t>
  </si>
  <si>
    <t>574A34</t>
  </si>
  <si>
    <t>ASFALTOVÝ BETON PRO OBRUSNÉ VRSTVY ACO 11+, 11S TL. 40MM
vrstva ACO 11+ 50/70
viz příloha č. 1 Technická zpráva</t>
  </si>
  <si>
    <t>na mostě  6,5*11=71,500 [A]
vozovka  130+80=210,000 [B]
Celkem: A+B=281,500 [C]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</si>
  <si>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</si>
  <si>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574C78</t>
  </si>
  <si>
    <t>ASFALTOVÝ BETON PRO LOŽNÍ VRSTVY ACL 16+, 22S TL. 80MM
vrstva ložná ACL 16+ tl. 80mm
viz příloha č. 1 Technická zpráva</t>
  </si>
  <si>
    <t>574E46</t>
  </si>
  <si>
    <t>ASFALTOVÝ BETON PRO PODKLADNÍ VRSTVY ACP 16+, 16S TL. 50MM
vrstva podkladní ACP 16+ tl. 50mm
viz příloha č. 1 Technická zpráva
odměřeno v ACAD</t>
  </si>
  <si>
    <t>575C65</t>
  </si>
  <si>
    <t>LITÝ ASFALT MA IV (OCHRANA MOSTNÍ IZOLACE) 11 TL. 50MM
vrstva MA 11 IV, tl. 50mm
viz příloha č. 1 Technická zpráva</t>
  </si>
  <si>
    <t>58303</t>
  </si>
  <si>
    <t>KRYT ZE SINIČNÍCH DÍLCŮ (PANELŮ) TL 210MM
provizorní konstrukce v korytě potoka pro vrtací plošinu</t>
  </si>
  <si>
    <t>- dodání dílců v požadované kvalitě, dodání materiálu pro předepsané  lože v tloušťce předepsané dokumentací a pro předepsanou výplň spar
- očištění podkladu
- uložení dílců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</si>
  <si>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Přidružená stavební výroba</t>
  </si>
  <si>
    <t>711111</t>
  </si>
  <si>
    <t xml:space="preserve">IZOLACE BĚŽNÝCH KONSTRUKCÍ PROTI ZEMNÍ VLHKOSTI ASFALTOVÝMI NÁTĚRY
nátěr rubu základů, opěr a křídel ve skladbě ALP + 2xALN
</t>
  </si>
  <si>
    <t>nátěr ALP   100=100,000 [A]
nátěr ALN 2x   2*100=200,000 [B]
Celkem: A+B=300,000 [C]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</si>
  <si>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</t>
  </si>
  <si>
    <t>711422</t>
  </si>
  <si>
    <t>IZOLACE MOSTOVEK POD VOZOVKOU ASFALTOVÝMI PÁSY
izolace mostovky pod vozovkou + opěry, provedení asfaltovými pásy
odměřeno v ACAD
viz příloha č. 7 vzorové řezy</t>
  </si>
  <si>
    <t>8,5*10,5+2,2*8,5*2=126,650 [A]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</si>
  <si>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litý asfalt, asfaltový beton
v této položce se vykáže i izolace rámových konstrukcí (mosty, propusty, kolektory)</t>
  </si>
  <si>
    <t>711432</t>
  </si>
  <si>
    <t>IZOLACE MOSTOVEK POD ŘÍMSOU ASFALTOVÝMI PÁSY</t>
  </si>
  <si>
    <t>(1,5+0,5)*10,5=21,000 [A]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</si>
  <si>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lepenku s hliníkovou vložkou, litý asfalt, asfaltový beton</t>
  </si>
  <si>
    <t>711452</t>
  </si>
  <si>
    <t>IZOLACE MOSTOVEK POD VOZOVKOU ASFALTOVÝMI PÁSY S PEČETÍCÍ VRSTVOU
viz příloha č. 1 technická zpráva</t>
  </si>
  <si>
    <t xml:space="preserve">Potrubí    </t>
  </si>
  <si>
    <t>82472</t>
  </si>
  <si>
    <t>POTRUBÍ Z TRUB ŽELEZOBETONOVÝCH DN DO 1200MM
dočasné zatrubnění potoka potrubí DN 1200, kompletní dodávka a montáž
viz příloha ZOV - PŮDORYS</t>
  </si>
  <si>
    <t>2*12=24,000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</si>
  <si>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</si>
  <si>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87445</t>
  </si>
  <si>
    <t>POTRUBÍ Z TRUB PLASTOVÝCH ODPADNÍCH DN DO 300MM
přípojka uliční vpusti z trub PVC DN 300, vyústění na terén
kompletní dodávka a montáž vč. tvarovek</t>
  </si>
  <si>
    <t>87533</t>
  </si>
  <si>
    <t>POTRUBÍ DREN Z TRUB PLAST DN DO 150MM
drenážní potrubí za opěrou zdi z trub DN 150
odměřeno v ACAD
viz příloha č. 7 vzorové řezy</t>
  </si>
  <si>
    <t>11+11=22,000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</si>
  <si>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</t>
  </si>
  <si>
    <t>89712</t>
  </si>
  <si>
    <t xml:space="preserve">VPUSŤ KANALIZAČNÍ ULIČNÍ KOMPLETNÍ Z BETONOVÝCH DÍLCŮ
uliční vpust z bet. dílců vč. lit. mříže
viz příloha č. 1 Technická zpráva, č. 2 situace
</t>
  </si>
  <si>
    <t>položka zahrnuje:
- dodávku a osazení předepsaných dílů včetně mříže
- výplň, těsnění  a tmelení spar a spojů,
- opatření  povrchů  betonu  izolací  proti zemní vlhkosti v částech, kde přijdou do styku se zeminou nebo kamenivem,
- předepsané podkladní konstrukce</t>
  </si>
  <si>
    <t>Potrubí</t>
  </si>
  <si>
    <t>9112B1</t>
  </si>
  <si>
    <t>ZÁBRADLÍ MOSTNÍ SE SVISLOU VÝPLNÍ - DODÁVKA A MONTÁŽ
ocel. mostní zábradlí se svislou výplní, vč. povrchové úpravy žár. zink. ponorem
odměřeno v ACAD
viz příloha č. 7 vzorové řezy</t>
  </si>
  <si>
    <t>položka zahrnuje:
dodání zábradlí včetně předepsané povrchové úpravy
kotvení sloupků, t.j. kotevní desky, šrouby z nerez oceli, vrty a zálivku, pokud zadávací dokumentace nestanoví jinak
případné nivelační hmoty pod kotevní desky</t>
  </si>
  <si>
    <t>9117C1</t>
  </si>
  <si>
    <t>SVOD OCEL ZÁBRADEL ÚROVEŇ ZADRŽ H2 - DODÁVKA A MONTÁŽ
ocelové mostní zábradelní svodidlo, úroveň zadr. H2 vč. povrchové úpravy nátěrem, sloupky á2m
odměřeno v ACAD
viz příloha č. 7 vzorové řezy</t>
  </si>
  <si>
    <t>položka zahrnuje:
- kompletní dodávku všech dílů ocelového svodidla s předepsanou povrchovou úpravou včetně spojovacích a diltačních prvků
- montáž a osazení svodidla, kotvení, t.j. kotevní desky, šrouby z nerez oceli, vrty a zálivku, pokud zadávací dokumentace nestanoví jinak, případné nivelační hmoty pod kotevní desky
- přechod na jiný typ svodidla nebo přes mostní závěr
- ochranu proti bludným proudům a vývody pro jejich měření
nezahrnuje odrazky nebo retroreflexní fólie</t>
  </si>
  <si>
    <t>914112</t>
  </si>
  <si>
    <t>DOPRAVNÍ ZNAČKY ZÁKLAD VELIKOSTI OCEL NEREFLEXNÍ - MONTÁŽ S PŘEMÍST
zpětná montáž ev. čísla mostu</t>
  </si>
  <si>
    <t>položka zahrnuje:
- dopravu demontované značky z dočasné skládky
- osazení a montáž značky na místě určeném projektem
- nutnou opravu poškozených částí
nezahrnuje dodávku značky</t>
  </si>
  <si>
    <t>915111</t>
  </si>
  <si>
    <t>VODOROVNÉ DOPRAVNÍ ZNAČENÍ BARVOU HLADKÉ - DODÁVKA A POKLÁDKA
trvalé vodorovné dopravní značení refelexní, barva bílá
odměřeno v ACAD
viz příloha č. 2 situace</t>
  </si>
  <si>
    <t>65*2,7*0,125=21,938 [A]</t>
  </si>
  <si>
    <t>položka zahrnuje:
- dodání a pokládku nátěrového materiálu (měří se pouze natíraná plocha)
- předznačení a reflexní úpravu</t>
  </si>
  <si>
    <t>931316</t>
  </si>
  <si>
    <t>TĚSNĚNÍ DILATAČ SPAR ASF ZÁLIVKOU PRŮŘ DO 800MM2
zapravení styčných spar napojení nové a staré vozovky asf. zálivkou</t>
  </si>
  <si>
    <t>položka zahrnuje dodávku a osazení předepsaného materiálu, očištění ploch spáry před úpravou, očištění okolí spáry po úpravě
nezahrnuje těsnící profil</t>
  </si>
  <si>
    <t>96687</t>
  </si>
  <si>
    <t>VYBOURÁNÍ ULIČNÍCH VPUSTÍ KOMPLETNÍCH
vybourání stávající uliční vpusti s naložením na dopravní prostředek a odvzem na skládku</t>
  </si>
  <si>
    <t>967158</t>
  </si>
  <si>
    <t>VYBOURÁNÍ ČÁSTÍ KONSTRUKCÍ BETON S ODVOZEM DO 20KM
vybourání šablon pilot s naložením a odvozem na skládku</t>
  </si>
  <si>
    <t>969272</t>
  </si>
  <si>
    <t>VYBOURÁNÍ POTRUBÍ DN DO 1200MM KANALIZAČ
vybourání provizorního zatrubnění potoka, s naložením a odovzem na skládku
hmotnost potrubí 4,311 t/kus
viz příloha ZOV - PŮDORYS</t>
  </si>
  <si>
    <t>SO 901</t>
  </si>
  <si>
    <t>Dopravně inženýrské opatření</t>
  </si>
  <si>
    <t>914122</t>
  </si>
  <si>
    <t xml:space="preserve">DOPRAVNÍ ZNAČKY ZÁKLADNÍ VELIKOSTI OCELOVÉ FÓLIE TŘ 1 - MONTÁŽ S PŘEMÍSTĚNÍM
viz příloha č. 2 DIO - situace objížděk </t>
  </si>
  <si>
    <t>B1  2=2,000 [A]
E12  2=2,000 [B]
E7b  1=1,000 [C]
IS11c  17=17,000 [D]
Celkem: A+B+C+D=22,000 [E]</t>
  </si>
  <si>
    <t>položka zahrnuje:
- dopravu demontované značky z dočasné skládky
- osazení a montáž značky na místě určeném projektem
- nutnou opravu poškozených částí
nezahrnuje dodávku značky</t>
  </si>
  <si>
    <t xml:space="preserve">DOPRAVNÍ ZNAČKY ZÁKLADNÍ VELIKOSTI OCELOVÉ FÓLIE TŘ 1 - DEMONTÁŽ
demontáž a odvoz po dokončení stavby
</t>
  </si>
  <si>
    <t>914129</t>
  </si>
  <si>
    <t xml:space="preserve">DOPRAV ZNAČKY ZÁKLAD VEL OCEL FÓLIE TŘ 1 - NÁJEMNÉ
pronájem 6 měsíců
</t>
  </si>
  <si>
    <t xml:space="preserve">KSDEN     </t>
  </si>
  <si>
    <t>B1  2*180=360,000 [A]
E12  2*180=360,000 [B]
E7b  1*180=180,000 [C]
IS11c  17*180=3 060,000 [D]
Celkem: A+B+C+D=3 960,000 [E]</t>
  </si>
  <si>
    <t>položka zahrnuje sazbu za pronájem dopravních značek a zařízení, počet jednotek je určen jako součin počtu značek a počtu dní použití</t>
  </si>
  <si>
    <t>914222</t>
  </si>
  <si>
    <t xml:space="preserve">DOPRAVNÍ ZNAČKY ZVĚTŠENÉ VELIKOSTI OCELOVÉ FÓLIE TŘ 1 - MONTÁŽ S PŘEMÍSTĚNÍM
viz příloha č. 2 DIO - situace objížděk </t>
  </si>
  <si>
    <t>IS11a   5=5,000 [A]
IP22   5=5,000 [B]
Celkem: A+B=10,000 [C]</t>
  </si>
  <si>
    <t>914223</t>
  </si>
  <si>
    <t>DOPRAVNÍ ZNAČKY ZVĚTŠENÉ VELIKOSTI OCELOVÉ FÓLIE TŘ 1 - DEMONTÁŽ
demontáž a odvoz po dokončení stavby</t>
  </si>
  <si>
    <t>914229</t>
  </si>
  <si>
    <t>DOPRAV ZNAČKY ZVĚTŠ VEL OCEL FÓLIE TŘ 1 - NÁJEMNÉ
pronájem 6 měsíců</t>
  </si>
  <si>
    <t>IS11a   5*180=900,000 [A]
IP22   5*180=900,000 [B]
Celkem: A+B=1 800,000 [C]</t>
  </si>
  <si>
    <t>916132</t>
  </si>
  <si>
    <t>DOPRAV SVĚTLO VÝSTRAŽ SOUPRAVA 5KS - MONTÁŽ S PŘESUNEM
viz příloha č. 2 DIOI - situace objížděk
vč. akumulátoru a průběžné údržby po dobu výstavby</t>
  </si>
  <si>
    <t>2=2,000 [A]</t>
  </si>
  <si>
    <t>položka zahrnuje:
- přemístění zařízení z dočasné skládky a jeho osazení a montáž na místě určeném projektem
- údržbu po celou dobu trvání funkce, náhradu zničených nebo ztracených kusů, nutnou opravu poškozených částí
- napájení z baterie včetně záložní baterie</t>
  </si>
  <si>
    <t>916133</t>
  </si>
  <si>
    <t>DOPRAV SVĚTLO VÝSTRAŽ SOUPRAVA 5KS - DEMONTÁŽ
demontáž a odvoz po dokončení stavby</t>
  </si>
  <si>
    <t>Položka zahrnuje odstranění, demontáž a odklizení zařízení s odvozem na předepsané místo</t>
  </si>
  <si>
    <t>916139</t>
  </si>
  <si>
    <t>DOPRAVNÍ SVĚTLO VÝSTRAŽNÉ SOUPRAVA 5 KUSŮ - NÁJEMNÉ
pronájem 6 měsíců</t>
  </si>
  <si>
    <t>2*180=360,000 [A]</t>
  </si>
  <si>
    <t>položka zahrnuje sazbu za pronájem zařízení. Počet měrných jednotek se určí jako součin počtu zařízení a počtu dní použití.</t>
  </si>
  <si>
    <t>916312</t>
  </si>
  <si>
    <t>DOPRAVNÍ ZÁBRANY Z2 S FÓLIÍ TŘ 1 - MONTÁŽ S PŘESUNEM
viz příloha č. 2 DIO - situace objížděk</t>
  </si>
  <si>
    <t>položka zahrnuje:
- přemístění zařízení z dočasné skládky a jeho osazení a montáž na místě určeném projektem
- údržbu po celou dobu trvání funkce, náhradu zničených nebo ztracených kusů, nutnou opravu poškozených částí</t>
  </si>
  <si>
    <t>916323</t>
  </si>
  <si>
    <t xml:space="preserve">DOPRAVNÍ ZÁBRANY Z2 S FÓLIÍ TŘ 2 - DEMONTÁŽ
demontáž a odvoz po dokončení stavby
</t>
  </si>
  <si>
    <t>1*2=2,000 [A]</t>
  </si>
  <si>
    <t>916329</t>
  </si>
  <si>
    <t>DOPRAVNÍ ZÁBRANY Z2 S FÓLIÍ TŘ 2 - NÁJEMNÉ
pronájem 6 měsíců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</si>
</sst>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SUM(C11:C13)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SUM(E11:E13)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21</v>
      </c>
      <c r="B11" s="6" t="s">
        <v>22</v>
      </c>
      <c r="C11" s="10">
        <f>'SO 201.1'!I104</f>
        <v>0</v>
      </c>
      <c r="D11" s="10">
        <f>'SO 201.1'!P104</f>
        <v>0</v>
      </c>
      <c r="E11" s="10">
        <f>C11+D11</f>
        <v>0</v>
      </c>
    </row>
    <row r="12" spans="1:5" ht="12.75" customHeight="1">
      <c r="A12" s="6" t="s">
        <v>153</v>
      </c>
      <c r="B12" s="6" t="s">
        <v>154</v>
      </c>
      <c r="C12" s="10">
        <f>'SO 201.2'!I265</f>
        <v>0</v>
      </c>
      <c r="D12" s="10">
        <f>'SO 201.2'!P265</f>
        <v>0</v>
      </c>
      <c r="E12" s="10">
        <f>C12+D12</f>
        <v>0</v>
      </c>
    </row>
    <row r="13" spans="1:5" ht="12.75" customHeight="1">
      <c r="A13" s="6" t="s">
        <v>422</v>
      </c>
      <c r="B13" s="6" t="s">
        <v>423</v>
      </c>
      <c r="C13" s="10">
        <f>'SO 901'!I59</f>
        <v>0</v>
      </c>
      <c r="D13" s="10">
        <f>'SO 901'!P59</f>
        <v>0</v>
      </c>
      <c r="E13" s="10">
        <f>C13+D13</f>
        <v>0</v>
      </c>
    </row>
  </sheetData>
  <sheetProtection formatColumns="0"/>
  <hyperlinks>
    <hyperlink ref="A11" location="#'SO 201.1'!A1" tooltip="Odkaz na stranku objektu [SO 201.1]" display="SO 201.1"/>
    <hyperlink ref="A12" location="#'SO 201.2'!A1" tooltip="Odkaz na stranku objektu [SO 201.2]" display="SO 201.2"/>
    <hyperlink ref="A13" location="#'SO 901'!A1" tooltip="Odkaz na stranku objektu [SO 901]" display="SO 901"/>
  </hyperlink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21</v>
      </c>
      <c r="D5" s="5"/>
      <c r="E5" s="5" t="s">
        <v>22</v>
      </c>
    </row>
    <row r="6" spans="1:5" ht="12.75" customHeight="1">
      <c r="A6" t="s">
        <v>18</v>
      </c>
      <c r="C6" s="5" t="s">
        <v>21</v>
      </c>
      <c r="D6" s="5"/>
      <c r="E6" s="5" t="s">
        <v>22</v>
      </c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 t="s">
        <v>31</v>
      </c>
      <c r="I8" s="14"/>
      <c r="O8" t="s">
        <v>34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44</v>
      </c>
      <c r="D11" s="7"/>
      <c r="E11" s="7" t="s">
        <v>43</v>
      </c>
      <c r="F11" s="7"/>
      <c r="G11" s="9"/>
      <c r="H11" s="7"/>
      <c r="I11" s="9"/>
    </row>
    <row r="12" spans="1:16" ht="25.5">
      <c r="A12" s="6">
        <v>1</v>
      </c>
      <c r="B12" s="6" t="s">
        <v>45</v>
      </c>
      <c r="C12" s="6" t="s">
        <v>46</v>
      </c>
      <c r="D12" s="6" t="s">
        <v>47</v>
      </c>
      <c r="E12" s="6" t="s">
        <v>48</v>
      </c>
      <c r="F12" s="6" t="s">
        <v>49</v>
      </c>
      <c r="G12" s="8">
        <v>205.64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38.25">
      <c r="E13" s="12" t="s">
        <v>50</v>
      </c>
    </row>
    <row r="14" ht="25.5">
      <c r="E14" s="12" t="s">
        <v>51</v>
      </c>
    </row>
    <row r="15" spans="1:16" ht="25.5">
      <c r="A15" s="6">
        <v>2</v>
      </c>
      <c r="B15" s="6" t="s">
        <v>45</v>
      </c>
      <c r="C15" s="6" t="s">
        <v>52</v>
      </c>
      <c r="D15" s="6" t="s">
        <v>47</v>
      </c>
      <c r="E15" s="6" t="s">
        <v>53</v>
      </c>
      <c r="F15" s="6" t="s">
        <v>49</v>
      </c>
      <c r="G15" s="8">
        <v>131.547</v>
      </c>
      <c r="H15" s="11"/>
      <c r="I15" s="10">
        <f>ROUND((H15*G15),2)</f>
        <v>0</v>
      </c>
      <c r="O15">
        <f>rekapitulace!H8</f>
        <v>21</v>
      </c>
      <c r="P15">
        <f>O15/100*I15</f>
        <v>0</v>
      </c>
    </row>
    <row r="16" ht="63.75">
      <c r="E16" s="12" t="s">
        <v>54</v>
      </c>
    </row>
    <row r="17" ht="25.5">
      <c r="E17" s="12" t="s">
        <v>51</v>
      </c>
    </row>
    <row r="18" spans="1:16" ht="25.5">
      <c r="A18" s="6">
        <v>3</v>
      </c>
      <c r="B18" s="6" t="s">
        <v>45</v>
      </c>
      <c r="C18" s="6" t="s">
        <v>55</v>
      </c>
      <c r="D18" s="6" t="s">
        <v>47</v>
      </c>
      <c r="E18" s="6" t="s">
        <v>56</v>
      </c>
      <c r="F18" s="6" t="s">
        <v>49</v>
      </c>
      <c r="G18" s="8">
        <v>58.176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12.75">
      <c r="E19" s="12" t="s">
        <v>57</v>
      </c>
    </row>
    <row r="20" ht="25.5">
      <c r="E20" s="12" t="s">
        <v>51</v>
      </c>
    </row>
    <row r="21" spans="1:16" ht="38.25">
      <c r="A21" s="6">
        <v>4</v>
      </c>
      <c r="B21" s="6" t="s">
        <v>45</v>
      </c>
      <c r="C21" s="6" t="s">
        <v>58</v>
      </c>
      <c r="D21" s="6" t="s">
        <v>47</v>
      </c>
      <c r="E21" s="6" t="s">
        <v>59</v>
      </c>
      <c r="F21" s="6" t="s">
        <v>60</v>
      </c>
      <c r="G21" s="8">
        <v>1</v>
      </c>
      <c r="H21" s="11"/>
      <c r="I21" s="10">
        <f>ROUND((H21*G21),2)</f>
        <v>0</v>
      </c>
      <c r="O21">
        <f>rekapitulace!H8</f>
        <v>21</v>
      </c>
      <c r="P21">
        <f>O21/100*I21</f>
        <v>0</v>
      </c>
    </row>
    <row r="22" ht="12.75">
      <c r="E22" s="12" t="s">
        <v>61</v>
      </c>
    </row>
    <row r="23" spans="1:16" ht="12.75" customHeight="1">
      <c r="A23" s="13"/>
      <c r="B23" s="13"/>
      <c r="C23" s="13" t="s">
        <v>44</v>
      </c>
      <c r="D23" s="13"/>
      <c r="E23" s="13" t="s">
        <v>43</v>
      </c>
      <c r="F23" s="13"/>
      <c r="G23" s="13"/>
      <c r="H23" s="13"/>
      <c r="I23" s="13">
        <f>SUM(I12:I22)</f>
        <v>0</v>
      </c>
      <c r="P23">
        <f>ROUND(SUM(P12:P22),2)</f>
        <v>0</v>
      </c>
    </row>
    <row r="25" spans="1:9" ht="12.75" customHeight="1">
      <c r="A25" s="7"/>
      <c r="B25" s="7"/>
      <c r="C25" s="7" t="s">
        <v>24</v>
      </c>
      <c r="D25" s="7"/>
      <c r="E25" s="7" t="s">
        <v>62</v>
      </c>
      <c r="F25" s="7"/>
      <c r="G25" s="9"/>
      <c r="H25" s="7"/>
      <c r="I25" s="9"/>
    </row>
    <row r="26" spans="1:16" ht="51">
      <c r="A26" s="6">
        <v>5</v>
      </c>
      <c r="B26" s="6" t="s">
        <v>45</v>
      </c>
      <c r="C26" s="6" t="s">
        <v>63</v>
      </c>
      <c r="D26" s="6" t="s">
        <v>47</v>
      </c>
      <c r="E26" s="6" t="s">
        <v>64</v>
      </c>
      <c r="F26" s="6" t="s">
        <v>65</v>
      </c>
      <c r="G26" s="8">
        <v>60</v>
      </c>
      <c r="H26" s="11"/>
      <c r="I26" s="10">
        <f>ROUND((H26*G26),2)</f>
        <v>0</v>
      </c>
      <c r="O26">
        <f>rekapitulace!H8</f>
        <v>21</v>
      </c>
      <c r="P26">
        <f>O26/100*I26</f>
        <v>0</v>
      </c>
    </row>
    <row r="27" ht="12.75">
      <c r="E27" s="12" t="s">
        <v>66</v>
      </c>
    </row>
    <row r="28" ht="38.25">
      <c r="E28" s="12" t="s">
        <v>67</v>
      </c>
    </row>
    <row r="29" spans="1:16" ht="51">
      <c r="A29" s="6">
        <v>6</v>
      </c>
      <c r="B29" s="6" t="s">
        <v>45</v>
      </c>
      <c r="C29" s="6" t="s">
        <v>68</v>
      </c>
      <c r="D29" s="6" t="s">
        <v>47</v>
      </c>
      <c r="E29" s="6" t="s">
        <v>69</v>
      </c>
      <c r="F29" s="6" t="s">
        <v>70</v>
      </c>
      <c r="G29" s="8">
        <v>86.5</v>
      </c>
      <c r="H29" s="11"/>
      <c r="I29" s="10">
        <f>ROUND((H29*G29),2)</f>
        <v>0</v>
      </c>
      <c r="O29">
        <f>rekapitulace!H8</f>
        <v>21</v>
      </c>
      <c r="P29">
        <f>O29/100*I29</f>
        <v>0</v>
      </c>
    </row>
    <row r="30" ht="38.25">
      <c r="E30" s="12" t="s">
        <v>71</v>
      </c>
    </row>
    <row r="31" ht="63.75">
      <c r="E31" s="12" t="s">
        <v>72</v>
      </c>
    </row>
    <row r="32" spans="1:16" ht="38.25">
      <c r="A32" s="6">
        <v>7</v>
      </c>
      <c r="B32" s="6" t="s">
        <v>45</v>
      </c>
      <c r="C32" s="6" t="s">
        <v>73</v>
      </c>
      <c r="D32" s="6" t="s">
        <v>47</v>
      </c>
      <c r="E32" s="6" t="s">
        <v>74</v>
      </c>
      <c r="F32" s="6" t="s">
        <v>70</v>
      </c>
      <c r="G32" s="8">
        <v>5</v>
      </c>
      <c r="H32" s="11"/>
      <c r="I32" s="10">
        <f>ROUND((H32*G32),2)</f>
        <v>0</v>
      </c>
      <c r="O32">
        <f>rekapitulace!H8</f>
        <v>21</v>
      </c>
      <c r="P32">
        <f>O32/100*I32</f>
        <v>0</v>
      </c>
    </row>
    <row r="33" ht="12.75">
      <c r="E33" s="12" t="s">
        <v>75</v>
      </c>
    </row>
    <row r="34" ht="63.75">
      <c r="E34" s="12" t="s">
        <v>72</v>
      </c>
    </row>
    <row r="35" spans="1:16" ht="38.25">
      <c r="A35" s="6">
        <v>8</v>
      </c>
      <c r="B35" s="6" t="s">
        <v>45</v>
      </c>
      <c r="C35" s="6" t="s">
        <v>76</v>
      </c>
      <c r="D35" s="6" t="s">
        <v>47</v>
      </c>
      <c r="E35" s="6" t="s">
        <v>77</v>
      </c>
      <c r="F35" s="6" t="s">
        <v>78</v>
      </c>
      <c r="G35" s="8">
        <v>41</v>
      </c>
      <c r="H35" s="11"/>
      <c r="I35" s="10">
        <f>ROUND((H35*G35),2)</f>
        <v>0</v>
      </c>
      <c r="O35">
        <f>rekapitulace!H8</f>
        <v>21</v>
      </c>
      <c r="P35">
        <f>O35/100*I35</f>
        <v>0</v>
      </c>
    </row>
    <row r="36" ht="63.75">
      <c r="E36" s="12" t="s">
        <v>72</v>
      </c>
    </row>
    <row r="37" spans="1:16" ht="25.5">
      <c r="A37" s="6">
        <v>9</v>
      </c>
      <c r="B37" s="6" t="s">
        <v>45</v>
      </c>
      <c r="C37" s="6" t="s">
        <v>79</v>
      </c>
      <c r="D37" s="6" t="s">
        <v>47</v>
      </c>
      <c r="E37" s="6" t="s">
        <v>80</v>
      </c>
      <c r="F37" s="6" t="s">
        <v>81</v>
      </c>
      <c r="G37" s="8">
        <v>126.075</v>
      </c>
      <c r="H37" s="11"/>
      <c r="I37" s="10">
        <f>ROUND((H37*G37),2)</f>
        <v>0</v>
      </c>
      <c r="O37">
        <f>rekapitulace!H8</f>
        <v>21</v>
      </c>
      <c r="P37">
        <f>O37/100*I37</f>
        <v>0</v>
      </c>
    </row>
    <row r="38" ht="12.75">
      <c r="E38" s="12" t="s">
        <v>82</v>
      </c>
    </row>
    <row r="39" ht="25.5">
      <c r="E39" s="12" t="s">
        <v>83</v>
      </c>
    </row>
    <row r="40" spans="1:16" ht="51">
      <c r="A40" s="6">
        <v>10</v>
      </c>
      <c r="B40" s="6" t="s">
        <v>45</v>
      </c>
      <c r="C40" s="6" t="s">
        <v>84</v>
      </c>
      <c r="D40" s="6" t="s">
        <v>47</v>
      </c>
      <c r="E40" s="6" t="s">
        <v>85</v>
      </c>
      <c r="F40" s="6" t="s">
        <v>70</v>
      </c>
      <c r="G40" s="8">
        <v>38</v>
      </c>
      <c r="H40" s="11"/>
      <c r="I40" s="10">
        <f>ROUND((H40*G40),2)</f>
        <v>0</v>
      </c>
      <c r="O40">
        <f>rekapitulace!H8</f>
        <v>21</v>
      </c>
      <c r="P40">
        <f>O40/100*I40</f>
        <v>0</v>
      </c>
    </row>
    <row r="41" ht="38.25">
      <c r="E41" s="12" t="s">
        <v>86</v>
      </c>
    </row>
    <row r="42" ht="63.75">
      <c r="E42" s="12" t="s">
        <v>72</v>
      </c>
    </row>
    <row r="43" spans="1:16" ht="63.75">
      <c r="A43" s="6">
        <v>11</v>
      </c>
      <c r="B43" s="6" t="s">
        <v>45</v>
      </c>
      <c r="C43" s="6" t="s">
        <v>87</v>
      </c>
      <c r="D43" s="6" t="s">
        <v>47</v>
      </c>
      <c r="E43" s="6" t="s">
        <v>88</v>
      </c>
      <c r="F43" s="6" t="s">
        <v>70</v>
      </c>
      <c r="G43" s="8">
        <v>76.8</v>
      </c>
      <c r="H43" s="11"/>
      <c r="I43" s="10">
        <f>ROUND((H43*G43),2)</f>
        <v>0</v>
      </c>
      <c r="O43">
        <f>rekapitulace!H8</f>
        <v>21</v>
      </c>
      <c r="P43">
        <f>O43/100*I43</f>
        <v>0</v>
      </c>
    </row>
    <row r="44" ht="12.75">
      <c r="E44" s="12" t="s">
        <v>89</v>
      </c>
    </row>
    <row r="45" ht="25.5">
      <c r="E45" s="12" t="s">
        <v>90</v>
      </c>
    </row>
    <row r="46" spans="1:16" ht="38.25">
      <c r="A46" s="6">
        <v>12</v>
      </c>
      <c r="B46" s="6" t="s">
        <v>45</v>
      </c>
      <c r="C46" s="6" t="s">
        <v>91</v>
      </c>
      <c r="D46" s="6" t="s">
        <v>47</v>
      </c>
      <c r="E46" s="6" t="s">
        <v>92</v>
      </c>
      <c r="F46" s="6" t="s">
        <v>70</v>
      </c>
      <c r="G46" s="8">
        <v>19.2</v>
      </c>
      <c r="H46" s="11"/>
      <c r="I46" s="10">
        <f>ROUND((H46*G46),2)</f>
        <v>0</v>
      </c>
      <c r="O46">
        <f>rekapitulace!H8</f>
        <v>21</v>
      </c>
      <c r="P46">
        <f>O46/100*I46</f>
        <v>0</v>
      </c>
    </row>
    <row r="47" ht="12.75">
      <c r="E47" s="12" t="s">
        <v>93</v>
      </c>
    </row>
    <row r="48" ht="25.5">
      <c r="E48" s="12" t="s">
        <v>90</v>
      </c>
    </row>
    <row r="49" spans="1:16" ht="25.5">
      <c r="A49" s="6">
        <v>13</v>
      </c>
      <c r="B49" s="6" t="s">
        <v>45</v>
      </c>
      <c r="C49" s="6" t="s">
        <v>94</v>
      </c>
      <c r="D49" s="6" t="s">
        <v>47</v>
      </c>
      <c r="E49" s="6" t="s">
        <v>95</v>
      </c>
      <c r="F49" s="6" t="s">
        <v>70</v>
      </c>
      <c r="G49" s="8">
        <v>19.2</v>
      </c>
      <c r="H49" s="11"/>
      <c r="I49" s="10">
        <f>ROUND((H49*G49),2)</f>
        <v>0</v>
      </c>
      <c r="O49">
        <f>rekapitulace!H8</f>
        <v>21</v>
      </c>
      <c r="P49">
        <f>O49/100*I49</f>
        <v>0</v>
      </c>
    </row>
    <row r="50" ht="191.25">
      <c r="E50" s="12" t="s">
        <v>96</v>
      </c>
    </row>
    <row r="51" spans="1:16" ht="25.5">
      <c r="A51" s="6">
        <v>14</v>
      </c>
      <c r="B51" s="6" t="s">
        <v>45</v>
      </c>
      <c r="C51" s="6" t="s">
        <v>97</v>
      </c>
      <c r="D51" s="6" t="s">
        <v>47</v>
      </c>
      <c r="E51" s="6" t="s">
        <v>98</v>
      </c>
      <c r="F51" s="6" t="s">
        <v>65</v>
      </c>
      <c r="G51" s="8">
        <v>5</v>
      </c>
      <c r="H51" s="11"/>
      <c r="I51" s="10">
        <f>ROUND((H51*G51),2)</f>
        <v>0</v>
      </c>
      <c r="O51">
        <f>rekapitulace!H8</f>
        <v>21</v>
      </c>
      <c r="P51">
        <f>O51/100*I51</f>
        <v>0</v>
      </c>
    </row>
    <row r="52" ht="38.25">
      <c r="E52" s="12" t="s">
        <v>99</v>
      </c>
    </row>
    <row r="53" spans="1:16" ht="12.75" customHeight="1">
      <c r="A53" s="13"/>
      <c r="B53" s="13"/>
      <c r="C53" s="13" t="s">
        <v>24</v>
      </c>
      <c r="D53" s="13"/>
      <c r="E53" s="13" t="s">
        <v>62</v>
      </c>
      <c r="F53" s="13"/>
      <c r="G53" s="13"/>
      <c r="H53" s="13"/>
      <c r="I53" s="13">
        <f>SUM(I26:I52)</f>
        <v>0</v>
      </c>
      <c r="P53">
        <f>ROUND(SUM(P26:P52),2)</f>
        <v>0</v>
      </c>
    </row>
    <row r="55" spans="1:9" ht="12.75" customHeight="1">
      <c r="A55" s="7"/>
      <c r="B55" s="7"/>
      <c r="C55" s="7" t="s">
        <v>35</v>
      </c>
      <c r="D55" s="7"/>
      <c r="E55" s="7" t="s">
        <v>100</v>
      </c>
      <c r="F55" s="7"/>
      <c r="G55" s="9"/>
      <c r="H55" s="7"/>
      <c r="I55" s="9"/>
    </row>
    <row r="56" spans="1:16" ht="25.5">
      <c r="A56" s="6">
        <v>15</v>
      </c>
      <c r="B56" s="6" t="s">
        <v>45</v>
      </c>
      <c r="C56" s="6" t="s">
        <v>101</v>
      </c>
      <c r="D56" s="6" t="s">
        <v>47</v>
      </c>
      <c r="E56" s="6" t="s">
        <v>102</v>
      </c>
      <c r="F56" s="6" t="s">
        <v>70</v>
      </c>
      <c r="G56" s="8">
        <v>13</v>
      </c>
      <c r="H56" s="11"/>
      <c r="I56" s="10">
        <f>ROUND((H56*G56),2)</f>
        <v>0</v>
      </c>
      <c r="O56">
        <f>rekapitulace!H8</f>
        <v>21</v>
      </c>
      <c r="P56">
        <f>O56/100*I56</f>
        <v>0</v>
      </c>
    </row>
    <row r="57" ht="12.75">
      <c r="E57" s="12" t="s">
        <v>103</v>
      </c>
    </row>
    <row r="58" ht="12.75">
      <c r="E58" s="12" t="s">
        <v>104</v>
      </c>
    </row>
    <row r="59" spans="1:16" ht="12.75" customHeight="1">
      <c r="A59" s="13"/>
      <c r="B59" s="13"/>
      <c r="C59" s="13" t="s">
        <v>35</v>
      </c>
      <c r="D59" s="13"/>
      <c r="E59" s="13" t="s">
        <v>100</v>
      </c>
      <c r="F59" s="13"/>
      <c r="G59" s="13"/>
      <c r="H59" s="13"/>
      <c r="I59" s="13">
        <f>SUM(I56:I58)</f>
        <v>0</v>
      </c>
      <c r="P59">
        <f>ROUND(SUM(P56:P58),2)</f>
        <v>0</v>
      </c>
    </row>
    <row r="61" spans="1:9" ht="12.75" customHeight="1">
      <c r="A61" s="7"/>
      <c r="B61" s="7"/>
      <c r="C61" s="7" t="s">
        <v>42</v>
      </c>
      <c r="D61" s="7"/>
      <c r="E61" s="7" t="s">
        <v>105</v>
      </c>
      <c r="F61" s="7"/>
      <c r="G61" s="9"/>
      <c r="H61" s="7"/>
      <c r="I61" s="9"/>
    </row>
    <row r="62" spans="1:16" ht="38.25">
      <c r="A62" s="6">
        <v>16</v>
      </c>
      <c r="B62" s="6" t="s">
        <v>45</v>
      </c>
      <c r="C62" s="6" t="s">
        <v>106</v>
      </c>
      <c r="D62" s="6" t="s">
        <v>47</v>
      </c>
      <c r="E62" s="6" t="s">
        <v>107</v>
      </c>
      <c r="F62" s="6" t="s">
        <v>78</v>
      </c>
      <c r="G62" s="8">
        <v>26</v>
      </c>
      <c r="H62" s="11"/>
      <c r="I62" s="10">
        <f>ROUND((H62*G62),2)</f>
        <v>0</v>
      </c>
      <c r="O62">
        <f>rekapitulace!H8</f>
        <v>21</v>
      </c>
      <c r="P62">
        <f>O62/100*I62</f>
        <v>0</v>
      </c>
    </row>
    <row r="63" ht="38.25">
      <c r="E63" s="12" t="s">
        <v>108</v>
      </c>
    </row>
    <row r="64" spans="1:16" ht="25.5">
      <c r="A64" s="6">
        <v>17</v>
      </c>
      <c r="B64" s="6" t="s">
        <v>45</v>
      </c>
      <c r="C64" s="6" t="s">
        <v>109</v>
      </c>
      <c r="D64" s="6" t="s">
        <v>47</v>
      </c>
      <c r="E64" s="6" t="s">
        <v>110</v>
      </c>
      <c r="F64" s="6" t="s">
        <v>78</v>
      </c>
      <c r="G64" s="8">
        <v>12</v>
      </c>
      <c r="H64" s="11"/>
      <c r="I64" s="10">
        <f>ROUND((H64*G64),2)</f>
        <v>0</v>
      </c>
      <c r="O64">
        <f>rekapitulace!H8</f>
        <v>21</v>
      </c>
      <c r="P64">
        <f>O64/100*I64</f>
        <v>0</v>
      </c>
    </row>
    <row r="65" ht="38.25">
      <c r="E65" s="12" t="s">
        <v>108</v>
      </c>
    </row>
    <row r="66" spans="1:16" ht="38.25">
      <c r="A66" s="6">
        <v>18</v>
      </c>
      <c r="B66" s="6" t="s">
        <v>45</v>
      </c>
      <c r="C66" s="6" t="s">
        <v>111</v>
      </c>
      <c r="D66" s="6" t="s">
        <v>47</v>
      </c>
      <c r="E66" s="6" t="s">
        <v>112</v>
      </c>
      <c r="F66" s="6" t="s">
        <v>113</v>
      </c>
      <c r="G66" s="8">
        <v>2</v>
      </c>
      <c r="H66" s="11"/>
      <c r="I66" s="10">
        <f>ROUND((H66*G66),2)</f>
        <v>0</v>
      </c>
      <c r="O66">
        <f>rekapitulace!H8</f>
        <v>21</v>
      </c>
      <c r="P66">
        <f>O66/100*I66</f>
        <v>0</v>
      </c>
    </row>
    <row r="67" ht="25.5">
      <c r="E67" s="12" t="s">
        <v>114</v>
      </c>
    </row>
    <row r="68" spans="1:16" ht="51">
      <c r="A68" s="6">
        <v>19</v>
      </c>
      <c r="B68" s="6" t="s">
        <v>45</v>
      </c>
      <c r="C68" s="6" t="s">
        <v>115</v>
      </c>
      <c r="D68" s="6" t="s">
        <v>47</v>
      </c>
      <c r="E68" s="6" t="s">
        <v>116</v>
      </c>
      <c r="F68" s="6" t="s">
        <v>113</v>
      </c>
      <c r="G68" s="8">
        <v>4</v>
      </c>
      <c r="H68" s="11"/>
      <c r="I68" s="10">
        <f>ROUND((H68*G68),2)</f>
        <v>0</v>
      </c>
      <c r="O68">
        <f>rekapitulace!H8</f>
        <v>21</v>
      </c>
      <c r="P68">
        <f>O68/100*I68</f>
        <v>0</v>
      </c>
    </row>
    <row r="69" ht="38.25">
      <c r="E69" s="12" t="s">
        <v>117</v>
      </c>
    </row>
    <row r="70" ht="25.5">
      <c r="E70" s="12" t="s">
        <v>114</v>
      </c>
    </row>
    <row r="71" spans="1:16" ht="38.25">
      <c r="A71" s="6">
        <v>20</v>
      </c>
      <c r="B71" s="6" t="s">
        <v>45</v>
      </c>
      <c r="C71" s="6" t="s">
        <v>118</v>
      </c>
      <c r="D71" s="6" t="s">
        <v>47</v>
      </c>
      <c r="E71" s="6" t="s">
        <v>119</v>
      </c>
      <c r="F71" s="6" t="s">
        <v>113</v>
      </c>
      <c r="G71" s="8">
        <v>5</v>
      </c>
      <c r="H71" s="11"/>
      <c r="I71" s="10">
        <f>ROUND((H71*G71),2)</f>
        <v>0</v>
      </c>
      <c r="O71">
        <f>rekapitulace!H8</f>
        <v>21</v>
      </c>
      <c r="P71">
        <f>O71/100*I71</f>
        <v>0</v>
      </c>
    </row>
    <row r="72" ht="25.5">
      <c r="E72" s="12" t="s">
        <v>114</v>
      </c>
    </row>
    <row r="73" spans="1:16" ht="38.25">
      <c r="A73" s="6">
        <v>21</v>
      </c>
      <c r="B73" s="6" t="s">
        <v>45</v>
      </c>
      <c r="C73" s="6" t="s">
        <v>120</v>
      </c>
      <c r="D73" s="6" t="s">
        <v>47</v>
      </c>
      <c r="E73" s="6" t="s">
        <v>121</v>
      </c>
      <c r="F73" s="6" t="s">
        <v>78</v>
      </c>
      <c r="G73" s="8">
        <v>25</v>
      </c>
      <c r="H73" s="11"/>
      <c r="I73" s="10">
        <f>ROUND((H73*G73),2)</f>
        <v>0</v>
      </c>
      <c r="O73">
        <f>rekapitulace!H8</f>
        <v>21</v>
      </c>
      <c r="P73">
        <f>O73/100*I73</f>
        <v>0</v>
      </c>
    </row>
    <row r="74" ht="12.75">
      <c r="E74" s="12" t="s">
        <v>122</v>
      </c>
    </row>
    <row r="75" spans="1:16" ht="25.5">
      <c r="A75" s="6">
        <v>22</v>
      </c>
      <c r="B75" s="6" t="s">
        <v>45</v>
      </c>
      <c r="C75" s="6" t="s">
        <v>123</v>
      </c>
      <c r="D75" s="6" t="s">
        <v>47</v>
      </c>
      <c r="E75" s="6" t="s">
        <v>124</v>
      </c>
      <c r="F75" s="6" t="s">
        <v>70</v>
      </c>
      <c r="G75" s="8">
        <v>1</v>
      </c>
      <c r="H75" s="11"/>
      <c r="I75" s="10">
        <f>ROUND((H75*G75),2)</f>
        <v>0</v>
      </c>
      <c r="O75">
        <f>rekapitulace!H8</f>
        <v>21</v>
      </c>
      <c r="P75">
        <f>O75/100*I75</f>
        <v>0</v>
      </c>
    </row>
    <row r="76" ht="357">
      <c r="E76" s="12" t="s">
        <v>125</v>
      </c>
    </row>
    <row r="77" spans="1:16" ht="38.25">
      <c r="A77" s="6">
        <v>23</v>
      </c>
      <c r="B77" s="6" t="s">
        <v>45</v>
      </c>
      <c r="C77" s="6" t="s">
        <v>126</v>
      </c>
      <c r="D77" s="6" t="s">
        <v>47</v>
      </c>
      <c r="E77" s="6" t="s">
        <v>127</v>
      </c>
      <c r="F77" s="6" t="s">
        <v>70</v>
      </c>
      <c r="G77" s="8">
        <v>260.517</v>
      </c>
      <c r="H77" s="11"/>
      <c r="I77" s="10">
        <f>ROUND((H77*G77),2)</f>
        <v>0</v>
      </c>
      <c r="O77">
        <f>rekapitulace!H8</f>
        <v>21</v>
      </c>
      <c r="P77">
        <f>O77/100*I77</f>
        <v>0</v>
      </c>
    </row>
    <row r="78" ht="51">
      <c r="E78" s="12" t="s">
        <v>128</v>
      </c>
    </row>
    <row r="79" ht="102">
      <c r="E79" s="12" t="s">
        <v>129</v>
      </c>
    </row>
    <row r="80" spans="1:16" ht="25.5">
      <c r="A80" s="6">
        <v>24</v>
      </c>
      <c r="B80" s="6" t="s">
        <v>45</v>
      </c>
      <c r="C80" s="6" t="s">
        <v>130</v>
      </c>
      <c r="D80" s="6" t="s">
        <v>47</v>
      </c>
      <c r="E80" s="6" t="s">
        <v>131</v>
      </c>
      <c r="F80" s="6" t="s">
        <v>70</v>
      </c>
      <c r="G80" s="8">
        <v>54.794</v>
      </c>
      <c r="H80" s="11"/>
      <c r="I80" s="10">
        <f>ROUND((H80*G80),2)</f>
        <v>0</v>
      </c>
      <c r="O80">
        <f>rekapitulace!H8</f>
        <v>21</v>
      </c>
      <c r="P80">
        <f>O80/100*I80</f>
        <v>0</v>
      </c>
    </row>
    <row r="81" ht="51">
      <c r="E81" s="12" t="s">
        <v>132</v>
      </c>
    </row>
    <row r="82" ht="102">
      <c r="E82" s="12" t="s">
        <v>129</v>
      </c>
    </row>
    <row r="83" spans="1:16" ht="38.25">
      <c r="A83" s="6">
        <v>25</v>
      </c>
      <c r="B83" s="6" t="s">
        <v>45</v>
      </c>
      <c r="C83" s="6" t="s">
        <v>133</v>
      </c>
      <c r="D83" s="6" t="s">
        <v>47</v>
      </c>
      <c r="E83" s="6" t="s">
        <v>134</v>
      </c>
      <c r="F83" s="6" t="s">
        <v>70</v>
      </c>
      <c r="G83" s="8">
        <v>24.24</v>
      </c>
      <c r="H83" s="11"/>
      <c r="I83" s="10">
        <f>ROUND((H83*G83),2)</f>
        <v>0</v>
      </c>
      <c r="O83">
        <f>rekapitulace!H8</f>
        <v>21</v>
      </c>
      <c r="P83">
        <f>O83/100*I83</f>
        <v>0</v>
      </c>
    </row>
    <row r="84" ht="12.75">
      <c r="E84" s="12" t="s">
        <v>135</v>
      </c>
    </row>
    <row r="85" ht="102">
      <c r="E85" s="12" t="s">
        <v>129</v>
      </c>
    </row>
    <row r="86" spans="1:16" ht="25.5">
      <c r="A86" s="6">
        <v>26</v>
      </c>
      <c r="B86" s="6" t="s">
        <v>45</v>
      </c>
      <c r="C86" s="6" t="s">
        <v>136</v>
      </c>
      <c r="D86" s="6" t="s">
        <v>47</v>
      </c>
      <c r="E86" s="6" t="s">
        <v>137</v>
      </c>
      <c r="F86" s="6" t="s">
        <v>49</v>
      </c>
      <c r="G86" s="8">
        <v>1.8</v>
      </c>
      <c r="H86" s="11"/>
      <c r="I86" s="10">
        <f>ROUND((H86*G86),2)</f>
        <v>0</v>
      </c>
      <c r="O86">
        <f>rekapitulace!H8</f>
        <v>21</v>
      </c>
      <c r="P86">
        <f>O86/100*I86</f>
        <v>0</v>
      </c>
    </row>
    <row r="87" ht="12.75">
      <c r="E87" s="12" t="s">
        <v>138</v>
      </c>
    </row>
    <row r="88" ht="76.5">
      <c r="E88" s="12" t="s">
        <v>139</v>
      </c>
    </row>
    <row r="89" spans="1:16" ht="51">
      <c r="A89" s="6">
        <v>27</v>
      </c>
      <c r="B89" s="6" t="s">
        <v>45</v>
      </c>
      <c r="C89" s="6" t="s">
        <v>140</v>
      </c>
      <c r="D89" s="6" t="s">
        <v>47</v>
      </c>
      <c r="E89" s="6" t="s">
        <v>141</v>
      </c>
      <c r="F89" s="6" t="s">
        <v>65</v>
      </c>
      <c r="G89" s="8">
        <v>50</v>
      </c>
      <c r="H89" s="11"/>
      <c r="I89" s="10">
        <f>ROUND((H89*G89),2)</f>
        <v>0</v>
      </c>
      <c r="O89">
        <f>rekapitulace!H8</f>
        <v>21</v>
      </c>
      <c r="P89">
        <f>O89/100*I89</f>
        <v>0</v>
      </c>
    </row>
    <row r="90" ht="76.5">
      <c r="E90" s="12" t="s">
        <v>139</v>
      </c>
    </row>
    <row r="91" spans="1:16" ht="38.25">
      <c r="A91" s="6">
        <v>28</v>
      </c>
      <c r="B91" s="6" t="s">
        <v>45</v>
      </c>
      <c r="C91" s="6" t="s">
        <v>142</v>
      </c>
      <c r="D91" s="6" t="s">
        <v>47</v>
      </c>
      <c r="E91" s="6" t="s">
        <v>143</v>
      </c>
      <c r="F91" s="6" t="s">
        <v>144</v>
      </c>
      <c r="G91" s="8">
        <v>1</v>
      </c>
      <c r="H91" s="11"/>
      <c r="I91" s="10">
        <f>ROUND((H91*G91),2)</f>
        <v>0</v>
      </c>
      <c r="O91">
        <f>rekapitulace!H8</f>
        <v>21</v>
      </c>
      <c r="P91">
        <f>O91/100*I91</f>
        <v>0</v>
      </c>
    </row>
    <row r="92" ht="216.75">
      <c r="E92" s="12" t="s">
        <v>145</v>
      </c>
    </row>
    <row r="93" spans="1:16" ht="12.75" customHeight="1">
      <c r="A93" s="13"/>
      <c r="B93" s="13"/>
      <c r="C93" s="13" t="s">
        <v>42</v>
      </c>
      <c r="D93" s="13"/>
      <c r="E93" s="13" t="s">
        <v>105</v>
      </c>
      <c r="F93" s="13"/>
      <c r="G93" s="13"/>
      <c r="H93" s="13"/>
      <c r="I93" s="13">
        <f>SUM(I62:I92)</f>
        <v>0</v>
      </c>
      <c r="P93">
        <f>ROUND(SUM(P62:P92),2)</f>
        <v>0</v>
      </c>
    </row>
    <row r="95" spans="1:16" ht="12.75" customHeight="1">
      <c r="A95" s="13"/>
      <c r="B95" s="13"/>
      <c r="C95" s="13"/>
      <c r="D95" s="13"/>
      <c r="E95" s="13" t="s">
        <v>146</v>
      </c>
      <c r="F95" s="13"/>
      <c r="G95" s="13"/>
      <c r="H95" s="13"/>
      <c r="I95" s="13">
        <f>+I23+I53+I59+I93</f>
        <v>0</v>
      </c>
      <c r="P95">
        <f>+P23+P53+P59+P93</f>
        <v>0</v>
      </c>
    </row>
    <row r="97" spans="1:9" ht="12.75" customHeight="1">
      <c r="A97" s="7" t="s">
        <v>147</v>
      </c>
      <c r="B97" s="7"/>
      <c r="C97" s="7"/>
      <c r="D97" s="7"/>
      <c r="E97" s="7"/>
      <c r="F97" s="7"/>
      <c r="G97" s="7"/>
      <c r="H97" s="7"/>
      <c r="I97" s="7"/>
    </row>
    <row r="98" spans="1:9" ht="12.75" customHeight="1">
      <c r="A98" s="7"/>
      <c r="B98" s="7"/>
      <c r="C98" s="7"/>
      <c r="D98" s="7"/>
      <c r="E98" s="7" t="s">
        <v>148</v>
      </c>
      <c r="F98" s="7"/>
      <c r="G98" s="7"/>
      <c r="H98" s="7"/>
      <c r="I98" s="7"/>
    </row>
    <row r="99" spans="1:16" ht="12.75" customHeight="1">
      <c r="A99" s="13"/>
      <c r="B99" s="13"/>
      <c r="C99" s="13"/>
      <c r="D99" s="13"/>
      <c r="E99" s="13" t="s">
        <v>149</v>
      </c>
      <c r="F99" s="13"/>
      <c r="G99" s="13"/>
      <c r="H99" s="13"/>
      <c r="I99" s="13">
        <v>0</v>
      </c>
      <c r="P99">
        <v>0</v>
      </c>
    </row>
    <row r="100" spans="1:9" ht="12.75" customHeight="1">
      <c r="A100" s="13"/>
      <c r="B100" s="13"/>
      <c r="C100" s="13"/>
      <c r="D100" s="13"/>
      <c r="E100" s="13" t="s">
        <v>150</v>
      </c>
      <c r="F100" s="13"/>
      <c r="G100" s="13"/>
      <c r="H100" s="13"/>
      <c r="I100" s="13"/>
    </row>
    <row r="101" spans="1:16" ht="12.75" customHeight="1">
      <c r="A101" s="13"/>
      <c r="B101" s="13"/>
      <c r="C101" s="13"/>
      <c r="D101" s="13"/>
      <c r="E101" s="13" t="s">
        <v>151</v>
      </c>
      <c r="F101" s="13"/>
      <c r="G101" s="13"/>
      <c r="H101" s="13"/>
      <c r="I101" s="13">
        <v>0</v>
      </c>
      <c r="P101">
        <v>0</v>
      </c>
    </row>
    <row r="102" spans="1:16" ht="12.75" customHeight="1">
      <c r="A102" s="13"/>
      <c r="B102" s="13"/>
      <c r="C102" s="13"/>
      <c r="D102" s="13"/>
      <c r="E102" s="13" t="s">
        <v>152</v>
      </c>
      <c r="F102" s="13"/>
      <c r="G102" s="13"/>
      <c r="H102" s="13"/>
      <c r="I102" s="13">
        <f>I99+I101</f>
        <v>0</v>
      </c>
      <c r="P102">
        <f>P99+P101</f>
        <v>0</v>
      </c>
    </row>
    <row r="104" spans="1:16" ht="12.75" customHeight="1">
      <c r="A104" s="13"/>
      <c r="B104" s="13"/>
      <c r="C104" s="13"/>
      <c r="D104" s="13"/>
      <c r="E104" s="13" t="s">
        <v>152</v>
      </c>
      <c r="F104" s="13"/>
      <c r="G104" s="13"/>
      <c r="H104" s="13"/>
      <c r="I104" s="13">
        <f>I95+I102</f>
        <v>0</v>
      </c>
      <c r="P104">
        <f>P95+P102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153</v>
      </c>
      <c r="D5" s="5"/>
      <c r="E5" s="5" t="s">
        <v>154</v>
      </c>
    </row>
    <row r="6" spans="1:5" ht="12.75" customHeight="1">
      <c r="A6" t="s">
        <v>18</v>
      </c>
      <c r="C6" s="5" t="s">
        <v>153</v>
      </c>
      <c r="D6" s="5"/>
      <c r="E6" s="5" t="s">
        <v>154</v>
      </c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 t="s">
        <v>31</v>
      </c>
      <c r="I8" s="14"/>
      <c r="O8" t="s">
        <v>34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44</v>
      </c>
      <c r="D11" s="7"/>
      <c r="E11" s="7" t="s">
        <v>43</v>
      </c>
      <c r="F11" s="7"/>
      <c r="G11" s="9"/>
      <c r="H11" s="7"/>
      <c r="I11" s="9"/>
    </row>
    <row r="12" spans="1:16" ht="25.5">
      <c r="A12" s="6">
        <v>1</v>
      </c>
      <c r="B12" s="6" t="s">
        <v>45</v>
      </c>
      <c r="C12" s="6" t="s">
        <v>46</v>
      </c>
      <c r="D12" s="6" t="s">
        <v>47</v>
      </c>
      <c r="E12" s="6" t="s">
        <v>48</v>
      </c>
      <c r="F12" s="6" t="s">
        <v>49</v>
      </c>
      <c r="G12" s="8">
        <v>1225.283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63.75">
      <c r="E13" s="12" t="s">
        <v>155</v>
      </c>
    </row>
    <row r="14" ht="25.5">
      <c r="E14" s="12" t="s">
        <v>51</v>
      </c>
    </row>
    <row r="15" spans="1:16" ht="25.5">
      <c r="A15" s="6">
        <v>2</v>
      </c>
      <c r="B15" s="6" t="s">
        <v>45</v>
      </c>
      <c r="C15" s="6" t="s">
        <v>52</v>
      </c>
      <c r="D15" s="6" t="s">
        <v>47</v>
      </c>
      <c r="E15" s="6" t="s">
        <v>53</v>
      </c>
      <c r="F15" s="6" t="s">
        <v>49</v>
      </c>
      <c r="G15" s="8">
        <v>56.2</v>
      </c>
      <c r="H15" s="11"/>
      <c r="I15" s="10">
        <f>ROUND((H15*G15),2)</f>
        <v>0</v>
      </c>
      <c r="O15">
        <f>rekapitulace!H8</f>
        <v>21</v>
      </c>
      <c r="P15">
        <f>O15/100*I15</f>
        <v>0</v>
      </c>
    </row>
    <row r="16" ht="51">
      <c r="E16" s="12" t="s">
        <v>156</v>
      </c>
    </row>
    <row r="17" ht="25.5">
      <c r="E17" s="12" t="s">
        <v>51</v>
      </c>
    </row>
    <row r="18" spans="1:16" ht="25.5">
      <c r="A18" s="6">
        <v>3</v>
      </c>
      <c r="B18" s="6" t="s">
        <v>45</v>
      </c>
      <c r="C18" s="6" t="s">
        <v>55</v>
      </c>
      <c r="D18" s="6" t="s">
        <v>47</v>
      </c>
      <c r="E18" s="6" t="s">
        <v>56</v>
      </c>
      <c r="F18" s="6" t="s">
        <v>49</v>
      </c>
      <c r="G18" s="8">
        <v>74.991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38.25">
      <c r="E19" s="12" t="s">
        <v>157</v>
      </c>
    </row>
    <row r="20" ht="25.5">
      <c r="E20" s="12" t="s">
        <v>51</v>
      </c>
    </row>
    <row r="21" spans="1:16" ht="25.5">
      <c r="A21" s="6">
        <v>4</v>
      </c>
      <c r="B21" s="6" t="s">
        <v>45</v>
      </c>
      <c r="C21" s="6" t="s">
        <v>158</v>
      </c>
      <c r="D21" s="6" t="s">
        <v>47</v>
      </c>
      <c r="E21" s="6" t="s">
        <v>159</v>
      </c>
      <c r="F21" s="6" t="s">
        <v>60</v>
      </c>
      <c r="G21" s="8">
        <v>1</v>
      </c>
      <c r="H21" s="11"/>
      <c r="I21" s="10">
        <f>ROUND((H21*G21),2)</f>
        <v>0</v>
      </c>
      <c r="O21">
        <f>rekapitulace!H8</f>
        <v>21</v>
      </c>
      <c r="P21">
        <f>O21/100*I21</f>
        <v>0</v>
      </c>
    </row>
    <row r="22" ht="12.75">
      <c r="E22" s="12" t="s">
        <v>160</v>
      </c>
    </row>
    <row r="23" spans="1:16" ht="25.5">
      <c r="A23" s="6">
        <v>5</v>
      </c>
      <c r="B23" s="6" t="s">
        <v>161</v>
      </c>
      <c r="C23" s="6" t="s">
        <v>162</v>
      </c>
      <c r="D23" s="6" t="s">
        <v>47</v>
      </c>
      <c r="E23" s="6" t="s">
        <v>163</v>
      </c>
      <c r="F23" s="6" t="s">
        <v>113</v>
      </c>
      <c r="G23" s="8">
        <v>1</v>
      </c>
      <c r="H23" s="11"/>
      <c r="I23" s="10">
        <f>ROUND((H23*G23),2)</f>
        <v>0</v>
      </c>
      <c r="O23">
        <f>rekapitulace!H8</f>
        <v>21</v>
      </c>
      <c r="P23">
        <f>O23/100*I23</f>
        <v>0</v>
      </c>
    </row>
    <row r="24" ht="12.75">
      <c r="E24" s="12" t="s">
        <v>164</v>
      </c>
    </row>
    <row r="25" spans="1:16" ht="25.5">
      <c r="A25" s="6">
        <v>6</v>
      </c>
      <c r="B25" s="6" t="s">
        <v>45</v>
      </c>
      <c r="C25" s="6" t="s">
        <v>165</v>
      </c>
      <c r="D25" s="6" t="s">
        <v>47</v>
      </c>
      <c r="E25" s="6" t="s">
        <v>166</v>
      </c>
      <c r="F25" s="6" t="s">
        <v>60</v>
      </c>
      <c r="G25" s="8">
        <v>1</v>
      </c>
      <c r="H25" s="11"/>
      <c r="I25" s="10">
        <f>ROUND((H25*G25),2)</f>
        <v>0</v>
      </c>
      <c r="O25">
        <f>rekapitulace!H8</f>
        <v>21</v>
      </c>
      <c r="P25">
        <f>O25/100*I25</f>
        <v>0</v>
      </c>
    </row>
    <row r="26" ht="12.75">
      <c r="E26" s="12" t="s">
        <v>164</v>
      </c>
    </row>
    <row r="27" spans="1:16" ht="25.5">
      <c r="A27" s="6">
        <v>7</v>
      </c>
      <c r="B27" s="6" t="s">
        <v>161</v>
      </c>
      <c r="C27" s="6" t="s">
        <v>167</v>
      </c>
      <c r="D27" s="6" t="s">
        <v>47</v>
      </c>
      <c r="E27" s="6" t="s">
        <v>168</v>
      </c>
      <c r="F27" s="6" t="s">
        <v>113</v>
      </c>
      <c r="G27" s="8">
        <v>1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12.75">
      <c r="E28" s="12" t="s">
        <v>164</v>
      </c>
    </row>
    <row r="29" spans="1:16" ht="12.75">
      <c r="A29" s="6">
        <v>8</v>
      </c>
      <c r="B29" s="6" t="s">
        <v>161</v>
      </c>
      <c r="C29" s="6" t="s">
        <v>169</v>
      </c>
      <c r="D29" s="6" t="s">
        <v>47</v>
      </c>
      <c r="E29" s="6" t="s">
        <v>170</v>
      </c>
      <c r="F29" s="6" t="s">
        <v>113</v>
      </c>
      <c r="G29" s="8">
        <v>1</v>
      </c>
      <c r="H29" s="11"/>
      <c r="I29" s="10">
        <f>ROUND((H29*G29),2)</f>
        <v>0</v>
      </c>
      <c r="O29">
        <f>rekapitulace!H8</f>
        <v>21</v>
      </c>
      <c r="P29">
        <f>O29/100*I29</f>
        <v>0</v>
      </c>
    </row>
    <row r="30" ht="12.75">
      <c r="E30" s="12" t="s">
        <v>164</v>
      </c>
    </row>
    <row r="31" spans="1:16" ht="12.75">
      <c r="A31" s="6">
        <v>9</v>
      </c>
      <c r="B31" s="6" t="s">
        <v>161</v>
      </c>
      <c r="C31" s="6" t="s">
        <v>171</v>
      </c>
      <c r="D31" s="6" t="s">
        <v>47</v>
      </c>
      <c r="E31" s="6" t="s">
        <v>172</v>
      </c>
      <c r="F31" s="6" t="s">
        <v>113</v>
      </c>
      <c r="G31" s="8">
        <v>1</v>
      </c>
      <c r="H31" s="11"/>
      <c r="I31" s="10">
        <f>ROUND((H31*G31),2)</f>
        <v>0</v>
      </c>
      <c r="O31">
        <f>rekapitulace!H8</f>
        <v>21</v>
      </c>
      <c r="P31">
        <f>O31/100*I31</f>
        <v>0</v>
      </c>
    </row>
    <row r="32" ht="12.75">
      <c r="E32" s="12" t="s">
        <v>164</v>
      </c>
    </row>
    <row r="33" spans="1:16" ht="25.5">
      <c r="A33" s="6">
        <v>10</v>
      </c>
      <c r="B33" s="6" t="s">
        <v>161</v>
      </c>
      <c r="C33" s="6" t="s">
        <v>173</v>
      </c>
      <c r="D33" s="6" t="s">
        <v>47</v>
      </c>
      <c r="E33" s="6" t="s">
        <v>174</v>
      </c>
      <c r="F33" s="6" t="s">
        <v>113</v>
      </c>
      <c r="G33" s="8">
        <v>1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ht="12.75">
      <c r="E34" s="12" t="s">
        <v>164</v>
      </c>
    </row>
    <row r="35" spans="1:16" ht="12.75">
      <c r="A35" s="6">
        <v>11</v>
      </c>
      <c r="B35" s="6" t="s">
        <v>45</v>
      </c>
      <c r="C35" s="6" t="s">
        <v>175</v>
      </c>
      <c r="D35" s="6" t="s">
        <v>47</v>
      </c>
      <c r="E35" s="6" t="s">
        <v>176</v>
      </c>
      <c r="F35" s="6" t="s">
        <v>60</v>
      </c>
      <c r="G35" s="8">
        <v>1</v>
      </c>
      <c r="H35" s="11"/>
      <c r="I35" s="10">
        <f>ROUND((H35*G35),2)</f>
        <v>0</v>
      </c>
      <c r="O35">
        <f>rekapitulace!H8</f>
        <v>21</v>
      </c>
      <c r="P35">
        <f>O35/100*I35</f>
        <v>0</v>
      </c>
    </row>
    <row r="36" ht="76.5">
      <c r="E36" s="12" t="s">
        <v>177</v>
      </c>
    </row>
    <row r="37" spans="1:16" ht="12.75">
      <c r="A37" s="6">
        <v>12</v>
      </c>
      <c r="B37" s="6" t="s">
        <v>161</v>
      </c>
      <c r="C37" s="6" t="s">
        <v>178</v>
      </c>
      <c r="D37" s="6" t="s">
        <v>47</v>
      </c>
      <c r="E37" s="6" t="s">
        <v>179</v>
      </c>
      <c r="F37" s="6" t="s">
        <v>113</v>
      </c>
      <c r="G37" s="8">
        <v>1</v>
      </c>
      <c r="H37" s="11"/>
      <c r="I37" s="10">
        <f>ROUND((H37*G37),2)</f>
        <v>0</v>
      </c>
      <c r="O37">
        <f>rekapitulace!H8</f>
        <v>21</v>
      </c>
      <c r="P37">
        <f>O37/100*I37</f>
        <v>0</v>
      </c>
    </row>
    <row r="38" ht="51">
      <c r="E38" s="12" t="s">
        <v>180</v>
      </c>
    </row>
    <row r="39" spans="1:16" ht="25.5">
      <c r="A39" s="6">
        <v>13</v>
      </c>
      <c r="B39" s="6" t="s">
        <v>161</v>
      </c>
      <c r="C39" s="6" t="s">
        <v>181</v>
      </c>
      <c r="D39" s="6" t="s">
        <v>47</v>
      </c>
      <c r="E39" s="6" t="s">
        <v>182</v>
      </c>
      <c r="F39" s="6" t="s">
        <v>183</v>
      </c>
      <c r="G39" s="8">
        <v>1</v>
      </c>
      <c r="H39" s="11"/>
      <c r="I39" s="10">
        <f>ROUND((H39*G39),2)</f>
        <v>0</v>
      </c>
      <c r="O39">
        <f>rekapitulace!H8</f>
        <v>21</v>
      </c>
      <c r="P39">
        <f>O39/100*I39</f>
        <v>0</v>
      </c>
    </row>
    <row r="40" ht="12.75">
      <c r="E40" s="12" t="s">
        <v>184</v>
      </c>
    </row>
    <row r="41" spans="1:16" ht="25.5">
      <c r="A41" s="6">
        <v>14</v>
      </c>
      <c r="B41" s="6" t="s">
        <v>45</v>
      </c>
      <c r="C41" s="6" t="s">
        <v>185</v>
      </c>
      <c r="D41" s="6" t="s">
        <v>47</v>
      </c>
      <c r="E41" s="6" t="s">
        <v>186</v>
      </c>
      <c r="F41" s="6" t="s">
        <v>60</v>
      </c>
      <c r="G41" s="8">
        <v>1</v>
      </c>
      <c r="H41" s="11"/>
      <c r="I41" s="10">
        <f>ROUND((H41*G41),2)</f>
        <v>0</v>
      </c>
      <c r="O41">
        <f>rekapitulace!H8</f>
        <v>21</v>
      </c>
      <c r="P41">
        <f>O41/100*I41</f>
        <v>0</v>
      </c>
    </row>
    <row r="42" ht="89.25">
      <c r="E42" s="12" t="s">
        <v>187</v>
      </c>
    </row>
    <row r="43" spans="1:16" ht="51">
      <c r="A43" s="6">
        <v>15</v>
      </c>
      <c r="B43" s="6" t="s">
        <v>45</v>
      </c>
      <c r="C43" s="6" t="s">
        <v>188</v>
      </c>
      <c r="D43" s="6" t="s">
        <v>47</v>
      </c>
      <c r="E43" s="6" t="s">
        <v>189</v>
      </c>
      <c r="F43" s="6" t="s">
        <v>60</v>
      </c>
      <c r="G43" s="8">
        <v>1</v>
      </c>
      <c r="H43" s="11"/>
      <c r="I43" s="10">
        <f>ROUND((H43*G43),2)</f>
        <v>0</v>
      </c>
      <c r="O43">
        <f>rekapitulace!H8</f>
        <v>21</v>
      </c>
      <c r="P43">
        <f>O43/100*I43</f>
        <v>0</v>
      </c>
    </row>
    <row r="44" ht="25.5">
      <c r="E44" s="12" t="s">
        <v>190</v>
      </c>
    </row>
    <row r="45" spans="1:16" ht="25.5">
      <c r="A45" s="6">
        <v>16</v>
      </c>
      <c r="B45" s="6" t="s">
        <v>45</v>
      </c>
      <c r="C45" s="6" t="s">
        <v>191</v>
      </c>
      <c r="D45" s="6" t="s">
        <v>47</v>
      </c>
      <c r="E45" s="6" t="s">
        <v>192</v>
      </c>
      <c r="F45" s="6" t="s">
        <v>60</v>
      </c>
      <c r="G45" s="8">
        <v>1</v>
      </c>
      <c r="H45" s="11"/>
      <c r="I45" s="10">
        <f>ROUND((H45*G45),2)</f>
        <v>0</v>
      </c>
      <c r="O45">
        <f>rekapitulace!H8</f>
        <v>21</v>
      </c>
      <c r="P45">
        <f>O45/100*I45</f>
        <v>0</v>
      </c>
    </row>
    <row r="46" ht="12.75">
      <c r="E46" s="12" t="s">
        <v>193</v>
      </c>
    </row>
    <row r="47" spans="1:16" ht="12.75" customHeight="1">
      <c r="A47" s="13"/>
      <c r="B47" s="13"/>
      <c r="C47" s="13" t="s">
        <v>44</v>
      </c>
      <c r="D47" s="13"/>
      <c r="E47" s="13" t="s">
        <v>43</v>
      </c>
      <c r="F47" s="13"/>
      <c r="G47" s="13"/>
      <c r="H47" s="13"/>
      <c r="I47" s="13">
        <f>SUM(I12:I46)</f>
        <v>0</v>
      </c>
      <c r="P47">
        <f>ROUND(SUM(P12:P46),2)</f>
        <v>0</v>
      </c>
    </row>
    <row r="49" spans="1:9" ht="12.75" customHeight="1">
      <c r="A49" s="7"/>
      <c r="B49" s="7"/>
      <c r="C49" s="7" t="s">
        <v>24</v>
      </c>
      <c r="D49" s="7"/>
      <c r="E49" s="7" t="s">
        <v>62</v>
      </c>
      <c r="F49" s="7"/>
      <c r="G49" s="9"/>
      <c r="H49" s="7"/>
      <c r="I49" s="9"/>
    </row>
    <row r="50" spans="1:16" ht="25.5">
      <c r="A50" s="6">
        <v>17</v>
      </c>
      <c r="B50" s="6" t="s">
        <v>45</v>
      </c>
      <c r="C50" s="6" t="s">
        <v>194</v>
      </c>
      <c r="D50" s="6" t="s">
        <v>47</v>
      </c>
      <c r="E50" s="6" t="s">
        <v>195</v>
      </c>
      <c r="F50" s="6" t="s">
        <v>70</v>
      </c>
      <c r="G50" s="8">
        <v>13.65</v>
      </c>
      <c r="H50" s="11"/>
      <c r="I50" s="10">
        <f>ROUND((H50*G50),2)</f>
        <v>0</v>
      </c>
      <c r="O50">
        <f>rekapitulace!H8</f>
        <v>21</v>
      </c>
      <c r="P50">
        <f>O50/100*I50</f>
        <v>0</v>
      </c>
    </row>
    <row r="51" ht="12.75">
      <c r="E51" s="12" t="s">
        <v>196</v>
      </c>
    </row>
    <row r="52" ht="63.75">
      <c r="E52" s="12" t="s">
        <v>72</v>
      </c>
    </row>
    <row r="53" spans="1:16" ht="25.5">
      <c r="A53" s="6">
        <v>18</v>
      </c>
      <c r="B53" s="6" t="s">
        <v>45</v>
      </c>
      <c r="C53" s="6" t="s">
        <v>197</v>
      </c>
      <c r="D53" s="6" t="s">
        <v>47</v>
      </c>
      <c r="E53" s="6" t="s">
        <v>198</v>
      </c>
      <c r="F53" s="6" t="s">
        <v>199</v>
      </c>
      <c r="G53" s="8">
        <v>160</v>
      </c>
      <c r="H53" s="11"/>
      <c r="I53" s="10">
        <f>ROUND((H53*G53),2)</f>
        <v>0</v>
      </c>
      <c r="O53">
        <f>rekapitulace!H8</f>
        <v>21</v>
      </c>
      <c r="P53">
        <f>O53/100*I53</f>
        <v>0</v>
      </c>
    </row>
    <row r="54" ht="12.75">
      <c r="E54" s="12" t="s">
        <v>200</v>
      </c>
    </row>
    <row r="55" ht="38.25">
      <c r="E55" s="12" t="s">
        <v>201</v>
      </c>
    </row>
    <row r="56" spans="1:16" ht="51">
      <c r="A56" s="6">
        <v>19</v>
      </c>
      <c r="B56" s="6" t="s">
        <v>45</v>
      </c>
      <c r="C56" s="6" t="s">
        <v>202</v>
      </c>
      <c r="D56" s="6" t="s">
        <v>47</v>
      </c>
      <c r="E56" s="6" t="s">
        <v>203</v>
      </c>
      <c r="F56" s="6" t="s">
        <v>70</v>
      </c>
      <c r="G56" s="8">
        <v>372.603</v>
      </c>
      <c r="H56" s="11"/>
      <c r="I56" s="10">
        <f>ROUND((H56*G56),2)</f>
        <v>0</v>
      </c>
      <c r="O56">
        <f>rekapitulace!H8</f>
        <v>21</v>
      </c>
      <c r="P56">
        <f>O56/100*I56</f>
        <v>0</v>
      </c>
    </row>
    <row r="57" ht="51">
      <c r="E57" s="12" t="s">
        <v>204</v>
      </c>
    </row>
    <row r="58" ht="369.75">
      <c r="E58" s="12" t="s">
        <v>205</v>
      </c>
    </row>
    <row r="59" spans="1:16" ht="25.5">
      <c r="A59" s="6">
        <v>20</v>
      </c>
      <c r="B59" s="6" t="s">
        <v>45</v>
      </c>
      <c r="C59" s="6" t="s">
        <v>206</v>
      </c>
      <c r="D59" s="6" t="s">
        <v>47</v>
      </c>
      <c r="E59" s="6" t="s">
        <v>207</v>
      </c>
      <c r="F59" s="6" t="s">
        <v>70</v>
      </c>
      <c r="G59" s="8">
        <v>384</v>
      </c>
      <c r="H59" s="11"/>
      <c r="I59" s="10">
        <f>ROUND((H59*G59),2)</f>
        <v>0</v>
      </c>
      <c r="O59">
        <f>rekapitulace!H8</f>
        <v>21</v>
      </c>
      <c r="P59">
        <f>O59/100*I59</f>
        <v>0</v>
      </c>
    </row>
    <row r="60" ht="306">
      <c r="E60" s="12" t="s">
        <v>208</v>
      </c>
    </row>
    <row r="61" spans="1:16" ht="38.25">
      <c r="A61" s="6">
        <v>21</v>
      </c>
      <c r="B61" s="6" t="s">
        <v>45</v>
      </c>
      <c r="C61" s="6" t="s">
        <v>209</v>
      </c>
      <c r="D61" s="6" t="s">
        <v>47</v>
      </c>
      <c r="E61" s="6" t="s">
        <v>210</v>
      </c>
      <c r="F61" s="6" t="s">
        <v>70</v>
      </c>
      <c r="G61" s="8">
        <v>256.11</v>
      </c>
      <c r="H61" s="11"/>
      <c r="I61" s="10">
        <f>ROUND((H61*G61),2)</f>
        <v>0</v>
      </c>
      <c r="O61">
        <f>rekapitulace!H8</f>
        <v>21</v>
      </c>
      <c r="P61">
        <f>O61/100*I61</f>
        <v>0</v>
      </c>
    </row>
    <row r="62" ht="12.75">
      <c r="E62" s="12" t="s">
        <v>211</v>
      </c>
    </row>
    <row r="63" ht="318.75">
      <c r="E63" s="12" t="s">
        <v>212</v>
      </c>
    </row>
    <row r="64" spans="1:16" ht="25.5">
      <c r="A64" s="6">
        <v>22</v>
      </c>
      <c r="B64" s="6" t="s">
        <v>45</v>
      </c>
      <c r="C64" s="6" t="s">
        <v>94</v>
      </c>
      <c r="D64" s="6" t="s">
        <v>47</v>
      </c>
      <c r="E64" s="6" t="s">
        <v>213</v>
      </c>
      <c r="F64" s="6" t="s">
        <v>70</v>
      </c>
      <c r="G64" s="8">
        <v>441.31</v>
      </c>
      <c r="H64" s="11"/>
      <c r="I64" s="10">
        <f>ROUND((H64*G64),2)</f>
        <v>0</v>
      </c>
      <c r="O64">
        <f>rekapitulace!H8</f>
        <v>21</v>
      </c>
      <c r="P64">
        <f>O64/100*I64</f>
        <v>0</v>
      </c>
    </row>
    <row r="65" ht="63.75">
      <c r="E65" s="12" t="s">
        <v>214</v>
      </c>
    </row>
    <row r="66" ht="191.25">
      <c r="E66" s="12" t="s">
        <v>96</v>
      </c>
    </row>
    <row r="67" spans="1:16" ht="38.25">
      <c r="A67" s="6">
        <v>23</v>
      </c>
      <c r="B67" s="6" t="s">
        <v>45</v>
      </c>
      <c r="C67" s="6" t="s">
        <v>215</v>
      </c>
      <c r="D67" s="6" t="s">
        <v>47</v>
      </c>
      <c r="E67" s="6" t="s">
        <v>216</v>
      </c>
      <c r="F67" s="6" t="s">
        <v>70</v>
      </c>
      <c r="G67" s="8">
        <v>18.5</v>
      </c>
      <c r="H67" s="11"/>
      <c r="I67" s="10">
        <f>ROUND((H67*G67),2)</f>
        <v>0</v>
      </c>
      <c r="O67">
        <f>rekapitulace!H8</f>
        <v>21</v>
      </c>
      <c r="P67">
        <f>O67/100*I67</f>
        <v>0</v>
      </c>
    </row>
    <row r="68" ht="12.75">
      <c r="E68" s="12" t="s">
        <v>217</v>
      </c>
    </row>
    <row r="69" ht="280.5">
      <c r="E69" s="12" t="s">
        <v>218</v>
      </c>
    </row>
    <row r="70" spans="1:16" ht="76.5">
      <c r="A70" s="6">
        <v>24</v>
      </c>
      <c r="B70" s="6" t="s">
        <v>45</v>
      </c>
      <c r="C70" s="6" t="s">
        <v>219</v>
      </c>
      <c r="D70" s="6" t="s">
        <v>24</v>
      </c>
      <c r="E70" s="6" t="s">
        <v>220</v>
      </c>
      <c r="F70" s="6" t="s">
        <v>70</v>
      </c>
      <c r="G70" s="8">
        <v>296.403</v>
      </c>
      <c r="H70" s="11"/>
      <c r="I70" s="10">
        <f>ROUND((H70*G70),2)</f>
        <v>0</v>
      </c>
      <c r="O70">
        <f>rekapitulace!H8</f>
        <v>21</v>
      </c>
      <c r="P70">
        <f>O70/100*I70</f>
        <v>0</v>
      </c>
    </row>
    <row r="71" ht="51">
      <c r="E71" s="12" t="s">
        <v>221</v>
      </c>
    </row>
    <row r="72" ht="229.5">
      <c r="E72" s="12" t="s">
        <v>222</v>
      </c>
    </row>
    <row r="73" spans="1:16" ht="25.5">
      <c r="A73" s="6">
        <v>25</v>
      </c>
      <c r="B73" s="6" t="s">
        <v>45</v>
      </c>
      <c r="C73" s="6" t="s">
        <v>223</v>
      </c>
      <c r="D73" s="6" t="s">
        <v>47</v>
      </c>
      <c r="E73" s="6" t="s">
        <v>224</v>
      </c>
      <c r="F73" s="6" t="s">
        <v>70</v>
      </c>
      <c r="G73" s="8">
        <v>2.4</v>
      </c>
      <c r="H73" s="11"/>
      <c r="I73" s="10">
        <f>ROUND((H73*G73),2)</f>
        <v>0</v>
      </c>
      <c r="O73">
        <f>rekapitulace!H8</f>
        <v>21</v>
      </c>
      <c r="P73">
        <f>O73/100*I73</f>
        <v>0</v>
      </c>
    </row>
    <row r="74" ht="12.75">
      <c r="E74" s="12" t="s">
        <v>225</v>
      </c>
    </row>
    <row r="75" ht="293.25">
      <c r="E75" s="12" t="s">
        <v>226</v>
      </c>
    </row>
    <row r="76" spans="1:16" ht="51">
      <c r="A76" s="6">
        <v>26</v>
      </c>
      <c r="B76" s="6" t="s">
        <v>45</v>
      </c>
      <c r="C76" s="6" t="s">
        <v>227</v>
      </c>
      <c r="D76" s="6" t="s">
        <v>47</v>
      </c>
      <c r="E76" s="6" t="s">
        <v>228</v>
      </c>
      <c r="F76" s="6" t="s">
        <v>65</v>
      </c>
      <c r="G76" s="8">
        <v>333</v>
      </c>
      <c r="H76" s="11"/>
      <c r="I76" s="10">
        <f>ROUND((H76*G76),2)</f>
        <v>0</v>
      </c>
      <c r="O76">
        <f>rekapitulace!H8</f>
        <v>21</v>
      </c>
      <c r="P76">
        <f>O76/100*I76</f>
        <v>0</v>
      </c>
    </row>
    <row r="77" ht="12.75">
      <c r="E77" s="12" t="s">
        <v>229</v>
      </c>
    </row>
    <row r="78" ht="25.5">
      <c r="E78" s="12" t="s">
        <v>230</v>
      </c>
    </row>
    <row r="79" spans="1:16" ht="38.25">
      <c r="A79" s="6">
        <v>27</v>
      </c>
      <c r="B79" s="6" t="s">
        <v>45</v>
      </c>
      <c r="C79" s="6" t="s">
        <v>231</v>
      </c>
      <c r="D79" s="6" t="s">
        <v>47</v>
      </c>
      <c r="E79" s="6" t="s">
        <v>232</v>
      </c>
      <c r="F79" s="6" t="s">
        <v>65</v>
      </c>
      <c r="G79" s="8">
        <v>480</v>
      </c>
      <c r="H79" s="11"/>
      <c r="I79" s="10">
        <f>ROUND((H79*G79),2)</f>
        <v>0</v>
      </c>
      <c r="O79">
        <f>rekapitulace!H8</f>
        <v>21</v>
      </c>
      <c r="P79">
        <f>O79/100*I79</f>
        <v>0</v>
      </c>
    </row>
    <row r="80" ht="12.75">
      <c r="E80" s="12" t="s">
        <v>233</v>
      </c>
    </row>
    <row r="81" ht="38.25">
      <c r="E81" s="12" t="s">
        <v>234</v>
      </c>
    </row>
    <row r="82" spans="1:16" ht="25.5">
      <c r="A82" s="6">
        <v>28</v>
      </c>
      <c r="B82" s="6" t="s">
        <v>45</v>
      </c>
      <c r="C82" s="6" t="s">
        <v>235</v>
      </c>
      <c r="D82" s="6" t="s">
        <v>47</v>
      </c>
      <c r="E82" s="6" t="s">
        <v>236</v>
      </c>
      <c r="F82" s="6" t="s">
        <v>65</v>
      </c>
      <c r="G82" s="8">
        <v>480</v>
      </c>
      <c r="H82" s="11"/>
      <c r="I82" s="10">
        <f>ROUND((H82*G82),2)</f>
        <v>0</v>
      </c>
      <c r="O82">
        <f>rekapitulace!H8</f>
        <v>21</v>
      </c>
      <c r="P82">
        <f>O82/100*I82</f>
        <v>0</v>
      </c>
    </row>
    <row r="83" ht="25.5">
      <c r="E83" s="12" t="s">
        <v>237</v>
      </c>
    </row>
    <row r="84" spans="1:16" ht="12.75" customHeight="1">
      <c r="A84" s="13"/>
      <c r="B84" s="13"/>
      <c r="C84" s="13" t="s">
        <v>24</v>
      </c>
      <c r="D84" s="13"/>
      <c r="E84" s="13" t="s">
        <v>62</v>
      </c>
      <c r="F84" s="13"/>
      <c r="G84" s="13"/>
      <c r="H84" s="13"/>
      <c r="I84" s="13">
        <f>SUM(I50:I83)</f>
        <v>0</v>
      </c>
      <c r="P84">
        <f>ROUND(SUM(P50:P83),2)</f>
        <v>0</v>
      </c>
    </row>
    <row r="86" spans="1:9" ht="12.75" customHeight="1">
      <c r="A86" s="7"/>
      <c r="B86" s="7"/>
      <c r="C86" s="7" t="s">
        <v>35</v>
      </c>
      <c r="D86" s="7"/>
      <c r="E86" s="7" t="s">
        <v>100</v>
      </c>
      <c r="F86" s="7"/>
      <c r="G86" s="9"/>
      <c r="H86" s="7"/>
      <c r="I86" s="9"/>
    </row>
    <row r="87" spans="1:16" ht="38.25">
      <c r="A87" s="6">
        <v>29</v>
      </c>
      <c r="B87" s="6" t="s">
        <v>45</v>
      </c>
      <c r="C87" s="6" t="s">
        <v>238</v>
      </c>
      <c r="D87" s="6" t="s">
        <v>47</v>
      </c>
      <c r="E87" s="6" t="s">
        <v>239</v>
      </c>
      <c r="F87" s="6" t="s">
        <v>65</v>
      </c>
      <c r="G87" s="8">
        <v>100</v>
      </c>
      <c r="H87" s="11"/>
      <c r="I87" s="10">
        <f>ROUND((H87*G87),2)</f>
        <v>0</v>
      </c>
      <c r="O87">
        <f>rekapitulace!H8</f>
        <v>21</v>
      </c>
      <c r="P87">
        <f>O87/100*I87</f>
        <v>0</v>
      </c>
    </row>
    <row r="88" ht="114.75">
      <c r="E88" s="12" t="s">
        <v>240</v>
      </c>
    </row>
    <row r="89" spans="1:16" ht="51">
      <c r="A89" s="6">
        <v>30</v>
      </c>
      <c r="B89" s="6" t="s">
        <v>45</v>
      </c>
      <c r="C89" s="6" t="s">
        <v>241</v>
      </c>
      <c r="D89" s="6" t="s">
        <v>47</v>
      </c>
      <c r="E89" s="6" t="s">
        <v>242</v>
      </c>
      <c r="F89" s="6" t="s">
        <v>70</v>
      </c>
      <c r="G89" s="8">
        <v>62.4</v>
      </c>
      <c r="H89" s="11"/>
      <c r="I89" s="10">
        <f>ROUND((H89*G89),2)</f>
        <v>0</v>
      </c>
      <c r="O89">
        <f>rekapitulace!H8</f>
        <v>21</v>
      </c>
      <c r="P89">
        <f>O89/100*I89</f>
        <v>0</v>
      </c>
    </row>
    <row r="90" ht="12.75">
      <c r="E90" s="12" t="s">
        <v>243</v>
      </c>
    </row>
    <row r="91" ht="409.5">
      <c r="E91" s="12" t="s">
        <v>244</v>
      </c>
    </row>
    <row r="92" spans="1:16" ht="25.5">
      <c r="A92" s="6">
        <v>31</v>
      </c>
      <c r="B92" s="6" t="s">
        <v>45</v>
      </c>
      <c r="C92" s="6" t="s">
        <v>245</v>
      </c>
      <c r="D92" s="6" t="s">
        <v>47</v>
      </c>
      <c r="E92" s="6" t="s">
        <v>246</v>
      </c>
      <c r="F92" s="6" t="s">
        <v>49</v>
      </c>
      <c r="G92" s="8">
        <v>6.49</v>
      </c>
      <c r="H92" s="11"/>
      <c r="I92" s="10">
        <f>ROUND((H92*G92),2)</f>
        <v>0</v>
      </c>
      <c r="O92">
        <f>rekapitulace!H8</f>
        <v>21</v>
      </c>
      <c r="P92">
        <f>O92/100*I92</f>
        <v>0</v>
      </c>
    </row>
    <row r="93" ht="12.75">
      <c r="E93" s="12" t="s">
        <v>247</v>
      </c>
    </row>
    <row r="94" ht="255">
      <c r="E94" s="12" t="s">
        <v>248</v>
      </c>
    </row>
    <row r="95" spans="1:16" ht="51">
      <c r="A95" s="6">
        <v>32</v>
      </c>
      <c r="B95" s="6" t="s">
        <v>45</v>
      </c>
      <c r="C95" s="6" t="s">
        <v>249</v>
      </c>
      <c r="D95" s="6" t="s">
        <v>47</v>
      </c>
      <c r="E95" s="6" t="s">
        <v>250</v>
      </c>
      <c r="F95" s="6" t="s">
        <v>78</v>
      </c>
      <c r="G95" s="8">
        <v>80</v>
      </c>
      <c r="H95" s="11"/>
      <c r="I95" s="10">
        <f>ROUND((H95*G95),2)</f>
        <v>0</v>
      </c>
      <c r="O95">
        <f>rekapitulace!H8</f>
        <v>21</v>
      </c>
      <c r="P95">
        <f>O95/100*I95</f>
        <v>0</v>
      </c>
    </row>
    <row r="96" ht="12.75">
      <c r="E96" s="12" t="s">
        <v>251</v>
      </c>
    </row>
    <row r="97" ht="191.25">
      <c r="E97" s="12" t="s">
        <v>252</v>
      </c>
    </row>
    <row r="98" spans="1:16" ht="25.5">
      <c r="A98" s="6">
        <v>33</v>
      </c>
      <c r="B98" s="6" t="s">
        <v>45</v>
      </c>
      <c r="C98" s="6" t="s">
        <v>253</v>
      </c>
      <c r="D98" s="6" t="s">
        <v>47</v>
      </c>
      <c r="E98" s="6" t="s">
        <v>254</v>
      </c>
      <c r="F98" s="6" t="s">
        <v>70</v>
      </c>
      <c r="G98" s="8">
        <v>12</v>
      </c>
      <c r="H98" s="11"/>
      <c r="I98" s="10">
        <f>ROUND((H98*G98),2)</f>
        <v>0</v>
      </c>
      <c r="O98">
        <f>rekapitulace!H8</f>
        <v>21</v>
      </c>
      <c r="P98">
        <f>O98/100*I98</f>
        <v>0</v>
      </c>
    </row>
    <row r="99" ht="12.75">
      <c r="E99" s="12" t="s">
        <v>255</v>
      </c>
    </row>
    <row r="100" ht="357">
      <c r="E100" s="12" t="s">
        <v>256</v>
      </c>
    </row>
    <row r="101" spans="1:16" ht="89.25">
      <c r="A101" s="6">
        <v>34</v>
      </c>
      <c r="B101" s="6" t="s">
        <v>45</v>
      </c>
      <c r="C101" s="6" t="s">
        <v>257</v>
      </c>
      <c r="D101" s="6" t="s">
        <v>47</v>
      </c>
      <c r="E101" s="6" t="s">
        <v>258</v>
      </c>
      <c r="F101" s="6" t="s">
        <v>70</v>
      </c>
      <c r="G101" s="8">
        <v>29.3</v>
      </c>
      <c r="H101" s="11"/>
      <c r="I101" s="10">
        <f>ROUND((H101*G101),2)</f>
        <v>0</v>
      </c>
      <c r="O101">
        <f>rekapitulace!H8</f>
        <v>21</v>
      </c>
      <c r="P101">
        <f>O101/100*I101</f>
        <v>0</v>
      </c>
    </row>
    <row r="102" ht="38.25">
      <c r="E102" s="12" t="s">
        <v>259</v>
      </c>
    </row>
    <row r="103" ht="357">
      <c r="E103" s="12" t="s">
        <v>256</v>
      </c>
    </row>
    <row r="104" spans="1:16" ht="25.5">
      <c r="A104" s="6">
        <v>35</v>
      </c>
      <c r="B104" s="6" t="s">
        <v>45</v>
      </c>
      <c r="C104" s="6" t="s">
        <v>260</v>
      </c>
      <c r="D104" s="6" t="s">
        <v>47</v>
      </c>
      <c r="E104" s="6" t="s">
        <v>261</v>
      </c>
      <c r="F104" s="6" t="s">
        <v>49</v>
      </c>
      <c r="G104" s="8">
        <v>3.208</v>
      </c>
      <c r="H104" s="11"/>
      <c r="I104" s="10">
        <f>ROUND((H104*G104),2)</f>
        <v>0</v>
      </c>
      <c r="O104">
        <f>rekapitulace!H8</f>
        <v>21</v>
      </c>
      <c r="P104">
        <f>O104/100*I104</f>
        <v>0</v>
      </c>
    </row>
    <row r="105" ht="38.25">
      <c r="E105" s="12" t="s">
        <v>262</v>
      </c>
    </row>
    <row r="106" ht="267.75">
      <c r="E106" s="12" t="s">
        <v>263</v>
      </c>
    </row>
    <row r="107" spans="1:16" ht="38.25">
      <c r="A107" s="6">
        <v>36</v>
      </c>
      <c r="B107" s="6" t="s">
        <v>45</v>
      </c>
      <c r="C107" s="6" t="s">
        <v>264</v>
      </c>
      <c r="D107" s="6" t="s">
        <v>47</v>
      </c>
      <c r="E107" s="6" t="s">
        <v>265</v>
      </c>
      <c r="F107" s="6" t="s">
        <v>65</v>
      </c>
      <c r="G107" s="8">
        <v>12.434</v>
      </c>
      <c r="H107" s="11"/>
      <c r="I107" s="10">
        <f>ROUND((H107*G107),2)</f>
        <v>0</v>
      </c>
      <c r="O107">
        <f>rekapitulace!H8</f>
        <v>21</v>
      </c>
      <c r="P107">
        <f>O107/100*I107</f>
        <v>0</v>
      </c>
    </row>
    <row r="108" ht="12.75">
      <c r="E108" s="12" t="s">
        <v>266</v>
      </c>
    </row>
    <row r="109" ht="102">
      <c r="E109" s="12" t="s">
        <v>267</v>
      </c>
    </row>
    <row r="110" spans="1:16" ht="12.75" customHeight="1">
      <c r="A110" s="13"/>
      <c r="B110" s="13"/>
      <c r="C110" s="13" t="s">
        <v>35</v>
      </c>
      <c r="D110" s="13"/>
      <c r="E110" s="13" t="s">
        <v>100</v>
      </c>
      <c r="F110" s="13"/>
      <c r="G110" s="13"/>
      <c r="H110" s="13"/>
      <c r="I110" s="13">
        <f>SUM(I87:I109)</f>
        <v>0</v>
      </c>
      <c r="P110">
        <f>ROUND(SUM(P87:P109),2)</f>
        <v>0</v>
      </c>
    </row>
    <row r="112" spans="1:9" ht="12.75" customHeight="1">
      <c r="A112" s="7"/>
      <c r="B112" s="7"/>
      <c r="C112" s="7" t="s">
        <v>36</v>
      </c>
      <c r="D112" s="7"/>
      <c r="E112" s="7" t="s">
        <v>268</v>
      </c>
      <c r="F112" s="7"/>
      <c r="G112" s="9"/>
      <c r="H112" s="7"/>
      <c r="I112" s="9"/>
    </row>
    <row r="113" spans="1:16" ht="25.5">
      <c r="A113" s="6">
        <v>37</v>
      </c>
      <c r="B113" s="6" t="s">
        <v>45</v>
      </c>
      <c r="C113" s="6" t="s">
        <v>269</v>
      </c>
      <c r="D113" s="6" t="s">
        <v>47</v>
      </c>
      <c r="E113" s="6" t="s">
        <v>270</v>
      </c>
      <c r="F113" s="6" t="s">
        <v>70</v>
      </c>
      <c r="G113" s="8">
        <v>2</v>
      </c>
      <c r="H113" s="11"/>
      <c r="I113" s="10">
        <f>ROUND((H113*G113),2)</f>
        <v>0</v>
      </c>
      <c r="O113">
        <f>rekapitulace!H8</f>
        <v>21</v>
      </c>
      <c r="P113">
        <f>O113/100*I113</f>
        <v>0</v>
      </c>
    </row>
    <row r="114" ht="357">
      <c r="E114" s="12" t="s">
        <v>256</v>
      </c>
    </row>
    <row r="115" spans="1:16" ht="38.25">
      <c r="A115" s="6">
        <v>38</v>
      </c>
      <c r="B115" s="6" t="s">
        <v>45</v>
      </c>
      <c r="C115" s="6" t="s">
        <v>271</v>
      </c>
      <c r="D115" s="6" t="s">
        <v>47</v>
      </c>
      <c r="E115" s="6" t="s">
        <v>272</v>
      </c>
      <c r="F115" s="6" t="s">
        <v>273</v>
      </c>
      <c r="G115" s="8">
        <v>264.88</v>
      </c>
      <c r="H115" s="11"/>
      <c r="I115" s="10">
        <f>ROUND((H115*G115),2)</f>
        <v>0</v>
      </c>
      <c r="O115">
        <f>rekapitulace!H8</f>
        <v>21</v>
      </c>
      <c r="P115">
        <f>O115/100*I115</f>
        <v>0</v>
      </c>
    </row>
    <row r="116" ht="12.75">
      <c r="E116" s="12" t="s">
        <v>274</v>
      </c>
    </row>
    <row r="117" ht="25.5">
      <c r="E117" s="12" t="s">
        <v>275</v>
      </c>
    </row>
    <row r="118" spans="1:16" ht="51">
      <c r="A118" s="6">
        <v>39</v>
      </c>
      <c r="B118" s="6" t="s">
        <v>45</v>
      </c>
      <c r="C118" s="6" t="s">
        <v>276</v>
      </c>
      <c r="D118" s="6" t="s">
        <v>47</v>
      </c>
      <c r="E118" s="6" t="s">
        <v>277</v>
      </c>
      <c r="F118" s="6" t="s">
        <v>70</v>
      </c>
      <c r="G118" s="8">
        <v>9.775</v>
      </c>
      <c r="H118" s="11"/>
      <c r="I118" s="10">
        <f>ROUND((H118*G118),2)</f>
        <v>0</v>
      </c>
      <c r="O118">
        <f>rekapitulace!H8</f>
        <v>21</v>
      </c>
      <c r="P118">
        <f>O118/100*I118</f>
        <v>0</v>
      </c>
    </row>
    <row r="119" ht="12.75">
      <c r="E119" s="12" t="s">
        <v>278</v>
      </c>
    </row>
    <row r="120" ht="369.75">
      <c r="E120" s="12" t="s">
        <v>279</v>
      </c>
    </row>
    <row r="121" spans="1:16" ht="25.5">
      <c r="A121" s="6">
        <v>40</v>
      </c>
      <c r="B121" s="6" t="s">
        <v>45</v>
      </c>
      <c r="C121" s="6" t="s">
        <v>280</v>
      </c>
      <c r="D121" s="6" t="s">
        <v>47</v>
      </c>
      <c r="E121" s="6" t="s">
        <v>281</v>
      </c>
      <c r="F121" s="6" t="s">
        <v>49</v>
      </c>
      <c r="G121" s="8">
        <v>1.515</v>
      </c>
      <c r="H121" s="11"/>
      <c r="I121" s="10">
        <f>ROUND((H121*G121),2)</f>
        <v>0</v>
      </c>
      <c r="O121">
        <f>rekapitulace!H8</f>
        <v>21</v>
      </c>
      <c r="P121">
        <f>O121/100*I121</f>
        <v>0</v>
      </c>
    </row>
    <row r="122" ht="12.75">
      <c r="E122" s="12" t="s">
        <v>282</v>
      </c>
    </row>
    <row r="123" ht="242.25">
      <c r="E123" s="12" t="s">
        <v>283</v>
      </c>
    </row>
    <row r="124" spans="1:16" ht="51">
      <c r="A124" s="6">
        <v>41</v>
      </c>
      <c r="B124" s="6" t="s">
        <v>45</v>
      </c>
      <c r="C124" s="6" t="s">
        <v>284</v>
      </c>
      <c r="D124" s="6" t="s">
        <v>47</v>
      </c>
      <c r="E124" s="6" t="s">
        <v>285</v>
      </c>
      <c r="F124" s="6" t="s">
        <v>70</v>
      </c>
      <c r="G124" s="8">
        <v>9</v>
      </c>
      <c r="H124" s="11"/>
      <c r="I124" s="10">
        <f>ROUND((H124*G124),2)</f>
        <v>0</v>
      </c>
      <c r="O124">
        <f>rekapitulace!H8</f>
        <v>21</v>
      </c>
      <c r="P124">
        <f>O124/100*I124</f>
        <v>0</v>
      </c>
    </row>
    <row r="125" ht="38.25">
      <c r="E125" s="12" t="s">
        <v>286</v>
      </c>
    </row>
    <row r="126" ht="38.25">
      <c r="E126" s="12" t="s">
        <v>287</v>
      </c>
    </row>
    <row r="127" spans="1:16" ht="51">
      <c r="A127" s="6">
        <v>42</v>
      </c>
      <c r="B127" s="6" t="s">
        <v>45</v>
      </c>
      <c r="C127" s="6" t="s">
        <v>288</v>
      </c>
      <c r="D127" s="6" t="s">
        <v>47</v>
      </c>
      <c r="E127" s="6" t="s">
        <v>289</v>
      </c>
      <c r="F127" s="6" t="s">
        <v>70</v>
      </c>
      <c r="G127" s="8">
        <v>41.57</v>
      </c>
      <c r="H127" s="11"/>
      <c r="I127" s="10">
        <f>ROUND((H127*G127),2)</f>
        <v>0</v>
      </c>
      <c r="O127">
        <f>rekapitulace!H8</f>
        <v>21</v>
      </c>
      <c r="P127">
        <f>O127/100*I127</f>
        <v>0</v>
      </c>
    </row>
    <row r="128" ht="12.75">
      <c r="E128" s="12" t="s">
        <v>290</v>
      </c>
    </row>
    <row r="129" ht="357">
      <c r="E129" s="12" t="s">
        <v>291</v>
      </c>
    </row>
    <row r="130" spans="1:16" ht="25.5">
      <c r="A130" s="6">
        <v>43</v>
      </c>
      <c r="B130" s="6" t="s">
        <v>45</v>
      </c>
      <c r="C130" s="6" t="s">
        <v>292</v>
      </c>
      <c r="D130" s="6" t="s">
        <v>47</v>
      </c>
      <c r="E130" s="6" t="s">
        <v>293</v>
      </c>
      <c r="F130" s="6" t="s">
        <v>49</v>
      </c>
      <c r="G130" s="8">
        <v>5.196</v>
      </c>
      <c r="H130" s="11"/>
      <c r="I130" s="10">
        <f>ROUND((H130*G130),2)</f>
        <v>0</v>
      </c>
      <c r="O130">
        <f>rekapitulace!H8</f>
        <v>21</v>
      </c>
      <c r="P130">
        <f>O130/100*I130</f>
        <v>0</v>
      </c>
    </row>
    <row r="131" ht="12.75">
      <c r="E131" s="12" t="s">
        <v>294</v>
      </c>
    </row>
    <row r="132" ht="267.75">
      <c r="E132" s="12" t="s">
        <v>263</v>
      </c>
    </row>
    <row r="133" spans="1:16" ht="51">
      <c r="A133" s="6">
        <v>44</v>
      </c>
      <c r="B133" s="6" t="s">
        <v>45</v>
      </c>
      <c r="C133" s="6" t="s">
        <v>295</v>
      </c>
      <c r="D133" s="6" t="s">
        <v>47</v>
      </c>
      <c r="E133" s="6" t="s">
        <v>296</v>
      </c>
      <c r="F133" s="6" t="s">
        <v>70</v>
      </c>
      <c r="G133" s="8">
        <v>9.6</v>
      </c>
      <c r="H133" s="11"/>
      <c r="I133" s="10">
        <f>ROUND((H133*G133),2)</f>
        <v>0</v>
      </c>
      <c r="O133">
        <f>rekapitulace!H8</f>
        <v>21</v>
      </c>
      <c r="P133">
        <f>O133/100*I133</f>
        <v>0</v>
      </c>
    </row>
    <row r="134" ht="12.75">
      <c r="E134" s="12" t="s">
        <v>297</v>
      </c>
    </row>
    <row r="135" ht="357">
      <c r="E135" s="12" t="s">
        <v>291</v>
      </c>
    </row>
    <row r="136" spans="1:16" ht="25.5">
      <c r="A136" s="6">
        <v>45</v>
      </c>
      <c r="B136" s="6" t="s">
        <v>45</v>
      </c>
      <c r="C136" s="6" t="s">
        <v>298</v>
      </c>
      <c r="D136" s="6" t="s">
        <v>47</v>
      </c>
      <c r="E136" s="6" t="s">
        <v>299</v>
      </c>
      <c r="F136" s="6" t="s">
        <v>49</v>
      </c>
      <c r="G136" s="8">
        <v>1.248</v>
      </c>
      <c r="H136" s="11"/>
      <c r="I136" s="10">
        <f>ROUND((H136*G136),2)</f>
        <v>0</v>
      </c>
      <c r="O136">
        <f>rekapitulace!H8</f>
        <v>21</v>
      </c>
      <c r="P136">
        <f>O136/100*I136</f>
        <v>0</v>
      </c>
    </row>
    <row r="137" ht="12.75">
      <c r="E137" s="12" t="s">
        <v>300</v>
      </c>
    </row>
    <row r="138" ht="267.75">
      <c r="E138" s="12" t="s">
        <v>263</v>
      </c>
    </row>
    <row r="139" spans="1:16" ht="12.75" customHeight="1">
      <c r="A139" s="13"/>
      <c r="B139" s="13"/>
      <c r="C139" s="13" t="s">
        <v>36</v>
      </c>
      <c r="D139" s="13"/>
      <c r="E139" s="13" t="s">
        <v>268</v>
      </c>
      <c r="F139" s="13"/>
      <c r="G139" s="13"/>
      <c r="H139" s="13"/>
      <c r="I139" s="13">
        <f>SUM(I113:I138)</f>
        <v>0</v>
      </c>
      <c r="P139">
        <f>ROUND(SUM(P113:P138),2)</f>
        <v>0</v>
      </c>
    </row>
    <row r="141" spans="1:9" ht="12.75" customHeight="1">
      <c r="A141" s="7"/>
      <c r="B141" s="7"/>
      <c r="C141" s="7" t="s">
        <v>37</v>
      </c>
      <c r="D141" s="7"/>
      <c r="E141" s="7" t="s">
        <v>301</v>
      </c>
      <c r="F141" s="7"/>
      <c r="G141" s="9"/>
      <c r="H141" s="7"/>
      <c r="I141" s="9"/>
    </row>
    <row r="142" spans="1:16" ht="63.75">
      <c r="A142" s="6">
        <v>46</v>
      </c>
      <c r="B142" s="6" t="s">
        <v>45</v>
      </c>
      <c r="C142" s="6" t="s">
        <v>302</v>
      </c>
      <c r="D142" s="6" t="s">
        <v>47</v>
      </c>
      <c r="E142" s="6" t="s">
        <v>303</v>
      </c>
      <c r="F142" s="6" t="s">
        <v>70</v>
      </c>
      <c r="G142" s="8">
        <v>56.27</v>
      </c>
      <c r="H142" s="11"/>
      <c r="I142" s="10">
        <f>ROUND((H142*G142),2)</f>
        <v>0</v>
      </c>
      <c r="O142">
        <f>rekapitulace!H8</f>
        <v>21</v>
      </c>
      <c r="P142">
        <f>O142/100*I142</f>
        <v>0</v>
      </c>
    </row>
    <row r="143" ht="12.75">
      <c r="E143" s="12" t="s">
        <v>304</v>
      </c>
    </row>
    <row r="144" ht="357">
      <c r="E144" s="12" t="s">
        <v>125</v>
      </c>
    </row>
    <row r="145" spans="1:16" ht="25.5">
      <c r="A145" s="6">
        <v>47</v>
      </c>
      <c r="B145" s="6" t="s">
        <v>45</v>
      </c>
      <c r="C145" s="6" t="s">
        <v>305</v>
      </c>
      <c r="D145" s="6" t="s">
        <v>47</v>
      </c>
      <c r="E145" s="6" t="s">
        <v>306</v>
      </c>
      <c r="F145" s="6" t="s">
        <v>49</v>
      </c>
      <c r="G145" s="8">
        <v>7.878</v>
      </c>
      <c r="H145" s="11"/>
      <c r="I145" s="10">
        <f>ROUND((H145*G145),2)</f>
        <v>0</v>
      </c>
      <c r="O145">
        <f>rekapitulace!H8</f>
        <v>21</v>
      </c>
      <c r="P145">
        <f>O145/100*I145</f>
        <v>0</v>
      </c>
    </row>
    <row r="146" ht="12.75">
      <c r="E146" s="12" t="s">
        <v>307</v>
      </c>
    </row>
    <row r="147" ht="267.75">
      <c r="E147" s="12" t="s">
        <v>308</v>
      </c>
    </row>
    <row r="148" spans="1:16" ht="38.25">
      <c r="A148" s="6">
        <v>48</v>
      </c>
      <c r="B148" s="6" t="s">
        <v>45</v>
      </c>
      <c r="C148" s="6" t="s">
        <v>309</v>
      </c>
      <c r="D148" s="6" t="s">
        <v>47</v>
      </c>
      <c r="E148" s="6" t="s">
        <v>310</v>
      </c>
      <c r="F148" s="6" t="s">
        <v>70</v>
      </c>
      <c r="G148" s="8">
        <v>2.5</v>
      </c>
      <c r="H148" s="11"/>
      <c r="I148" s="10">
        <f>ROUND((H148*G148),2)</f>
        <v>0</v>
      </c>
      <c r="O148">
        <f>rekapitulace!H8</f>
        <v>21</v>
      </c>
      <c r="P148">
        <f>O148/100*I148</f>
        <v>0</v>
      </c>
    </row>
    <row r="149" ht="357">
      <c r="E149" s="12" t="s">
        <v>291</v>
      </c>
    </row>
    <row r="150" spans="1:16" ht="25.5">
      <c r="A150" s="6">
        <v>49</v>
      </c>
      <c r="B150" s="6" t="s">
        <v>45</v>
      </c>
      <c r="C150" s="6" t="s">
        <v>311</v>
      </c>
      <c r="D150" s="6" t="s">
        <v>47</v>
      </c>
      <c r="E150" s="6" t="s">
        <v>312</v>
      </c>
      <c r="F150" s="6" t="s">
        <v>49</v>
      </c>
      <c r="G150" s="8">
        <v>0.25</v>
      </c>
      <c r="H150" s="11"/>
      <c r="I150" s="10">
        <f>ROUND((H150*G150),2)</f>
        <v>0</v>
      </c>
      <c r="O150">
        <f>rekapitulace!H8</f>
        <v>21</v>
      </c>
      <c r="P150">
        <f>O150/100*I150</f>
        <v>0</v>
      </c>
    </row>
    <row r="151" ht="267.75">
      <c r="E151" s="12" t="s">
        <v>263</v>
      </c>
    </row>
    <row r="152" spans="1:16" ht="25.5">
      <c r="A152" s="6">
        <v>50</v>
      </c>
      <c r="B152" s="6" t="s">
        <v>45</v>
      </c>
      <c r="C152" s="6" t="s">
        <v>313</v>
      </c>
      <c r="D152" s="6" t="s">
        <v>47</v>
      </c>
      <c r="E152" s="6" t="s">
        <v>314</v>
      </c>
      <c r="F152" s="6" t="s">
        <v>70</v>
      </c>
      <c r="G152" s="8">
        <v>0.6</v>
      </c>
      <c r="H152" s="11"/>
      <c r="I152" s="10">
        <f>ROUND((H152*G152),2)</f>
        <v>0</v>
      </c>
      <c r="O152">
        <f>rekapitulace!H8</f>
        <v>21</v>
      </c>
      <c r="P152">
        <f>O152/100*I152</f>
        <v>0</v>
      </c>
    </row>
    <row r="153" ht="12.75">
      <c r="E153" s="12" t="s">
        <v>315</v>
      </c>
    </row>
    <row r="154" ht="38.25">
      <c r="E154" s="12" t="s">
        <v>316</v>
      </c>
    </row>
    <row r="155" spans="1:16" ht="51">
      <c r="A155" s="6">
        <v>51</v>
      </c>
      <c r="B155" s="6" t="s">
        <v>45</v>
      </c>
      <c r="C155" s="6" t="s">
        <v>317</v>
      </c>
      <c r="D155" s="6" t="s">
        <v>47</v>
      </c>
      <c r="E155" s="6" t="s">
        <v>318</v>
      </c>
      <c r="F155" s="6" t="s">
        <v>70</v>
      </c>
      <c r="G155" s="8">
        <v>9.5</v>
      </c>
      <c r="H155" s="11"/>
      <c r="I155" s="10">
        <f>ROUND((H155*G155),2)</f>
        <v>0</v>
      </c>
      <c r="O155">
        <f>rekapitulace!H8</f>
        <v>21</v>
      </c>
      <c r="P155">
        <f>O155/100*I155</f>
        <v>0</v>
      </c>
    </row>
    <row r="156" ht="12.75">
      <c r="E156" s="12" t="s">
        <v>319</v>
      </c>
    </row>
    <row r="157" ht="357">
      <c r="E157" s="12" t="s">
        <v>291</v>
      </c>
    </row>
    <row r="158" spans="1:16" ht="51">
      <c r="A158" s="6">
        <v>52</v>
      </c>
      <c r="B158" s="6" t="s">
        <v>45</v>
      </c>
      <c r="C158" s="6" t="s">
        <v>320</v>
      </c>
      <c r="D158" s="6" t="s">
        <v>47</v>
      </c>
      <c r="E158" s="6" t="s">
        <v>321</v>
      </c>
      <c r="F158" s="6" t="s">
        <v>70</v>
      </c>
      <c r="G158" s="8">
        <v>28.5</v>
      </c>
      <c r="H158" s="11"/>
      <c r="I158" s="10">
        <f>ROUND((H158*G158),2)</f>
        <v>0</v>
      </c>
      <c r="O158">
        <f>rekapitulace!H8</f>
        <v>21</v>
      </c>
      <c r="P158">
        <f>O158/100*I158</f>
        <v>0</v>
      </c>
    </row>
    <row r="159" ht="12.75">
      <c r="E159" s="12" t="s">
        <v>322</v>
      </c>
    </row>
    <row r="160" ht="38.25">
      <c r="E160" s="12" t="s">
        <v>323</v>
      </c>
    </row>
    <row r="161" spans="1:16" ht="51">
      <c r="A161" s="6">
        <v>53</v>
      </c>
      <c r="B161" s="6" t="s">
        <v>45</v>
      </c>
      <c r="C161" s="6" t="s">
        <v>324</v>
      </c>
      <c r="D161" s="6" t="s">
        <v>47</v>
      </c>
      <c r="E161" s="6" t="s">
        <v>325</v>
      </c>
      <c r="F161" s="6" t="s">
        <v>70</v>
      </c>
      <c r="G161" s="8">
        <v>6.27</v>
      </c>
      <c r="H161" s="11"/>
      <c r="I161" s="10">
        <f>ROUND((H161*G161),2)</f>
        <v>0</v>
      </c>
      <c r="O161">
        <f>rekapitulace!H8</f>
        <v>21</v>
      </c>
      <c r="P161">
        <f>O161/100*I161</f>
        <v>0</v>
      </c>
    </row>
    <row r="162" ht="12.75">
      <c r="E162" s="12" t="s">
        <v>326</v>
      </c>
    </row>
    <row r="163" ht="25.5">
      <c r="E163" s="12" t="s">
        <v>327</v>
      </c>
    </row>
    <row r="164" spans="1:16" ht="38.25">
      <c r="A164" s="6">
        <v>54</v>
      </c>
      <c r="B164" s="6" t="s">
        <v>45</v>
      </c>
      <c r="C164" s="6" t="s">
        <v>328</v>
      </c>
      <c r="D164" s="6" t="s">
        <v>47</v>
      </c>
      <c r="E164" s="6" t="s">
        <v>329</v>
      </c>
      <c r="F164" s="6" t="s">
        <v>70</v>
      </c>
      <c r="G164" s="8">
        <v>1.62</v>
      </c>
      <c r="H164" s="11"/>
      <c r="I164" s="10">
        <f>ROUND((H164*G164),2)</f>
        <v>0</v>
      </c>
      <c r="O164">
        <f>rekapitulace!H8</f>
        <v>21</v>
      </c>
      <c r="P164">
        <f>O164/100*I164</f>
        <v>0</v>
      </c>
    </row>
    <row r="165" ht="12.75">
      <c r="E165" s="12" t="s">
        <v>330</v>
      </c>
    </row>
    <row r="166" ht="242.25">
      <c r="E166" s="12" t="s">
        <v>331</v>
      </c>
    </row>
    <row r="167" spans="1:16" ht="38.25">
      <c r="A167" s="6">
        <v>55</v>
      </c>
      <c r="B167" s="6" t="s">
        <v>45</v>
      </c>
      <c r="C167" s="6" t="s">
        <v>332</v>
      </c>
      <c r="D167" s="6" t="s">
        <v>47</v>
      </c>
      <c r="E167" s="6" t="s">
        <v>333</v>
      </c>
      <c r="F167" s="6" t="s">
        <v>70</v>
      </c>
      <c r="G167" s="8">
        <v>62.455</v>
      </c>
      <c r="H167" s="11"/>
      <c r="I167" s="10">
        <f>ROUND((H167*G167),2)</f>
        <v>0</v>
      </c>
      <c r="O167">
        <f>rekapitulace!H8</f>
        <v>21</v>
      </c>
      <c r="P167">
        <f>O167/100*I167</f>
        <v>0</v>
      </c>
    </row>
    <row r="168" ht="51">
      <c r="E168" s="12" t="s">
        <v>334</v>
      </c>
    </row>
    <row r="169" ht="102">
      <c r="E169" s="12" t="s">
        <v>335</v>
      </c>
    </row>
    <row r="170" spans="1:16" ht="25.5">
      <c r="A170" s="6">
        <v>56</v>
      </c>
      <c r="B170" s="6" t="s">
        <v>45</v>
      </c>
      <c r="C170" s="6" t="s">
        <v>336</v>
      </c>
      <c r="D170" s="6" t="s">
        <v>47</v>
      </c>
      <c r="E170" s="6" t="s">
        <v>337</v>
      </c>
      <c r="F170" s="6" t="s">
        <v>70</v>
      </c>
      <c r="G170" s="8">
        <v>1.392</v>
      </c>
      <c r="H170" s="11"/>
      <c r="I170" s="10">
        <f>ROUND((H170*G170),2)</f>
        <v>0</v>
      </c>
      <c r="O170">
        <f>rekapitulace!H8</f>
        <v>21</v>
      </c>
      <c r="P170">
        <f>O170/100*I170</f>
        <v>0</v>
      </c>
    </row>
    <row r="171" ht="12.75">
      <c r="E171" s="12" t="s">
        <v>338</v>
      </c>
    </row>
    <row r="172" ht="409.5">
      <c r="E172" s="12" t="s">
        <v>339</v>
      </c>
    </row>
    <row r="173" spans="1:16" ht="12.75" customHeight="1">
      <c r="A173" s="13"/>
      <c r="B173" s="13"/>
      <c r="C173" s="13" t="s">
        <v>37</v>
      </c>
      <c r="D173" s="13"/>
      <c r="E173" s="13" t="s">
        <v>301</v>
      </c>
      <c r="F173" s="13"/>
      <c r="G173" s="13"/>
      <c r="H173" s="13"/>
      <c r="I173" s="13">
        <f>SUM(I142:I172)</f>
        <v>0</v>
      </c>
      <c r="P173">
        <f>ROUND(SUM(P142:P172),2)</f>
        <v>0</v>
      </c>
    </row>
    <row r="175" spans="1:9" ht="12.75" customHeight="1">
      <c r="A175" s="7"/>
      <c r="B175" s="7"/>
      <c r="C175" s="7" t="s">
        <v>38</v>
      </c>
      <c r="D175" s="7"/>
      <c r="E175" s="7" t="s">
        <v>340</v>
      </c>
      <c r="F175" s="7"/>
      <c r="G175" s="9"/>
      <c r="H175" s="7"/>
      <c r="I175" s="9"/>
    </row>
    <row r="176" spans="1:16" ht="38.25">
      <c r="A176" s="6">
        <v>57</v>
      </c>
      <c r="B176" s="6" t="s">
        <v>45</v>
      </c>
      <c r="C176" s="6" t="s">
        <v>341</v>
      </c>
      <c r="D176" s="6" t="s">
        <v>47</v>
      </c>
      <c r="E176" s="6" t="s">
        <v>342</v>
      </c>
      <c r="F176" s="6" t="s">
        <v>65</v>
      </c>
      <c r="G176" s="8">
        <v>220.5</v>
      </c>
      <c r="H176" s="11"/>
      <c r="I176" s="10">
        <f>ROUND((H176*G176),2)</f>
        <v>0</v>
      </c>
      <c r="O176">
        <f>rekapitulace!H8</f>
        <v>21</v>
      </c>
      <c r="P176">
        <f>O176/100*I176</f>
        <v>0</v>
      </c>
    </row>
    <row r="177" ht="12.75">
      <c r="E177" s="12" t="s">
        <v>343</v>
      </c>
    </row>
    <row r="178" ht="51">
      <c r="E178" s="12" t="s">
        <v>344</v>
      </c>
    </row>
    <row r="179" spans="1:16" ht="25.5">
      <c r="A179" s="6">
        <v>58</v>
      </c>
      <c r="B179" s="6" t="s">
        <v>45</v>
      </c>
      <c r="C179" s="6" t="s">
        <v>345</v>
      </c>
      <c r="D179" s="6" t="s">
        <v>47</v>
      </c>
      <c r="E179" s="6" t="s">
        <v>346</v>
      </c>
      <c r="F179" s="6" t="s">
        <v>70</v>
      </c>
      <c r="G179" s="8">
        <v>133.2</v>
      </c>
      <c r="H179" s="11"/>
      <c r="I179" s="10">
        <f>ROUND((H179*G179),2)</f>
        <v>0</v>
      </c>
      <c r="O179">
        <f>rekapitulace!H8</f>
        <v>21</v>
      </c>
      <c r="P179">
        <f>O179/100*I179</f>
        <v>0</v>
      </c>
    </row>
    <row r="180" ht="12.75">
      <c r="E180" s="12" t="s">
        <v>347</v>
      </c>
    </row>
    <row r="181" ht="51">
      <c r="E181" s="12" t="s">
        <v>344</v>
      </c>
    </row>
    <row r="182" spans="1:16" ht="38.25">
      <c r="A182" s="6">
        <v>59</v>
      </c>
      <c r="B182" s="6" t="s">
        <v>45</v>
      </c>
      <c r="C182" s="6" t="s">
        <v>348</v>
      </c>
      <c r="D182" s="6" t="s">
        <v>47</v>
      </c>
      <c r="E182" s="6" t="s">
        <v>349</v>
      </c>
      <c r="F182" s="6" t="s">
        <v>65</v>
      </c>
      <c r="G182" s="8">
        <v>220.5</v>
      </c>
      <c r="H182" s="11"/>
      <c r="I182" s="10">
        <f>ROUND((H182*G182),2)</f>
        <v>0</v>
      </c>
      <c r="O182">
        <f>rekapitulace!H8</f>
        <v>21</v>
      </c>
      <c r="P182">
        <f>O182/100*I182</f>
        <v>0</v>
      </c>
    </row>
    <row r="183" ht="12.75">
      <c r="E183" s="12" t="s">
        <v>343</v>
      </c>
    </row>
    <row r="184" ht="51">
      <c r="E184" s="12" t="s">
        <v>344</v>
      </c>
    </row>
    <row r="185" spans="1:16" ht="38.25">
      <c r="A185" s="6">
        <v>60</v>
      </c>
      <c r="B185" s="6" t="s">
        <v>45</v>
      </c>
      <c r="C185" s="6" t="s">
        <v>350</v>
      </c>
      <c r="D185" s="6" t="s">
        <v>47</v>
      </c>
      <c r="E185" s="6" t="s">
        <v>351</v>
      </c>
      <c r="F185" s="6" t="s">
        <v>65</v>
      </c>
      <c r="G185" s="8">
        <v>210</v>
      </c>
      <c r="H185" s="11"/>
      <c r="I185" s="10">
        <f>ROUND((H185*G185),2)</f>
        <v>0</v>
      </c>
      <c r="O185">
        <f>rekapitulace!H8</f>
        <v>21</v>
      </c>
      <c r="P185">
        <f>O185/100*I185</f>
        <v>0</v>
      </c>
    </row>
    <row r="186" ht="12.75">
      <c r="E186" s="12" t="s">
        <v>352</v>
      </c>
    </row>
    <row r="187" ht="51">
      <c r="E187" s="12" t="s">
        <v>353</v>
      </c>
    </row>
    <row r="188" spans="1:16" ht="38.25">
      <c r="A188" s="6">
        <v>61</v>
      </c>
      <c r="B188" s="6" t="s">
        <v>45</v>
      </c>
      <c r="C188" s="6" t="s">
        <v>354</v>
      </c>
      <c r="D188" s="6" t="s">
        <v>47</v>
      </c>
      <c r="E188" s="6" t="s">
        <v>355</v>
      </c>
      <c r="F188" s="6" t="s">
        <v>65</v>
      </c>
      <c r="G188" s="8">
        <v>71.5</v>
      </c>
      <c r="H188" s="11"/>
      <c r="I188" s="10">
        <f>ROUND((H188*G188),2)</f>
        <v>0</v>
      </c>
      <c r="O188">
        <f>rekapitulace!H8</f>
        <v>21</v>
      </c>
      <c r="P188">
        <f>O188/100*I188</f>
        <v>0</v>
      </c>
    </row>
    <row r="189" ht="12.75">
      <c r="E189" s="12" t="s">
        <v>356</v>
      </c>
    </row>
    <row r="190" ht="51">
      <c r="E190" s="12" t="s">
        <v>353</v>
      </c>
    </row>
    <row r="191" spans="1:16" ht="38.25">
      <c r="A191" s="6">
        <v>62</v>
      </c>
      <c r="B191" s="6" t="s">
        <v>45</v>
      </c>
      <c r="C191" s="6" t="s">
        <v>357</v>
      </c>
      <c r="D191" s="6" t="s">
        <v>47</v>
      </c>
      <c r="E191" s="6" t="s">
        <v>358</v>
      </c>
      <c r="F191" s="6" t="s">
        <v>65</v>
      </c>
      <c r="G191" s="8">
        <v>281.5</v>
      </c>
      <c r="H191" s="11"/>
      <c r="I191" s="10">
        <f>ROUND((H191*G191),2)</f>
        <v>0</v>
      </c>
      <c r="O191">
        <f>rekapitulace!H8</f>
        <v>21</v>
      </c>
      <c r="P191">
        <f>O191/100*I191</f>
        <v>0</v>
      </c>
    </row>
    <row r="192" ht="38.25">
      <c r="E192" s="12" t="s">
        <v>359</v>
      </c>
    </row>
    <row r="193" ht="140.25">
      <c r="E193" s="12" t="s">
        <v>360</v>
      </c>
    </row>
    <row r="194" spans="1:16" ht="38.25">
      <c r="A194" s="6">
        <v>63</v>
      </c>
      <c r="B194" s="6" t="s">
        <v>45</v>
      </c>
      <c r="C194" s="6" t="s">
        <v>361</v>
      </c>
      <c r="D194" s="6" t="s">
        <v>47</v>
      </c>
      <c r="E194" s="6" t="s">
        <v>362</v>
      </c>
      <c r="F194" s="6" t="s">
        <v>65</v>
      </c>
      <c r="G194" s="8">
        <v>210</v>
      </c>
      <c r="H194" s="11"/>
      <c r="I194" s="10">
        <f>ROUND((H194*G194),2)</f>
        <v>0</v>
      </c>
      <c r="O194">
        <f>rekapitulace!H8</f>
        <v>21</v>
      </c>
      <c r="P194">
        <f>O194/100*I194</f>
        <v>0</v>
      </c>
    </row>
    <row r="195" ht="12.75">
      <c r="E195" s="12" t="s">
        <v>352</v>
      </c>
    </row>
    <row r="196" ht="140.25">
      <c r="E196" s="12" t="s">
        <v>360</v>
      </c>
    </row>
    <row r="197" spans="1:16" ht="51">
      <c r="A197" s="6">
        <v>64</v>
      </c>
      <c r="B197" s="6" t="s">
        <v>45</v>
      </c>
      <c r="C197" s="6" t="s">
        <v>363</v>
      </c>
      <c r="D197" s="6" t="s">
        <v>47</v>
      </c>
      <c r="E197" s="6" t="s">
        <v>364</v>
      </c>
      <c r="F197" s="6" t="s">
        <v>65</v>
      </c>
      <c r="G197" s="8">
        <v>210</v>
      </c>
      <c r="H197" s="11"/>
      <c r="I197" s="10">
        <f>ROUND((H197*G197),2)</f>
        <v>0</v>
      </c>
      <c r="O197">
        <f>rekapitulace!H8</f>
        <v>21</v>
      </c>
      <c r="P197">
        <f>O197/100*I197</f>
        <v>0</v>
      </c>
    </row>
    <row r="198" ht="12.75">
      <c r="E198" s="12" t="s">
        <v>352</v>
      </c>
    </row>
    <row r="199" ht="140.25">
      <c r="E199" s="12" t="s">
        <v>360</v>
      </c>
    </row>
    <row r="200" spans="1:16" ht="38.25">
      <c r="A200" s="6">
        <v>65</v>
      </c>
      <c r="B200" s="6" t="s">
        <v>45</v>
      </c>
      <c r="C200" s="6" t="s">
        <v>365</v>
      </c>
      <c r="D200" s="6" t="s">
        <v>47</v>
      </c>
      <c r="E200" s="6" t="s">
        <v>366</v>
      </c>
      <c r="F200" s="6" t="s">
        <v>65</v>
      </c>
      <c r="G200" s="8">
        <v>71.5</v>
      </c>
      <c r="H200" s="11"/>
      <c r="I200" s="10">
        <f>ROUND((H200*G200),2)</f>
        <v>0</v>
      </c>
      <c r="O200">
        <f>rekapitulace!H8</f>
        <v>21</v>
      </c>
      <c r="P200">
        <f>O200/100*I200</f>
        <v>0</v>
      </c>
    </row>
    <row r="201" ht="12.75">
      <c r="E201" s="12" t="s">
        <v>356</v>
      </c>
    </row>
    <row r="202" ht="140.25">
      <c r="E202" s="12" t="s">
        <v>360</v>
      </c>
    </row>
    <row r="203" spans="1:16" ht="25.5">
      <c r="A203" s="6">
        <v>66</v>
      </c>
      <c r="B203" s="6" t="s">
        <v>45</v>
      </c>
      <c r="C203" s="6" t="s">
        <v>367</v>
      </c>
      <c r="D203" s="6" t="s">
        <v>47</v>
      </c>
      <c r="E203" s="6" t="s">
        <v>368</v>
      </c>
      <c r="F203" s="6" t="s">
        <v>65</v>
      </c>
      <c r="G203" s="8">
        <v>65</v>
      </c>
      <c r="H203" s="11"/>
      <c r="I203" s="10">
        <f>ROUND((H203*G203),2)</f>
        <v>0</v>
      </c>
      <c r="O203">
        <f>rekapitulace!H8</f>
        <v>21</v>
      </c>
      <c r="P203">
        <f>O203/100*I203</f>
        <v>0</v>
      </c>
    </row>
    <row r="204" ht="140.25">
      <c r="E204" s="12" t="s">
        <v>369</v>
      </c>
    </row>
    <row r="205" spans="1:16" ht="12.75" customHeight="1">
      <c r="A205" s="13"/>
      <c r="B205" s="13"/>
      <c r="C205" s="13" t="s">
        <v>38</v>
      </c>
      <c r="D205" s="13"/>
      <c r="E205" s="13" t="s">
        <v>340</v>
      </c>
      <c r="F205" s="13"/>
      <c r="G205" s="13"/>
      <c r="H205" s="13"/>
      <c r="I205" s="13">
        <f>SUM(I176:I204)</f>
        <v>0</v>
      </c>
      <c r="P205">
        <f>ROUND(SUM(P176:P204),2)</f>
        <v>0</v>
      </c>
    </row>
    <row r="207" spans="1:9" ht="12.75" customHeight="1">
      <c r="A207" s="7"/>
      <c r="B207" s="7"/>
      <c r="C207" s="7" t="s">
        <v>40</v>
      </c>
      <c r="D207" s="7"/>
      <c r="E207" s="7" t="s">
        <v>370</v>
      </c>
      <c r="F207" s="7"/>
      <c r="G207" s="9"/>
      <c r="H207" s="7"/>
      <c r="I207" s="9"/>
    </row>
    <row r="208" spans="1:16" ht="51">
      <c r="A208" s="6">
        <v>67</v>
      </c>
      <c r="B208" s="6" t="s">
        <v>45</v>
      </c>
      <c r="C208" s="6" t="s">
        <v>371</v>
      </c>
      <c r="D208" s="6" t="s">
        <v>47</v>
      </c>
      <c r="E208" s="6" t="s">
        <v>372</v>
      </c>
      <c r="F208" s="6" t="s">
        <v>65</v>
      </c>
      <c r="G208" s="8">
        <v>300</v>
      </c>
      <c r="H208" s="11"/>
      <c r="I208" s="10">
        <f>ROUND((H208*G208),2)</f>
        <v>0</v>
      </c>
      <c r="O208">
        <f>rekapitulace!H8</f>
        <v>21</v>
      </c>
      <c r="P208">
        <f>O208/100*I208</f>
        <v>0</v>
      </c>
    </row>
    <row r="209" ht="38.25">
      <c r="E209" s="12" t="s">
        <v>373</v>
      </c>
    </row>
    <row r="210" ht="191.25">
      <c r="E210" s="12" t="s">
        <v>374</v>
      </c>
    </row>
    <row r="211" spans="1:16" ht="51">
      <c r="A211" s="6">
        <v>68</v>
      </c>
      <c r="B211" s="6" t="s">
        <v>45</v>
      </c>
      <c r="C211" s="6" t="s">
        <v>375</v>
      </c>
      <c r="D211" s="6" t="s">
        <v>47</v>
      </c>
      <c r="E211" s="6" t="s">
        <v>376</v>
      </c>
      <c r="F211" s="6" t="s">
        <v>65</v>
      </c>
      <c r="G211" s="8">
        <v>126.65</v>
      </c>
      <c r="H211" s="11"/>
      <c r="I211" s="10">
        <f>ROUND((H211*G211),2)</f>
        <v>0</v>
      </c>
      <c r="O211">
        <f>rekapitulace!H8</f>
        <v>21</v>
      </c>
      <c r="P211">
        <f>O211/100*I211</f>
        <v>0</v>
      </c>
    </row>
    <row r="212" ht="12.75">
      <c r="E212" s="12" t="s">
        <v>377</v>
      </c>
    </row>
    <row r="213" ht="204">
      <c r="E213" s="12" t="s">
        <v>378</v>
      </c>
    </row>
    <row r="214" spans="1:16" ht="12.75">
      <c r="A214" s="6">
        <v>69</v>
      </c>
      <c r="B214" s="6" t="s">
        <v>45</v>
      </c>
      <c r="C214" s="6" t="s">
        <v>379</v>
      </c>
      <c r="D214" s="6" t="s">
        <v>47</v>
      </c>
      <c r="E214" s="6" t="s">
        <v>380</v>
      </c>
      <c r="F214" s="6" t="s">
        <v>65</v>
      </c>
      <c r="G214" s="8">
        <v>21</v>
      </c>
      <c r="H214" s="11"/>
      <c r="I214" s="10">
        <f>ROUND((H214*G214),2)</f>
        <v>0</v>
      </c>
      <c r="O214">
        <f>rekapitulace!H8</f>
        <v>21</v>
      </c>
      <c r="P214">
        <f>O214/100*I214</f>
        <v>0</v>
      </c>
    </row>
    <row r="215" ht="12.75">
      <c r="E215" s="12" t="s">
        <v>381</v>
      </c>
    </row>
    <row r="216" ht="204">
      <c r="E216" s="12" t="s">
        <v>382</v>
      </c>
    </row>
    <row r="217" spans="1:16" ht="38.25">
      <c r="A217" s="6">
        <v>70</v>
      </c>
      <c r="B217" s="6" t="s">
        <v>45</v>
      </c>
      <c r="C217" s="6" t="s">
        <v>383</v>
      </c>
      <c r="D217" s="6" t="s">
        <v>47</v>
      </c>
      <c r="E217" s="6" t="s">
        <v>384</v>
      </c>
      <c r="F217" s="6" t="s">
        <v>65</v>
      </c>
      <c r="G217" s="8">
        <v>71.5</v>
      </c>
      <c r="H217" s="11"/>
      <c r="I217" s="10">
        <f>ROUND((H217*G217),2)</f>
        <v>0</v>
      </c>
      <c r="O217">
        <f>rekapitulace!H8</f>
        <v>21</v>
      </c>
      <c r="P217">
        <f>O217/100*I217</f>
        <v>0</v>
      </c>
    </row>
    <row r="218" ht="12.75">
      <c r="E218" s="12" t="s">
        <v>356</v>
      </c>
    </row>
    <row r="219" ht="204">
      <c r="E219" s="12" t="s">
        <v>378</v>
      </c>
    </row>
    <row r="220" spans="1:16" ht="12.75" customHeight="1">
      <c r="A220" s="13"/>
      <c r="B220" s="13"/>
      <c r="C220" s="13" t="s">
        <v>40</v>
      </c>
      <c r="D220" s="13"/>
      <c r="E220" s="13" t="s">
        <v>370</v>
      </c>
      <c r="F220" s="13"/>
      <c r="G220" s="13"/>
      <c r="H220" s="13"/>
      <c r="I220" s="13">
        <f>SUM(I208:I219)</f>
        <v>0</v>
      </c>
      <c r="P220">
        <f>ROUND(SUM(P208:P219),2)</f>
        <v>0</v>
      </c>
    </row>
    <row r="222" spans="1:9" ht="12.75" customHeight="1">
      <c r="A222" s="7"/>
      <c r="B222" s="7"/>
      <c r="C222" s="7" t="s">
        <v>41</v>
      </c>
      <c r="D222" s="7"/>
      <c r="E222" s="7" t="s">
        <v>385</v>
      </c>
      <c r="F222" s="7"/>
      <c r="G222" s="9"/>
      <c r="H222" s="7"/>
      <c r="I222" s="9"/>
    </row>
    <row r="223" spans="1:16" ht="38.25">
      <c r="A223" s="6">
        <v>71</v>
      </c>
      <c r="B223" s="6" t="s">
        <v>45</v>
      </c>
      <c r="C223" s="6" t="s">
        <v>386</v>
      </c>
      <c r="D223" s="6" t="s">
        <v>47</v>
      </c>
      <c r="E223" s="6" t="s">
        <v>387</v>
      </c>
      <c r="F223" s="6" t="s">
        <v>78</v>
      </c>
      <c r="G223" s="8">
        <v>24</v>
      </c>
      <c r="H223" s="11"/>
      <c r="I223" s="10">
        <f>ROUND((H223*G223),2)</f>
        <v>0</v>
      </c>
      <c r="O223">
        <f>rekapitulace!H8</f>
        <v>21</v>
      </c>
      <c r="P223">
        <f>O223/100*I223</f>
        <v>0</v>
      </c>
    </row>
    <row r="224" ht="12.75">
      <c r="E224" s="12" t="s">
        <v>388</v>
      </c>
    </row>
    <row r="225" ht="255">
      <c r="E225" s="12" t="s">
        <v>389</v>
      </c>
    </row>
    <row r="226" spans="1:16" ht="38.25">
      <c r="A226" s="6">
        <v>72</v>
      </c>
      <c r="B226" s="6" t="s">
        <v>45</v>
      </c>
      <c r="C226" s="6" t="s">
        <v>390</v>
      </c>
      <c r="D226" s="6" t="s">
        <v>47</v>
      </c>
      <c r="E226" s="6" t="s">
        <v>391</v>
      </c>
      <c r="F226" s="6" t="s">
        <v>78</v>
      </c>
      <c r="G226" s="8">
        <v>5</v>
      </c>
      <c r="H226" s="11"/>
      <c r="I226" s="10">
        <f>ROUND((H226*G226),2)</f>
        <v>0</v>
      </c>
      <c r="O226">
        <f>rekapitulace!H8</f>
        <v>21</v>
      </c>
      <c r="P226">
        <f>O226/100*I226</f>
        <v>0</v>
      </c>
    </row>
    <row r="227" ht="255">
      <c r="E227" s="12" t="s">
        <v>389</v>
      </c>
    </row>
    <row r="228" spans="1:16" ht="51">
      <c r="A228" s="6">
        <v>73</v>
      </c>
      <c r="B228" s="6" t="s">
        <v>45</v>
      </c>
      <c r="C228" s="6" t="s">
        <v>392</v>
      </c>
      <c r="D228" s="6" t="s">
        <v>47</v>
      </c>
      <c r="E228" s="6" t="s">
        <v>393</v>
      </c>
      <c r="F228" s="6" t="s">
        <v>78</v>
      </c>
      <c r="G228" s="8">
        <v>22</v>
      </c>
      <c r="H228" s="11"/>
      <c r="I228" s="10">
        <f>ROUND((H228*G228),2)</f>
        <v>0</v>
      </c>
      <c r="O228">
        <f>rekapitulace!H8</f>
        <v>21</v>
      </c>
      <c r="P228">
        <f>O228/100*I228</f>
        <v>0</v>
      </c>
    </row>
    <row r="229" ht="12.75">
      <c r="E229" s="12" t="s">
        <v>394</v>
      </c>
    </row>
    <row r="230" ht="242.25">
      <c r="E230" s="12" t="s">
        <v>395</v>
      </c>
    </row>
    <row r="231" spans="1:16" ht="51">
      <c r="A231" s="6">
        <v>74</v>
      </c>
      <c r="B231" s="6" t="s">
        <v>45</v>
      </c>
      <c r="C231" s="6" t="s">
        <v>396</v>
      </c>
      <c r="D231" s="6" t="s">
        <v>47</v>
      </c>
      <c r="E231" s="6" t="s">
        <v>397</v>
      </c>
      <c r="F231" s="6" t="s">
        <v>113</v>
      </c>
      <c r="G231" s="8">
        <v>1</v>
      </c>
      <c r="H231" s="11"/>
      <c r="I231" s="10">
        <f>ROUND((H231*G231),2)</f>
        <v>0</v>
      </c>
      <c r="O231">
        <f>rekapitulace!H8</f>
        <v>21</v>
      </c>
      <c r="P231">
        <f>O231/100*I231</f>
        <v>0</v>
      </c>
    </row>
    <row r="232" ht="76.5">
      <c r="E232" s="12" t="s">
        <v>398</v>
      </c>
    </row>
    <row r="233" spans="1:16" ht="12.75" customHeight="1">
      <c r="A233" s="13"/>
      <c r="B233" s="13"/>
      <c r="C233" s="13" t="s">
        <v>41</v>
      </c>
      <c r="D233" s="13"/>
      <c r="E233" s="13" t="s">
        <v>399</v>
      </c>
      <c r="F233" s="13"/>
      <c r="G233" s="13"/>
      <c r="H233" s="13"/>
      <c r="I233" s="13">
        <f>SUM(I223:I232)</f>
        <v>0</v>
      </c>
      <c r="P233">
        <f>ROUND(SUM(P223:P232),2)</f>
        <v>0</v>
      </c>
    </row>
    <row r="235" spans="1:9" ht="12.75" customHeight="1">
      <c r="A235" s="7"/>
      <c r="B235" s="7"/>
      <c r="C235" s="7" t="s">
        <v>42</v>
      </c>
      <c r="D235" s="7"/>
      <c r="E235" s="7" t="s">
        <v>105</v>
      </c>
      <c r="F235" s="7"/>
      <c r="G235" s="9"/>
      <c r="H235" s="7"/>
      <c r="I235" s="9"/>
    </row>
    <row r="236" spans="1:16" ht="51">
      <c r="A236" s="6">
        <v>75</v>
      </c>
      <c r="B236" s="6" t="s">
        <v>45</v>
      </c>
      <c r="C236" s="6" t="s">
        <v>400</v>
      </c>
      <c r="D236" s="6" t="s">
        <v>47</v>
      </c>
      <c r="E236" s="6" t="s">
        <v>401</v>
      </c>
      <c r="F236" s="6" t="s">
        <v>78</v>
      </c>
      <c r="G236" s="8">
        <v>18</v>
      </c>
      <c r="H236" s="11"/>
      <c r="I236" s="10">
        <f>ROUND((H236*G236),2)</f>
        <v>0</v>
      </c>
      <c r="O236">
        <f>rekapitulace!H8</f>
        <v>21</v>
      </c>
      <c r="P236">
        <f>O236/100*I236</f>
        <v>0</v>
      </c>
    </row>
    <row r="237" ht="63.75">
      <c r="E237" s="12" t="s">
        <v>402</v>
      </c>
    </row>
    <row r="238" spans="1:16" ht="63.75">
      <c r="A238" s="6">
        <v>76</v>
      </c>
      <c r="B238" s="6" t="s">
        <v>45</v>
      </c>
      <c r="C238" s="6" t="s">
        <v>403</v>
      </c>
      <c r="D238" s="6" t="s">
        <v>47</v>
      </c>
      <c r="E238" s="6" t="s">
        <v>404</v>
      </c>
      <c r="F238" s="6" t="s">
        <v>78</v>
      </c>
      <c r="G238" s="8">
        <v>17</v>
      </c>
      <c r="H238" s="11"/>
      <c r="I238" s="10">
        <f>ROUND((H238*G238),2)</f>
        <v>0</v>
      </c>
      <c r="O238">
        <f>rekapitulace!H8</f>
        <v>21</v>
      </c>
      <c r="P238">
        <f>O238/100*I238</f>
        <v>0</v>
      </c>
    </row>
    <row r="239" ht="114.75">
      <c r="E239" s="12" t="s">
        <v>405</v>
      </c>
    </row>
    <row r="240" spans="1:16" ht="38.25">
      <c r="A240" s="6">
        <v>77</v>
      </c>
      <c r="B240" s="6" t="s">
        <v>45</v>
      </c>
      <c r="C240" s="6" t="s">
        <v>406</v>
      </c>
      <c r="D240" s="6" t="s">
        <v>47</v>
      </c>
      <c r="E240" s="6" t="s">
        <v>407</v>
      </c>
      <c r="F240" s="6" t="s">
        <v>113</v>
      </c>
      <c r="G240" s="8">
        <v>2</v>
      </c>
      <c r="H240" s="11"/>
      <c r="I240" s="10">
        <f>ROUND((H240*G240),2)</f>
        <v>0</v>
      </c>
      <c r="O240">
        <f>rekapitulace!H8</f>
        <v>21</v>
      </c>
      <c r="P240">
        <f>O240/100*I240</f>
        <v>0</v>
      </c>
    </row>
    <row r="241" ht="63.75">
      <c r="E241" s="12" t="s">
        <v>408</v>
      </c>
    </row>
    <row r="242" spans="1:16" ht="51">
      <c r="A242" s="6">
        <v>78</v>
      </c>
      <c r="B242" s="6" t="s">
        <v>45</v>
      </c>
      <c r="C242" s="6" t="s">
        <v>409</v>
      </c>
      <c r="D242" s="6" t="s">
        <v>47</v>
      </c>
      <c r="E242" s="6" t="s">
        <v>410</v>
      </c>
      <c r="F242" s="6" t="s">
        <v>65</v>
      </c>
      <c r="G242" s="8">
        <v>21.938</v>
      </c>
      <c r="H242" s="11"/>
      <c r="I242" s="10">
        <f>ROUND((H242*G242),2)</f>
        <v>0</v>
      </c>
      <c r="O242">
        <f>rekapitulace!H8</f>
        <v>21</v>
      </c>
      <c r="P242">
        <f>O242/100*I242</f>
        <v>0</v>
      </c>
    </row>
    <row r="243" ht="12.75">
      <c r="E243" s="12" t="s">
        <v>411</v>
      </c>
    </row>
    <row r="244" ht="38.25">
      <c r="E244" s="12" t="s">
        <v>412</v>
      </c>
    </row>
    <row r="245" spans="1:16" ht="25.5">
      <c r="A245" s="6">
        <v>79</v>
      </c>
      <c r="B245" s="6" t="s">
        <v>45</v>
      </c>
      <c r="C245" s="6" t="s">
        <v>413</v>
      </c>
      <c r="D245" s="6" t="s">
        <v>47</v>
      </c>
      <c r="E245" s="6" t="s">
        <v>414</v>
      </c>
      <c r="F245" s="6" t="s">
        <v>78</v>
      </c>
      <c r="G245" s="8">
        <v>25</v>
      </c>
      <c r="H245" s="11"/>
      <c r="I245" s="10">
        <f>ROUND((H245*G245),2)</f>
        <v>0</v>
      </c>
      <c r="O245">
        <f>rekapitulace!H8</f>
        <v>21</v>
      </c>
      <c r="P245">
        <f>O245/100*I245</f>
        <v>0</v>
      </c>
    </row>
    <row r="246" ht="38.25">
      <c r="E246" s="12" t="s">
        <v>415</v>
      </c>
    </row>
    <row r="247" spans="1:16" ht="38.25">
      <c r="A247" s="6">
        <v>80</v>
      </c>
      <c r="B247" s="6" t="s">
        <v>45</v>
      </c>
      <c r="C247" s="6" t="s">
        <v>416</v>
      </c>
      <c r="D247" s="6" t="s">
        <v>47</v>
      </c>
      <c r="E247" s="6" t="s">
        <v>417</v>
      </c>
      <c r="F247" s="6" t="s">
        <v>113</v>
      </c>
      <c r="G247" s="8">
        <v>1</v>
      </c>
      <c r="H247" s="11"/>
      <c r="I247" s="10">
        <f>ROUND((H247*G247),2)</f>
        <v>0</v>
      </c>
      <c r="O247">
        <f>rekapitulace!H8</f>
        <v>21</v>
      </c>
      <c r="P247">
        <f>O247/100*I247</f>
        <v>0</v>
      </c>
    </row>
    <row r="248" ht="76.5">
      <c r="E248" s="12" t="s">
        <v>139</v>
      </c>
    </row>
    <row r="249" spans="1:16" ht="25.5">
      <c r="A249" s="6">
        <v>81</v>
      </c>
      <c r="B249" s="6" t="s">
        <v>45</v>
      </c>
      <c r="C249" s="6" t="s">
        <v>418</v>
      </c>
      <c r="D249" s="6" t="s">
        <v>47</v>
      </c>
      <c r="E249" s="6" t="s">
        <v>419</v>
      </c>
      <c r="F249" s="6" t="s">
        <v>70</v>
      </c>
      <c r="G249" s="8">
        <v>12</v>
      </c>
      <c r="H249" s="11"/>
      <c r="I249" s="10">
        <f>ROUND((H249*G249),2)</f>
        <v>0</v>
      </c>
      <c r="O249">
        <f>rekapitulace!H8</f>
        <v>21</v>
      </c>
      <c r="P249">
        <f>O249/100*I249</f>
        <v>0</v>
      </c>
    </row>
    <row r="250" ht="76.5">
      <c r="E250" s="12" t="s">
        <v>139</v>
      </c>
    </row>
    <row r="251" spans="1:16" ht="51">
      <c r="A251" s="6">
        <v>82</v>
      </c>
      <c r="B251" s="6" t="s">
        <v>45</v>
      </c>
      <c r="C251" s="6" t="s">
        <v>420</v>
      </c>
      <c r="D251" s="6" t="s">
        <v>47</v>
      </c>
      <c r="E251" s="6" t="s">
        <v>421</v>
      </c>
      <c r="F251" s="6" t="s">
        <v>78</v>
      </c>
      <c r="G251" s="8">
        <v>24</v>
      </c>
      <c r="H251" s="11"/>
      <c r="I251" s="10">
        <f>ROUND((H251*G251),2)</f>
        <v>0</v>
      </c>
      <c r="O251">
        <f>rekapitulace!H8</f>
        <v>21</v>
      </c>
      <c r="P251">
        <f>O251/100*I251</f>
        <v>0</v>
      </c>
    </row>
    <row r="252" ht="12.75">
      <c r="E252" s="12" t="s">
        <v>388</v>
      </c>
    </row>
    <row r="253" ht="76.5">
      <c r="E253" s="12" t="s">
        <v>139</v>
      </c>
    </row>
    <row r="254" spans="1:16" ht="12.75" customHeight="1">
      <c r="A254" s="13"/>
      <c r="B254" s="13"/>
      <c r="C254" s="13" t="s">
        <v>42</v>
      </c>
      <c r="D254" s="13"/>
      <c r="E254" s="13" t="s">
        <v>105</v>
      </c>
      <c r="F254" s="13"/>
      <c r="G254" s="13"/>
      <c r="H254" s="13"/>
      <c r="I254" s="13">
        <f>SUM(I236:I253)</f>
        <v>0</v>
      </c>
      <c r="P254">
        <f>ROUND(SUM(P236:P253),2)</f>
        <v>0</v>
      </c>
    </row>
    <row r="256" spans="1:16" ht="12.75" customHeight="1">
      <c r="A256" s="13"/>
      <c r="B256" s="13"/>
      <c r="C256" s="13"/>
      <c r="D256" s="13"/>
      <c r="E256" s="13" t="s">
        <v>146</v>
      </c>
      <c r="F256" s="13"/>
      <c r="G256" s="13"/>
      <c r="H256" s="13"/>
      <c r="I256" s="13">
        <f>+I47+I84+I110+I139+I173+I205+I220+I233+I254</f>
        <v>0</v>
      </c>
      <c r="P256">
        <f>+P47+P84+P110+P139+P173+P205+P220+P233+P254</f>
        <v>0</v>
      </c>
    </row>
    <row r="258" spans="1:9" ht="12.75" customHeight="1">
      <c r="A258" s="7" t="s">
        <v>147</v>
      </c>
      <c r="B258" s="7"/>
      <c r="C258" s="7"/>
      <c r="D258" s="7"/>
      <c r="E258" s="7"/>
      <c r="F258" s="7"/>
      <c r="G258" s="7"/>
      <c r="H258" s="7"/>
      <c r="I258" s="7"/>
    </row>
    <row r="259" spans="1:9" ht="12.75" customHeight="1">
      <c r="A259" s="7"/>
      <c r="B259" s="7"/>
      <c r="C259" s="7"/>
      <c r="D259" s="7"/>
      <c r="E259" s="7" t="s">
        <v>148</v>
      </c>
      <c r="F259" s="7"/>
      <c r="G259" s="7"/>
      <c r="H259" s="7"/>
      <c r="I259" s="7"/>
    </row>
    <row r="260" spans="1:16" ht="12.75" customHeight="1">
      <c r="A260" s="13"/>
      <c r="B260" s="13"/>
      <c r="C260" s="13"/>
      <c r="D260" s="13"/>
      <c r="E260" s="13" t="s">
        <v>149</v>
      </c>
      <c r="F260" s="13"/>
      <c r="G260" s="13"/>
      <c r="H260" s="13"/>
      <c r="I260" s="13">
        <v>0</v>
      </c>
      <c r="P260">
        <v>0</v>
      </c>
    </row>
    <row r="261" spans="1:9" ht="12.75" customHeight="1">
      <c r="A261" s="13"/>
      <c r="B261" s="13"/>
      <c r="C261" s="13"/>
      <c r="D261" s="13"/>
      <c r="E261" s="13" t="s">
        <v>150</v>
      </c>
      <c r="F261" s="13"/>
      <c r="G261" s="13"/>
      <c r="H261" s="13"/>
      <c r="I261" s="13"/>
    </row>
    <row r="262" spans="1:16" ht="12.75" customHeight="1">
      <c r="A262" s="13"/>
      <c r="B262" s="13"/>
      <c r="C262" s="13"/>
      <c r="D262" s="13"/>
      <c r="E262" s="13" t="s">
        <v>151</v>
      </c>
      <c r="F262" s="13"/>
      <c r="G262" s="13"/>
      <c r="H262" s="13"/>
      <c r="I262" s="13">
        <v>0</v>
      </c>
      <c r="P262">
        <v>0</v>
      </c>
    </row>
    <row r="263" spans="1:16" ht="12.75" customHeight="1">
      <c r="A263" s="13"/>
      <c r="B263" s="13"/>
      <c r="C263" s="13"/>
      <c r="D263" s="13"/>
      <c r="E263" s="13" t="s">
        <v>152</v>
      </c>
      <c r="F263" s="13"/>
      <c r="G263" s="13"/>
      <c r="H263" s="13"/>
      <c r="I263" s="13">
        <f>I260+I262</f>
        <v>0</v>
      </c>
      <c r="P263">
        <f>P260+P262</f>
        <v>0</v>
      </c>
    </row>
    <row r="265" spans="1:16" ht="12.75" customHeight="1">
      <c r="A265" s="13"/>
      <c r="B265" s="13"/>
      <c r="C265" s="13"/>
      <c r="D265" s="13"/>
      <c r="E265" s="13" t="s">
        <v>152</v>
      </c>
      <c r="F265" s="13"/>
      <c r="G265" s="13"/>
      <c r="H265" s="13"/>
      <c r="I265" s="13">
        <f>I256+I263</f>
        <v>0</v>
      </c>
      <c r="P265">
        <f>P256+P263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422</v>
      </c>
      <c r="D5" s="5"/>
      <c r="E5" s="5" t="s">
        <v>423</v>
      </c>
    </row>
    <row r="6" spans="1:5" ht="12.75" customHeight="1">
      <c r="A6" t="s">
        <v>18</v>
      </c>
      <c r="C6" s="5" t="s">
        <v>422</v>
      </c>
      <c r="D6" s="5"/>
      <c r="E6" s="5" t="s">
        <v>423</v>
      </c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 t="s">
        <v>31</v>
      </c>
      <c r="I8" s="14"/>
      <c r="O8" t="s">
        <v>34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42</v>
      </c>
      <c r="D11" s="7"/>
      <c r="E11" s="7" t="s">
        <v>105</v>
      </c>
      <c r="F11" s="7"/>
      <c r="G11" s="9"/>
      <c r="H11" s="7"/>
      <c r="I11" s="9"/>
    </row>
    <row r="12" spans="1:16" ht="38.25">
      <c r="A12" s="6">
        <v>1</v>
      </c>
      <c r="B12" s="6" t="s">
        <v>161</v>
      </c>
      <c r="C12" s="6" t="s">
        <v>424</v>
      </c>
      <c r="D12" s="6" t="s">
        <v>47</v>
      </c>
      <c r="E12" s="6" t="s">
        <v>425</v>
      </c>
      <c r="F12" s="6" t="s">
        <v>113</v>
      </c>
      <c r="G12" s="8">
        <v>22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63.75">
      <c r="E13" s="12" t="s">
        <v>426</v>
      </c>
    </row>
    <row r="14" ht="63.75">
      <c r="E14" s="12" t="s">
        <v>427</v>
      </c>
    </row>
    <row r="15" spans="1:16" ht="38.25">
      <c r="A15" s="6">
        <v>2</v>
      </c>
      <c r="B15" s="6" t="s">
        <v>161</v>
      </c>
      <c r="C15" s="6" t="s">
        <v>115</v>
      </c>
      <c r="D15" s="6" t="s">
        <v>47</v>
      </c>
      <c r="E15" s="6" t="s">
        <v>428</v>
      </c>
      <c r="F15" s="6" t="s">
        <v>113</v>
      </c>
      <c r="G15" s="8">
        <v>22</v>
      </c>
      <c r="H15" s="11"/>
      <c r="I15" s="10">
        <f>ROUND((H15*G15),2)</f>
        <v>0</v>
      </c>
      <c r="O15">
        <f>rekapitulace!H8</f>
        <v>21</v>
      </c>
      <c r="P15">
        <f>O15/100*I15</f>
        <v>0</v>
      </c>
    </row>
    <row r="16" ht="63.75">
      <c r="E16" s="12" t="s">
        <v>426</v>
      </c>
    </row>
    <row r="17" ht="25.5">
      <c r="E17" s="12" t="s">
        <v>114</v>
      </c>
    </row>
    <row r="18" spans="1:16" ht="38.25">
      <c r="A18" s="6">
        <v>3</v>
      </c>
      <c r="B18" s="6" t="s">
        <v>161</v>
      </c>
      <c r="C18" s="6" t="s">
        <v>429</v>
      </c>
      <c r="D18" s="6" t="s">
        <v>47</v>
      </c>
      <c r="E18" s="6" t="s">
        <v>430</v>
      </c>
      <c r="F18" s="6" t="s">
        <v>431</v>
      </c>
      <c r="G18" s="8">
        <v>3960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63.75">
      <c r="E19" s="12" t="s">
        <v>432</v>
      </c>
    </row>
    <row r="20" ht="25.5">
      <c r="E20" s="12" t="s">
        <v>433</v>
      </c>
    </row>
    <row r="21" spans="1:16" ht="38.25">
      <c r="A21" s="6">
        <v>4</v>
      </c>
      <c r="B21" s="6" t="s">
        <v>45</v>
      </c>
      <c r="C21" s="6" t="s">
        <v>434</v>
      </c>
      <c r="D21" s="6" t="s">
        <v>47</v>
      </c>
      <c r="E21" s="6" t="s">
        <v>435</v>
      </c>
      <c r="F21" s="6" t="s">
        <v>113</v>
      </c>
      <c r="G21" s="8">
        <v>10</v>
      </c>
      <c r="H21" s="11"/>
      <c r="I21" s="10">
        <f>ROUND((H21*G21),2)</f>
        <v>0</v>
      </c>
      <c r="O21">
        <f>rekapitulace!H8</f>
        <v>21</v>
      </c>
      <c r="P21">
        <f>O21/100*I21</f>
        <v>0</v>
      </c>
    </row>
    <row r="22" ht="38.25">
      <c r="E22" s="12" t="s">
        <v>436</v>
      </c>
    </row>
    <row r="23" ht="63.75">
      <c r="E23" s="12" t="s">
        <v>408</v>
      </c>
    </row>
    <row r="24" spans="1:16" ht="25.5">
      <c r="A24" s="6">
        <v>5</v>
      </c>
      <c r="B24" s="6" t="s">
        <v>45</v>
      </c>
      <c r="C24" s="6" t="s">
        <v>437</v>
      </c>
      <c r="D24" s="6" t="s">
        <v>47</v>
      </c>
      <c r="E24" s="6" t="s">
        <v>438</v>
      </c>
      <c r="F24" s="6" t="s">
        <v>113</v>
      </c>
      <c r="G24" s="8">
        <v>10</v>
      </c>
      <c r="H24" s="11"/>
      <c r="I24" s="10">
        <f>ROUND((H24*G24),2)</f>
        <v>0</v>
      </c>
      <c r="O24">
        <f>rekapitulace!H8</f>
        <v>21</v>
      </c>
      <c r="P24">
        <f>O24/100*I24</f>
        <v>0</v>
      </c>
    </row>
    <row r="25" ht="38.25">
      <c r="E25" s="12" t="s">
        <v>436</v>
      </c>
    </row>
    <row r="26" ht="25.5">
      <c r="E26" s="12" t="s">
        <v>114</v>
      </c>
    </row>
    <row r="27" spans="1:16" ht="25.5">
      <c r="A27" s="6">
        <v>6</v>
      </c>
      <c r="B27" s="6" t="s">
        <v>45</v>
      </c>
      <c r="C27" s="6" t="s">
        <v>439</v>
      </c>
      <c r="D27" s="6" t="s">
        <v>47</v>
      </c>
      <c r="E27" s="6" t="s">
        <v>440</v>
      </c>
      <c r="F27" s="6" t="s">
        <v>431</v>
      </c>
      <c r="G27" s="8">
        <v>1800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38.25">
      <c r="E28" s="12" t="s">
        <v>441</v>
      </c>
    </row>
    <row r="29" ht="25.5">
      <c r="E29" s="12" t="s">
        <v>433</v>
      </c>
    </row>
    <row r="30" spans="1:16" ht="38.25">
      <c r="A30" s="6">
        <v>7</v>
      </c>
      <c r="B30" s="6" t="s">
        <v>161</v>
      </c>
      <c r="C30" s="6" t="s">
        <v>442</v>
      </c>
      <c r="D30" s="6" t="s">
        <v>47</v>
      </c>
      <c r="E30" s="6" t="s">
        <v>443</v>
      </c>
      <c r="F30" s="6" t="s">
        <v>113</v>
      </c>
      <c r="G30" s="8">
        <v>2</v>
      </c>
      <c r="H30" s="11"/>
      <c r="I30" s="10">
        <f>ROUND((H30*G30),2)</f>
        <v>0</v>
      </c>
      <c r="O30">
        <f>rekapitulace!H8</f>
        <v>21</v>
      </c>
      <c r="P30">
        <f>O30/100*I30</f>
        <v>0</v>
      </c>
    </row>
    <row r="31" ht="12.75">
      <c r="E31" s="12" t="s">
        <v>444</v>
      </c>
    </row>
    <row r="32" ht="76.5">
      <c r="E32" s="12" t="s">
        <v>445</v>
      </c>
    </row>
    <row r="33" spans="1:16" ht="25.5">
      <c r="A33" s="6">
        <v>8</v>
      </c>
      <c r="B33" s="6" t="s">
        <v>161</v>
      </c>
      <c r="C33" s="6" t="s">
        <v>446</v>
      </c>
      <c r="D33" s="6" t="s">
        <v>47</v>
      </c>
      <c r="E33" s="6" t="s">
        <v>447</v>
      </c>
      <c r="F33" s="6" t="s">
        <v>113</v>
      </c>
      <c r="G33" s="8">
        <v>2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ht="12.75">
      <c r="E34" s="12" t="s">
        <v>444</v>
      </c>
    </row>
    <row r="35" ht="25.5">
      <c r="E35" s="12" t="s">
        <v>448</v>
      </c>
    </row>
    <row r="36" spans="1:16" ht="25.5">
      <c r="A36" s="6">
        <v>9</v>
      </c>
      <c r="B36" s="6" t="s">
        <v>161</v>
      </c>
      <c r="C36" s="6" t="s">
        <v>449</v>
      </c>
      <c r="D36" s="6" t="s">
        <v>47</v>
      </c>
      <c r="E36" s="6" t="s">
        <v>450</v>
      </c>
      <c r="F36" s="6" t="s">
        <v>431</v>
      </c>
      <c r="G36" s="8">
        <v>360</v>
      </c>
      <c r="H36" s="11"/>
      <c r="I36" s="10">
        <f>ROUND((H36*G36),2)</f>
        <v>0</v>
      </c>
      <c r="O36">
        <f>rekapitulace!H8</f>
        <v>21</v>
      </c>
      <c r="P36">
        <f>O36/100*I36</f>
        <v>0</v>
      </c>
    </row>
    <row r="37" ht="12.75">
      <c r="E37" s="12" t="s">
        <v>451</v>
      </c>
    </row>
    <row r="38" ht="25.5">
      <c r="E38" s="12" t="s">
        <v>452</v>
      </c>
    </row>
    <row r="39" spans="1:16" ht="25.5">
      <c r="A39" s="6">
        <v>10</v>
      </c>
      <c r="B39" s="6" t="s">
        <v>161</v>
      </c>
      <c r="C39" s="6" t="s">
        <v>453</v>
      </c>
      <c r="D39" s="6" t="s">
        <v>47</v>
      </c>
      <c r="E39" s="6" t="s">
        <v>454</v>
      </c>
      <c r="F39" s="6" t="s">
        <v>113</v>
      </c>
      <c r="G39" s="8">
        <v>2</v>
      </c>
      <c r="H39" s="11"/>
      <c r="I39" s="10">
        <f>ROUND((H39*G39),2)</f>
        <v>0</v>
      </c>
      <c r="O39">
        <f>rekapitulace!H8</f>
        <v>21</v>
      </c>
      <c r="P39">
        <f>O39/100*I39</f>
        <v>0</v>
      </c>
    </row>
    <row r="40" ht="12.75">
      <c r="E40" s="12" t="s">
        <v>444</v>
      </c>
    </row>
    <row r="41" ht="63.75">
      <c r="E41" s="12" t="s">
        <v>455</v>
      </c>
    </row>
    <row r="42" spans="1:16" ht="38.25">
      <c r="A42" s="6">
        <v>11</v>
      </c>
      <c r="B42" s="6" t="s">
        <v>161</v>
      </c>
      <c r="C42" s="6" t="s">
        <v>456</v>
      </c>
      <c r="D42" s="6" t="s">
        <v>47</v>
      </c>
      <c r="E42" s="6" t="s">
        <v>457</v>
      </c>
      <c r="F42" s="6" t="s">
        <v>113</v>
      </c>
      <c r="G42" s="8">
        <v>2</v>
      </c>
      <c r="H42" s="11"/>
      <c r="I42" s="10">
        <f>ROUND((H42*G42),2)</f>
        <v>0</v>
      </c>
      <c r="O42">
        <f>rekapitulace!H8</f>
        <v>21</v>
      </c>
      <c r="P42">
        <f>O42/100*I42</f>
        <v>0</v>
      </c>
    </row>
    <row r="43" ht="12.75">
      <c r="E43" s="12" t="s">
        <v>458</v>
      </c>
    </row>
    <row r="44" ht="25.5">
      <c r="E44" s="12" t="s">
        <v>448</v>
      </c>
    </row>
    <row r="45" spans="1:16" ht="25.5">
      <c r="A45" s="6">
        <v>12</v>
      </c>
      <c r="B45" s="6" t="s">
        <v>161</v>
      </c>
      <c r="C45" s="6" t="s">
        <v>459</v>
      </c>
      <c r="D45" s="6" t="s">
        <v>47</v>
      </c>
      <c r="E45" s="6" t="s">
        <v>460</v>
      </c>
      <c r="F45" s="6" t="s">
        <v>431</v>
      </c>
      <c r="G45" s="8">
        <v>360</v>
      </c>
      <c r="H45" s="11"/>
      <c r="I45" s="10">
        <f>ROUND((H45*G45),2)</f>
        <v>0</v>
      </c>
      <c r="O45">
        <f>rekapitulace!H8</f>
        <v>21</v>
      </c>
      <c r="P45">
        <f>O45/100*I45</f>
        <v>0</v>
      </c>
    </row>
    <row r="46" ht="12.75">
      <c r="E46" s="12" t="s">
        <v>451</v>
      </c>
    </row>
    <row r="47" ht="25.5">
      <c r="E47" s="12" t="s">
        <v>452</v>
      </c>
    </row>
    <row r="48" spans="1:16" ht="12.75" customHeight="1">
      <c r="A48" s="13"/>
      <c r="B48" s="13"/>
      <c r="C48" s="13" t="s">
        <v>42</v>
      </c>
      <c r="D48" s="13"/>
      <c r="E48" s="13" t="s">
        <v>105</v>
      </c>
      <c r="F48" s="13"/>
      <c r="G48" s="13"/>
      <c r="H48" s="13"/>
      <c r="I48" s="13">
        <f>SUM(I12:I47)</f>
        <v>0</v>
      </c>
      <c r="P48">
        <f>ROUND(SUM(P12:P47),2)</f>
        <v>0</v>
      </c>
    </row>
    <row r="50" spans="1:16" ht="12.75" customHeight="1">
      <c r="A50" s="13"/>
      <c r="B50" s="13"/>
      <c r="C50" s="13"/>
      <c r="D50" s="13"/>
      <c r="E50" s="13" t="s">
        <v>146</v>
      </c>
      <c r="F50" s="13"/>
      <c r="G50" s="13"/>
      <c r="H50" s="13"/>
      <c r="I50" s="13">
        <f>+I48</f>
        <v>0</v>
      </c>
      <c r="P50">
        <f>+P48</f>
        <v>0</v>
      </c>
    </row>
    <row r="52" spans="1:9" ht="12.75" customHeight="1">
      <c r="A52" s="7" t="s">
        <v>147</v>
      </c>
      <c r="B52" s="7"/>
      <c r="C52" s="7"/>
      <c r="D52" s="7"/>
      <c r="E52" s="7"/>
      <c r="F52" s="7"/>
      <c r="G52" s="7"/>
      <c r="H52" s="7"/>
      <c r="I52" s="7"/>
    </row>
    <row r="53" spans="1:9" ht="12.75" customHeight="1">
      <c r="A53" s="7"/>
      <c r="B53" s="7"/>
      <c r="C53" s="7"/>
      <c r="D53" s="7"/>
      <c r="E53" s="7" t="s">
        <v>148</v>
      </c>
      <c r="F53" s="7"/>
      <c r="G53" s="7"/>
      <c r="H53" s="7"/>
      <c r="I53" s="7"/>
    </row>
    <row r="54" spans="1:16" ht="12.75" customHeight="1">
      <c r="A54" s="13"/>
      <c r="B54" s="13"/>
      <c r="C54" s="13"/>
      <c r="D54" s="13"/>
      <c r="E54" s="13" t="s">
        <v>149</v>
      </c>
      <c r="F54" s="13"/>
      <c r="G54" s="13"/>
      <c r="H54" s="13"/>
      <c r="I54" s="13">
        <v>0</v>
      </c>
      <c r="P54">
        <v>0</v>
      </c>
    </row>
    <row r="55" spans="1:9" ht="12.75" customHeight="1">
      <c r="A55" s="13"/>
      <c r="B55" s="13"/>
      <c r="C55" s="13"/>
      <c r="D55" s="13"/>
      <c r="E55" s="13" t="s">
        <v>150</v>
      </c>
      <c r="F55" s="13"/>
      <c r="G55" s="13"/>
      <c r="H55" s="13"/>
      <c r="I55" s="13"/>
    </row>
    <row r="56" spans="1:16" ht="12.75" customHeight="1">
      <c r="A56" s="13"/>
      <c r="B56" s="13"/>
      <c r="C56" s="13"/>
      <c r="D56" s="13"/>
      <c r="E56" s="13" t="s">
        <v>151</v>
      </c>
      <c r="F56" s="13"/>
      <c r="G56" s="13"/>
      <c r="H56" s="13"/>
      <c r="I56" s="13">
        <v>0</v>
      </c>
      <c r="P56">
        <v>0</v>
      </c>
    </row>
    <row r="57" spans="1:16" ht="12.75" customHeight="1">
      <c r="A57" s="13"/>
      <c r="B57" s="13"/>
      <c r="C57" s="13"/>
      <c r="D57" s="13"/>
      <c r="E57" s="13" t="s">
        <v>152</v>
      </c>
      <c r="F57" s="13"/>
      <c r="G57" s="13"/>
      <c r="H57" s="13"/>
      <c r="I57" s="13">
        <f>I54+I56</f>
        <v>0</v>
      </c>
      <c r="P57">
        <f>P54+P56</f>
        <v>0</v>
      </c>
    </row>
    <row r="59" spans="1:16" ht="12.75" customHeight="1">
      <c r="A59" s="13"/>
      <c r="B59" s="13"/>
      <c r="C59" s="13"/>
      <c r="D59" s="13"/>
      <c r="E59" s="13" t="s">
        <v>152</v>
      </c>
      <c r="F59" s="13"/>
      <c r="G59" s="13"/>
      <c r="H59" s="13"/>
      <c r="I59" s="13">
        <f>I50+I57</f>
        <v>0</v>
      </c>
      <c r="P59">
        <f>P50+P57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Sarka</cp:lastModifiedBy>
  <dcterms:modified xsi:type="dcterms:W3CDTF">2018-11-04T08:36:25Z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