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rycí list" sheetId="1" r:id="rId1"/>
    <sheet name="rozpočet" sheetId="2" r:id="rId2"/>
  </sheets>
  <definedNames>
    <definedName name="_xlnm.Print_Area" localSheetId="1">'rozpočet'!$A$2:$F$30</definedName>
  </definedNames>
  <calcPr fullCalcOnLoad="1"/>
</workbook>
</file>

<file path=xl/sharedStrings.xml><?xml version="1.0" encoding="utf-8"?>
<sst xmlns="http://schemas.openxmlformats.org/spreadsheetml/2006/main" count="141" uniqueCount="103">
  <si>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</si>
  <si>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</si>
  <si>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</si>
  <si>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</si>
  <si>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</si>
  <si>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</si>
  <si>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</si>
  <si>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</si>
  <si>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</si>
  <si>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</si>
  <si>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</si>
  <si>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</si>
  <si>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</si>
  <si>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</si>
  <si>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</si>
  <si>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</si>
  <si>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</si>
  <si>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</si>
  <si>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</si>
  <si>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</si>
  <si>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>Sanace konstrukčních vrstev tl. 350 mm (dle technické specifikace)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</si>
  <si>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</si>
  <si>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</si>
  <si>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</si>
  <si>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</si>
  <si>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</si>
  <si>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</si>
  <si>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</si>
  <si>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</si>
  <si>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</si>
  <si>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</si>
  <si>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</si>
  <si>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</si>
  <si>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</si>
  <si>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</si>
  <si>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</si>
  <si>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</si>
  <si>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</si>
  <si>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</si>
  <si>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</si>
  <si>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</si>
  <si>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</si>
  <si>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</si>
  <si>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</si>
  <si>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</si>
  <si>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</si>
  <si>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</si>
  <si>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</si>
  <si>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</si>
  <si>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</si>
  <si>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</si>
  <si>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</si>
  <si>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</si>
  <si>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</si>
  <si>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</si>
  <si>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</si>
  <si>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</si>
  <si>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</si>
  <si>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</si>
  <si>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</si>
  <si>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</si>
  <si>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</si>
  <si>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</si>
  <si>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</si>
  <si>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</si>
  <si>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</si>
  <si>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</si>
  <si>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</si>
  <si>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</si>
  <si>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</si>
  <si>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</si>
  <si>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</si>
  <si>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</si>
  <si>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</si>
  <si>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</si>
  <si>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</si>
  <si>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</si>
  <si>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</si>
  <si>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</si>
  <si>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</si>
  <si>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</si>
  <si>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</si>
  <si>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</si>
  <si>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</si>
  <si>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</si>
  <si>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</si>
  <si>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</si>
  <si>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vedoucí PÚ: Bohumil Taraba</t>
  </si>
  <si>
    <t>vedoucí TSÚ: Karel Motal</t>
  </si>
  <si>
    <t>provozní cestmistr: Zdeněk Malec</t>
  </si>
  <si>
    <t>574A04</t>
  </si>
  <si>
    <t xml:space="preserve">vyrovnávka ACo11+ ,   </t>
  </si>
  <si>
    <t xml:space="preserve">výšková úprava šachty, vpusti </t>
  </si>
  <si>
    <t>ks</t>
  </si>
  <si>
    <t>výšková úprava  krycích hrnců</t>
  </si>
  <si>
    <t>Objekt:    sil.  III/22916  km 0,000 - 0,960,   sil. III/22917  km, 0,000 - 0,540, sil. III/22917n km 0.000 - 1,100</t>
  </si>
  <si>
    <t>III/22916, 22917, 22917n Krupá</t>
  </si>
  <si>
    <t>Stavba:     III/22916,III/22917a III/22917n Krupá, optimalizace</t>
  </si>
  <si>
    <t>III/22916,III/22917a III/22917n Krupá, optimalizace</t>
  </si>
  <si>
    <t xml:space="preserve">Zalévání spár dilatační zálivkou </t>
  </si>
  <si>
    <t>Optimalizace 2020</t>
  </si>
  <si>
    <t>správní cestmistr: Jana Dražanová</t>
  </si>
  <si>
    <t>POPLATKY ZA LIKVIDACŮ ODPADŮ NEKONTAMINOVANÝCH -  VYBOURANÝ ASFALTOVÝ BETON KOMTAMINOVANÝ DEHTEM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</si>
</sst>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0" xfId="0" applyFont="1" applyAlignment="1">
      <alignment vertical="top" wrapText="1"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4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17" fillId="34" borderId="17" xfId="0" applyNumberFormat="1" applyFont="1" applyFill="1" applyBorder="1" applyAlignment="1" applyProtection="1">
      <alignment horizontal="center" vertical="center"/>
      <protection/>
    </xf>
    <xf numFmtId="49" fontId="17" fillId="34" borderId="10" xfId="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5" xfId="0" applyNumberFormat="1" applyFont="1" applyFill="1" applyBorder="1" applyAlignment="1" applyProtection="1">
      <alignment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0" fontId="14" fillId="0" borderId="27" xfId="0" applyNumberFormat="1" applyFont="1" applyFill="1" applyBorder="1" applyAlignment="1" applyProtection="1">
      <alignment vertical="center"/>
      <protection/>
    </xf>
    <xf numFmtId="4" fontId="19" fillId="34" borderId="12" xfId="0" applyNumberFormat="1" applyFont="1" applyFill="1" applyBorder="1" applyAlignment="1" applyProtection="1">
      <alignment horizontal="right" vertical="center"/>
      <protection/>
    </xf>
    <xf numFmtId="0" fontId="14" fillId="0" borderId="28" xfId="0" applyNumberFormat="1" applyFont="1" applyFill="1" applyBorder="1" applyAlignment="1" applyProtection="1">
      <alignment vertical="center"/>
      <protection/>
    </xf>
    <xf numFmtId="4" fontId="19" fillId="34" borderId="13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3" fontId="12" fillId="0" borderId="12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10" fillId="0" borderId="30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49" fontId="20" fillId="35" borderId="33" xfId="0" applyNumberFormat="1" applyFont="1" applyFill="1" applyBorder="1" applyAlignment="1" applyProtection="1">
      <alignment horizontal="center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35" borderId="35" xfId="0" applyNumberFormat="1" applyFont="1" applyFill="1" applyBorder="1" applyAlignment="1" applyProtection="1">
      <alignment horizontal="center" vertical="center"/>
      <protection/>
    </xf>
    <xf numFmtId="0" fontId="20" fillId="35" borderId="36" xfId="0" applyNumberFormat="1" applyFont="1" applyFill="1" applyBorder="1" applyAlignment="1" applyProtection="1">
      <alignment horizontal="center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49" fontId="19" fillId="34" borderId="18" xfId="0" applyNumberFormat="1" applyFont="1" applyFill="1" applyBorder="1" applyAlignment="1" applyProtection="1">
      <alignment horizontal="left" vertical="center"/>
      <protection/>
    </xf>
    <xf numFmtId="0" fontId="19" fillId="34" borderId="12" xfId="0" applyNumberFormat="1" applyFont="1" applyFill="1" applyBorder="1" applyAlignment="1" applyProtection="1">
      <alignment horizontal="left" vertical="center"/>
      <protection/>
    </xf>
    <xf numFmtId="49" fontId="19" fillId="34" borderId="12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9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35" xfId="0" applyFont="1" applyBorder="1" applyAlignment="1" applyProtection="1">
      <alignment vertical="center" wrapText="1"/>
      <protection/>
    </xf>
    <xf numFmtId="0" fontId="14" fillId="0" borderId="43" xfId="0" applyFont="1" applyBorder="1" applyAlignment="1" applyProtection="1">
      <alignment vertical="center" wrapText="1"/>
      <protection/>
    </xf>
    <xf numFmtId="0" fontId="14" fillId="0" borderId="44" xfId="0" applyFont="1" applyBorder="1" applyAlignment="1" applyProtection="1">
      <alignment vertical="center" wrapText="1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43" xfId="0" applyNumberFormat="1" applyFont="1" applyFill="1" applyBorder="1" applyAlignment="1" applyProtection="1">
      <alignment horizontal="center" vertical="center" wrapText="1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2" fontId="9" fillId="0" borderId="12" xfId="0" applyNumberFormat="1" applyFont="1" applyBorder="1" applyAlignment="1" applyProtection="1">
      <alignment horizontal="right" vertical="center"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161925</xdr:rowOff>
    </xdr:from>
    <xdr:to>
      <xdr:col>2</xdr:col>
      <xdr:colOff>1362075</xdr:colOff>
      <xdr:row>30</xdr:row>
      <xdr:rowOff>171450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00675"/>
          <a:ext cx="2771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0">
      <selection activeCell="N35" sqref="N35:N36"/>
    </sheetView>
  </sheetViews>
  <sheetFormatPr defaultColWidth="13.33203125" defaultRowHeight="10.5"/>
  <cols>
    <col min="1" max="1" width="13.33203125" style="77" customWidth="1"/>
    <col min="2" max="2" width="11.83203125" style="77" customWidth="1"/>
    <col min="3" max="3" width="25.33203125" style="77" customWidth="1"/>
    <col min="4" max="4" width="11.83203125" style="77" customWidth="1"/>
    <col min="5" max="5" width="16.33203125" style="77" customWidth="1"/>
    <col min="6" max="6" width="26.33203125" style="77" customWidth="1"/>
    <col min="7" max="7" width="13.33203125" style="77" customWidth="1"/>
    <col min="8" max="8" width="13.83203125" style="77" customWidth="1"/>
    <col min="9" max="9" width="26.16015625" style="77" customWidth="1"/>
    <col min="10" max="10" width="13.33203125" style="77" customWidth="1"/>
    <col min="11" max="11" width="13.66015625" style="77" bestFit="1" customWidth="1"/>
    <col min="12" max="16384" width="13.33203125" style="77" customWidth="1"/>
  </cols>
  <sheetData>
    <row r="1" spans="1:9" ht="28.5" customHeight="1" thickBot="1">
      <c r="A1" s="160" t="s">
        <v>38</v>
      </c>
      <c r="B1" s="161"/>
      <c r="C1" s="161"/>
      <c r="D1" s="161"/>
      <c r="E1" s="161"/>
      <c r="F1" s="161"/>
      <c r="G1" s="161"/>
      <c r="H1" s="161"/>
      <c r="I1" s="161"/>
    </row>
    <row r="2" spans="1:10" ht="12.75" customHeight="1">
      <c r="A2" s="162" t="s">
        <v>39</v>
      </c>
      <c r="B2" s="163"/>
      <c r="C2" s="164" t="s">
        <v>98</v>
      </c>
      <c r="D2" s="164"/>
      <c r="E2" s="166" t="s">
        <v>40</v>
      </c>
      <c r="F2" s="167" t="s">
        <v>41</v>
      </c>
      <c r="G2" s="168"/>
      <c r="H2" s="166" t="s">
        <v>42</v>
      </c>
      <c r="I2" s="171"/>
      <c r="J2" s="78"/>
    </row>
    <row r="3" spans="1:10" ht="12.75">
      <c r="A3" s="146"/>
      <c r="B3" s="145"/>
      <c r="C3" s="165"/>
      <c r="D3" s="165"/>
      <c r="E3" s="145"/>
      <c r="F3" s="169"/>
      <c r="G3" s="170"/>
      <c r="H3" s="145"/>
      <c r="I3" s="149"/>
      <c r="J3" s="78"/>
    </row>
    <row r="4" spans="1:10" ht="12.75">
      <c r="A4" s="144" t="s">
        <v>43</v>
      </c>
      <c r="B4" s="145"/>
      <c r="C4" s="156" t="s">
        <v>100</v>
      </c>
      <c r="D4" s="157"/>
      <c r="E4" s="147" t="s">
        <v>44</v>
      </c>
      <c r="F4" s="147"/>
      <c r="G4" s="145"/>
      <c r="H4" s="147" t="s">
        <v>42</v>
      </c>
      <c r="I4" s="151"/>
      <c r="J4" s="78"/>
    </row>
    <row r="5" spans="1:10" ht="12.75">
      <c r="A5" s="146"/>
      <c r="B5" s="145"/>
      <c r="C5" s="158"/>
      <c r="D5" s="159"/>
      <c r="E5" s="145"/>
      <c r="F5" s="145"/>
      <c r="G5" s="145"/>
      <c r="H5" s="145"/>
      <c r="I5" s="149"/>
      <c r="J5" s="78"/>
    </row>
    <row r="6" spans="1:10" ht="12.75" customHeight="1">
      <c r="A6" s="144" t="s">
        <v>45</v>
      </c>
      <c r="B6" s="145"/>
      <c r="C6" s="152" t="s">
        <v>96</v>
      </c>
      <c r="D6" s="153"/>
      <c r="E6" s="147" t="s">
        <v>46</v>
      </c>
      <c r="F6" s="147"/>
      <c r="G6" s="145"/>
      <c r="H6" s="147" t="s">
        <v>42</v>
      </c>
      <c r="I6" s="151"/>
      <c r="J6" s="78"/>
    </row>
    <row r="7" spans="1:10" ht="12.75">
      <c r="A7" s="146"/>
      <c r="B7" s="145"/>
      <c r="C7" s="154"/>
      <c r="D7" s="155"/>
      <c r="E7" s="145"/>
      <c r="F7" s="145"/>
      <c r="G7" s="145"/>
      <c r="H7" s="145"/>
      <c r="I7" s="149"/>
      <c r="J7" s="78"/>
    </row>
    <row r="8" spans="1:10" ht="12.75">
      <c r="A8" s="144" t="s">
        <v>47</v>
      </c>
      <c r="B8" s="145"/>
      <c r="C8" s="150"/>
      <c r="D8" s="145"/>
      <c r="E8" s="147" t="s">
        <v>48</v>
      </c>
      <c r="F8" s="145"/>
      <c r="G8" s="145"/>
      <c r="H8" s="147" t="s">
        <v>49</v>
      </c>
      <c r="I8" s="151"/>
      <c r="J8" s="78"/>
    </row>
    <row r="9" spans="1:10" ht="12.75">
      <c r="A9" s="146"/>
      <c r="B9" s="145"/>
      <c r="C9" s="145"/>
      <c r="D9" s="145"/>
      <c r="E9" s="145"/>
      <c r="F9" s="145"/>
      <c r="G9" s="145"/>
      <c r="H9" s="145"/>
      <c r="I9" s="149"/>
      <c r="J9" s="78"/>
    </row>
    <row r="10" spans="1:10" ht="12.75">
      <c r="A10" s="144" t="s">
        <v>50</v>
      </c>
      <c r="B10" s="145"/>
      <c r="C10" s="147"/>
      <c r="D10" s="145"/>
      <c r="E10" s="147" t="s">
        <v>51</v>
      </c>
      <c r="F10" s="147"/>
      <c r="G10" s="145"/>
      <c r="H10" s="147" t="s">
        <v>52</v>
      </c>
      <c r="I10" s="148"/>
      <c r="J10" s="78"/>
    </row>
    <row r="11" spans="1:10" ht="12.75">
      <c r="A11" s="146"/>
      <c r="B11" s="145"/>
      <c r="C11" s="145"/>
      <c r="D11" s="145"/>
      <c r="E11" s="145"/>
      <c r="F11" s="145"/>
      <c r="G11" s="145"/>
      <c r="H11" s="145"/>
      <c r="I11" s="149"/>
      <c r="J11" s="78"/>
    </row>
    <row r="12" spans="1:9" ht="23.25" customHeight="1" thickBot="1">
      <c r="A12" s="138" t="s">
        <v>53</v>
      </c>
      <c r="B12" s="139"/>
      <c r="C12" s="139"/>
      <c r="D12" s="139"/>
      <c r="E12" s="139"/>
      <c r="F12" s="139"/>
      <c r="G12" s="139"/>
      <c r="H12" s="139"/>
      <c r="I12" s="140"/>
    </row>
    <row r="13" spans="1:10" ht="26.25" customHeight="1">
      <c r="A13" s="79" t="s">
        <v>54</v>
      </c>
      <c r="B13" s="141" t="s">
        <v>55</v>
      </c>
      <c r="C13" s="142"/>
      <c r="D13" s="80" t="s">
        <v>56</v>
      </c>
      <c r="E13" s="141" t="s">
        <v>57</v>
      </c>
      <c r="F13" s="142"/>
      <c r="G13" s="80" t="s">
        <v>58</v>
      </c>
      <c r="H13" s="141" t="s">
        <v>59</v>
      </c>
      <c r="I13" s="143"/>
      <c r="J13" s="78"/>
    </row>
    <row r="14" spans="1:10" ht="15" customHeight="1">
      <c r="A14" s="81" t="s">
        <v>60</v>
      </c>
      <c r="B14" s="82" t="s">
        <v>61</v>
      </c>
      <c r="C14" s="83">
        <f>SUM(rozpočet!F28)</f>
        <v>0</v>
      </c>
      <c r="D14" s="135" t="s">
        <v>62</v>
      </c>
      <c r="E14" s="136"/>
      <c r="F14" s="83">
        <v>0</v>
      </c>
      <c r="G14" s="135" t="s">
        <v>63</v>
      </c>
      <c r="H14" s="136"/>
      <c r="I14" s="84">
        <v>0</v>
      </c>
      <c r="J14" s="78"/>
    </row>
    <row r="15" spans="1:11" ht="15" customHeight="1">
      <c r="A15" s="81"/>
      <c r="B15" s="82" t="s">
        <v>64</v>
      </c>
      <c r="C15" s="83">
        <v>0</v>
      </c>
      <c r="D15" s="135" t="s">
        <v>65</v>
      </c>
      <c r="E15" s="136"/>
      <c r="F15" s="83">
        <v>0</v>
      </c>
      <c r="G15" s="135" t="s">
        <v>66</v>
      </c>
      <c r="H15" s="136"/>
      <c r="I15" s="84">
        <v>0</v>
      </c>
      <c r="J15" s="78"/>
      <c r="K15" s="85"/>
    </row>
    <row r="16" spans="1:10" ht="15" customHeight="1">
      <c r="A16" s="81" t="s">
        <v>67</v>
      </c>
      <c r="B16" s="82" t="s">
        <v>61</v>
      </c>
      <c r="C16" s="83">
        <v>0</v>
      </c>
      <c r="D16" s="135" t="s">
        <v>68</v>
      </c>
      <c r="E16" s="136"/>
      <c r="F16" s="83">
        <v>0</v>
      </c>
      <c r="G16" s="135" t="s">
        <v>69</v>
      </c>
      <c r="H16" s="136"/>
      <c r="I16" s="84">
        <v>0</v>
      </c>
      <c r="J16" s="78"/>
    </row>
    <row r="17" spans="1:10" ht="15" customHeight="1">
      <c r="A17" s="81"/>
      <c r="B17" s="82" t="s">
        <v>64</v>
      </c>
      <c r="C17" s="83">
        <v>0</v>
      </c>
      <c r="D17" s="135"/>
      <c r="E17" s="136"/>
      <c r="F17" s="86"/>
      <c r="G17" s="135" t="s">
        <v>70</v>
      </c>
      <c r="H17" s="136"/>
      <c r="I17" s="84">
        <v>0</v>
      </c>
      <c r="J17" s="78"/>
    </row>
    <row r="18" spans="1:10" ht="15" customHeight="1">
      <c r="A18" s="81" t="s">
        <v>71</v>
      </c>
      <c r="B18" s="82" t="s">
        <v>61</v>
      </c>
      <c r="C18" s="83">
        <v>0</v>
      </c>
      <c r="D18" s="135"/>
      <c r="E18" s="136"/>
      <c r="F18" s="86"/>
      <c r="G18" s="135" t="s">
        <v>72</v>
      </c>
      <c r="H18" s="136"/>
      <c r="I18" s="84">
        <v>0</v>
      </c>
      <c r="J18" s="78"/>
    </row>
    <row r="19" spans="1:10" ht="15" customHeight="1">
      <c r="A19" s="81"/>
      <c r="B19" s="82" t="s">
        <v>64</v>
      </c>
      <c r="C19" s="83">
        <v>0</v>
      </c>
      <c r="D19" s="135"/>
      <c r="E19" s="136"/>
      <c r="F19" s="86"/>
      <c r="G19" s="135" t="s">
        <v>73</v>
      </c>
      <c r="H19" s="136"/>
      <c r="I19" s="84">
        <v>0</v>
      </c>
      <c r="J19" s="78"/>
    </row>
    <row r="20" spans="1:10" ht="15" customHeight="1">
      <c r="A20" s="133" t="s">
        <v>74</v>
      </c>
      <c r="B20" s="134"/>
      <c r="C20" s="83">
        <v>0</v>
      </c>
      <c r="D20" s="135"/>
      <c r="E20" s="136"/>
      <c r="F20" s="86"/>
      <c r="G20" s="135"/>
      <c r="H20" s="136"/>
      <c r="I20" s="87"/>
      <c r="J20" s="78"/>
    </row>
    <row r="21" spans="1:10" ht="15" customHeight="1">
      <c r="A21" s="133" t="s">
        <v>75</v>
      </c>
      <c r="B21" s="134"/>
      <c r="C21" s="83">
        <v>0</v>
      </c>
      <c r="D21" s="135"/>
      <c r="E21" s="136"/>
      <c r="F21" s="86"/>
      <c r="G21" s="135"/>
      <c r="H21" s="136"/>
      <c r="I21" s="87"/>
      <c r="J21" s="78"/>
    </row>
    <row r="22" spans="1:10" ht="16.5" customHeight="1">
      <c r="A22" s="133" t="s">
        <v>76</v>
      </c>
      <c r="B22" s="134"/>
      <c r="C22" s="83">
        <f>SUM(C14:C21)</f>
        <v>0</v>
      </c>
      <c r="D22" s="137" t="s">
        <v>77</v>
      </c>
      <c r="E22" s="134"/>
      <c r="F22" s="83">
        <f>SUM(F14:F21)</f>
        <v>0</v>
      </c>
      <c r="G22" s="137" t="s">
        <v>78</v>
      </c>
      <c r="H22" s="134"/>
      <c r="I22" s="84">
        <f>SUM(I14:I21)</f>
        <v>0</v>
      </c>
      <c r="J22" s="78"/>
    </row>
    <row r="23" spans="1:9" ht="12.75">
      <c r="A23" s="88"/>
      <c r="B23" s="89"/>
      <c r="C23" s="89"/>
      <c r="D23" s="89"/>
      <c r="E23" s="89"/>
      <c r="F23" s="89"/>
      <c r="G23" s="89"/>
      <c r="H23" s="89"/>
      <c r="I23" s="90"/>
    </row>
    <row r="24" spans="1:9" ht="15" customHeight="1">
      <c r="A24" s="120" t="s">
        <v>79</v>
      </c>
      <c r="B24" s="121"/>
      <c r="C24" s="91">
        <v>0</v>
      </c>
      <c r="D24" s="78"/>
      <c r="E24" s="78"/>
      <c r="F24" s="78"/>
      <c r="G24" s="78"/>
      <c r="H24" s="78"/>
      <c r="I24" s="92"/>
    </row>
    <row r="25" spans="1:10" ht="15" customHeight="1">
      <c r="A25" s="120" t="s">
        <v>80</v>
      </c>
      <c r="B25" s="121"/>
      <c r="C25" s="91">
        <v>0</v>
      </c>
      <c r="D25" s="122" t="s">
        <v>81</v>
      </c>
      <c r="E25" s="121"/>
      <c r="F25" s="91">
        <f>ROUND(C25*(14/100),2)</f>
        <v>0</v>
      </c>
      <c r="G25" s="122" t="s">
        <v>14</v>
      </c>
      <c r="H25" s="121"/>
      <c r="I25" s="93">
        <f>SUM(C24:C26)</f>
        <v>0</v>
      </c>
      <c r="J25" s="78"/>
    </row>
    <row r="26" spans="1:10" ht="15" customHeight="1">
      <c r="A26" s="120" t="s">
        <v>82</v>
      </c>
      <c r="B26" s="121"/>
      <c r="C26" s="91">
        <f>C22+F22*I22</f>
        <v>0</v>
      </c>
      <c r="D26" s="122" t="s">
        <v>6</v>
      </c>
      <c r="E26" s="121"/>
      <c r="F26" s="91">
        <f>ROUND(C26*(21/100),2)</f>
        <v>0</v>
      </c>
      <c r="G26" s="122" t="s">
        <v>83</v>
      </c>
      <c r="H26" s="121"/>
      <c r="I26" s="93">
        <f>SUM(F25:F26)+I25</f>
        <v>0</v>
      </c>
      <c r="J26" s="78"/>
    </row>
    <row r="27" spans="1:9" ht="12.75">
      <c r="A27" s="94"/>
      <c r="B27" s="78"/>
      <c r="C27" s="78"/>
      <c r="D27" s="78"/>
      <c r="E27" s="78"/>
      <c r="F27" s="78"/>
      <c r="G27" s="78"/>
      <c r="H27" s="78"/>
      <c r="I27" s="92"/>
    </row>
    <row r="28" spans="1:10" ht="14.25" customHeight="1">
      <c r="A28" s="124"/>
      <c r="B28" s="125"/>
      <c r="C28" s="126"/>
      <c r="D28" s="113" t="s">
        <v>84</v>
      </c>
      <c r="E28" s="114"/>
      <c r="F28" s="115"/>
      <c r="G28" s="113" t="s">
        <v>85</v>
      </c>
      <c r="H28" s="114"/>
      <c r="I28" s="116"/>
      <c r="J28" s="78"/>
    </row>
    <row r="29" spans="1:10" ht="14.25" customHeight="1">
      <c r="A29" s="127"/>
      <c r="B29" s="128"/>
      <c r="C29" s="129"/>
      <c r="D29" s="109" t="s">
        <v>87</v>
      </c>
      <c r="E29" s="110"/>
      <c r="F29" s="111"/>
      <c r="G29" s="109" t="s">
        <v>89</v>
      </c>
      <c r="H29" s="110"/>
      <c r="I29" s="112"/>
      <c r="J29" s="78"/>
    </row>
    <row r="30" spans="1:10" ht="14.25" customHeight="1">
      <c r="A30" s="127"/>
      <c r="B30" s="128"/>
      <c r="C30" s="129"/>
      <c r="D30" s="109" t="s">
        <v>88</v>
      </c>
      <c r="E30" s="110"/>
      <c r="F30" s="111"/>
      <c r="G30" s="109" t="s">
        <v>101</v>
      </c>
      <c r="H30" s="110"/>
      <c r="I30" s="112"/>
      <c r="J30" s="78"/>
    </row>
    <row r="31" spans="1:10" ht="14.25" customHeight="1">
      <c r="A31" s="127"/>
      <c r="B31" s="128"/>
      <c r="C31" s="129"/>
      <c r="D31" s="109"/>
      <c r="E31" s="110"/>
      <c r="F31" s="111"/>
      <c r="G31" s="109"/>
      <c r="H31" s="110"/>
      <c r="I31" s="112"/>
      <c r="J31" s="78"/>
    </row>
    <row r="32" spans="1:10" ht="14.25" customHeight="1" thickBot="1">
      <c r="A32" s="130"/>
      <c r="B32" s="131"/>
      <c r="C32" s="132"/>
      <c r="D32" s="117" t="s">
        <v>86</v>
      </c>
      <c r="E32" s="118"/>
      <c r="F32" s="119"/>
      <c r="G32" s="117" t="s">
        <v>86</v>
      </c>
      <c r="H32" s="118"/>
      <c r="I32" s="123"/>
      <c r="J32" s="78"/>
    </row>
    <row r="33" spans="1:9" ht="12.75">
      <c r="A33" s="78"/>
      <c r="B33" s="78"/>
      <c r="C33" s="78"/>
      <c r="D33" s="78"/>
      <c r="E33" s="78"/>
      <c r="F33" s="78"/>
      <c r="G33" s="78"/>
      <c r="H33" s="78"/>
      <c r="I33" s="78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7" right="0.7" top="0.787401575" bottom="0.7874015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G34" sqref="G3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1.66015625" style="5" customWidth="1"/>
    <col min="7" max="7" width="14.33203125" style="62" customWidth="1"/>
    <col min="8" max="8" width="10.5" style="63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72" t="s">
        <v>5</v>
      </c>
      <c r="B1" s="172"/>
      <c r="C1" s="172"/>
      <c r="D1" s="172"/>
      <c r="E1" s="172"/>
      <c r="F1" s="172"/>
      <c r="H1" s="57"/>
    </row>
    <row r="2" spans="1:8" s="6" customFormat="1" ht="12.75" customHeight="1">
      <c r="A2" s="20" t="s">
        <v>97</v>
      </c>
      <c r="B2" s="7"/>
      <c r="C2" s="21" t="s">
        <v>5</v>
      </c>
      <c r="D2" s="7"/>
      <c r="E2" s="7"/>
      <c r="F2" s="7"/>
      <c r="G2" s="58"/>
      <c r="H2" s="57"/>
    </row>
    <row r="3" spans="1:8" s="6" customFormat="1" ht="12.75" customHeight="1">
      <c r="A3" s="20" t="s">
        <v>95</v>
      </c>
      <c r="B3" s="7"/>
      <c r="C3" s="7"/>
      <c r="D3" s="7"/>
      <c r="E3" s="14"/>
      <c r="F3" s="7"/>
      <c r="G3" s="58"/>
      <c r="H3" s="57"/>
    </row>
    <row r="4" spans="1:8" s="6" customFormat="1" ht="13.5" customHeight="1">
      <c r="A4" s="8"/>
      <c r="B4" s="7"/>
      <c r="C4" s="8"/>
      <c r="D4" s="7"/>
      <c r="E4" s="7"/>
      <c r="F4" s="7"/>
      <c r="G4" s="58"/>
      <c r="H4" s="57"/>
    </row>
    <row r="5" spans="1:8" s="6" customFormat="1" ht="1.5" customHeight="1">
      <c r="A5" s="9"/>
      <c r="B5" s="10"/>
      <c r="C5" s="11"/>
      <c r="D5" s="10"/>
      <c r="E5" s="12"/>
      <c r="F5" s="13"/>
      <c r="G5" s="59"/>
      <c r="H5" s="57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60"/>
      <c r="H6" s="57"/>
    </row>
    <row r="7" spans="1:8" s="6" customFormat="1" ht="12.75" customHeight="1">
      <c r="A7" s="14" t="s">
        <v>1</v>
      </c>
      <c r="B7" s="14"/>
      <c r="C7" s="18"/>
      <c r="D7" s="14" t="s">
        <v>21</v>
      </c>
      <c r="E7" s="14"/>
      <c r="F7" s="55" t="s">
        <v>5</v>
      </c>
      <c r="G7" s="60" t="s">
        <v>21</v>
      </c>
      <c r="H7" s="57"/>
    </row>
    <row r="8" spans="1:8" s="6" customFormat="1" ht="12.75" customHeight="1">
      <c r="A8" s="14" t="s">
        <v>19</v>
      </c>
      <c r="B8" s="15"/>
      <c r="C8" s="19"/>
      <c r="D8" s="15" t="s">
        <v>22</v>
      </c>
      <c r="E8" s="16" t="s">
        <v>5</v>
      </c>
      <c r="F8" s="56" t="s">
        <v>5</v>
      </c>
      <c r="G8" s="60" t="s">
        <v>22</v>
      </c>
      <c r="H8" s="57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61"/>
      <c r="H9" s="57"/>
    </row>
    <row r="10" ht="24" customHeight="1" thickBot="1"/>
    <row r="11" spans="1:10" s="22" customFormat="1" ht="21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64" t="s">
        <v>35</v>
      </c>
      <c r="H11" s="65" t="s">
        <v>36</v>
      </c>
      <c r="I11" s="49"/>
      <c r="J11" s="49" t="s">
        <v>23</v>
      </c>
    </row>
    <row r="12" spans="1:10" s="22" customFormat="1" ht="15">
      <c r="A12" s="31" t="s">
        <v>12</v>
      </c>
      <c r="B12" s="32" t="s">
        <v>17</v>
      </c>
      <c r="C12" s="33" t="s">
        <v>13</v>
      </c>
      <c r="D12" s="95">
        <v>1</v>
      </c>
      <c r="E12" s="23">
        <v>0</v>
      </c>
      <c r="F12" s="24">
        <f aca="true" t="shared" si="0" ref="F12:F27">E12*D12</f>
        <v>0</v>
      </c>
      <c r="G12" s="66"/>
      <c r="H12" s="67"/>
      <c r="I12" s="68"/>
      <c r="J12" s="49"/>
    </row>
    <row r="13" spans="1:10" s="22" customFormat="1" ht="15">
      <c r="A13" s="34">
        <v>113728</v>
      </c>
      <c r="B13" s="35" t="s">
        <v>34</v>
      </c>
      <c r="C13" s="36" t="s">
        <v>25</v>
      </c>
      <c r="D13" s="96">
        <v>415</v>
      </c>
      <c r="E13" s="25">
        <v>0</v>
      </c>
      <c r="F13" s="26">
        <f t="shared" si="0"/>
        <v>0</v>
      </c>
      <c r="G13" s="69" t="s">
        <v>5</v>
      </c>
      <c r="H13" s="70" t="s">
        <v>5</v>
      </c>
      <c r="I13" s="71"/>
      <c r="J13" s="50"/>
    </row>
    <row r="14" spans="1:10" s="22" customFormat="1" ht="30">
      <c r="A14" s="34">
        <v>15130</v>
      </c>
      <c r="B14" s="173" t="s">
        <v>102</v>
      </c>
      <c r="C14" s="36" t="s">
        <v>3</v>
      </c>
      <c r="D14" s="174">
        <v>10</v>
      </c>
      <c r="E14" s="175">
        <v>0</v>
      </c>
      <c r="F14" s="176">
        <f t="shared" si="0"/>
        <v>0</v>
      </c>
      <c r="G14" s="69" t="s">
        <v>5</v>
      </c>
      <c r="H14" s="70" t="s">
        <v>5</v>
      </c>
      <c r="I14" s="71"/>
      <c r="J14" s="50"/>
    </row>
    <row r="15" spans="1:10" s="22" customFormat="1" ht="15">
      <c r="A15" s="34">
        <v>919111</v>
      </c>
      <c r="B15" s="35" t="s">
        <v>33</v>
      </c>
      <c r="C15" s="36" t="s">
        <v>18</v>
      </c>
      <c r="D15" s="96">
        <v>180</v>
      </c>
      <c r="E15" s="25">
        <v>0</v>
      </c>
      <c r="F15" s="26">
        <f t="shared" si="0"/>
        <v>0</v>
      </c>
      <c r="G15" s="69"/>
      <c r="H15" s="72"/>
      <c r="I15" s="71"/>
      <c r="J15" s="50" t="s">
        <v>5</v>
      </c>
    </row>
    <row r="16" spans="1:10" s="22" customFormat="1" ht="15">
      <c r="A16" s="34">
        <v>93818</v>
      </c>
      <c r="B16" s="35" t="s">
        <v>32</v>
      </c>
      <c r="C16" s="36" t="s">
        <v>2</v>
      </c>
      <c r="D16" s="96">
        <v>8750</v>
      </c>
      <c r="E16" s="25">
        <v>0</v>
      </c>
      <c r="F16" s="26">
        <f t="shared" si="0"/>
        <v>0</v>
      </c>
      <c r="G16" s="69"/>
      <c r="H16" s="72"/>
      <c r="I16" s="71"/>
      <c r="J16" s="50" t="s">
        <v>5</v>
      </c>
    </row>
    <row r="17" spans="1:10" s="22" customFormat="1" ht="15">
      <c r="A17" s="34" t="s">
        <v>90</v>
      </c>
      <c r="B17" s="35" t="s">
        <v>91</v>
      </c>
      <c r="C17" s="36" t="s">
        <v>25</v>
      </c>
      <c r="D17" s="96">
        <v>175</v>
      </c>
      <c r="E17" s="25">
        <v>0</v>
      </c>
      <c r="F17" s="26">
        <f t="shared" si="0"/>
        <v>0</v>
      </c>
      <c r="G17" s="69"/>
      <c r="H17" s="72"/>
      <c r="I17" s="71"/>
      <c r="J17" s="50"/>
    </row>
    <row r="18" spans="1:10" s="22" customFormat="1" ht="15">
      <c r="A18" s="34">
        <v>572223</v>
      </c>
      <c r="B18" s="35" t="s">
        <v>27</v>
      </c>
      <c r="C18" s="36" t="s">
        <v>2</v>
      </c>
      <c r="D18" s="96">
        <v>17500</v>
      </c>
      <c r="E18" s="25">
        <v>0</v>
      </c>
      <c r="F18" s="26">
        <f t="shared" si="0"/>
        <v>0</v>
      </c>
      <c r="G18" s="69"/>
      <c r="H18" s="72"/>
      <c r="I18" s="71"/>
      <c r="J18" s="50"/>
    </row>
    <row r="19" spans="1:10" s="47" customFormat="1" ht="15">
      <c r="A19" s="48" t="s">
        <v>26</v>
      </c>
      <c r="B19" s="44" t="s">
        <v>30</v>
      </c>
      <c r="C19" s="36" t="s">
        <v>2</v>
      </c>
      <c r="D19" s="97">
        <v>8750</v>
      </c>
      <c r="E19" s="45">
        <v>0</v>
      </c>
      <c r="F19" s="46">
        <f t="shared" si="0"/>
        <v>0</v>
      </c>
      <c r="G19" s="69"/>
      <c r="H19" s="72"/>
      <c r="I19" s="71"/>
      <c r="J19" s="50"/>
    </row>
    <row r="20" spans="1:10" s="22" customFormat="1" ht="21" customHeight="1">
      <c r="A20" s="34" t="s">
        <v>12</v>
      </c>
      <c r="B20" s="44" t="s">
        <v>20</v>
      </c>
      <c r="C20" s="36" t="s">
        <v>2</v>
      </c>
      <c r="D20" s="96">
        <v>350</v>
      </c>
      <c r="E20" s="25">
        <v>0</v>
      </c>
      <c r="F20" s="26">
        <f t="shared" si="0"/>
        <v>0</v>
      </c>
      <c r="G20" s="69"/>
      <c r="H20" s="72"/>
      <c r="I20" s="71"/>
      <c r="J20" s="51" t="s">
        <v>24</v>
      </c>
    </row>
    <row r="21" spans="1:10" s="22" customFormat="1" ht="15">
      <c r="A21" s="102">
        <v>89921</v>
      </c>
      <c r="B21" s="35" t="s">
        <v>92</v>
      </c>
      <c r="C21" s="36" t="s">
        <v>93</v>
      </c>
      <c r="D21" s="96">
        <v>18</v>
      </c>
      <c r="E21" s="103">
        <v>0</v>
      </c>
      <c r="F21" s="26">
        <f t="shared" si="0"/>
        <v>0</v>
      </c>
      <c r="G21" s="98"/>
      <c r="H21" s="99"/>
      <c r="I21" s="100"/>
      <c r="J21" s="101"/>
    </row>
    <row r="22" spans="1:10" s="22" customFormat="1" ht="15">
      <c r="A22" s="102">
        <v>89923</v>
      </c>
      <c r="B22" s="35" t="s">
        <v>94</v>
      </c>
      <c r="C22" s="36" t="s">
        <v>93</v>
      </c>
      <c r="D22" s="96">
        <v>33</v>
      </c>
      <c r="E22" s="25">
        <v>0</v>
      </c>
      <c r="F22" s="26">
        <f t="shared" si="0"/>
        <v>0</v>
      </c>
      <c r="G22" s="69"/>
      <c r="H22" s="72"/>
      <c r="I22" s="71"/>
      <c r="J22" s="51" t="s">
        <v>5</v>
      </c>
    </row>
    <row r="23" spans="1:10" s="22" customFormat="1" ht="15">
      <c r="A23" s="102">
        <v>113761</v>
      </c>
      <c r="B23" s="35" t="s">
        <v>31</v>
      </c>
      <c r="C23" s="36" t="s">
        <v>4</v>
      </c>
      <c r="D23" s="96">
        <v>1800</v>
      </c>
      <c r="E23" s="25">
        <v>0</v>
      </c>
      <c r="F23" s="26">
        <f t="shared" si="0"/>
        <v>0</v>
      </c>
      <c r="G23" s="69"/>
      <c r="H23" s="72"/>
      <c r="I23" s="71"/>
      <c r="J23" s="50" t="s">
        <v>5</v>
      </c>
    </row>
    <row r="24" spans="1:10" s="22" customFormat="1" ht="15">
      <c r="A24" s="34">
        <v>931312</v>
      </c>
      <c r="B24" s="35" t="s">
        <v>99</v>
      </c>
      <c r="C24" s="36" t="s">
        <v>4</v>
      </c>
      <c r="D24" s="96">
        <v>1800</v>
      </c>
      <c r="E24" s="25">
        <v>0</v>
      </c>
      <c r="F24" s="26">
        <f t="shared" si="0"/>
        <v>0</v>
      </c>
      <c r="G24" s="69"/>
      <c r="H24" s="72"/>
      <c r="I24" s="71"/>
      <c r="J24" s="50" t="s">
        <v>5</v>
      </c>
    </row>
    <row r="25" spans="1:10" s="22" customFormat="1" ht="15">
      <c r="A25" s="34">
        <v>12922</v>
      </c>
      <c r="B25" s="35" t="s">
        <v>37</v>
      </c>
      <c r="C25" s="36" t="s">
        <v>2</v>
      </c>
      <c r="D25" s="96">
        <v>600</v>
      </c>
      <c r="E25" s="96">
        <v>0</v>
      </c>
      <c r="F25" s="26">
        <f t="shared" si="0"/>
        <v>0</v>
      </c>
      <c r="G25" s="69">
        <v>0.126</v>
      </c>
      <c r="H25" s="70">
        <f>D25*G25</f>
        <v>75.6</v>
      </c>
      <c r="I25" s="71"/>
      <c r="J25" s="50"/>
    </row>
    <row r="26" spans="1:10" s="22" customFormat="1" ht="15">
      <c r="A26" s="34">
        <v>56962</v>
      </c>
      <c r="B26" s="35" t="s">
        <v>28</v>
      </c>
      <c r="C26" s="36" t="s">
        <v>2</v>
      </c>
      <c r="D26" s="96">
        <v>600</v>
      </c>
      <c r="E26" s="96">
        <v>0</v>
      </c>
      <c r="F26" s="26">
        <f t="shared" si="0"/>
        <v>0</v>
      </c>
      <c r="G26" s="69"/>
      <c r="H26" s="72"/>
      <c r="I26" s="71"/>
      <c r="J26" s="50"/>
    </row>
    <row r="27" spans="1:10" s="22" customFormat="1" ht="15.75" thickBot="1">
      <c r="A27" s="105">
        <v>15112</v>
      </c>
      <c r="B27" s="41" t="s">
        <v>29</v>
      </c>
      <c r="C27" s="106" t="s">
        <v>3</v>
      </c>
      <c r="D27" s="107">
        <v>75.6</v>
      </c>
      <c r="E27" s="107">
        <v>0</v>
      </c>
      <c r="F27" s="108">
        <f t="shared" si="0"/>
        <v>0</v>
      </c>
      <c r="G27" s="69"/>
      <c r="H27" s="72"/>
      <c r="I27" s="71"/>
      <c r="J27" s="50"/>
    </row>
    <row r="28" spans="1:10" s="22" customFormat="1" ht="15">
      <c r="A28" s="52"/>
      <c r="B28" s="53" t="s">
        <v>14</v>
      </c>
      <c r="C28" s="53"/>
      <c r="D28" s="53"/>
      <c r="E28" s="54" t="s">
        <v>5</v>
      </c>
      <c r="F28" s="104">
        <f>SUM(F12:F27)</f>
        <v>0</v>
      </c>
      <c r="G28" s="74"/>
      <c r="H28" s="74"/>
      <c r="I28" s="75"/>
      <c r="J28" s="76"/>
    </row>
    <row r="29" spans="1:10" s="22" customFormat="1" ht="15">
      <c r="A29" s="37"/>
      <c r="B29" s="35" t="s">
        <v>6</v>
      </c>
      <c r="C29" s="35"/>
      <c r="D29" s="35"/>
      <c r="E29" s="38" t="s">
        <v>5</v>
      </c>
      <c r="F29" s="39">
        <f>F28*0.21</f>
        <v>0</v>
      </c>
      <c r="G29" s="74"/>
      <c r="H29" s="74"/>
      <c r="I29" s="75"/>
      <c r="J29" s="76"/>
    </row>
    <row r="30" spans="1:10" s="22" customFormat="1" ht="15.75" thickBot="1">
      <c r="A30" s="40"/>
      <c r="B30" s="41" t="s">
        <v>15</v>
      </c>
      <c r="C30" s="41"/>
      <c r="D30" s="41"/>
      <c r="E30" s="42" t="s">
        <v>5</v>
      </c>
      <c r="F30" s="43">
        <f>F29+F28</f>
        <v>0</v>
      </c>
      <c r="G30" s="74"/>
      <c r="H30" s="74"/>
      <c r="I30" s="75"/>
      <c r="J30" s="76"/>
    </row>
    <row r="31" spans="7:10" ht="12" customHeight="1">
      <c r="G31" s="73"/>
      <c r="H31" s="73"/>
      <c r="I31" s="22"/>
      <c r="J31" s="22"/>
    </row>
    <row r="32" spans="7:10" ht="12" customHeight="1">
      <c r="G32" s="73"/>
      <c r="H32" s="73"/>
      <c r="I32" s="22"/>
      <c r="J32" s="22"/>
    </row>
    <row r="33" spans="7:10" ht="12" customHeight="1">
      <c r="G33" s="73"/>
      <c r="H33" s="73"/>
      <c r="I33" s="22"/>
      <c r="J33" s="22"/>
    </row>
  </sheetData>
  <sheetProtection/>
  <mergeCells count="1">
    <mergeCell ref="A1:F1"/>
  </mergeCells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Zdeněk Malec</cp:lastModifiedBy>
  <cp:lastPrinted>2019-09-06T12:30:35Z</cp:lastPrinted>
  <dcterms:created xsi:type="dcterms:W3CDTF">2014-05-16T09:31:30Z</dcterms:created>
  <dcterms:modified xsi:type="dcterms:W3CDTF">2020-04-08T11:01:23Z</dcterms:modified>
  <cp:category/>
  <cp:version/>
  <cp:contentType/>
  <cp:contentStatus/>
</cp:coreProperties>
</file>