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ny\EASYCPM\Projekty - 1412_ZZSSK\16_Kutná Hora-rampa\08 Výběrová řízení\ROZPOČET\"/>
    </mc:Choice>
  </mc:AlternateContent>
  <bookViews>
    <workbookView xWindow="0" yWindow="0" windowWidth="15345" windowHeight="4035"/>
  </bookViews>
  <sheets>
    <sheet name="ZZSSK KH-RAMPA" sheetId="6" r:id="rId1"/>
  </sheets>
  <definedNames>
    <definedName name="_xlnm.Print_Area" localSheetId="0">'ZZSSK KH-RAMPA'!$A$1:$L$127</definedName>
  </definedNames>
  <calcPr calcId="152511"/>
</workbook>
</file>

<file path=xl/calcChain.xml><?xml version="1.0" encoding="utf-8"?>
<calcChain xmlns="http://schemas.openxmlformats.org/spreadsheetml/2006/main">
  <c r="K35" i="6" l="1"/>
  <c r="K32" i="6" l="1"/>
  <c r="K34" i="6"/>
  <c r="K104" i="6"/>
  <c r="K106" i="6"/>
  <c r="K103" i="6"/>
  <c r="K105" i="6"/>
  <c r="K102" i="6"/>
  <c r="E107" i="6" l="1"/>
  <c r="K108" i="6"/>
  <c r="K46" i="6"/>
  <c r="K45" i="6"/>
  <c r="E41" i="6" l="1"/>
  <c r="K39" i="6" l="1"/>
  <c r="K47" i="6"/>
  <c r="K26" i="6" l="1"/>
  <c r="K41" i="6" l="1"/>
  <c r="K43" i="6"/>
  <c r="K44" i="6" l="1"/>
  <c r="K40" i="6" l="1"/>
  <c r="C85" i="6"/>
  <c r="K27" i="6" l="1"/>
  <c r="K31" i="6"/>
  <c r="K28" i="6"/>
  <c r="K38" i="6"/>
  <c r="K74" i="6"/>
  <c r="K76" i="6" s="1"/>
  <c r="K85" i="6" s="1"/>
  <c r="K30" i="6" l="1"/>
  <c r="K29" i="6"/>
  <c r="K33" i="6"/>
  <c r="K60" i="6" l="1"/>
  <c r="K42" i="6" l="1"/>
  <c r="E48" i="6" s="1"/>
  <c r="C84" i="6" l="1"/>
  <c r="K61" i="6" l="1"/>
  <c r="K57" i="6"/>
  <c r="K22" i="6"/>
  <c r="K59" i="6"/>
  <c r="K58" i="6" l="1"/>
  <c r="E62" i="6" s="1"/>
  <c r="K25" i="6"/>
  <c r="K23" i="6"/>
  <c r="K24" i="6"/>
  <c r="K21" i="6"/>
  <c r="E36" i="6" l="1"/>
  <c r="K63" i="6" l="1"/>
  <c r="K84" i="6" l="1"/>
  <c r="K86" i="6" s="1"/>
  <c r="K87" i="6" l="1"/>
  <c r="K88" i="6" s="1"/>
  <c r="K90" i="6" s="1"/>
  <c r="K89" i="6" l="1"/>
</calcChain>
</file>

<file path=xl/sharedStrings.xml><?xml version="1.0" encoding="utf-8"?>
<sst xmlns="http://schemas.openxmlformats.org/spreadsheetml/2006/main" count="161" uniqueCount="108">
  <si>
    <t>Cena</t>
  </si>
  <si>
    <t>text</t>
  </si>
  <si>
    <t>MEZISOUČET</t>
  </si>
  <si>
    <t>PRÁCE</t>
  </si>
  <si>
    <t>m.j.</t>
  </si>
  <si>
    <t xml:space="preserve">   MATERIÁL</t>
  </si>
  <si>
    <t>kpl</t>
  </si>
  <si>
    <t>kont</t>
  </si>
  <si>
    <t>m2</t>
  </si>
  <si>
    <t xml:space="preserve">Sleva </t>
  </si>
  <si>
    <t>Zařízení staveniště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</si>
  <si>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</si>
  <si>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1"/>
        <color indexed="8"/>
        <rFont val="Calibri"/>
        <family val="2"/>
        <charset val="238"/>
      </rPr>
      <t/>
    </r>
  </si>
  <si>
    <t xml:space="preserve">Pozn:  </t>
  </si>
  <si>
    <t>PROJEKČNÍ A INŽENÝRSKÉ ČINNOSTI</t>
  </si>
  <si>
    <t xml:space="preserve">ROZPOČET NA: </t>
  </si>
  <si>
    <t>HLAVNÍ BUDOVA</t>
  </si>
  <si>
    <t>Nabídka je platná …. měsíců</t>
  </si>
  <si>
    <t>EASYCPM s.r.o.</t>
  </si>
  <si>
    <t>Zdravotnická záchranná služba Středočeského kraje, příspěvková organizace - Vančurova 1544, 272 01 Kladno, tel.:312 256 601, fax.: 312 256 610, email: info@zachranka.cz, IČO: 75030926</t>
  </si>
  <si>
    <t>Celkem bez DPH 21%</t>
  </si>
  <si>
    <t>DPH 21%</t>
  </si>
  <si>
    <t>CELKEM S DPH 21%</t>
  </si>
  <si>
    <t xml:space="preserve">Zpracoval: </t>
  </si>
  <si>
    <t>Ochranné a zakrývací prostředky</t>
  </si>
  <si>
    <t>Přesun hmot</t>
  </si>
  <si>
    <t>2. PROJEKČNÍ A INŽENÝRSKÉ ČINNOSTI</t>
  </si>
  <si>
    <t>Ošetření ocelové výztuže materiálem … (dvousložková antikorozní cementová malta na ochranu ocelové výztuže - malta na bázi polymerů ve vodní disperzi, cementových pojiv a inhibitorů koroze, pro nanášení na ocelovou výztuž při provádění sanačních zásahů).</t>
  </si>
  <si>
    <t xml:space="preserve">Mechanické odstranění uvolněné malty a betonu, očištění ocelové výztuže, podklad musí být pevný a čistý </t>
  </si>
  <si>
    <t>Reprofilace betonové konstrukce sanační maltou ….. (jednosložková tixotropní cementová malta), tloušťka reprofilace od 5 do 35 mm v jednom pracovním kroku</t>
  </si>
  <si>
    <t>Základní nátěr na bázi mikroakrylových pryskyřic ve vodní disperzi</t>
  </si>
  <si>
    <t>Pružný ochranný a dekorační nátěr na bázi akrylových pryskyřic ve vodní disperzi (ochrana povrchů betonů a cementových omítek před agresivními vlivy atmosféry).</t>
  </si>
  <si>
    <t xml:space="preserve">Likvidace odpadu a suti </t>
  </si>
  <si>
    <t>OSTANÍ - VRN A LIKVIDACE ODPADŮ</t>
  </si>
  <si>
    <t>odhad cca.</t>
  </si>
  <si>
    <t>m</t>
  </si>
  <si>
    <t xml:space="preserve">         VÝMĚRA VRCHNÍ PLOCHY</t>
  </si>
  <si>
    <t>Výplň dilatací se provede materiálem (jednosložkový těsnicí tmel a lepidlo na bázi polyuretanu s vysokým  modulem pružnosti a rychlým průběhem vytvrzení), hloubku spáry je třeba upravit vložením provazce z lisované polyetylenové pěny s uzavřenými póry</t>
  </si>
  <si>
    <t>OPRAVA KONSTRUKCE RAMPY (ČÍLKO, STĚNY A STROP)</t>
  </si>
  <si>
    <t>OPRAVA RAMPY</t>
  </si>
  <si>
    <t>1. OPRAVA RAMPY</t>
  </si>
  <si>
    <t xml:space="preserve">Vyhlazení povrchu jemnou sanační maltou … (Cementová stěrka pro konečnou úpravu a vyhlazení „vyzrálých“ betonových povrchů a omítek v interiéru i exteriéru pro tloušťky vrstvy od 2mm do 3 mm) </t>
  </si>
  <si>
    <t>Ostatní pomocný materiál a práce (např. manipulace s elektroinstalací a potrubí)</t>
  </si>
  <si>
    <t>odstím bude vybrán objednatelem</t>
  </si>
  <si>
    <t>Ocelové plechové dvířka - očištění, broušení nerovností, zákl. nátěr, 2x vrchní nátěr</t>
  </si>
  <si>
    <t xml:space="preserve">Odstranění stávajícího obkladového pásku, vysparvení povrchu, dodávka a provedení nového obkladového pásku vč. spárování při zachování stejné plochy (pásek 25,4 x 6,4cm, barva cihlově červená) </t>
  </si>
  <si>
    <t>Vyčištění a úklid betonové podlahy pod rampou vč. odstranění plevelu apod.</t>
  </si>
  <si>
    <t>Nátěr ocelového zábradlí vč, 2ks ocel. sloupů 100x120mm- očištění, broušení nerovností, zákl. nátěr, 2x vrchní nátěr</t>
  </si>
  <si>
    <t>POVRCHOVÁ ÚPRAVA RAMPY VČ. SCHODŮ</t>
  </si>
  <si>
    <t xml:space="preserve">REKAPITULACE </t>
  </si>
  <si>
    <t>DOPLŇUJÍCÍ ČINNOSTI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</si>
  <si>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</si>
  <si>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</si>
  <si>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</si>
  <si>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</si>
  <si>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</si>
  <si>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</si>
  <si>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</si>
  <si>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</si>
  <si>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</si>
  <si>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</si>
  <si>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</si>
  <si>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</si>
  <si>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</si>
  <si>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</si>
  <si>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</si>
  <si>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</si>
  <si>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</si>
  <si>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</si>
  <si>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</si>
  <si>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</si>
  <si>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</si>
  <si>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</si>
  <si>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</si>
  <si>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…..</t>
  </si>
  <si>
    <t>Procento obnovy</t>
  </si>
  <si>
    <r>
      <t>m</t>
    </r>
    <r>
      <rPr>
        <vertAlign val="superscript"/>
        <sz val="10"/>
        <color theme="0"/>
        <rFont val="Arial"/>
        <family val="2"/>
        <charset val="238"/>
      </rPr>
      <t>2</t>
    </r>
  </si>
  <si>
    <t>Pozn:  návrh technologie provedení stavbních úprav nezbavuje zhotovitele záruky a zodpovědnsti za provedené dílo</t>
  </si>
  <si>
    <t>CENA</t>
  </si>
  <si>
    <t>M.J.</t>
  </si>
  <si>
    <t>TEXT</t>
  </si>
  <si>
    <t>POL.</t>
  </si>
  <si>
    <t xml:space="preserve">                                   Územní středisko ZZS SČK KUTNÁ HORA</t>
  </si>
  <si>
    <t xml:space="preserve">                                                            Vojtěšská 687, Kutná Hora   </t>
  </si>
  <si>
    <t>Bourání betonové desky do tl.150mm včetně rampy, bez schodiště</t>
  </si>
  <si>
    <t>Demontáž zábradlí</t>
  </si>
  <si>
    <t>Bourání okapnice</t>
  </si>
  <si>
    <t>Vysprávky panelů po obourání betonové desky</t>
  </si>
  <si>
    <t>Těsnící pásek v rozích po obvodu budovy</t>
  </si>
  <si>
    <t xml:space="preserve">Povrchová probarevná úprava rampy - epoxidový nátěr - dvě vrstvy. Odstín - dopravní šedá A. Na šikminu rampy bude první nátěr prosypán křemičitým pískem.  </t>
  </si>
  <si>
    <t xml:space="preserve">Schodiště - Povrchová probarevná úprava protiskluzová včetně reprofilační vrstvy </t>
  </si>
  <si>
    <t>Dodávka a montáž PE folie + geotextilie</t>
  </si>
  <si>
    <t xml:space="preserve">Dodávka a montáž betonu C 25/30 v tl.150mm s výztuží PP vlákny </t>
  </si>
  <si>
    <t>Dodávka a montáž 1 x výztuž KARI 6x100x100</t>
  </si>
  <si>
    <t>Lemovací profil U výška 150mm po vnějším obvodě rampy</t>
  </si>
  <si>
    <t>Sokl výška 100mm s fabionem</t>
  </si>
  <si>
    <t xml:space="preserve">   MATERIÁL A PRÁCE</t>
  </si>
  <si>
    <t>Hydroizolační vrstva - 2složková flexibilní cementem pojená hydroizolační stěrka proti podzemní a vzduté vodě</t>
  </si>
  <si>
    <t>24.</t>
  </si>
  <si>
    <t>25.</t>
  </si>
  <si>
    <t>26.</t>
  </si>
  <si>
    <t>27.</t>
  </si>
  <si>
    <t>28.</t>
  </si>
  <si>
    <t>29.</t>
  </si>
  <si>
    <t>30.</t>
  </si>
  <si>
    <t>Montáž zábradlí - nové provedení uchycení z boku rampy (povrchová úprava pozink nebo prášková lakovna)</t>
  </si>
  <si>
    <t>Pozn:  není uvažováno</t>
  </si>
  <si>
    <t>V ……………... dne __ : __ :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</si>
</sst>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dd/mm/yy;@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5" tint="0.79998168889431442"/>
      <name val="Arial"/>
      <family val="2"/>
      <charset val="238"/>
    </font>
    <font>
      <vertAlign val="superscript"/>
      <sz val="10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i/>
      <u/>
      <sz val="2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26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10"/>
      <color theme="0"/>
      <name val="Arial"/>
      <family val="2"/>
      <charset val="238"/>
    </font>
    <font>
      <sz val="6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4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315">
    <xf numFmtId="0" fontId="0" fillId="0" borderId="0" xfId="0"/>
    <xf numFmtId="164" fontId="14" fillId="0" borderId="0" xfId="0" applyNumberFormat="1" applyFont="1"/>
    <xf numFmtId="4" fontId="14" fillId="0" borderId="0" xfId="0" applyNumberFormat="1" applyFont="1"/>
    <xf numFmtId="49" fontId="14" fillId="0" borderId="0" xfId="0" applyNumberFormat="1" applyFont="1" applyAlignment="1">
      <alignment horizontal="center"/>
    </xf>
    <xf numFmtId="44" fontId="14" fillId="0" borderId="0" xfId="0" applyNumberFormat="1" applyFont="1"/>
    <xf numFmtId="0" fontId="15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44" fontId="15" fillId="0" borderId="3" xfId="0" applyNumberFormat="1" applyFont="1" applyBorder="1" applyAlignment="1">
      <alignment horizontal="center"/>
    </xf>
    <xf numFmtId="44" fontId="15" fillId="0" borderId="23" xfId="0" applyNumberFormat="1" applyFont="1" applyBorder="1" applyAlignment="1">
      <alignment horizontal="center"/>
    </xf>
    <xf numFmtId="0" fontId="14" fillId="0" borderId="0" xfId="0" applyFont="1" applyBorder="1"/>
    <xf numFmtId="49" fontId="14" fillId="0" borderId="0" xfId="0" applyNumberFormat="1" applyFont="1" applyBorder="1"/>
    <xf numFmtId="4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44" fontId="14" fillId="0" borderId="0" xfId="0" applyNumberFormat="1" applyFont="1" applyBorder="1"/>
    <xf numFmtId="44" fontId="14" fillId="0" borderId="24" xfId="0" applyNumberFormat="1" applyFont="1" applyBorder="1"/>
    <xf numFmtId="0" fontId="15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4" fontId="14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center"/>
    </xf>
    <xf numFmtId="44" fontId="14" fillId="0" borderId="0" xfId="0" applyNumberFormat="1" applyFont="1" applyFill="1" applyBorder="1"/>
    <xf numFmtId="44" fontId="14" fillId="0" borderId="24" xfId="0" applyNumberFormat="1" applyFont="1" applyFill="1" applyBorder="1"/>
    <xf numFmtId="164" fontId="18" fillId="0" borderId="0" xfId="0" applyNumberFormat="1" applyFont="1" applyBorder="1" applyAlignment="1">
      <alignment horizontal="left"/>
    </xf>
    <xf numFmtId="44" fontId="15" fillId="0" borderId="0" xfId="0" applyNumberFormat="1" applyFont="1" applyBorder="1" applyAlignment="1">
      <alignment horizontal="center"/>
    </xf>
    <xf numFmtId="44" fontId="15" fillId="0" borderId="24" xfId="0" applyNumberFormat="1" applyFont="1" applyBorder="1" applyAlignment="1">
      <alignment horizontal="center"/>
    </xf>
    <xf numFmtId="44" fontId="18" fillId="0" borderId="0" xfId="0" applyNumberFormat="1" applyFont="1" applyBorder="1" applyAlignment="1">
      <alignment horizontal="justify" vertical="top"/>
    </xf>
    <xf numFmtId="44" fontId="18" fillId="0" borderId="24" xfId="0" applyNumberFormat="1" applyFont="1" applyBorder="1" applyAlignment="1">
      <alignment horizontal="justify" vertical="top"/>
    </xf>
    <xf numFmtId="164" fontId="18" fillId="0" borderId="0" xfId="0" applyNumberFormat="1" applyFont="1" applyBorder="1" applyAlignment="1">
      <alignment horizontal="justify" vertical="top"/>
    </xf>
    <xf numFmtId="49" fontId="18" fillId="0" borderId="0" xfId="0" applyNumberFormat="1" applyFont="1" applyBorder="1" applyAlignment="1">
      <alignment horizontal="justify" vertical="top"/>
    </xf>
    <xf numFmtId="0" fontId="21" fillId="0" borderId="0" xfId="0" applyFont="1" applyBorder="1"/>
    <xf numFmtId="4" fontId="21" fillId="0" borderId="0" xfId="0" applyNumberFormat="1" applyFont="1" applyFill="1" applyBorder="1"/>
    <xf numFmtId="4" fontId="22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center"/>
    </xf>
    <xf numFmtId="44" fontId="22" fillId="0" borderId="0" xfId="0" applyNumberFormat="1" applyFont="1" applyFill="1" applyBorder="1"/>
    <xf numFmtId="4" fontId="14" fillId="0" borderId="7" xfId="0" applyNumberFormat="1" applyFont="1" applyFill="1" applyBorder="1"/>
    <xf numFmtId="49" fontId="14" fillId="0" borderId="7" xfId="0" applyNumberFormat="1" applyFont="1" applyFill="1" applyBorder="1" applyAlignment="1">
      <alignment horizontal="center"/>
    </xf>
    <xf numFmtId="44" fontId="14" fillId="0" borderId="7" xfId="0" applyNumberFormat="1" applyFont="1" applyFill="1" applyBorder="1"/>
    <xf numFmtId="44" fontId="14" fillId="0" borderId="25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5" fillId="0" borderId="0" xfId="0" applyFont="1" applyFill="1" applyBorder="1"/>
    <xf numFmtId="164" fontId="23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5" fillId="0" borderId="0" xfId="0" applyFont="1"/>
    <xf numFmtId="164" fontId="24" fillId="0" borderId="24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/>
    <xf numFmtId="44" fontId="26" fillId="0" borderId="13" xfId="0" applyNumberFormat="1" applyFont="1" applyFill="1" applyBorder="1" applyAlignment="1">
      <alignment horizontal="right"/>
    </xf>
    <xf numFmtId="44" fontId="24" fillId="0" borderId="13" xfId="0" applyNumberFormat="1" applyFont="1" applyFill="1" applyBorder="1" applyAlignment="1">
      <alignment horizontal="right"/>
    </xf>
    <xf numFmtId="44" fontId="24" fillId="0" borderId="27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4" fontId="15" fillId="0" borderId="15" xfId="0" applyNumberFormat="1" applyFont="1" applyBorder="1"/>
    <xf numFmtId="4" fontId="15" fillId="0" borderId="16" xfId="0" applyNumberFormat="1" applyFont="1" applyBorder="1"/>
    <xf numFmtId="49" fontId="15" fillId="0" borderId="18" xfId="0" applyNumberFormat="1" applyFont="1" applyBorder="1" applyAlignment="1">
      <alignment horizontal="center"/>
    </xf>
    <xf numFmtId="164" fontId="16" fillId="3" borderId="18" xfId="0" applyNumberFormat="1" applyFont="1" applyFill="1" applyBorder="1" applyAlignment="1">
      <alignment horizontal="left"/>
    </xf>
    <xf numFmtId="164" fontId="16" fillId="3" borderId="28" xfId="0" applyNumberFormat="1" applyFont="1" applyFill="1" applyBorder="1" applyAlignment="1">
      <alignment horizontal="left"/>
    </xf>
    <xf numFmtId="9" fontId="15" fillId="3" borderId="5" xfId="0" applyNumberFormat="1" applyFont="1" applyFill="1" applyBorder="1" applyAlignment="1">
      <alignment horizontal="center"/>
    </xf>
    <xf numFmtId="49" fontId="14" fillId="3" borderId="38" xfId="0" applyNumberFormat="1" applyFont="1" applyFill="1" applyBorder="1" applyAlignment="1">
      <alignment horizontal="center"/>
    </xf>
    <xf numFmtId="44" fontId="14" fillId="3" borderId="29" xfId="0" applyNumberFormat="1" applyFont="1" applyFill="1" applyBorder="1"/>
    <xf numFmtId="9" fontId="15" fillId="0" borderId="0" xfId="0" applyNumberFormat="1" applyFont="1" applyFill="1" applyBorder="1" applyAlignment="1">
      <alignment horizontal="left"/>
    </xf>
    <xf numFmtId="4" fontId="14" fillId="3" borderId="1" xfId="0" applyNumberFormat="1" applyFont="1" applyFill="1" applyBorder="1" applyAlignment="1">
      <alignment horizontal="right"/>
    </xf>
    <xf numFmtId="49" fontId="14" fillId="3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9" fontId="15" fillId="0" borderId="5" xfId="0" applyNumberFormat="1" applyFont="1" applyFill="1" applyBorder="1" applyAlignment="1">
      <alignment horizontal="center"/>
    </xf>
    <xf numFmtId="4" fontId="14" fillId="0" borderId="9" xfId="0" applyNumberFormat="1" applyFont="1" applyFill="1" applyBorder="1" applyAlignment="1">
      <alignment horizontal="right"/>
    </xf>
    <xf numFmtId="44" fontId="14" fillId="0" borderId="1" xfId="0" applyNumberFormat="1" applyFont="1" applyFill="1" applyBorder="1"/>
    <xf numFmtId="44" fontId="14" fillId="0" borderId="29" xfId="0" applyNumberFormat="1" applyFont="1" applyFill="1" applyBorder="1"/>
    <xf numFmtId="4" fontId="28" fillId="0" borderId="43" xfId="0" applyNumberFormat="1" applyFont="1" applyFill="1" applyBorder="1"/>
    <xf numFmtId="9" fontId="15" fillId="0" borderId="44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right"/>
    </xf>
    <xf numFmtId="49" fontId="14" fillId="0" borderId="44" xfId="0" applyNumberFormat="1" applyFont="1" applyBorder="1" applyAlignment="1">
      <alignment horizontal="center"/>
    </xf>
    <xf numFmtId="44" fontId="14" fillId="0" borderId="45" xfId="0" applyNumberFormat="1" applyFont="1" applyFill="1" applyBorder="1"/>
    <xf numFmtId="4" fontId="29" fillId="5" borderId="18" xfId="0" applyNumberFormat="1" applyFont="1" applyFill="1" applyBorder="1" applyAlignment="1">
      <alignment horizontal="right"/>
    </xf>
    <xf numFmtId="9" fontId="15" fillId="0" borderId="0" xfId="5" applyNumberFormat="1" applyFont="1" applyFill="1" applyBorder="1" applyAlignment="1">
      <alignment horizontal="left"/>
    </xf>
    <xf numFmtId="0" fontId="14" fillId="0" borderId="0" xfId="5" applyFont="1"/>
    <xf numFmtId="44" fontId="14" fillId="0" borderId="29" xfId="5" applyNumberFormat="1" applyFont="1" applyFill="1" applyBorder="1"/>
    <xf numFmtId="4" fontId="28" fillId="0" borderId="21" xfId="0" applyNumberFormat="1" applyFont="1" applyFill="1" applyBorder="1"/>
    <xf numFmtId="44" fontId="30" fillId="0" borderId="38" xfId="0" applyNumberFormat="1" applyFont="1" applyFill="1" applyBorder="1"/>
    <xf numFmtId="9" fontId="15" fillId="0" borderId="38" xfId="0" applyNumberFormat="1" applyFont="1" applyFill="1" applyBorder="1" applyAlignment="1">
      <alignment horizontal="center"/>
    </xf>
    <xf numFmtId="4" fontId="29" fillId="0" borderId="39" xfId="0" applyNumberFormat="1" applyFont="1" applyFill="1" applyBorder="1" applyAlignment="1">
      <alignment horizontal="right"/>
    </xf>
    <xf numFmtId="49" fontId="14" fillId="0" borderId="38" xfId="0" applyNumberFormat="1" applyFont="1" applyBorder="1" applyAlignment="1">
      <alignment horizontal="center"/>
    </xf>
    <xf numFmtId="44" fontId="14" fillId="0" borderId="39" xfId="0" applyNumberFormat="1" applyFont="1" applyFill="1" applyBorder="1"/>
    <xf numFmtId="44" fontId="14" fillId="0" borderId="40" xfId="0" applyNumberFormat="1" applyFont="1" applyFill="1" applyBorder="1"/>
    <xf numFmtId="4" fontId="14" fillId="0" borderId="39" xfId="0" applyNumberFormat="1" applyFont="1" applyFill="1" applyBorder="1"/>
    <xf numFmtId="0" fontId="31" fillId="0" borderId="38" xfId="0" applyFont="1" applyFill="1" applyBorder="1" applyAlignment="1">
      <alignment horizontal="left"/>
    </xf>
    <xf numFmtId="49" fontId="15" fillId="0" borderId="38" xfId="0" applyNumberFormat="1" applyFont="1" applyFill="1" applyBorder="1" applyAlignment="1">
      <alignment horizontal="center"/>
    </xf>
    <xf numFmtId="4" fontId="14" fillId="0" borderId="39" xfId="0" applyNumberFormat="1" applyFont="1" applyFill="1" applyBorder="1" applyAlignment="1">
      <alignment horizontal="right"/>
    </xf>
    <xf numFmtId="49" fontId="14" fillId="0" borderId="21" xfId="0" applyNumberFormat="1" applyFont="1" applyFill="1" applyBorder="1" applyAlignment="1">
      <alignment horizontal="center"/>
    </xf>
    <xf numFmtId="4" fontId="14" fillId="0" borderId="1" xfId="0" applyNumberFormat="1" applyFont="1" applyFill="1" applyBorder="1"/>
    <xf numFmtId="4" fontId="15" fillId="0" borderId="5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9" fontId="15" fillId="0" borderId="5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18" fillId="0" borderId="0" xfId="0" applyFont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44" fontId="18" fillId="0" borderId="0" xfId="0" applyNumberFormat="1" applyFont="1" applyBorder="1" applyAlignment="1">
      <alignment horizontal="right"/>
    </xf>
    <xf numFmtId="44" fontId="18" fillId="0" borderId="24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164" fontId="18" fillId="0" borderId="0" xfId="0" applyNumberFormat="1" applyFont="1"/>
    <xf numFmtId="4" fontId="18" fillId="5" borderId="21" xfId="0" applyNumberFormat="1" applyFont="1" applyFill="1" applyBorder="1"/>
    <xf numFmtId="4" fontId="18" fillId="5" borderId="21" xfId="0" applyNumberFormat="1" applyFont="1" applyFill="1" applyBorder="1" applyAlignment="1">
      <alignment horizontal="right"/>
    </xf>
    <xf numFmtId="49" fontId="18" fillId="5" borderId="21" xfId="0" applyNumberFormat="1" applyFont="1" applyFill="1" applyBorder="1" applyAlignment="1">
      <alignment horizontal="center"/>
    </xf>
    <xf numFmtId="44" fontId="18" fillId="5" borderId="21" xfId="0" applyNumberFormat="1" applyFont="1" applyFill="1" applyBorder="1" applyAlignment="1">
      <alignment horizontal="right"/>
    </xf>
    <xf numFmtId="44" fontId="18" fillId="5" borderId="32" xfId="0" applyNumberFormat="1" applyFont="1" applyFill="1" applyBorder="1" applyAlignment="1">
      <alignment horizontal="right"/>
    </xf>
    <xf numFmtId="4" fontId="35" fillId="5" borderId="9" xfId="0" applyNumberFormat="1" applyFont="1" applyFill="1" applyBorder="1"/>
    <xf numFmtId="4" fontId="35" fillId="5" borderId="9" xfId="0" applyNumberFormat="1" applyFont="1" applyFill="1" applyBorder="1" applyAlignment="1">
      <alignment horizontal="right"/>
    </xf>
    <xf numFmtId="49" fontId="35" fillId="5" borderId="9" xfId="0" applyNumberFormat="1" applyFont="1" applyFill="1" applyBorder="1" applyAlignment="1">
      <alignment horizontal="center"/>
    </xf>
    <xf numFmtId="44" fontId="35" fillId="5" borderId="9" xfId="0" applyNumberFormat="1" applyFont="1" applyFill="1" applyBorder="1" applyAlignment="1">
      <alignment horizontal="right"/>
    </xf>
    <xf numFmtId="10" fontId="35" fillId="5" borderId="9" xfId="0" applyNumberFormat="1" applyFont="1" applyFill="1" applyBorder="1" applyAlignment="1">
      <alignment horizontal="right"/>
    </xf>
    <xf numFmtId="44" fontId="35" fillId="5" borderId="33" xfId="0" applyNumberFormat="1" applyFont="1" applyFill="1" applyBorder="1" applyAlignment="1">
      <alignment horizontal="right"/>
    </xf>
    <xf numFmtId="4" fontId="33" fillId="4" borderId="20" xfId="0" applyNumberFormat="1" applyFont="1" applyFill="1" applyBorder="1"/>
    <xf numFmtId="49" fontId="33" fillId="4" borderId="20" xfId="0" applyNumberFormat="1" applyFont="1" applyFill="1" applyBorder="1" applyAlignment="1">
      <alignment horizontal="center"/>
    </xf>
    <xf numFmtId="44" fontId="33" fillId="4" borderId="20" xfId="0" applyNumberFormat="1" applyFont="1" applyFill="1" applyBorder="1"/>
    <xf numFmtId="44" fontId="33" fillId="4" borderId="34" xfId="0" applyNumberFormat="1" applyFont="1" applyFill="1" applyBorder="1"/>
    <xf numFmtId="0" fontId="33" fillId="0" borderId="0" xfId="0" applyFont="1" applyFill="1" applyBorder="1"/>
    <xf numFmtId="0" fontId="33" fillId="0" borderId="0" xfId="0" applyFont="1"/>
    <xf numFmtId="4" fontId="14" fillId="2" borderId="4" xfId="0" applyNumberFormat="1" applyFont="1" applyFill="1" applyBorder="1"/>
    <xf numFmtId="49" fontId="14" fillId="2" borderId="4" xfId="0" applyNumberFormat="1" applyFont="1" applyFill="1" applyBorder="1" applyAlignment="1">
      <alignment horizontal="center"/>
    </xf>
    <xf numFmtId="44" fontId="14" fillId="2" borderId="4" xfId="0" applyNumberFormat="1" applyFont="1" applyFill="1" applyBorder="1"/>
    <xf numFmtId="44" fontId="33" fillId="2" borderId="35" xfId="0" applyNumberFormat="1" applyFont="1" applyFill="1" applyBorder="1"/>
    <xf numFmtId="164" fontId="14" fillId="0" borderId="3" xfId="0" applyNumberFormat="1" applyFont="1" applyFill="1" applyBorder="1"/>
    <xf numFmtId="4" fontId="14" fillId="0" borderId="3" xfId="0" applyNumberFormat="1" applyFont="1" applyFill="1" applyBorder="1"/>
    <xf numFmtId="49" fontId="14" fillId="0" borderId="3" xfId="0" applyNumberFormat="1" applyFont="1" applyFill="1" applyBorder="1" applyAlignment="1">
      <alignment horizontal="center"/>
    </xf>
    <xf numFmtId="44" fontId="14" fillId="0" borderId="3" xfId="0" applyNumberFormat="1" applyFont="1" applyFill="1" applyBorder="1"/>
    <xf numFmtId="164" fontId="1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4" fontId="14" fillId="3" borderId="39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49" fontId="5" fillId="0" borderId="9" xfId="0" applyNumberFormat="1" applyFont="1" applyBorder="1" applyAlignment="1">
      <alignment horizontal="center"/>
    </xf>
    <xf numFmtId="4" fontId="5" fillId="0" borderId="1" xfId="0" applyNumberFormat="1" applyFont="1" applyFill="1" applyBorder="1"/>
    <xf numFmtId="49" fontId="5" fillId="3" borderId="5" xfId="0" applyNumberFormat="1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 applyFill="1" applyBorder="1"/>
    <xf numFmtId="4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44" fontId="5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6" fillId="0" borderId="18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" fontId="5" fillId="0" borderId="39" xfId="0" applyNumberFormat="1" applyFont="1" applyFill="1" applyBorder="1"/>
    <xf numFmtId="0" fontId="6" fillId="0" borderId="38" xfId="0" applyFont="1" applyFill="1" applyBorder="1" applyAlignment="1">
      <alignment horizontal="left"/>
    </xf>
    <xf numFmtId="49" fontId="6" fillId="0" borderId="38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right"/>
    </xf>
    <xf numFmtId="49" fontId="5" fillId="0" borderId="21" xfId="0" applyNumberFormat="1" applyFont="1" applyBorder="1" applyAlignment="1">
      <alignment horizontal="center"/>
    </xf>
    <xf numFmtId="44" fontId="5" fillId="0" borderId="39" xfId="0" applyNumberFormat="1" applyFont="1" applyFill="1" applyBorder="1"/>
    <xf numFmtId="44" fontId="5" fillId="0" borderId="40" xfId="0" applyNumberFormat="1" applyFont="1" applyFill="1" applyBorder="1"/>
    <xf numFmtId="9" fontId="6" fillId="0" borderId="0" xfId="0" applyNumberFormat="1" applyFont="1" applyFill="1" applyBorder="1" applyAlignment="1">
      <alignment horizontal="left"/>
    </xf>
    <xf numFmtId="49" fontId="19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/>
    <xf numFmtId="49" fontId="8" fillId="0" borderId="0" xfId="0" applyNumberFormat="1" applyFont="1" applyFill="1" applyBorder="1"/>
    <xf numFmtId="4" fontId="14" fillId="7" borderId="4" xfId="0" applyNumberFormat="1" applyFont="1" applyFill="1" applyBorder="1"/>
    <xf numFmtId="49" fontId="14" fillId="7" borderId="4" xfId="0" applyNumberFormat="1" applyFont="1" applyFill="1" applyBorder="1" applyAlignment="1">
      <alignment horizontal="center"/>
    </xf>
    <xf numFmtId="44" fontId="14" fillId="7" borderId="4" xfId="0" applyNumberFormat="1" applyFont="1" applyFill="1" applyBorder="1"/>
    <xf numFmtId="44" fontId="22" fillId="7" borderId="30" xfId="0" applyNumberFormat="1" applyFont="1" applyFill="1" applyBorder="1"/>
    <xf numFmtId="4" fontId="15" fillId="7" borderId="19" xfId="0" applyNumberFormat="1" applyFont="1" applyFill="1" applyBorder="1"/>
    <xf numFmtId="4" fontId="15" fillId="7" borderId="19" xfId="0" applyNumberFormat="1" applyFont="1" applyFill="1" applyBorder="1" applyAlignment="1">
      <alignment horizontal="right"/>
    </xf>
    <xf numFmtId="49" fontId="15" fillId="7" borderId="19" xfId="0" applyNumberFormat="1" applyFont="1" applyFill="1" applyBorder="1" applyAlignment="1">
      <alignment horizontal="center"/>
    </xf>
    <xf numFmtId="44" fontId="15" fillId="7" borderId="19" xfId="0" applyNumberFormat="1" applyFont="1" applyFill="1" applyBorder="1" applyAlignment="1">
      <alignment horizontal="right"/>
    </xf>
    <xf numFmtId="44" fontId="20" fillId="7" borderId="31" xfId="0" applyNumberFormat="1" applyFont="1" applyFill="1" applyBorder="1" applyAlignment="1">
      <alignment horizontal="center"/>
    </xf>
    <xf numFmtId="4" fontId="30" fillId="0" borderId="44" xfId="0" applyNumberFormat="1" applyFont="1" applyFill="1" applyBorder="1"/>
    <xf numFmtId="9" fontId="6" fillId="0" borderId="5" xfId="0" applyNumberFormat="1" applyFont="1" applyFill="1" applyBorder="1" applyAlignment="1">
      <alignment horizontal="center"/>
    </xf>
    <xf numFmtId="44" fontId="5" fillId="0" borderId="29" xfId="0" applyNumberFormat="1" applyFont="1" applyFill="1" applyBorder="1"/>
    <xf numFmtId="4" fontId="39" fillId="0" borderId="9" xfId="5" applyNumberFormat="1" applyFont="1" applyFill="1" applyBorder="1" applyAlignment="1">
      <alignment horizontal="right"/>
    </xf>
    <xf numFmtId="0" fontId="39" fillId="0" borderId="5" xfId="5" applyFont="1" applyFill="1" applyBorder="1" applyAlignment="1">
      <alignment horizontal="left"/>
    </xf>
    <xf numFmtId="4" fontId="5" fillId="3" borderId="9" xfId="0" applyNumberFormat="1" applyFont="1" applyFill="1" applyBorder="1"/>
    <xf numFmtId="0" fontId="5" fillId="3" borderId="5" xfId="0" applyFont="1" applyFill="1" applyBorder="1" applyAlignment="1">
      <alignment horizontal="left"/>
    </xf>
    <xf numFmtId="4" fontId="5" fillId="3" borderId="1" xfId="0" applyNumberFormat="1" applyFont="1" applyFill="1" applyBorder="1"/>
    <xf numFmtId="0" fontId="5" fillId="0" borderId="5" xfId="0" applyFont="1" applyFill="1" applyBorder="1" applyAlignment="1">
      <alignment horizontal="left"/>
    </xf>
    <xf numFmtId="4" fontId="39" fillId="0" borderId="21" xfId="5" applyNumberFormat="1" applyFont="1" applyFill="1" applyBorder="1" applyAlignment="1">
      <alignment horizontal="right"/>
    </xf>
    <xf numFmtId="0" fontId="39" fillId="0" borderId="38" xfId="5" applyFont="1" applyFill="1" applyBorder="1" applyAlignment="1">
      <alignment horizontal="left"/>
    </xf>
    <xf numFmtId="9" fontId="15" fillId="3" borderId="38" xfId="0" applyNumberFormat="1" applyFont="1" applyFill="1" applyBorder="1" applyAlignment="1">
      <alignment horizontal="center"/>
    </xf>
    <xf numFmtId="44" fontId="14" fillId="0" borderId="40" xfId="5" applyNumberFormat="1" applyFont="1" applyFill="1" applyBorder="1"/>
    <xf numFmtId="4" fontId="5" fillId="0" borderId="1" xfId="0" applyNumberFormat="1" applyFont="1" applyFill="1" applyBorder="1" applyAlignment="1">
      <alignment horizontal="left" wrapText="1"/>
    </xf>
    <xf numFmtId="4" fontId="5" fillId="0" borderId="9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vertical="top" wrapText="1"/>
    </xf>
    <xf numFmtId="4" fontId="28" fillId="0" borderId="48" xfId="0" applyNumberFormat="1" applyFont="1" applyFill="1" applyBorder="1"/>
    <xf numFmtId="44" fontId="30" fillId="0" borderId="49" xfId="0" applyNumberFormat="1" applyFont="1" applyFill="1" applyBorder="1"/>
    <xf numFmtId="9" fontId="15" fillId="0" borderId="49" xfId="0" applyNumberFormat="1" applyFont="1" applyFill="1" applyBorder="1" applyAlignment="1">
      <alignment horizontal="center"/>
    </xf>
    <xf numFmtId="4" fontId="29" fillId="0" borderId="50" xfId="0" applyNumberFormat="1" applyFont="1" applyFill="1" applyBorder="1" applyAlignment="1">
      <alignment horizontal="right"/>
    </xf>
    <xf numFmtId="49" fontId="14" fillId="0" borderId="49" xfId="0" applyNumberFormat="1" applyFont="1" applyBorder="1" applyAlignment="1">
      <alignment horizontal="center"/>
    </xf>
    <xf numFmtId="44" fontId="14" fillId="0" borderId="51" xfId="0" applyNumberFormat="1" applyFont="1" applyFill="1" applyBorder="1"/>
    <xf numFmtId="0" fontId="5" fillId="0" borderId="5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justify" vertical="top"/>
    </xf>
    <xf numFmtId="164" fontId="5" fillId="0" borderId="5" xfId="0" applyNumberFormat="1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54" xfId="0" applyFont="1" applyFill="1" applyBorder="1" applyAlignment="1">
      <alignment horizontal="justify" vertical="top"/>
    </xf>
    <xf numFmtId="164" fontId="6" fillId="0" borderId="44" xfId="0" applyNumberFormat="1" applyFont="1" applyFill="1" applyBorder="1" applyAlignment="1">
      <alignment vertical="top" wrapText="1"/>
    </xf>
    <xf numFmtId="0" fontId="5" fillId="0" borderId="38" xfId="5" applyFont="1" applyFill="1" applyBorder="1" applyAlignment="1">
      <alignment vertical="top" wrapText="1"/>
    </xf>
    <xf numFmtId="0" fontId="5" fillId="0" borderId="38" xfId="5" applyFont="1" applyFill="1" applyBorder="1" applyAlignment="1">
      <alignment horizontal="left" vertical="top" wrapText="1"/>
    </xf>
    <xf numFmtId="164" fontId="6" fillId="0" borderId="49" xfId="0" applyNumberFormat="1" applyFont="1" applyFill="1" applyBorder="1" applyAlignment="1">
      <alignment vertical="top" wrapText="1"/>
    </xf>
    <xf numFmtId="0" fontId="1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64" fontId="24" fillId="0" borderId="0" xfId="0" applyNumberFormat="1" applyFont="1" applyFill="1" applyBorder="1" applyAlignment="1">
      <alignment horizontal="left"/>
    </xf>
    <xf numFmtId="164" fontId="7" fillId="3" borderId="18" xfId="0" applyNumberFormat="1" applyFont="1" applyFill="1" applyBorder="1" applyAlignment="1">
      <alignment horizontal="left" vertical="top"/>
    </xf>
    <xf numFmtId="164" fontId="24" fillId="0" borderId="13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49" fontId="5" fillId="0" borderId="0" xfId="0" applyNumberFormat="1" applyFont="1" applyBorder="1"/>
    <xf numFmtId="164" fontId="14" fillId="0" borderId="0" xfId="0" applyNumberFormat="1" applyFont="1" applyBorder="1"/>
    <xf numFmtId="0" fontId="5" fillId="0" borderId="0" xfId="0" applyFont="1" applyBorder="1"/>
    <xf numFmtId="0" fontId="14" fillId="0" borderId="7" xfId="0" applyFont="1" applyBorder="1"/>
    <xf numFmtId="0" fontId="14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164" fontId="14" fillId="0" borderId="7" xfId="0" applyNumberFormat="1" applyFont="1" applyFill="1" applyBorder="1"/>
    <xf numFmtId="0" fontId="14" fillId="0" borderId="7" xfId="0" applyFont="1" applyFill="1" applyBorder="1"/>
    <xf numFmtId="0" fontId="14" fillId="0" borderId="11" xfId="0" applyFont="1" applyBorder="1" applyAlignment="1">
      <alignment horizontal="center" vertical="top"/>
    </xf>
    <xf numFmtId="164" fontId="14" fillId="7" borderId="4" xfId="0" applyNumberFormat="1" applyFont="1" applyFill="1" applyBorder="1"/>
    <xf numFmtId="0" fontId="14" fillId="7" borderId="56" xfId="0" applyFont="1" applyFill="1" applyBorder="1" applyAlignment="1">
      <alignment horizontal="center" vertical="top"/>
    </xf>
    <xf numFmtId="164" fontId="5" fillId="0" borderId="38" xfId="0" applyNumberFormat="1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left"/>
    </xf>
    <xf numFmtId="164" fontId="14" fillId="0" borderId="5" xfId="0" applyNumberFormat="1" applyFont="1" applyFill="1" applyBorder="1" applyAlignment="1">
      <alignment horizontal="left"/>
    </xf>
    <xf numFmtId="0" fontId="5" fillId="0" borderId="37" xfId="0" applyFont="1" applyBorder="1" applyAlignment="1">
      <alignment horizontal="center" vertical="top"/>
    </xf>
    <xf numFmtId="4" fontId="6" fillId="0" borderId="57" xfId="0" applyNumberFormat="1" applyFont="1" applyBorder="1"/>
    <xf numFmtId="4" fontId="6" fillId="0" borderId="58" xfId="0" applyNumberFormat="1" applyFont="1" applyBorder="1"/>
    <xf numFmtId="4" fontId="6" fillId="0" borderId="52" xfId="0" applyNumberFormat="1" applyFont="1" applyBorder="1"/>
    <xf numFmtId="4" fontId="6" fillId="0" borderId="13" xfId="0" applyNumberFormat="1" applyFont="1" applyBorder="1" applyAlignment="1">
      <alignment horizontal="right"/>
    </xf>
    <xf numFmtId="49" fontId="6" fillId="0" borderId="13" xfId="0" applyNumberFormat="1" applyFont="1" applyBorder="1" applyAlignment="1">
      <alignment horizontal="center"/>
    </xf>
    <xf numFmtId="44" fontId="6" fillId="0" borderId="57" xfId="0" applyNumberFormat="1" applyFont="1" applyBorder="1" applyAlignment="1">
      <alignment horizontal="left"/>
    </xf>
    <xf numFmtId="44" fontId="6" fillId="0" borderId="57" xfId="0" applyNumberFormat="1" applyFont="1" applyBorder="1" applyAlignment="1">
      <alignment horizontal="right"/>
    </xf>
    <xf numFmtId="44" fontId="6" fillId="0" borderId="59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center"/>
    </xf>
    <xf numFmtId="0" fontId="14" fillId="7" borderId="46" xfId="0" applyFont="1" applyFill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164" fontId="5" fillId="7" borderId="7" xfId="0" applyNumberFormat="1" applyFont="1" applyFill="1" applyBorder="1"/>
    <xf numFmtId="4" fontId="5" fillId="7" borderId="7" xfId="0" applyNumberFormat="1" applyFont="1" applyFill="1" applyBorder="1"/>
    <xf numFmtId="49" fontId="5" fillId="7" borderId="7" xfId="0" applyNumberFormat="1" applyFont="1" applyFill="1" applyBorder="1" applyAlignment="1">
      <alignment horizontal="center"/>
    </xf>
    <xf numFmtId="44" fontId="5" fillId="7" borderId="7" xfId="0" applyNumberFormat="1" applyFont="1" applyFill="1" applyBorder="1"/>
    <xf numFmtId="44" fontId="22" fillId="7" borderId="61" xfId="0" applyNumberFormat="1" applyFont="1" applyFill="1" applyBorder="1"/>
    <xf numFmtId="4" fontId="5" fillId="0" borderId="50" xfId="0" applyNumberFormat="1" applyFont="1" applyFill="1" applyBorder="1"/>
    <xf numFmtId="0" fontId="6" fillId="0" borderId="49" xfId="0" applyFont="1" applyFill="1" applyBorder="1" applyAlignment="1">
      <alignment horizontal="left"/>
    </xf>
    <xf numFmtId="49" fontId="6" fillId="0" borderId="49" xfId="0" applyNumberFormat="1" applyFont="1" applyFill="1" applyBorder="1" applyAlignment="1">
      <alignment horizontal="center"/>
    </xf>
    <xf numFmtId="4" fontId="5" fillId="0" borderId="48" xfId="0" applyNumberFormat="1" applyFont="1" applyFill="1" applyBorder="1" applyAlignment="1">
      <alignment horizontal="right"/>
    </xf>
    <xf numFmtId="49" fontId="5" fillId="0" borderId="48" xfId="0" applyNumberFormat="1" applyFont="1" applyBorder="1" applyAlignment="1">
      <alignment horizontal="center"/>
    </xf>
    <xf numFmtId="44" fontId="5" fillId="0" borderId="50" xfId="0" applyNumberFormat="1" applyFont="1" applyFill="1" applyBorder="1"/>
    <xf numFmtId="44" fontId="5" fillId="0" borderId="51" xfId="0" applyNumberFormat="1" applyFont="1" applyFill="1" applyBorder="1"/>
    <xf numFmtId="164" fontId="6" fillId="0" borderId="18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164" fontId="32" fillId="7" borderId="19" xfId="0" applyNumberFormat="1" applyFont="1" applyFill="1" applyBorder="1" applyAlignment="1">
      <alignment horizontal="center"/>
    </xf>
    <xf numFmtId="164" fontId="33" fillId="0" borderId="0" xfId="0" applyNumberFormat="1" applyFont="1" applyBorder="1" applyAlignment="1">
      <alignment horizontal="left"/>
    </xf>
    <xf numFmtId="164" fontId="33" fillId="5" borderId="21" xfId="0" applyNumberFormat="1" applyFont="1" applyFill="1" applyBorder="1" applyAlignment="1">
      <alignment horizontal="left"/>
    </xf>
    <xf numFmtId="164" fontId="34" fillId="5" borderId="9" xfId="0" applyNumberFormat="1" applyFont="1" applyFill="1" applyBorder="1" applyAlignment="1">
      <alignment horizontal="left"/>
    </xf>
    <xf numFmtId="164" fontId="33" fillId="4" borderId="20" xfId="0" applyNumberFormat="1" applyFont="1" applyFill="1" applyBorder="1"/>
    <xf numFmtId="164" fontId="5" fillId="2" borderId="4" xfId="0" applyNumberFormat="1" applyFont="1" applyFill="1" applyBorder="1"/>
    <xf numFmtId="0" fontId="18" fillId="0" borderId="42" xfId="0" applyFont="1" applyBorder="1" applyAlignment="1">
      <alignment horizontal="center" vertical="top"/>
    </xf>
    <xf numFmtId="164" fontId="18" fillId="0" borderId="42" xfId="0" applyNumberFormat="1" applyFont="1" applyBorder="1" applyAlignment="1">
      <alignment horizontal="center" vertical="top"/>
    </xf>
    <xf numFmtId="0" fontId="14" fillId="0" borderId="62" xfId="0" applyFont="1" applyBorder="1" applyAlignment="1">
      <alignment horizontal="center" vertical="top"/>
    </xf>
    <xf numFmtId="0" fontId="14" fillId="8" borderId="46" xfId="0" applyFont="1" applyFill="1" applyBorder="1" applyAlignment="1">
      <alignment horizontal="center" vertical="top"/>
    </xf>
    <xf numFmtId="0" fontId="18" fillId="5" borderId="42" xfId="0" applyFont="1" applyFill="1" applyBorder="1" applyAlignment="1">
      <alignment horizontal="center" vertical="top"/>
    </xf>
    <xf numFmtId="164" fontId="40" fillId="0" borderId="13" xfId="0" applyNumberFormat="1" applyFont="1" applyFill="1" applyBorder="1" applyAlignment="1">
      <alignment horizontal="left"/>
    </xf>
    <xf numFmtId="4" fontId="40" fillId="0" borderId="13" xfId="0" applyNumberFormat="1" applyFont="1" applyFill="1" applyBorder="1"/>
    <xf numFmtId="4" fontId="40" fillId="0" borderId="13" xfId="0" applyNumberFormat="1" applyFont="1" applyFill="1" applyBorder="1" applyAlignment="1">
      <alignment horizontal="right"/>
    </xf>
    <xf numFmtId="49" fontId="41" fillId="0" borderId="13" xfId="0" applyNumberFormat="1" applyFont="1" applyFill="1" applyBorder="1" applyAlignment="1">
      <alignment horizontal="center"/>
    </xf>
    <xf numFmtId="0" fontId="14" fillId="7" borderId="60" xfId="0" applyFont="1" applyFill="1" applyBorder="1" applyAlignment="1">
      <alignment horizontal="center" vertical="top"/>
    </xf>
    <xf numFmtId="0" fontId="33" fillId="4" borderId="37" xfId="0" applyFont="1" applyFill="1" applyBorder="1" applyAlignment="1">
      <alignment horizontal="center" vertical="top"/>
    </xf>
    <xf numFmtId="0" fontId="18" fillId="5" borderId="36" xfId="0" applyFont="1" applyFill="1" applyBorder="1" applyAlignment="1">
      <alignment horizontal="center" vertical="top"/>
    </xf>
    <xf numFmtId="44" fontId="15" fillId="0" borderId="15" xfId="0" applyNumberFormat="1" applyFont="1" applyBorder="1" applyAlignment="1">
      <alignment horizontal="center"/>
    </xf>
    <xf numFmtId="44" fontId="6" fillId="0" borderId="41" xfId="0" applyNumberFormat="1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vertical="top" wrapText="1"/>
    </xf>
    <xf numFmtId="4" fontId="28" fillId="0" borderId="9" xfId="0" applyNumberFormat="1" applyFont="1" applyFill="1" applyBorder="1"/>
    <xf numFmtId="44" fontId="30" fillId="0" borderId="5" xfId="0" applyNumberFormat="1" applyFont="1" applyFill="1" applyBorder="1"/>
    <xf numFmtId="4" fontId="29" fillId="0" borderId="1" xfId="0" applyNumberFormat="1" applyFont="1" applyFill="1" applyBorder="1" applyAlignment="1">
      <alignment horizontal="right"/>
    </xf>
    <xf numFmtId="49" fontId="14" fillId="0" borderId="5" xfId="0" applyNumberFormat="1" applyFont="1" applyBorder="1" applyAlignment="1">
      <alignment horizontal="center"/>
    </xf>
    <xf numFmtId="9" fontId="5" fillId="5" borderId="55" xfId="0" applyNumberFormat="1" applyFont="1" applyFill="1" applyBorder="1" applyAlignment="1">
      <alignment horizontal="center"/>
    </xf>
    <xf numFmtId="4" fontId="30" fillId="5" borderId="18" xfId="0" applyNumberFormat="1" applyFont="1" applyFill="1" applyBorder="1"/>
    <xf numFmtId="9" fontId="5" fillId="5" borderId="18" xfId="0" applyNumberFormat="1" applyFont="1" applyFill="1" applyBorder="1" applyAlignment="1">
      <alignment horizontal="center"/>
    </xf>
    <xf numFmtId="49" fontId="5" fillId="5" borderId="18" xfId="0" applyNumberFormat="1" applyFont="1" applyFill="1" applyBorder="1" applyAlignment="1">
      <alignment horizontal="center"/>
    </xf>
    <xf numFmtId="44" fontId="5" fillId="5" borderId="18" xfId="0" applyNumberFormat="1" applyFont="1" applyFill="1" applyBorder="1"/>
    <xf numFmtId="44" fontId="5" fillId="5" borderId="28" xfId="0" applyNumberFormat="1" applyFont="1" applyFill="1" applyBorder="1"/>
    <xf numFmtId="9" fontId="5" fillId="0" borderId="0" xfId="0" applyNumberFormat="1" applyFont="1" applyFill="1" applyBorder="1" applyAlignment="1">
      <alignment horizontal="left"/>
    </xf>
    <xf numFmtId="164" fontId="22" fillId="5" borderId="18" xfId="0" applyNumberFormat="1" applyFont="1" applyFill="1" applyBorder="1" applyAlignment="1">
      <alignment vertical="center" wrapText="1"/>
    </xf>
    <xf numFmtId="9" fontId="22" fillId="5" borderId="55" xfId="0" applyNumberFormat="1" applyFont="1" applyFill="1" applyBorder="1" applyAlignment="1">
      <alignment horizontal="center"/>
    </xf>
    <xf numFmtId="4" fontId="44" fillId="5" borderId="18" xfId="0" applyNumberFormat="1" applyFont="1" applyFill="1" applyBorder="1"/>
    <xf numFmtId="9" fontId="22" fillId="5" borderId="18" xfId="0" applyNumberFormat="1" applyFont="1" applyFill="1" applyBorder="1" applyAlignment="1">
      <alignment horizontal="center"/>
    </xf>
    <xf numFmtId="4" fontId="45" fillId="5" borderId="18" xfId="0" applyNumberFormat="1" applyFont="1" applyFill="1" applyBorder="1" applyAlignment="1">
      <alignment horizontal="right"/>
    </xf>
    <xf numFmtId="49" fontId="22" fillId="5" borderId="18" xfId="0" applyNumberFormat="1" applyFont="1" applyFill="1" applyBorder="1" applyAlignment="1">
      <alignment horizontal="center"/>
    </xf>
    <xf numFmtId="44" fontId="22" fillId="5" borderId="18" xfId="0" applyNumberFormat="1" applyFont="1" applyFill="1" applyBorder="1"/>
    <xf numFmtId="44" fontId="22" fillId="5" borderId="28" xfId="0" applyNumberFormat="1" applyFont="1" applyFill="1" applyBorder="1"/>
    <xf numFmtId="9" fontId="22" fillId="0" borderId="0" xfId="0" applyNumberFormat="1" applyFont="1" applyFill="1" applyBorder="1" applyAlignment="1">
      <alignment horizontal="left"/>
    </xf>
    <xf numFmtId="0" fontId="22" fillId="0" borderId="0" xfId="0" applyFont="1"/>
    <xf numFmtId="164" fontId="46" fillId="0" borderId="0" xfId="0" applyNumberFormat="1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 vertical="top"/>
    </xf>
    <xf numFmtId="4" fontId="43" fillId="0" borderId="17" xfId="0" applyNumberFormat="1" applyFont="1" applyFill="1" applyBorder="1" applyAlignment="1">
      <alignment horizontal="center" wrapText="1"/>
    </xf>
    <xf numFmtId="49" fontId="21" fillId="0" borderId="0" xfId="0" applyNumberFormat="1" applyFont="1" applyBorder="1"/>
    <xf numFmtId="44" fontId="14" fillId="0" borderId="50" xfId="0" applyNumberFormat="1" applyFont="1" applyFill="1" applyBorder="1" applyAlignment="1"/>
    <xf numFmtId="44" fontId="14" fillId="0" borderId="49" xfId="0" applyNumberFormat="1" applyFont="1" applyFill="1" applyBorder="1" applyAlignment="1"/>
    <xf numFmtId="49" fontId="7" fillId="0" borderId="3" xfId="0" applyNumberFormat="1" applyFont="1" applyBorder="1" applyAlignment="1">
      <alignment horizontal="center" vertical="top" wrapText="1"/>
    </xf>
    <xf numFmtId="164" fontId="22" fillId="5" borderId="18" xfId="0" applyNumberFormat="1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/>
    </xf>
    <xf numFmtId="49" fontId="38" fillId="0" borderId="0" xfId="0" applyNumberFormat="1" applyFont="1" applyBorder="1" applyAlignment="1">
      <alignment horizontal="center" vertical="top" wrapText="1"/>
    </xf>
    <xf numFmtId="164" fontId="38" fillId="3" borderId="0" xfId="0" applyNumberFormat="1" applyFont="1" applyFill="1" applyBorder="1" applyAlignment="1">
      <alignment horizontal="center" vertical="top"/>
    </xf>
    <xf numFmtId="44" fontId="14" fillId="3" borderId="63" xfId="0" applyNumberFormat="1" applyFont="1" applyFill="1" applyBorder="1" applyAlignment="1">
      <alignment horizontal="center"/>
    </xf>
    <xf numFmtId="44" fontId="14" fillId="3" borderId="53" xfId="0" applyNumberFormat="1" applyFont="1" applyFill="1" applyBorder="1" applyAlignment="1">
      <alignment horizontal="center"/>
    </xf>
    <xf numFmtId="44" fontId="6" fillId="0" borderId="15" xfId="0" applyNumberFormat="1" applyFont="1" applyBorder="1" applyAlignment="1">
      <alignment horizontal="center"/>
    </xf>
    <xf numFmtId="44" fontId="15" fillId="0" borderId="16" xfId="0" applyNumberFormat="1" applyFont="1" applyBorder="1" applyAlignment="1">
      <alignment horizontal="center"/>
    </xf>
    <xf numFmtId="44" fontId="14" fillId="3" borderId="39" xfId="0" applyNumberFormat="1" applyFont="1" applyFill="1" applyBorder="1" applyAlignment="1">
      <alignment horizontal="center"/>
    </xf>
    <xf numFmtId="44" fontId="14" fillId="3" borderId="38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left"/>
    </xf>
    <xf numFmtId="164" fontId="7" fillId="0" borderId="28" xfId="0" applyNumberFormat="1" applyFont="1" applyFill="1" applyBorder="1" applyAlignment="1">
      <alignment horizontal="left"/>
    </xf>
    <xf numFmtId="164" fontId="23" fillId="6" borderId="22" xfId="0" applyNumberFormat="1" applyFont="1" applyFill="1" applyBorder="1" applyAlignment="1">
      <alignment horizontal="center"/>
    </xf>
    <xf numFmtId="164" fontId="23" fillId="6" borderId="11" xfId="0" applyNumberFormat="1" applyFont="1" applyFill="1" applyBorder="1" applyAlignment="1">
      <alignment horizontal="center"/>
    </xf>
    <xf numFmtId="164" fontId="23" fillId="6" borderId="26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left" vertical="top" wrapText="1"/>
    </xf>
    <xf numFmtId="164" fontId="22" fillId="5" borderId="18" xfId="0" applyNumberFormat="1" applyFont="1" applyFill="1" applyBorder="1" applyAlignment="1">
      <alignment horizontal="left"/>
    </xf>
    <xf numFmtId="164" fontId="22" fillId="5" borderId="28" xfId="0" applyNumberFormat="1" applyFont="1" applyFill="1" applyBorder="1" applyAlignment="1">
      <alignment horizontal="left"/>
    </xf>
  </cellXfs>
  <cellStyles count="13">
    <cellStyle name="Excel Built-in Normal" xfId="1"/>
    <cellStyle name="Hypertextový odkaz 2" xfId="2"/>
    <cellStyle name="Hypertextový odkaz 3" xfId="10"/>
    <cellStyle name="Normální" xfId="0" builtinId="0"/>
    <cellStyle name="normální 2" xfId="3"/>
    <cellStyle name="normální 2 2" xfId="6"/>
    <cellStyle name="Normální 2 3" xfId="8"/>
    <cellStyle name="normální 3" xfId="4"/>
    <cellStyle name="Normální 4" xfId="5"/>
    <cellStyle name="Normální 5" xfId="7"/>
    <cellStyle name="Normální 6" xfId="9"/>
    <cellStyle name="Normální 7" xfId="11"/>
    <cellStyle name="Normální 8" xfId="12"/>
  </cellStyles>
  <dxfs count="0"/>
  <tableStyles count="0" defaultTableStyle="TableStyleMedium9" defaultPivotStyle="PivotStyleLight16"/>
  <colors>
    <mruColors>
      <color rgb="FFFFCC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6</xdr:row>
      <xdr:rowOff>275168</xdr:rowOff>
    </xdr:from>
    <xdr:to>
      <xdr:col>2</xdr:col>
      <xdr:colOff>931334</xdr:colOff>
      <xdr:row>7</xdr:row>
      <xdr:rowOff>84666</xdr:rowOff>
    </xdr:to>
    <xdr:pic>
      <xdr:nvPicPr>
        <xdr:cNvPr id="32" name="Obrázek 31" descr="cid:image002.jpg@01D2920B.345BC2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48418"/>
          <a:ext cx="1047751" cy="338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201083</xdr:colOff>
      <xdr:row>1</xdr:row>
      <xdr:rowOff>497418</xdr:rowOff>
    </xdr:from>
    <xdr:to>
      <xdr:col>2</xdr:col>
      <xdr:colOff>1291166</xdr:colOff>
      <xdr:row>5</xdr:row>
      <xdr:rowOff>413868</xdr:rowOff>
    </xdr:to>
    <xdr:pic>
      <xdr:nvPicPr>
        <xdr:cNvPr id="33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6" y="1153585"/>
          <a:ext cx="1322917" cy="120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39549</xdr:colOff>
      <xdr:row>1</xdr:row>
      <xdr:rowOff>95250</xdr:rowOff>
    </xdr:from>
    <xdr:to>
      <xdr:col>10</xdr:col>
      <xdr:colOff>994833</xdr:colOff>
      <xdr:row>8</xdr:row>
      <xdr:rowOff>70740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038322" y="1060561"/>
          <a:ext cx="2473156" cy="1854867"/>
        </a:xfrm>
        <a:prstGeom prst="rect">
          <a:avLst/>
        </a:prstGeom>
      </xdr:spPr>
    </xdr:pic>
    <xdr:clientData/>
  </xdr:twoCellAnchor>
  <xdr:twoCellAnchor editAs="oneCell">
    <xdr:from>
      <xdr:col>2</xdr:col>
      <xdr:colOff>126585</xdr:colOff>
      <xdr:row>16</xdr:row>
      <xdr:rowOff>232833</xdr:rowOff>
    </xdr:from>
    <xdr:to>
      <xdr:col>2</xdr:col>
      <xdr:colOff>1026585</xdr:colOff>
      <xdr:row>16</xdr:row>
      <xdr:rowOff>1432833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5918" y="5346416"/>
          <a:ext cx="12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1121832</xdr:colOff>
      <xdr:row>16</xdr:row>
      <xdr:rowOff>232832</xdr:rowOff>
    </xdr:from>
    <xdr:to>
      <xdr:col>2</xdr:col>
      <xdr:colOff>2518832</xdr:colOff>
      <xdr:row>16</xdr:row>
      <xdr:rowOff>1431395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2" y="5196415"/>
          <a:ext cx="1397000" cy="1198563"/>
        </a:xfrm>
        <a:prstGeom prst="rect">
          <a:avLst/>
        </a:prstGeom>
      </xdr:spPr>
    </xdr:pic>
    <xdr:clientData/>
  </xdr:twoCellAnchor>
  <xdr:twoCellAnchor editAs="oneCell">
    <xdr:from>
      <xdr:col>2</xdr:col>
      <xdr:colOff>2603084</xdr:colOff>
      <xdr:row>16</xdr:row>
      <xdr:rowOff>232832</xdr:rowOff>
    </xdr:from>
    <xdr:to>
      <xdr:col>2</xdr:col>
      <xdr:colOff>3503084</xdr:colOff>
      <xdr:row>16</xdr:row>
      <xdr:rowOff>1432832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11834" y="5346415"/>
          <a:ext cx="12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3587750</xdr:colOff>
      <xdr:row>16</xdr:row>
      <xdr:rowOff>211666</xdr:rowOff>
    </xdr:from>
    <xdr:to>
      <xdr:col>4</xdr:col>
      <xdr:colOff>804650</xdr:colOff>
      <xdr:row>16</xdr:row>
      <xdr:rowOff>1410466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5175249"/>
          <a:ext cx="1471400" cy="11988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857251</xdr:colOff>
      <xdr:row>16</xdr:row>
      <xdr:rowOff>211667</xdr:rowOff>
    </xdr:from>
    <xdr:to>
      <xdr:col>8</xdr:col>
      <xdr:colOff>180234</xdr:colOff>
      <xdr:row>16</xdr:row>
      <xdr:rowOff>1410467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168" y="4529667"/>
          <a:ext cx="1725399" cy="1198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254000</xdr:colOff>
      <xdr:row>16</xdr:row>
      <xdr:rowOff>211667</xdr:rowOff>
    </xdr:from>
    <xdr:to>
      <xdr:col>10</xdr:col>
      <xdr:colOff>392986</xdr:colOff>
      <xdr:row>16</xdr:row>
      <xdr:rowOff>1410467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5333" y="4529667"/>
          <a:ext cx="2065153" cy="1198800"/>
        </a:xfrm>
        <a:prstGeom prst="rect">
          <a:avLst/>
        </a:prstGeom>
      </xdr:spPr>
    </xdr:pic>
    <xdr:clientData/>
  </xdr:twoCellAnchor>
  <xdr:twoCellAnchor editAs="oneCell">
    <xdr:from>
      <xdr:col>2</xdr:col>
      <xdr:colOff>1365249</xdr:colOff>
      <xdr:row>110</xdr:row>
      <xdr:rowOff>0</xdr:rowOff>
    </xdr:from>
    <xdr:to>
      <xdr:col>10</xdr:col>
      <xdr:colOff>129111</xdr:colOff>
      <xdr:row>117</xdr:row>
      <xdr:rowOff>95248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0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artisticCemen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27305000"/>
          <a:ext cx="7569195" cy="113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45"/>
  <sheetViews>
    <sheetView showGridLines="0" tabSelected="1" showWhiteSpace="0" view="pageLayout" zoomScale="80" zoomScaleNormal="90" zoomScalePageLayoutView="80" workbookViewId="0">
      <selection activeCell="G18" sqref="G18"/>
    </sheetView>
  </sheetViews>
  <sheetFormatPr defaultRowHeight="11.25" x14ac:dyDescent="0.2"/>
  <cols>
    <col min="1" max="1" width="2.42578125" style="6" customWidth="1"/>
    <col min="2" max="2" width="3.28515625" style="195" customWidth="1"/>
    <col min="3" max="3" width="56.85546875" style="1" customWidth="1"/>
    <col min="4" max="4" width="7" style="2" customWidth="1"/>
    <col min="5" max="5" width="16.5703125" style="2" customWidth="1"/>
    <col min="6" max="6" width="5.5703125" style="2" customWidth="1"/>
    <col min="7" max="7" width="8.28515625" style="2" customWidth="1"/>
    <col min="8" max="8" width="3.85546875" style="3" customWidth="1"/>
    <col min="9" max="9" width="14.7109375" style="4" customWidth="1"/>
    <col min="10" max="10" width="12.7109375" style="4" customWidth="1"/>
    <col min="11" max="11" width="16.42578125" style="4" customWidth="1"/>
    <col min="12" max="12" width="2.85546875" style="5" customWidth="1"/>
    <col min="13" max="13" width="2.42578125" style="7" customWidth="1"/>
    <col min="14" max="16384" width="9.140625" style="6"/>
  </cols>
  <sheetData>
    <row r="1" spans="2:14" ht="12" thickBot="1" x14ac:dyDescent="0.25"/>
    <row r="2" spans="2:14" ht="51.75" customHeight="1" x14ac:dyDescent="0.2">
      <c r="B2" s="209"/>
      <c r="C2" s="296" t="s">
        <v>19</v>
      </c>
      <c r="D2" s="296"/>
      <c r="E2" s="296"/>
      <c r="F2" s="296"/>
      <c r="G2" s="296"/>
      <c r="H2" s="296"/>
      <c r="I2" s="8"/>
      <c r="J2" s="8"/>
      <c r="K2" s="9"/>
      <c r="L2" s="10"/>
      <c r="M2" s="6"/>
    </row>
    <row r="3" spans="2:14" ht="16.5" customHeight="1" x14ac:dyDescent="0.25">
      <c r="B3" s="210"/>
      <c r="C3" s="293" t="s">
        <v>82</v>
      </c>
      <c r="D3" s="153"/>
      <c r="E3" s="11"/>
      <c r="F3" s="11"/>
      <c r="G3" s="12"/>
      <c r="H3" s="13"/>
      <c r="I3" s="14"/>
      <c r="J3" s="14"/>
      <c r="K3" s="15"/>
      <c r="L3" s="16"/>
    </row>
    <row r="4" spans="2:14" ht="16.5" customHeight="1" x14ac:dyDescent="0.2">
      <c r="B4" s="210"/>
      <c r="C4" s="205" t="s">
        <v>83</v>
      </c>
      <c r="D4" s="154"/>
      <c r="E4" s="17"/>
      <c r="F4" s="17"/>
      <c r="G4" s="18"/>
      <c r="H4" s="19"/>
      <c r="I4" s="20"/>
      <c r="J4" s="20"/>
      <c r="K4" s="21"/>
      <c r="L4" s="16"/>
    </row>
    <row r="5" spans="2:14" ht="16.5" customHeight="1" x14ac:dyDescent="0.2">
      <c r="B5" s="210"/>
      <c r="C5" s="206"/>
      <c r="D5" s="22"/>
      <c r="E5" s="12"/>
      <c r="F5" s="12"/>
      <c r="G5" s="13"/>
      <c r="H5" s="12"/>
      <c r="I5" s="23"/>
      <c r="J5" s="23"/>
      <c r="K5" s="24"/>
      <c r="L5" s="10"/>
      <c r="M5" s="6"/>
    </row>
    <row r="6" spans="2:14" ht="33.75" customHeight="1" x14ac:dyDescent="0.2">
      <c r="B6" s="210"/>
      <c r="C6" s="299" t="s">
        <v>39</v>
      </c>
      <c r="D6" s="299"/>
      <c r="E6" s="299"/>
      <c r="F6" s="299"/>
      <c r="G6" s="299"/>
      <c r="H6" s="299"/>
      <c r="I6" s="152"/>
      <c r="J6" s="25"/>
      <c r="K6" s="26"/>
      <c r="L6" s="27"/>
      <c r="M6" s="6"/>
    </row>
    <row r="7" spans="2:14" ht="42" customHeight="1" x14ac:dyDescent="0.2">
      <c r="B7" s="210"/>
      <c r="C7" s="300"/>
      <c r="D7" s="300"/>
      <c r="E7" s="300"/>
      <c r="F7" s="300"/>
      <c r="G7" s="300"/>
      <c r="H7" s="28"/>
      <c r="I7" s="25"/>
      <c r="J7" s="25"/>
      <c r="K7" s="26"/>
      <c r="L7" s="27"/>
      <c r="M7" s="6"/>
    </row>
    <row r="8" spans="2:14" ht="18.75" customHeight="1" x14ac:dyDescent="0.25">
      <c r="B8" s="210"/>
      <c r="C8" s="207" t="s">
        <v>18</v>
      </c>
      <c r="D8" s="29"/>
      <c r="E8" s="30"/>
      <c r="F8" s="31"/>
      <c r="G8" s="31"/>
      <c r="H8" s="32"/>
      <c r="I8" s="33"/>
      <c r="J8" s="20"/>
      <c r="K8" s="15"/>
      <c r="L8" s="16"/>
    </row>
    <row r="9" spans="2:14" ht="15.75" customHeight="1" thickBot="1" x14ac:dyDescent="0.25">
      <c r="B9" s="211"/>
      <c r="C9" s="208"/>
      <c r="D9" s="34"/>
      <c r="E9" s="34"/>
      <c r="F9" s="34"/>
      <c r="G9" s="34"/>
      <c r="H9" s="35"/>
      <c r="I9" s="36"/>
      <c r="J9" s="36"/>
      <c r="K9" s="37"/>
      <c r="L9" s="38"/>
      <c r="M9" s="40"/>
      <c r="N9" s="39"/>
    </row>
    <row r="10" spans="2:14" ht="21" customHeight="1" thickBot="1" x14ac:dyDescent="0.25">
      <c r="B10" s="309" t="s">
        <v>15</v>
      </c>
      <c r="C10" s="310"/>
      <c r="D10" s="310"/>
      <c r="E10" s="310"/>
      <c r="F10" s="310"/>
      <c r="G10" s="310"/>
      <c r="H10" s="310"/>
      <c r="I10" s="310"/>
      <c r="J10" s="310"/>
      <c r="K10" s="311"/>
      <c r="L10" s="41"/>
      <c r="M10" s="40"/>
      <c r="N10" s="39"/>
    </row>
    <row r="11" spans="2:14" ht="12" thickBot="1" x14ac:dyDescent="0.25">
      <c r="B11" s="214"/>
      <c r="C11" s="212"/>
      <c r="D11" s="34"/>
      <c r="E11" s="34"/>
      <c r="F11" s="34"/>
      <c r="G11" s="34"/>
      <c r="H11" s="213"/>
      <c r="I11" s="36"/>
      <c r="J11" s="36"/>
      <c r="K11" s="37"/>
      <c r="L11" s="38"/>
      <c r="M11" s="40"/>
      <c r="N11" s="39"/>
    </row>
    <row r="12" spans="2:14" x14ac:dyDescent="0.2">
      <c r="C12" s="94"/>
      <c r="D12" s="18"/>
      <c r="E12" s="18"/>
      <c r="F12" s="18"/>
      <c r="G12" s="18"/>
      <c r="H12" s="19"/>
      <c r="I12" s="20"/>
      <c r="J12" s="20"/>
      <c r="K12" s="20"/>
      <c r="L12" s="38"/>
    </row>
    <row r="13" spans="2:14" ht="25.5" x14ac:dyDescent="0.35">
      <c r="C13" s="298" t="s">
        <v>16</v>
      </c>
      <c r="D13" s="298"/>
      <c r="E13" s="298"/>
      <c r="F13" s="298"/>
      <c r="G13" s="298"/>
      <c r="H13" s="298"/>
      <c r="I13" s="298"/>
      <c r="J13" s="298"/>
      <c r="K13" s="298"/>
      <c r="L13" s="38"/>
    </row>
    <row r="14" spans="2:14" ht="12" thickBot="1" x14ac:dyDescent="0.25">
      <c r="C14" s="94"/>
      <c r="D14" s="18"/>
      <c r="E14" s="18"/>
      <c r="F14" s="18"/>
      <c r="G14" s="18"/>
      <c r="H14" s="19"/>
      <c r="I14" s="20"/>
      <c r="J14" s="20"/>
      <c r="K14" s="20"/>
      <c r="L14" s="38"/>
    </row>
    <row r="15" spans="2:14" ht="21" customHeight="1" thickBot="1" x14ac:dyDescent="0.25">
      <c r="B15" s="309" t="s">
        <v>40</v>
      </c>
      <c r="C15" s="310"/>
      <c r="D15" s="310"/>
      <c r="E15" s="310"/>
      <c r="F15" s="310"/>
      <c r="G15" s="310"/>
      <c r="H15" s="310"/>
      <c r="I15" s="310"/>
      <c r="J15" s="310"/>
      <c r="K15" s="311"/>
      <c r="L15" s="41"/>
      <c r="M15" s="40"/>
      <c r="N15" s="39"/>
    </row>
    <row r="16" spans="2:14" s="46" customFormat="1" ht="12.75" x14ac:dyDescent="0.2">
      <c r="B16" s="204"/>
      <c r="C16" s="199"/>
      <c r="D16" s="42"/>
      <c r="E16" s="42"/>
      <c r="F16" s="42"/>
      <c r="G16" s="42"/>
      <c r="H16" s="42"/>
      <c r="I16" s="42"/>
      <c r="J16" s="43"/>
      <c r="K16" s="44"/>
      <c r="L16" s="42"/>
      <c r="M16" s="45"/>
      <c r="N16" s="45"/>
    </row>
    <row r="17" spans="2:14" ht="117" customHeight="1" x14ac:dyDescent="0.25">
      <c r="B17" s="203"/>
      <c r="C17" s="200" t="s">
        <v>40</v>
      </c>
      <c r="D17" s="54"/>
      <c r="E17" s="54"/>
      <c r="F17" s="54"/>
      <c r="G17" s="54"/>
      <c r="H17" s="54"/>
      <c r="I17" s="54"/>
      <c r="J17" s="54"/>
      <c r="K17" s="55"/>
      <c r="L17" s="41"/>
      <c r="M17" s="40"/>
      <c r="N17" s="39"/>
    </row>
    <row r="18" spans="2:14" s="46" customFormat="1" ht="16.5" customHeight="1" x14ac:dyDescent="0.2">
      <c r="B18" s="202"/>
      <c r="C18" s="201"/>
      <c r="D18" s="258" t="s">
        <v>36</v>
      </c>
      <c r="E18" s="259"/>
      <c r="F18" s="259"/>
      <c r="G18" s="260"/>
      <c r="H18" s="261" t="s">
        <v>76</v>
      </c>
      <c r="I18" s="47"/>
      <c r="J18" s="48"/>
      <c r="K18" s="49"/>
      <c r="L18" s="50"/>
      <c r="M18" s="45"/>
      <c r="N18" s="45"/>
    </row>
    <row r="19" spans="2:14" ht="21.75" customHeight="1" x14ac:dyDescent="0.2">
      <c r="B19" s="267" t="s">
        <v>81</v>
      </c>
      <c r="C19" s="244" t="s">
        <v>80</v>
      </c>
      <c r="D19" s="51"/>
      <c r="E19" s="52"/>
      <c r="F19" s="292" t="s">
        <v>75</v>
      </c>
      <c r="G19" s="142" t="s">
        <v>79</v>
      </c>
      <c r="H19" s="53"/>
      <c r="I19" s="303" t="s">
        <v>96</v>
      </c>
      <c r="J19" s="304"/>
      <c r="K19" s="266" t="s">
        <v>78</v>
      </c>
      <c r="L19" s="16"/>
      <c r="M19" s="40"/>
      <c r="N19" s="39"/>
    </row>
    <row r="20" spans="2:14" s="136" customFormat="1" ht="12.75" customHeight="1" x14ac:dyDescent="0.2">
      <c r="B20" s="273"/>
      <c r="C20" s="280" t="s">
        <v>48</v>
      </c>
      <c r="D20" s="274" t="s">
        <v>34</v>
      </c>
      <c r="E20" s="274"/>
      <c r="F20" s="275"/>
      <c r="G20" s="72"/>
      <c r="H20" s="276"/>
      <c r="I20" s="277"/>
      <c r="J20" s="277"/>
      <c r="K20" s="278"/>
      <c r="L20" s="279"/>
    </row>
    <row r="21" spans="2:14" ht="14.25" customHeight="1" x14ac:dyDescent="0.2">
      <c r="B21" s="196" t="s">
        <v>51</v>
      </c>
      <c r="C21" s="186" t="s">
        <v>84</v>
      </c>
      <c r="D21" s="169"/>
      <c r="E21" s="170"/>
      <c r="F21" s="56">
        <v>1</v>
      </c>
      <c r="G21" s="60">
        <v>133.91999999999999</v>
      </c>
      <c r="H21" s="57" t="s">
        <v>11</v>
      </c>
      <c r="I21" s="301">
        <v>0</v>
      </c>
      <c r="J21" s="302"/>
      <c r="K21" s="58">
        <f t="shared" ref="K21" si="0">SUM(G21*(I21+J21))</f>
        <v>0</v>
      </c>
      <c r="L21" s="59"/>
      <c r="M21" s="6"/>
    </row>
    <row r="22" spans="2:14" ht="14.25" customHeight="1" x14ac:dyDescent="0.2">
      <c r="B22" s="196" t="s">
        <v>52</v>
      </c>
      <c r="C22" s="187" t="s">
        <v>85</v>
      </c>
      <c r="D22" s="171"/>
      <c r="E22" s="170"/>
      <c r="F22" s="56"/>
      <c r="G22" s="60">
        <v>22</v>
      </c>
      <c r="H22" s="135" t="s">
        <v>35</v>
      </c>
      <c r="I22" s="305">
        <v>0</v>
      </c>
      <c r="J22" s="306">
        <v>0</v>
      </c>
      <c r="K22" s="58">
        <f>SUM(G22*(I22+J22))</f>
        <v>0</v>
      </c>
      <c r="L22" s="59"/>
      <c r="M22" s="6"/>
    </row>
    <row r="23" spans="2:14" ht="14.25" customHeight="1" x14ac:dyDescent="0.2">
      <c r="B23" s="196" t="s">
        <v>53</v>
      </c>
      <c r="C23" s="188" t="s">
        <v>86</v>
      </c>
      <c r="D23" s="167"/>
      <c r="E23" s="168"/>
      <c r="F23" s="63">
        <v>0.25</v>
      </c>
      <c r="G23" s="60">
        <v>60.480000000000004</v>
      </c>
      <c r="H23" s="133" t="s">
        <v>35</v>
      </c>
      <c r="I23" s="305">
        <v>0</v>
      </c>
      <c r="J23" s="306">
        <v>0</v>
      </c>
      <c r="K23" s="66">
        <f t="shared" ref="K23:K25" si="1">SUM(G23*(I23+J23))</f>
        <v>0</v>
      </c>
      <c r="L23" s="59"/>
      <c r="M23" s="6"/>
    </row>
    <row r="24" spans="2:14" ht="14.25" customHeight="1" x14ac:dyDescent="0.2">
      <c r="B24" s="196" t="s">
        <v>54</v>
      </c>
      <c r="C24" s="190" t="s">
        <v>87</v>
      </c>
      <c r="D24" s="134"/>
      <c r="E24" s="172"/>
      <c r="F24" s="165">
        <v>1</v>
      </c>
      <c r="G24" s="60">
        <v>133.91999999999999</v>
      </c>
      <c r="H24" s="133" t="s">
        <v>11</v>
      </c>
      <c r="I24" s="305">
        <v>0</v>
      </c>
      <c r="J24" s="306">
        <v>0</v>
      </c>
      <c r="K24" s="166">
        <f t="shared" si="1"/>
        <v>0</v>
      </c>
      <c r="L24" s="59"/>
      <c r="M24" s="6"/>
    </row>
    <row r="25" spans="2:14" ht="27" customHeight="1" x14ac:dyDescent="0.2">
      <c r="B25" s="196" t="s">
        <v>55</v>
      </c>
      <c r="C25" s="190" t="s">
        <v>97</v>
      </c>
      <c r="D25" s="134"/>
      <c r="E25" s="172"/>
      <c r="F25" s="165">
        <v>1</v>
      </c>
      <c r="G25" s="60">
        <v>133.91999999999999</v>
      </c>
      <c r="H25" s="133" t="s">
        <v>11</v>
      </c>
      <c r="I25" s="305">
        <v>0</v>
      </c>
      <c r="J25" s="306">
        <v>0</v>
      </c>
      <c r="K25" s="166">
        <f t="shared" si="1"/>
        <v>0</v>
      </c>
      <c r="L25" s="59"/>
      <c r="M25" s="6"/>
    </row>
    <row r="26" spans="2:14" ht="14.25" customHeight="1" x14ac:dyDescent="0.2">
      <c r="B26" s="196" t="s">
        <v>56</v>
      </c>
      <c r="C26" s="188" t="s">
        <v>88</v>
      </c>
      <c r="D26" s="167"/>
      <c r="E26" s="168"/>
      <c r="F26" s="165">
        <v>1</v>
      </c>
      <c r="G26" s="60">
        <v>60.480000000000004</v>
      </c>
      <c r="H26" s="133" t="s">
        <v>35</v>
      </c>
      <c r="I26" s="305">
        <v>0</v>
      </c>
      <c r="J26" s="306">
        <v>0</v>
      </c>
      <c r="K26" s="66">
        <f t="shared" ref="K26" si="2">SUM(G26*(I26+J26))</f>
        <v>0</v>
      </c>
      <c r="L26" s="59"/>
      <c r="M26" s="6"/>
    </row>
    <row r="27" spans="2:14" ht="14.25" customHeight="1" x14ac:dyDescent="0.2">
      <c r="B27" s="196" t="s">
        <v>57</v>
      </c>
      <c r="C27" s="187" t="s">
        <v>91</v>
      </c>
      <c r="D27" s="171"/>
      <c r="E27" s="170"/>
      <c r="F27" s="165">
        <v>1</v>
      </c>
      <c r="G27" s="60">
        <v>133.91999999999999</v>
      </c>
      <c r="H27" s="133" t="s">
        <v>11</v>
      </c>
      <c r="I27" s="305">
        <v>0</v>
      </c>
      <c r="J27" s="306">
        <v>0</v>
      </c>
      <c r="K27" s="58">
        <f>SUM(G27*(I27+J27))</f>
        <v>0</v>
      </c>
      <c r="L27" s="59"/>
      <c r="M27" s="6"/>
    </row>
    <row r="28" spans="2:14" ht="14.25" customHeight="1" x14ac:dyDescent="0.2">
      <c r="B28" s="196" t="s">
        <v>58</v>
      </c>
      <c r="C28" s="188" t="s">
        <v>93</v>
      </c>
      <c r="D28" s="167"/>
      <c r="E28" s="168"/>
      <c r="F28" s="165">
        <v>1</v>
      </c>
      <c r="G28" s="60">
        <v>133.91999999999999</v>
      </c>
      <c r="H28" s="133" t="s">
        <v>11</v>
      </c>
      <c r="I28" s="305">
        <v>0</v>
      </c>
      <c r="J28" s="306">
        <v>0</v>
      </c>
      <c r="K28" s="66">
        <f t="shared" ref="K28" si="3">SUM(G28*(I28+J28))</f>
        <v>0</v>
      </c>
      <c r="L28" s="59"/>
      <c r="M28" s="6"/>
    </row>
    <row r="29" spans="2:14" ht="14.25" customHeight="1" x14ac:dyDescent="0.25">
      <c r="B29" s="196" t="s">
        <v>59</v>
      </c>
      <c r="C29" s="189" t="s">
        <v>92</v>
      </c>
      <c r="D29" s="171"/>
      <c r="E29" s="170"/>
      <c r="F29" s="56">
        <v>1</v>
      </c>
      <c r="G29" s="60">
        <v>133.91999999999999</v>
      </c>
      <c r="H29" s="61" t="s">
        <v>12</v>
      </c>
      <c r="I29" s="305">
        <v>0</v>
      </c>
      <c r="J29" s="306">
        <v>0</v>
      </c>
      <c r="K29" s="58">
        <f>SUM(G29*(I29+J29))</f>
        <v>0</v>
      </c>
      <c r="L29" s="59"/>
      <c r="M29" s="6"/>
    </row>
    <row r="30" spans="2:14" ht="14.25" customHeight="1" x14ac:dyDescent="0.2">
      <c r="B30" s="196" t="s">
        <v>60</v>
      </c>
      <c r="C30" s="190" t="s">
        <v>94</v>
      </c>
      <c r="D30" s="134"/>
      <c r="E30" s="172"/>
      <c r="F30" s="165">
        <v>1</v>
      </c>
      <c r="G30" s="60">
        <v>60.480000000000004</v>
      </c>
      <c r="H30" s="133" t="s">
        <v>35</v>
      </c>
      <c r="I30" s="305">
        <v>0</v>
      </c>
      <c r="J30" s="306">
        <v>0</v>
      </c>
      <c r="K30" s="166">
        <f t="shared" ref="K30:K34" si="4">SUM(G30*(I30+J30))</f>
        <v>0</v>
      </c>
      <c r="L30" s="59"/>
      <c r="M30" s="6"/>
    </row>
    <row r="31" spans="2:14" ht="36.75" customHeight="1" x14ac:dyDescent="0.2">
      <c r="B31" s="196" t="s">
        <v>61</v>
      </c>
      <c r="C31" s="190" t="s">
        <v>89</v>
      </c>
      <c r="D31" s="134"/>
      <c r="E31" s="172"/>
      <c r="F31" s="165">
        <v>1</v>
      </c>
      <c r="G31" s="60">
        <v>133.91999999999999</v>
      </c>
      <c r="H31" s="133" t="s">
        <v>11</v>
      </c>
      <c r="I31" s="305">
        <v>0</v>
      </c>
      <c r="J31" s="306">
        <v>0</v>
      </c>
      <c r="K31" s="166">
        <f t="shared" ref="K31:K32" si="5">SUM(G31*(I31+J31))</f>
        <v>0</v>
      </c>
      <c r="L31" s="59"/>
      <c r="M31" s="6"/>
    </row>
    <row r="32" spans="2:14" ht="14.25" customHeight="1" x14ac:dyDescent="0.2">
      <c r="B32" s="196" t="s">
        <v>62</v>
      </c>
      <c r="C32" s="188" t="s">
        <v>95</v>
      </c>
      <c r="D32" s="167"/>
      <c r="E32" s="168"/>
      <c r="F32" s="63"/>
      <c r="G32" s="60">
        <v>60.480000000000004</v>
      </c>
      <c r="H32" s="133" t="s">
        <v>35</v>
      </c>
      <c r="I32" s="305">
        <v>0</v>
      </c>
      <c r="J32" s="306">
        <v>0</v>
      </c>
      <c r="K32" s="66">
        <f t="shared" si="5"/>
        <v>0</v>
      </c>
      <c r="L32" s="59"/>
      <c r="M32" s="6"/>
    </row>
    <row r="33" spans="2:13" ht="27" customHeight="1" x14ac:dyDescent="0.2">
      <c r="B33" s="196" t="s">
        <v>63</v>
      </c>
      <c r="C33" s="190" t="s">
        <v>90</v>
      </c>
      <c r="D33" s="134"/>
      <c r="E33" s="172"/>
      <c r="F33" s="165">
        <v>1</v>
      </c>
      <c r="G33" s="60">
        <v>4</v>
      </c>
      <c r="H33" s="133" t="s">
        <v>11</v>
      </c>
      <c r="I33" s="305">
        <v>0</v>
      </c>
      <c r="J33" s="306">
        <v>0</v>
      </c>
      <c r="K33" s="166">
        <f t="shared" si="4"/>
        <v>0</v>
      </c>
      <c r="L33" s="59"/>
      <c r="M33" s="6"/>
    </row>
    <row r="34" spans="2:13" ht="52.5" customHeight="1" x14ac:dyDescent="0.2">
      <c r="B34" s="196" t="s">
        <v>64</v>
      </c>
      <c r="C34" s="188" t="s">
        <v>37</v>
      </c>
      <c r="D34" s="167"/>
      <c r="E34" s="168"/>
      <c r="F34" s="63"/>
      <c r="G34" s="60">
        <v>1</v>
      </c>
      <c r="H34" s="133" t="s">
        <v>6</v>
      </c>
      <c r="I34" s="305">
        <v>0</v>
      </c>
      <c r="J34" s="306">
        <v>0</v>
      </c>
      <c r="K34" s="66">
        <f t="shared" si="4"/>
        <v>0</v>
      </c>
      <c r="L34" s="59"/>
      <c r="M34" s="6"/>
    </row>
    <row r="35" spans="2:13" ht="27" customHeight="1" x14ac:dyDescent="0.2">
      <c r="B35" s="196" t="s">
        <v>65</v>
      </c>
      <c r="C35" s="188" t="s">
        <v>105</v>
      </c>
      <c r="D35" s="167"/>
      <c r="E35" s="168"/>
      <c r="F35" s="63"/>
      <c r="G35" s="60">
        <v>22</v>
      </c>
      <c r="H35" s="135" t="s">
        <v>35</v>
      </c>
      <c r="I35" s="305">
        <v>0</v>
      </c>
      <c r="J35" s="306">
        <v>0</v>
      </c>
      <c r="K35" s="66">
        <f t="shared" ref="K35" si="6">SUM(G35*(I35+J35))</f>
        <v>0</v>
      </c>
      <c r="L35" s="59"/>
      <c r="M35" s="6"/>
    </row>
    <row r="36" spans="2:13" ht="22.5" customHeight="1" x14ac:dyDescent="0.2">
      <c r="B36" s="196"/>
      <c r="C36" s="191" t="s">
        <v>77</v>
      </c>
      <c r="D36" s="67"/>
      <c r="E36" s="164">
        <f>SUM(K21:K35)</f>
        <v>0</v>
      </c>
      <c r="F36" s="68"/>
      <c r="G36" s="69"/>
      <c r="H36" s="70"/>
      <c r="I36" s="294"/>
      <c r="J36" s="295"/>
      <c r="K36" s="71"/>
      <c r="L36" s="59"/>
      <c r="M36" s="6"/>
    </row>
    <row r="37" spans="2:13" s="289" customFormat="1" ht="13.5" customHeight="1" x14ac:dyDescent="0.2">
      <c r="B37" s="281"/>
      <c r="C37" s="280" t="s">
        <v>38</v>
      </c>
      <c r="D37" s="282" t="s">
        <v>34</v>
      </c>
      <c r="E37" s="282"/>
      <c r="F37" s="283"/>
      <c r="G37" s="284"/>
      <c r="H37" s="285"/>
      <c r="I37" s="286"/>
      <c r="J37" s="286"/>
      <c r="K37" s="287"/>
      <c r="L37" s="288"/>
    </row>
    <row r="38" spans="2:13" s="74" customFormat="1" ht="30.75" customHeight="1" x14ac:dyDescent="0.2">
      <c r="B38" s="196" t="s">
        <v>66</v>
      </c>
      <c r="C38" s="192" t="s">
        <v>28</v>
      </c>
      <c r="D38" s="167"/>
      <c r="E38" s="168"/>
      <c r="F38" s="56"/>
      <c r="G38" s="131">
        <v>154.22999999999999</v>
      </c>
      <c r="H38" s="61" t="s">
        <v>11</v>
      </c>
      <c r="I38" s="305">
        <v>0</v>
      </c>
      <c r="J38" s="306">
        <v>0</v>
      </c>
      <c r="K38" s="75">
        <f t="shared" ref="K38" si="7">SUM(G38*(I38+J38))</f>
        <v>0</v>
      </c>
      <c r="L38" s="73"/>
    </row>
    <row r="39" spans="2:13" s="74" customFormat="1" ht="26.25" customHeight="1" x14ac:dyDescent="0.2">
      <c r="B39" s="196" t="s">
        <v>67</v>
      </c>
      <c r="C39" s="192" t="s">
        <v>46</v>
      </c>
      <c r="D39" s="167"/>
      <c r="E39" s="168"/>
      <c r="F39" s="56"/>
      <c r="G39" s="131">
        <v>98.929999999999993</v>
      </c>
      <c r="H39" s="61" t="s">
        <v>11</v>
      </c>
      <c r="I39" s="305">
        <v>0</v>
      </c>
      <c r="J39" s="306">
        <v>0</v>
      </c>
      <c r="K39" s="75">
        <f t="shared" ref="K39" si="8">SUM(G39*(I39+J39))</f>
        <v>0</v>
      </c>
      <c r="L39" s="73"/>
    </row>
    <row r="40" spans="2:13" s="74" customFormat="1" ht="50.25" customHeight="1" x14ac:dyDescent="0.2">
      <c r="B40" s="196" t="s">
        <v>68</v>
      </c>
      <c r="C40" s="192" t="s">
        <v>27</v>
      </c>
      <c r="D40" s="167"/>
      <c r="E40" s="168"/>
      <c r="F40" s="56"/>
      <c r="G40" s="131">
        <v>119</v>
      </c>
      <c r="H40" s="135" t="s">
        <v>35</v>
      </c>
      <c r="I40" s="305">
        <v>0</v>
      </c>
      <c r="J40" s="306">
        <v>0</v>
      </c>
      <c r="K40" s="75">
        <f t="shared" ref="K40" si="9">SUM(G40*(I40+J40))</f>
        <v>0</v>
      </c>
      <c r="L40" s="73"/>
    </row>
    <row r="41" spans="2:13" s="74" customFormat="1" ht="40.5" customHeight="1" x14ac:dyDescent="0.2">
      <c r="B41" s="196" t="s">
        <v>69</v>
      </c>
      <c r="C41" s="192" t="s">
        <v>29</v>
      </c>
      <c r="D41" s="167" t="s">
        <v>8</v>
      </c>
      <c r="E41" s="168" t="e">
        <f>F41*#REF!</f>
        <v>#REF!</v>
      </c>
      <c r="F41" s="56">
        <v>0.15</v>
      </c>
      <c r="G41" s="131">
        <v>1</v>
      </c>
      <c r="H41" s="135" t="s">
        <v>6</v>
      </c>
      <c r="I41" s="305">
        <v>0</v>
      </c>
      <c r="J41" s="306">
        <v>0</v>
      </c>
      <c r="K41" s="75">
        <f t="shared" ref="K41" si="10">SUM(G41*(I41+J41))</f>
        <v>0</v>
      </c>
      <c r="L41" s="73"/>
    </row>
    <row r="42" spans="2:13" s="74" customFormat="1" ht="41.25" customHeight="1" x14ac:dyDescent="0.2">
      <c r="B42" s="196" t="s">
        <v>70</v>
      </c>
      <c r="C42" s="193" t="s">
        <v>41</v>
      </c>
      <c r="D42" s="167"/>
      <c r="E42" s="168"/>
      <c r="F42" s="56"/>
      <c r="G42" s="131">
        <v>154.22999999999999</v>
      </c>
      <c r="H42" s="61" t="s">
        <v>11</v>
      </c>
      <c r="I42" s="305">
        <v>0</v>
      </c>
      <c r="J42" s="306">
        <v>0</v>
      </c>
      <c r="K42" s="75">
        <f t="shared" ref="K42" si="11">SUM(G42*(I42+J42))</f>
        <v>0</v>
      </c>
      <c r="L42" s="73"/>
    </row>
    <row r="43" spans="2:13" s="74" customFormat="1" ht="12" customHeight="1" x14ac:dyDescent="0.2">
      <c r="B43" s="196" t="s">
        <v>71</v>
      </c>
      <c r="C43" s="193" t="s">
        <v>30</v>
      </c>
      <c r="D43" s="167"/>
      <c r="E43" s="168"/>
      <c r="F43" s="56"/>
      <c r="G43" s="131">
        <v>154.22999999999999</v>
      </c>
      <c r="H43" s="61" t="s">
        <v>11</v>
      </c>
      <c r="I43" s="305">
        <v>0</v>
      </c>
      <c r="J43" s="306">
        <v>0</v>
      </c>
      <c r="K43" s="75">
        <f t="shared" ref="K43" si="12">SUM(G43*(I43+J43))</f>
        <v>0</v>
      </c>
      <c r="L43" s="73"/>
    </row>
    <row r="44" spans="2:13" s="74" customFormat="1" ht="47.25" customHeight="1" x14ac:dyDescent="0.2">
      <c r="B44" s="196" t="s">
        <v>72</v>
      </c>
      <c r="C44" s="192" t="s">
        <v>31</v>
      </c>
      <c r="D44" s="167"/>
      <c r="E44" s="168"/>
      <c r="F44" s="56"/>
      <c r="G44" s="131">
        <v>154.22999999999999</v>
      </c>
      <c r="H44" s="61" t="s">
        <v>11</v>
      </c>
      <c r="I44" s="305">
        <v>0</v>
      </c>
      <c r="J44" s="306">
        <v>0</v>
      </c>
      <c r="K44" s="75">
        <f t="shared" ref="K44:K47" si="13">SUM(G44*(I44+J44))</f>
        <v>0</v>
      </c>
      <c r="L44" s="73"/>
    </row>
    <row r="45" spans="2:13" s="74" customFormat="1" ht="30.75" customHeight="1" x14ac:dyDescent="0.2">
      <c r="B45" s="196" t="s">
        <v>73</v>
      </c>
      <c r="C45" s="187" t="s">
        <v>44</v>
      </c>
      <c r="D45" s="177"/>
      <c r="E45" s="179" t="s">
        <v>43</v>
      </c>
      <c r="F45" s="165"/>
      <c r="G45" s="178">
        <v>1.7</v>
      </c>
      <c r="H45" s="61" t="s">
        <v>11</v>
      </c>
      <c r="I45" s="305">
        <v>0</v>
      </c>
      <c r="J45" s="306">
        <v>0</v>
      </c>
      <c r="K45" s="166">
        <f t="shared" si="13"/>
        <v>0</v>
      </c>
      <c r="L45" s="151"/>
    </row>
    <row r="46" spans="2:13" s="74" customFormat="1" ht="30.75" customHeight="1" x14ac:dyDescent="0.2">
      <c r="B46" s="196" t="s">
        <v>98</v>
      </c>
      <c r="C46" s="187" t="s">
        <v>47</v>
      </c>
      <c r="D46" s="177"/>
      <c r="E46" s="179" t="s">
        <v>43</v>
      </c>
      <c r="F46" s="165"/>
      <c r="G46" s="178">
        <v>14.566000000000001</v>
      </c>
      <c r="H46" s="61" t="s">
        <v>11</v>
      </c>
      <c r="I46" s="305">
        <v>0</v>
      </c>
      <c r="J46" s="306">
        <v>0</v>
      </c>
      <c r="K46" s="166">
        <f t="shared" ref="K46" si="14">SUM(G46*(I46+J46))</f>
        <v>0</v>
      </c>
      <c r="L46" s="151"/>
    </row>
    <row r="47" spans="2:13" s="74" customFormat="1" ht="42.75" customHeight="1" x14ac:dyDescent="0.2">
      <c r="B47" s="196" t="s">
        <v>99</v>
      </c>
      <c r="C47" s="192" t="s">
        <v>45</v>
      </c>
      <c r="D47" s="173"/>
      <c r="E47" s="174"/>
      <c r="F47" s="175"/>
      <c r="G47" s="131">
        <v>3.1</v>
      </c>
      <c r="H47" s="57" t="s">
        <v>11</v>
      </c>
      <c r="I47" s="305">
        <v>0</v>
      </c>
      <c r="J47" s="306">
        <v>0</v>
      </c>
      <c r="K47" s="176">
        <f t="shared" si="13"/>
        <v>0</v>
      </c>
      <c r="L47" s="73"/>
    </row>
    <row r="48" spans="2:13" ht="21" customHeight="1" x14ac:dyDescent="0.2">
      <c r="B48" s="197"/>
      <c r="C48" s="194" t="s">
        <v>77</v>
      </c>
      <c r="D48" s="180"/>
      <c r="E48" s="181">
        <f>SUM(K38:K44)</f>
        <v>0</v>
      </c>
      <c r="F48" s="182"/>
      <c r="G48" s="183"/>
      <c r="H48" s="184"/>
      <c r="I48" s="294"/>
      <c r="J48" s="295"/>
      <c r="K48" s="185"/>
      <c r="L48" s="59"/>
      <c r="M48" s="6"/>
    </row>
    <row r="49" spans="2:14" x14ac:dyDescent="0.2">
      <c r="C49" s="94"/>
      <c r="D49" s="18"/>
      <c r="E49" s="18"/>
      <c r="F49" s="18"/>
      <c r="G49" s="18"/>
      <c r="H49" s="19"/>
      <c r="I49" s="20"/>
      <c r="J49" s="20"/>
      <c r="K49" s="20"/>
      <c r="L49" s="38"/>
    </row>
    <row r="50" spans="2:14" x14ac:dyDescent="0.2">
      <c r="C50" s="94"/>
      <c r="D50" s="18"/>
      <c r="E50" s="18"/>
      <c r="F50" s="18"/>
      <c r="G50" s="18"/>
      <c r="H50" s="19"/>
      <c r="I50" s="20"/>
      <c r="J50" s="20"/>
      <c r="K50" s="20"/>
      <c r="L50" s="38"/>
    </row>
    <row r="51" spans="2:14" x14ac:dyDescent="0.2">
      <c r="C51" s="94"/>
      <c r="D51" s="18"/>
      <c r="E51" s="18"/>
      <c r="F51" s="18"/>
      <c r="G51" s="18"/>
      <c r="H51" s="19"/>
      <c r="I51" s="20"/>
      <c r="J51" s="20"/>
      <c r="K51" s="20"/>
      <c r="L51" s="38"/>
    </row>
    <row r="52" spans="2:14" x14ac:dyDescent="0.2">
      <c r="C52" s="94"/>
      <c r="D52" s="18"/>
      <c r="E52" s="18"/>
      <c r="F52" s="18"/>
      <c r="G52" s="18"/>
      <c r="H52" s="19"/>
      <c r="I52" s="20"/>
      <c r="J52" s="20"/>
      <c r="K52" s="20"/>
      <c r="L52" s="38"/>
    </row>
    <row r="53" spans="2:14" x14ac:dyDescent="0.2">
      <c r="C53" s="94"/>
      <c r="D53" s="18"/>
      <c r="E53" s="18"/>
      <c r="F53" s="18"/>
      <c r="G53" s="18"/>
      <c r="H53" s="19"/>
      <c r="I53" s="20"/>
      <c r="J53" s="20"/>
      <c r="K53" s="20"/>
      <c r="L53" s="38"/>
    </row>
    <row r="54" spans="2:14" x14ac:dyDescent="0.2">
      <c r="C54" s="94"/>
      <c r="D54" s="18"/>
      <c r="E54" s="18"/>
      <c r="F54" s="18"/>
      <c r="G54" s="18"/>
      <c r="H54" s="19"/>
      <c r="I54" s="20"/>
      <c r="J54" s="20"/>
      <c r="K54" s="20"/>
      <c r="L54" s="38"/>
    </row>
    <row r="55" spans="2:14" x14ac:dyDescent="0.2">
      <c r="C55" s="94"/>
      <c r="D55" s="18"/>
      <c r="E55" s="18"/>
      <c r="F55" s="18"/>
      <c r="G55" s="18"/>
      <c r="H55" s="19"/>
      <c r="I55" s="20"/>
      <c r="J55" s="20"/>
      <c r="K55" s="20"/>
      <c r="L55" s="38"/>
    </row>
    <row r="56" spans="2:14" s="289" customFormat="1" ht="13.5" customHeight="1" x14ac:dyDescent="0.2">
      <c r="B56" s="281"/>
      <c r="C56" s="297" t="s">
        <v>33</v>
      </c>
      <c r="D56" s="297"/>
      <c r="E56" s="297"/>
      <c r="F56" s="283"/>
      <c r="G56" s="284"/>
      <c r="H56" s="285"/>
      <c r="I56" s="286"/>
      <c r="J56" s="286"/>
      <c r="K56" s="287"/>
      <c r="L56" s="288"/>
    </row>
    <row r="57" spans="2:14" x14ac:dyDescent="0.2">
      <c r="B57" s="220" t="s">
        <v>100</v>
      </c>
      <c r="C57" s="217" t="s">
        <v>42</v>
      </c>
      <c r="D57" s="83"/>
      <c r="E57" s="84"/>
      <c r="F57" s="85"/>
      <c r="G57" s="86">
        <v>1</v>
      </c>
      <c r="H57" s="87" t="s">
        <v>6</v>
      </c>
      <c r="I57" s="81">
        <v>0</v>
      </c>
      <c r="J57" s="81">
        <v>0</v>
      </c>
      <c r="K57" s="82">
        <f>SUM(G57*(I57+J57))</f>
        <v>0</v>
      </c>
      <c r="L57" s="59"/>
      <c r="M57" s="6"/>
    </row>
    <row r="58" spans="2:14" ht="12" customHeight="1" x14ac:dyDescent="0.2">
      <c r="B58" s="196" t="s">
        <v>101</v>
      </c>
      <c r="C58" s="218" t="s">
        <v>24</v>
      </c>
      <c r="D58" s="88"/>
      <c r="E58" s="62"/>
      <c r="F58" s="89"/>
      <c r="G58" s="90">
        <v>1</v>
      </c>
      <c r="H58" s="61" t="s">
        <v>11</v>
      </c>
      <c r="I58" s="65">
        <v>0</v>
      </c>
      <c r="J58" s="65">
        <v>0</v>
      </c>
      <c r="K58" s="66">
        <f>SUM(G58*(I58+J58))</f>
        <v>0</v>
      </c>
      <c r="L58" s="59"/>
      <c r="M58" s="6"/>
    </row>
    <row r="59" spans="2:14" x14ac:dyDescent="0.2">
      <c r="B59" s="196" t="s">
        <v>102</v>
      </c>
      <c r="C59" s="218" t="s">
        <v>25</v>
      </c>
      <c r="D59" s="88"/>
      <c r="E59" s="62"/>
      <c r="F59" s="91"/>
      <c r="G59" s="90">
        <v>1</v>
      </c>
      <c r="H59" s="92" t="s">
        <v>6</v>
      </c>
      <c r="I59" s="65">
        <v>0</v>
      </c>
      <c r="J59" s="65">
        <v>0</v>
      </c>
      <c r="K59" s="66">
        <f>SUM(G59*(I59+J59))</f>
        <v>0</v>
      </c>
      <c r="L59" s="59"/>
      <c r="M59" s="6"/>
    </row>
    <row r="60" spans="2:14" x14ac:dyDescent="0.2">
      <c r="B60" s="196" t="s">
        <v>103</v>
      </c>
      <c r="C60" s="219" t="s">
        <v>10</v>
      </c>
      <c r="D60" s="88"/>
      <c r="E60" s="62"/>
      <c r="F60" s="91"/>
      <c r="G60" s="90">
        <v>1</v>
      </c>
      <c r="H60" s="92" t="s">
        <v>6</v>
      </c>
      <c r="I60" s="65">
        <v>0</v>
      </c>
      <c r="J60" s="65">
        <v>0</v>
      </c>
      <c r="K60" s="66">
        <f>SUM(G60*(I60+J60))</f>
        <v>0</v>
      </c>
      <c r="L60" s="59"/>
      <c r="M60" s="6"/>
    </row>
    <row r="61" spans="2:14" x14ac:dyDescent="0.2">
      <c r="B61" s="196" t="s">
        <v>104</v>
      </c>
      <c r="C61" s="218" t="s">
        <v>32</v>
      </c>
      <c r="D61" s="88"/>
      <c r="E61" s="62"/>
      <c r="F61" s="91"/>
      <c r="G61" s="64">
        <v>4</v>
      </c>
      <c r="H61" s="92" t="s">
        <v>7</v>
      </c>
      <c r="I61" s="65">
        <v>0</v>
      </c>
      <c r="J61" s="65">
        <v>0</v>
      </c>
      <c r="K61" s="66">
        <f>SUM(G61*(I61+J61))</f>
        <v>0</v>
      </c>
      <c r="L61" s="59"/>
      <c r="M61" s="6"/>
    </row>
    <row r="62" spans="2:14" ht="24" customHeight="1" x14ac:dyDescent="0.2">
      <c r="B62" s="197"/>
      <c r="C62" s="191" t="s">
        <v>13</v>
      </c>
      <c r="D62" s="76"/>
      <c r="E62" s="77">
        <f>SUM(K57:K61)</f>
        <v>0</v>
      </c>
      <c r="F62" s="78"/>
      <c r="G62" s="79"/>
      <c r="H62" s="80"/>
      <c r="I62" s="81"/>
      <c r="J62" s="81"/>
      <c r="K62" s="82"/>
      <c r="L62" s="59"/>
      <c r="M62" s="6"/>
    </row>
    <row r="63" spans="2:14" ht="15" customHeight="1" thickBot="1" x14ac:dyDescent="0.25">
      <c r="B63" s="216"/>
      <c r="C63" s="215" t="s">
        <v>2</v>
      </c>
      <c r="D63" s="155"/>
      <c r="E63" s="155"/>
      <c r="F63" s="155"/>
      <c r="G63" s="155"/>
      <c r="H63" s="156"/>
      <c r="I63" s="157"/>
      <c r="J63" s="157"/>
      <c r="K63" s="158">
        <f>SUM(K21:K62)</f>
        <v>0</v>
      </c>
      <c r="L63" s="93"/>
      <c r="M63" s="40"/>
      <c r="N63" s="39"/>
    </row>
    <row r="64" spans="2:14" x14ac:dyDescent="0.2">
      <c r="C64" s="94"/>
      <c r="D64" s="18"/>
      <c r="E64" s="18"/>
      <c r="F64" s="18"/>
      <c r="G64" s="18"/>
      <c r="H64" s="39"/>
      <c r="I64" s="20"/>
      <c r="J64" s="20"/>
      <c r="K64" s="20"/>
      <c r="L64" s="38"/>
      <c r="M64" s="40"/>
      <c r="N64" s="39"/>
    </row>
    <row r="65" spans="2:14" x14ac:dyDescent="0.2">
      <c r="C65" s="94"/>
      <c r="D65" s="18"/>
      <c r="E65" s="18"/>
      <c r="F65" s="18"/>
      <c r="G65" s="18"/>
      <c r="H65" s="19"/>
      <c r="I65" s="20"/>
      <c r="J65" s="20"/>
      <c r="K65" s="20"/>
      <c r="L65" s="38"/>
    </row>
    <row r="66" spans="2:14" x14ac:dyDescent="0.2">
      <c r="C66" s="94"/>
      <c r="D66" s="18"/>
      <c r="E66" s="18"/>
      <c r="F66" s="18"/>
      <c r="G66" s="18"/>
      <c r="H66" s="19"/>
      <c r="I66" s="20"/>
      <c r="J66" s="20"/>
      <c r="K66" s="20"/>
      <c r="L66" s="38"/>
    </row>
    <row r="67" spans="2:14" x14ac:dyDescent="0.2">
      <c r="C67" s="137"/>
      <c r="D67" s="18"/>
      <c r="E67" s="18"/>
      <c r="F67" s="18"/>
      <c r="G67" s="18"/>
      <c r="H67" s="19"/>
      <c r="I67" s="20"/>
      <c r="J67" s="20"/>
      <c r="K67" s="20"/>
      <c r="L67" s="38"/>
    </row>
    <row r="68" spans="2:14" x14ac:dyDescent="0.2">
      <c r="C68" s="94"/>
      <c r="D68" s="18"/>
      <c r="E68" s="18"/>
      <c r="F68" s="18"/>
      <c r="G68" s="18"/>
      <c r="H68" s="19"/>
      <c r="I68" s="20"/>
      <c r="J68" s="20"/>
      <c r="K68" s="20"/>
      <c r="L68" s="38"/>
    </row>
    <row r="69" spans="2:14" x14ac:dyDescent="0.2">
      <c r="C69" s="94"/>
      <c r="D69" s="18"/>
      <c r="E69" s="18"/>
      <c r="F69" s="18"/>
      <c r="G69" s="18"/>
      <c r="H69" s="19"/>
      <c r="I69" s="20"/>
      <c r="J69" s="20"/>
      <c r="K69" s="20"/>
      <c r="L69" s="38"/>
    </row>
    <row r="70" spans="2:14" s="136" customFormat="1" ht="12" thickBot="1" x14ac:dyDescent="0.25">
      <c r="B70" s="198"/>
      <c r="C70" s="137"/>
      <c r="D70" s="138"/>
      <c r="E70" s="138"/>
      <c r="F70" s="138"/>
      <c r="G70" s="138"/>
      <c r="H70" s="139"/>
      <c r="I70" s="140"/>
      <c r="J70" s="140"/>
      <c r="K70" s="140"/>
      <c r="L70" s="141"/>
    </row>
    <row r="71" spans="2:14" s="136" customFormat="1" ht="21" customHeight="1" thickBot="1" x14ac:dyDescent="0.25">
      <c r="B71" s="309" t="s">
        <v>26</v>
      </c>
      <c r="C71" s="310"/>
      <c r="D71" s="310"/>
      <c r="E71" s="310"/>
      <c r="F71" s="310"/>
      <c r="G71" s="310"/>
      <c r="H71" s="310"/>
      <c r="I71" s="310"/>
      <c r="J71" s="310"/>
      <c r="K71" s="311"/>
      <c r="L71" s="41"/>
    </row>
    <row r="72" spans="2:14" ht="21.75" customHeight="1" x14ac:dyDescent="0.2">
      <c r="B72" s="267" t="s">
        <v>81</v>
      </c>
      <c r="C72" s="244" t="s">
        <v>80</v>
      </c>
      <c r="D72" s="51"/>
      <c r="E72" s="52"/>
      <c r="F72" s="292" t="s">
        <v>75</v>
      </c>
      <c r="G72" s="142" t="s">
        <v>79</v>
      </c>
      <c r="H72" s="53"/>
      <c r="I72" s="265" t="s">
        <v>5</v>
      </c>
      <c r="J72" s="265" t="s">
        <v>3</v>
      </c>
      <c r="K72" s="266" t="s">
        <v>78</v>
      </c>
      <c r="L72" s="16"/>
      <c r="M72" s="40"/>
      <c r="N72" s="39"/>
    </row>
    <row r="73" spans="2:14" s="136" customFormat="1" ht="13.5" customHeight="1" x14ac:dyDescent="0.2">
      <c r="B73" s="291"/>
      <c r="C73" s="313" t="s">
        <v>14</v>
      </c>
      <c r="D73" s="313"/>
      <c r="E73" s="313"/>
      <c r="F73" s="313"/>
      <c r="G73" s="313"/>
      <c r="H73" s="313"/>
      <c r="I73" s="313"/>
      <c r="J73" s="313"/>
      <c r="K73" s="314"/>
      <c r="L73" s="290"/>
    </row>
    <row r="74" spans="2:14" s="136" customFormat="1" x14ac:dyDescent="0.2">
      <c r="B74" s="220" t="s">
        <v>51</v>
      </c>
      <c r="C74" s="217"/>
      <c r="D74" s="144"/>
      <c r="E74" s="145"/>
      <c r="F74" s="146"/>
      <c r="G74" s="147">
        <v>1</v>
      </c>
      <c r="H74" s="148" t="s">
        <v>6</v>
      </c>
      <c r="I74" s="149">
        <v>0</v>
      </c>
      <c r="J74" s="149">
        <v>0</v>
      </c>
      <c r="K74" s="150">
        <f t="shared" ref="K74" si="15">SUM(G74*(I74+J74))</f>
        <v>0</v>
      </c>
      <c r="L74" s="151"/>
    </row>
    <row r="75" spans="2:14" s="136" customFormat="1" ht="21" customHeight="1" x14ac:dyDescent="0.2">
      <c r="B75" s="197"/>
      <c r="C75" s="194" t="s">
        <v>106</v>
      </c>
      <c r="D75" s="237"/>
      <c r="E75" s="238"/>
      <c r="F75" s="239"/>
      <c r="G75" s="240"/>
      <c r="H75" s="241"/>
      <c r="I75" s="242"/>
      <c r="J75" s="242"/>
      <c r="K75" s="243"/>
      <c r="L75" s="151"/>
    </row>
    <row r="76" spans="2:14" s="136" customFormat="1" ht="15" customHeight="1" thickBot="1" x14ac:dyDescent="0.25">
      <c r="B76" s="230"/>
      <c r="C76" s="232" t="s">
        <v>2</v>
      </c>
      <c r="D76" s="233"/>
      <c r="E76" s="233"/>
      <c r="F76" s="233"/>
      <c r="G76" s="233"/>
      <c r="H76" s="234"/>
      <c r="I76" s="235"/>
      <c r="J76" s="235"/>
      <c r="K76" s="236">
        <f>SUM(K74:K75)</f>
        <v>0</v>
      </c>
      <c r="L76" s="93"/>
    </row>
    <row r="77" spans="2:14" x14ac:dyDescent="0.2">
      <c r="C77" s="94"/>
      <c r="D77" s="18"/>
      <c r="E77" s="18"/>
      <c r="F77" s="18"/>
      <c r="G77" s="18"/>
      <c r="H77" s="19"/>
      <c r="I77" s="20"/>
      <c r="J77" s="20"/>
      <c r="K77" s="20"/>
      <c r="L77" s="38"/>
    </row>
    <row r="79" spans="2:14" x14ac:dyDescent="0.2">
      <c r="C79" s="94"/>
      <c r="D79" s="18"/>
      <c r="E79" s="18"/>
      <c r="F79" s="18"/>
      <c r="G79" s="18"/>
      <c r="H79" s="19"/>
      <c r="I79" s="20"/>
      <c r="J79" s="20"/>
      <c r="K79" s="20"/>
      <c r="L79" s="38"/>
    </row>
    <row r="80" spans="2:14" x14ac:dyDescent="0.2">
      <c r="C80" s="94"/>
      <c r="D80" s="18"/>
      <c r="E80" s="18"/>
      <c r="F80" s="18"/>
      <c r="G80" s="18"/>
      <c r="H80" s="19"/>
      <c r="I80" s="20"/>
      <c r="J80" s="20"/>
      <c r="K80" s="20"/>
      <c r="L80" s="38"/>
    </row>
    <row r="81" spans="1:14" x14ac:dyDescent="0.2">
      <c r="C81" s="94"/>
      <c r="D81" s="18"/>
      <c r="E81" s="18"/>
      <c r="F81" s="18"/>
      <c r="G81" s="18"/>
      <c r="H81" s="19"/>
      <c r="I81" s="20"/>
      <c r="J81" s="20"/>
      <c r="K81" s="20"/>
      <c r="L81" s="38"/>
    </row>
    <row r="82" spans="1:14" ht="12" thickBot="1" x14ac:dyDescent="0.25">
      <c r="C82" s="94"/>
      <c r="D82" s="18"/>
      <c r="E82" s="18"/>
      <c r="F82" s="18"/>
      <c r="G82" s="18"/>
      <c r="H82" s="19"/>
      <c r="I82" s="20"/>
      <c r="J82" s="20"/>
      <c r="K82" s="20"/>
      <c r="L82" s="38"/>
    </row>
    <row r="83" spans="1:14" ht="15" customHeight="1" x14ac:dyDescent="0.25">
      <c r="B83" s="262"/>
      <c r="C83" s="247" t="s">
        <v>49</v>
      </c>
      <c r="D83" s="159"/>
      <c r="E83" s="159"/>
      <c r="F83" s="159"/>
      <c r="G83" s="160"/>
      <c r="H83" s="161"/>
      <c r="I83" s="162"/>
      <c r="J83" s="162"/>
      <c r="K83" s="163" t="s">
        <v>0</v>
      </c>
      <c r="L83" s="38"/>
      <c r="M83" s="40"/>
      <c r="N83" s="39"/>
    </row>
    <row r="84" spans="1:14" s="95" customFormat="1" ht="12" x14ac:dyDescent="0.2">
      <c r="B84" s="253"/>
      <c r="C84" s="248" t="str">
        <f>B15</f>
        <v>1. OPRAVA RAMPY</v>
      </c>
      <c r="D84" s="96"/>
      <c r="E84" s="96"/>
      <c r="F84" s="96"/>
      <c r="G84" s="97"/>
      <c r="H84" s="98"/>
      <c r="I84" s="99"/>
      <c r="J84" s="99"/>
      <c r="K84" s="100">
        <f>K63</f>
        <v>0</v>
      </c>
      <c r="L84" s="101"/>
      <c r="M84" s="102"/>
      <c r="N84" s="102"/>
    </row>
    <row r="85" spans="1:14" s="95" customFormat="1" ht="12" x14ac:dyDescent="0.2">
      <c r="A85" s="103"/>
      <c r="B85" s="254"/>
      <c r="C85" s="248" t="str">
        <f>B71</f>
        <v>2. PROJEKČNÍ A INŽENÝRSKÉ ČINNOSTI</v>
      </c>
      <c r="D85" s="96"/>
      <c r="E85" s="96"/>
      <c r="F85" s="96"/>
      <c r="G85" s="97"/>
      <c r="H85" s="98"/>
      <c r="I85" s="99"/>
      <c r="J85" s="99"/>
      <c r="K85" s="100">
        <f>K76</f>
        <v>0</v>
      </c>
      <c r="L85" s="101"/>
      <c r="M85" s="102"/>
      <c r="N85" s="102"/>
    </row>
    <row r="86" spans="1:14" s="95" customFormat="1" ht="12" x14ac:dyDescent="0.2">
      <c r="B86" s="264"/>
      <c r="C86" s="249" t="s">
        <v>20</v>
      </c>
      <c r="D86" s="104"/>
      <c r="E86" s="104"/>
      <c r="F86" s="104"/>
      <c r="G86" s="105"/>
      <c r="H86" s="106"/>
      <c r="I86" s="107"/>
      <c r="J86" s="107"/>
      <c r="K86" s="108">
        <f>SUM(K84:K85)</f>
        <v>0</v>
      </c>
      <c r="L86" s="101"/>
      <c r="M86" s="102"/>
      <c r="N86" s="102"/>
    </row>
    <row r="87" spans="1:14" s="95" customFormat="1" ht="12" x14ac:dyDescent="0.2">
      <c r="B87" s="257"/>
      <c r="C87" s="250" t="s">
        <v>9</v>
      </c>
      <c r="D87" s="109"/>
      <c r="E87" s="109"/>
      <c r="F87" s="109"/>
      <c r="G87" s="110"/>
      <c r="H87" s="111"/>
      <c r="I87" s="112"/>
      <c r="J87" s="113">
        <v>0</v>
      </c>
      <c r="K87" s="114">
        <f>-SUM(K86*J87)</f>
        <v>0</v>
      </c>
      <c r="L87" s="101"/>
      <c r="M87" s="102"/>
      <c r="N87" s="102"/>
    </row>
    <row r="88" spans="1:14" s="120" customFormat="1" ht="12" x14ac:dyDescent="0.2">
      <c r="B88" s="263"/>
      <c r="C88" s="251" t="s">
        <v>20</v>
      </c>
      <c r="D88" s="115"/>
      <c r="E88" s="115"/>
      <c r="F88" s="115"/>
      <c r="G88" s="115"/>
      <c r="H88" s="116"/>
      <c r="I88" s="117"/>
      <c r="J88" s="117"/>
      <c r="K88" s="118">
        <f>CEILING(SUM(K86:K87),1)</f>
        <v>0</v>
      </c>
      <c r="L88" s="93"/>
      <c r="M88" s="119"/>
      <c r="N88" s="119"/>
    </row>
    <row r="89" spans="1:14" x14ac:dyDescent="0.2">
      <c r="B89" s="255"/>
      <c r="C89" s="137" t="s">
        <v>21</v>
      </c>
      <c r="D89" s="18"/>
      <c r="E89" s="18"/>
      <c r="F89" s="18"/>
      <c r="G89" s="18"/>
      <c r="H89" s="19"/>
      <c r="I89" s="20"/>
      <c r="J89" s="20"/>
      <c r="K89" s="15">
        <f>SUM(K90-K88)</f>
        <v>0</v>
      </c>
      <c r="L89" s="38"/>
      <c r="M89" s="40"/>
      <c r="N89" s="39"/>
    </row>
    <row r="90" spans="1:14" ht="17.25" customHeight="1" thickBot="1" x14ac:dyDescent="0.25">
      <c r="B90" s="256"/>
      <c r="C90" s="252" t="s">
        <v>22</v>
      </c>
      <c r="D90" s="121"/>
      <c r="E90" s="121"/>
      <c r="F90" s="121"/>
      <c r="G90" s="121"/>
      <c r="H90" s="122"/>
      <c r="I90" s="123"/>
      <c r="J90" s="123"/>
      <c r="K90" s="124">
        <f>CEILING(SUM(K88*1.21),1)</f>
        <v>0</v>
      </c>
      <c r="L90" s="93"/>
      <c r="M90" s="40"/>
      <c r="N90" s="39"/>
    </row>
    <row r="91" spans="1:14" ht="6" customHeight="1" x14ac:dyDescent="0.2">
      <c r="C91" s="125"/>
      <c r="D91" s="126"/>
      <c r="E91" s="126"/>
      <c r="F91" s="126"/>
      <c r="G91" s="126"/>
      <c r="H91" s="127"/>
      <c r="I91" s="128"/>
      <c r="J91" s="128"/>
      <c r="K91" s="128"/>
      <c r="L91" s="38"/>
      <c r="M91" s="40"/>
      <c r="N91" s="39"/>
    </row>
    <row r="92" spans="1:14" x14ac:dyDescent="0.2">
      <c r="C92" s="94"/>
      <c r="D92" s="18"/>
      <c r="E92" s="18"/>
      <c r="F92" s="18"/>
      <c r="G92" s="18"/>
      <c r="H92" s="19"/>
      <c r="I92" s="20"/>
      <c r="J92" s="20"/>
      <c r="K92" s="20"/>
      <c r="L92" s="38"/>
    </row>
    <row r="93" spans="1:14" ht="12.75" x14ac:dyDescent="0.2">
      <c r="C93" s="132" t="s">
        <v>23</v>
      </c>
      <c r="D93" s="18"/>
      <c r="E93" s="18"/>
      <c r="F93" s="18"/>
      <c r="G93" s="18"/>
      <c r="H93" s="39"/>
      <c r="I93" s="20"/>
      <c r="J93" s="20"/>
      <c r="K93" s="20"/>
      <c r="L93" s="38"/>
      <c r="M93" s="40"/>
      <c r="N93" s="39"/>
    </row>
    <row r="94" spans="1:14" ht="12.75" x14ac:dyDescent="0.2">
      <c r="C94" s="132" t="s">
        <v>107</v>
      </c>
      <c r="D94" s="18"/>
      <c r="E94" s="18"/>
      <c r="F94" s="18"/>
      <c r="G94" s="18"/>
      <c r="H94" s="39"/>
      <c r="I94" s="20"/>
      <c r="J94" s="20"/>
      <c r="K94" s="20"/>
      <c r="L94" s="38"/>
      <c r="M94" s="40"/>
      <c r="N94" s="39"/>
    </row>
    <row r="95" spans="1:14" ht="12.75" x14ac:dyDescent="0.2">
      <c r="C95" s="129"/>
      <c r="D95" s="18"/>
      <c r="E95" s="18"/>
      <c r="F95" s="18"/>
      <c r="G95" s="18"/>
      <c r="H95" s="39"/>
      <c r="I95" s="20"/>
      <c r="J95" s="20"/>
      <c r="K95" s="20"/>
      <c r="L95" s="38"/>
      <c r="M95" s="40"/>
      <c r="N95" s="39"/>
    </row>
    <row r="96" spans="1:14" x14ac:dyDescent="0.2">
      <c r="C96" s="137" t="s">
        <v>17</v>
      </c>
      <c r="D96" s="18"/>
      <c r="E96" s="18"/>
      <c r="F96" s="18"/>
      <c r="G96" s="18"/>
      <c r="H96" s="39"/>
      <c r="I96" s="20"/>
      <c r="J96" s="20"/>
      <c r="K96" s="20"/>
      <c r="L96" s="38"/>
      <c r="M96" s="40"/>
      <c r="N96" s="39"/>
    </row>
    <row r="97" spans="2:14" ht="37.5" customHeight="1" x14ac:dyDescent="0.2">
      <c r="C97" s="312"/>
      <c r="D97" s="312"/>
      <c r="E97" s="312"/>
      <c r="F97" s="18"/>
      <c r="G97" s="18"/>
      <c r="H97" s="39"/>
      <c r="I97" s="20"/>
      <c r="J97" s="20"/>
      <c r="K97" s="20"/>
      <c r="L97" s="38"/>
      <c r="M97" s="130"/>
      <c r="N97" s="39"/>
    </row>
    <row r="98" spans="2:14" s="136" customFormat="1" ht="12" thickBot="1" x14ac:dyDescent="0.25">
      <c r="B98" s="198"/>
      <c r="C98" s="137"/>
      <c r="D98" s="138"/>
      <c r="E98" s="138"/>
      <c r="F98" s="138"/>
      <c r="G98" s="138"/>
      <c r="H98" s="139"/>
      <c r="I98" s="140"/>
      <c r="J98" s="140"/>
      <c r="K98" s="140"/>
      <c r="L98" s="141"/>
    </row>
    <row r="99" spans="2:14" s="136" customFormat="1" ht="21" customHeight="1" thickBot="1" x14ac:dyDescent="0.25">
      <c r="B99" s="309" t="s">
        <v>50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1"/>
    </row>
    <row r="100" spans="2:14" s="136" customFormat="1" ht="12.75" x14ac:dyDescent="0.2">
      <c r="B100" s="245"/>
      <c r="C100" s="229" t="s">
        <v>1</v>
      </c>
      <c r="D100" s="221"/>
      <c r="E100" s="222"/>
      <c r="F100" s="223"/>
      <c r="G100" s="224" t="s">
        <v>4</v>
      </c>
      <c r="H100" s="225"/>
      <c r="I100" s="226" t="s">
        <v>5</v>
      </c>
      <c r="J100" s="227" t="s">
        <v>3</v>
      </c>
      <c r="K100" s="228" t="s">
        <v>0</v>
      </c>
      <c r="L100" s="143"/>
    </row>
    <row r="101" spans="2:14" s="136" customFormat="1" ht="21" customHeight="1" x14ac:dyDescent="0.25">
      <c r="B101" s="231"/>
      <c r="C101" s="307" t="s">
        <v>50</v>
      </c>
      <c r="D101" s="307"/>
      <c r="E101" s="307"/>
      <c r="F101" s="307"/>
      <c r="G101" s="307"/>
      <c r="H101" s="307"/>
      <c r="I101" s="307"/>
      <c r="J101" s="307"/>
      <c r="K101" s="308"/>
      <c r="L101" s="41"/>
    </row>
    <row r="102" spans="2:14" s="136" customFormat="1" ht="28.5" customHeight="1" x14ac:dyDescent="0.2">
      <c r="B102" s="220" t="s">
        <v>51</v>
      </c>
      <c r="C102" s="217"/>
      <c r="D102" s="144"/>
      <c r="E102" s="145"/>
      <c r="F102" s="146"/>
      <c r="G102" s="147">
        <v>1</v>
      </c>
      <c r="H102" s="148" t="s">
        <v>74</v>
      </c>
      <c r="I102" s="149">
        <v>0</v>
      </c>
      <c r="J102" s="149">
        <v>0</v>
      </c>
      <c r="K102" s="150">
        <f t="shared" ref="K102" si="16">SUM(G102*(I102+J102))</f>
        <v>0</v>
      </c>
      <c r="L102" s="151"/>
    </row>
    <row r="103" spans="2:14" s="136" customFormat="1" ht="28.5" customHeight="1" x14ac:dyDescent="0.2">
      <c r="B103" s="246" t="s">
        <v>52</v>
      </c>
      <c r="C103" s="217"/>
      <c r="D103" s="144"/>
      <c r="E103" s="145"/>
      <c r="F103" s="146"/>
      <c r="G103" s="147">
        <v>1</v>
      </c>
      <c r="H103" s="148" t="s">
        <v>74</v>
      </c>
      <c r="I103" s="149">
        <v>0</v>
      </c>
      <c r="J103" s="149">
        <v>0</v>
      </c>
      <c r="K103" s="150">
        <f t="shared" ref="K103:K104" si="17">SUM(G103*(I103+J103))</f>
        <v>0</v>
      </c>
      <c r="L103" s="151"/>
    </row>
    <row r="104" spans="2:14" s="136" customFormat="1" ht="28.5" customHeight="1" x14ac:dyDescent="0.2">
      <c r="B104" s="246" t="s">
        <v>53</v>
      </c>
      <c r="C104" s="217"/>
      <c r="D104" s="144"/>
      <c r="E104" s="145"/>
      <c r="F104" s="146"/>
      <c r="G104" s="147">
        <v>1</v>
      </c>
      <c r="H104" s="148" t="s">
        <v>74</v>
      </c>
      <c r="I104" s="149">
        <v>0</v>
      </c>
      <c r="J104" s="149">
        <v>0</v>
      </c>
      <c r="K104" s="150">
        <f t="shared" si="17"/>
        <v>0</v>
      </c>
      <c r="L104" s="151"/>
    </row>
    <row r="105" spans="2:14" s="136" customFormat="1" ht="28.5" customHeight="1" x14ac:dyDescent="0.2">
      <c r="B105" s="246" t="s">
        <v>54</v>
      </c>
      <c r="C105" s="217"/>
      <c r="D105" s="144"/>
      <c r="E105" s="145"/>
      <c r="F105" s="146"/>
      <c r="G105" s="147">
        <v>1</v>
      </c>
      <c r="H105" s="148" t="s">
        <v>74</v>
      </c>
      <c r="I105" s="149">
        <v>0</v>
      </c>
      <c r="J105" s="149">
        <v>0</v>
      </c>
      <c r="K105" s="150">
        <f t="shared" ref="K105:K106" si="18">SUM(G105*(I105+J105))</f>
        <v>0</v>
      </c>
      <c r="L105" s="151"/>
    </row>
    <row r="106" spans="2:14" s="136" customFormat="1" ht="28.5" customHeight="1" x14ac:dyDescent="0.2">
      <c r="B106" s="246" t="s">
        <v>55</v>
      </c>
      <c r="C106" s="217"/>
      <c r="D106" s="144"/>
      <c r="E106" s="145"/>
      <c r="F106" s="146"/>
      <c r="G106" s="147">
        <v>1</v>
      </c>
      <c r="H106" s="148" t="s">
        <v>74</v>
      </c>
      <c r="I106" s="149">
        <v>0</v>
      </c>
      <c r="J106" s="149">
        <v>0</v>
      </c>
      <c r="K106" s="150">
        <f t="shared" si="18"/>
        <v>0</v>
      </c>
      <c r="L106" s="151"/>
    </row>
    <row r="107" spans="2:14" ht="24" customHeight="1" x14ac:dyDescent="0.2">
      <c r="B107" s="196"/>
      <c r="C107" s="268" t="s">
        <v>13</v>
      </c>
      <c r="D107" s="269"/>
      <c r="E107" s="270">
        <f>SUM(K102:K106)</f>
        <v>0</v>
      </c>
      <c r="F107" s="63"/>
      <c r="G107" s="271"/>
      <c r="H107" s="272"/>
      <c r="I107" s="65"/>
      <c r="J107" s="65"/>
      <c r="K107" s="66"/>
      <c r="L107" s="59"/>
      <c r="M107" s="6"/>
    </row>
    <row r="108" spans="2:14" s="136" customFormat="1" ht="15" customHeight="1" thickBot="1" x14ac:dyDescent="0.25">
      <c r="B108" s="230"/>
      <c r="C108" s="232" t="s">
        <v>2</v>
      </c>
      <c r="D108" s="233"/>
      <c r="E108" s="233"/>
      <c r="F108" s="233"/>
      <c r="G108" s="233"/>
      <c r="H108" s="234"/>
      <c r="I108" s="235"/>
      <c r="J108" s="235"/>
      <c r="K108" s="236">
        <f>SUM(K102:K107)</f>
        <v>0</v>
      </c>
      <c r="L108" s="93"/>
    </row>
    <row r="109" spans="2:14" x14ac:dyDescent="0.2">
      <c r="C109" s="94"/>
      <c r="D109" s="18"/>
      <c r="E109" s="18"/>
      <c r="F109" s="18"/>
      <c r="G109" s="18"/>
      <c r="H109" s="19"/>
      <c r="I109" s="20"/>
      <c r="J109" s="20"/>
      <c r="K109" s="20"/>
      <c r="L109" s="38"/>
    </row>
    <row r="111" spans="2:14" x14ac:dyDescent="0.2">
      <c r="C111" s="94"/>
      <c r="D111" s="18"/>
      <c r="E111" s="18"/>
      <c r="F111" s="18"/>
      <c r="G111" s="18"/>
      <c r="H111" s="19"/>
      <c r="I111" s="20"/>
      <c r="J111" s="20"/>
      <c r="K111" s="20"/>
      <c r="L111" s="38"/>
    </row>
    <row r="112" spans="2:14" x14ac:dyDescent="0.2">
      <c r="C112" s="94"/>
      <c r="D112" s="18"/>
      <c r="E112" s="18"/>
      <c r="F112" s="18"/>
      <c r="G112" s="18"/>
      <c r="H112" s="19"/>
      <c r="I112" s="20"/>
      <c r="J112" s="20"/>
      <c r="K112" s="20"/>
      <c r="L112" s="38"/>
    </row>
    <row r="113" spans="3:12" x14ac:dyDescent="0.2">
      <c r="C113" s="94"/>
      <c r="D113" s="18"/>
      <c r="E113" s="18"/>
      <c r="F113" s="18"/>
      <c r="G113" s="18"/>
      <c r="H113" s="19"/>
      <c r="I113" s="20"/>
      <c r="J113" s="20"/>
      <c r="K113" s="20"/>
      <c r="L113" s="38"/>
    </row>
    <row r="114" spans="3:12" x14ac:dyDescent="0.2">
      <c r="C114" s="94"/>
      <c r="D114" s="18"/>
      <c r="E114" s="18"/>
      <c r="F114" s="18"/>
      <c r="G114" s="18"/>
      <c r="H114" s="19"/>
      <c r="I114" s="20"/>
      <c r="J114" s="20"/>
      <c r="K114" s="20"/>
      <c r="L114" s="38"/>
    </row>
    <row r="115" spans="3:12" x14ac:dyDescent="0.2">
      <c r="C115" s="94"/>
      <c r="D115" s="18"/>
      <c r="E115" s="18"/>
      <c r="F115" s="18"/>
      <c r="G115" s="18"/>
      <c r="H115" s="19"/>
      <c r="I115" s="20"/>
      <c r="J115" s="20"/>
      <c r="K115" s="20"/>
      <c r="L115" s="38"/>
    </row>
    <row r="116" spans="3:12" x14ac:dyDescent="0.2">
      <c r="C116" s="94"/>
      <c r="D116" s="18"/>
      <c r="E116" s="18"/>
      <c r="F116" s="18"/>
      <c r="G116" s="18"/>
      <c r="H116" s="19"/>
      <c r="I116" s="20"/>
      <c r="J116" s="20"/>
      <c r="K116" s="20"/>
      <c r="L116" s="38"/>
    </row>
    <row r="117" spans="3:12" x14ac:dyDescent="0.2">
      <c r="C117" s="94"/>
      <c r="D117" s="18"/>
      <c r="E117" s="18"/>
      <c r="F117" s="18"/>
      <c r="G117" s="18"/>
      <c r="H117" s="19"/>
      <c r="I117" s="20"/>
      <c r="J117" s="20"/>
      <c r="K117" s="20"/>
      <c r="L117" s="38"/>
    </row>
    <row r="118" spans="3:12" x14ac:dyDescent="0.2">
      <c r="C118" s="94"/>
      <c r="D118" s="18"/>
      <c r="E118" s="18"/>
      <c r="F118" s="18"/>
      <c r="G118" s="18"/>
      <c r="H118" s="19"/>
      <c r="I118" s="20"/>
      <c r="J118" s="20"/>
      <c r="K118" s="20"/>
      <c r="L118" s="38"/>
    </row>
    <row r="119" spans="3:12" x14ac:dyDescent="0.2">
      <c r="C119" s="94"/>
      <c r="D119" s="18"/>
      <c r="E119" s="18"/>
      <c r="F119" s="18"/>
      <c r="G119" s="18"/>
      <c r="H119" s="19"/>
      <c r="I119" s="20"/>
      <c r="J119" s="20"/>
      <c r="K119" s="20"/>
      <c r="L119" s="38"/>
    </row>
    <row r="120" spans="3:12" x14ac:dyDescent="0.2">
      <c r="C120" s="94"/>
      <c r="D120" s="18"/>
      <c r="E120" s="18"/>
      <c r="F120" s="18"/>
      <c r="G120" s="18"/>
      <c r="H120" s="19"/>
      <c r="I120" s="20"/>
      <c r="J120" s="20"/>
      <c r="K120" s="20"/>
      <c r="L120" s="38"/>
    </row>
    <row r="121" spans="3:12" x14ac:dyDescent="0.2">
      <c r="C121" s="94"/>
      <c r="D121" s="18"/>
      <c r="E121" s="18"/>
      <c r="F121" s="18"/>
      <c r="G121" s="18"/>
      <c r="H121" s="19"/>
      <c r="I121" s="20"/>
      <c r="J121" s="20"/>
      <c r="K121" s="20"/>
      <c r="L121" s="38"/>
    </row>
    <row r="122" spans="3:12" x14ac:dyDescent="0.2">
      <c r="C122" s="94"/>
      <c r="D122" s="18"/>
      <c r="E122" s="18"/>
      <c r="F122" s="18"/>
      <c r="G122" s="18"/>
      <c r="H122" s="19"/>
      <c r="I122" s="20"/>
      <c r="J122" s="20"/>
      <c r="K122" s="20"/>
      <c r="L122" s="38"/>
    </row>
    <row r="123" spans="3:12" x14ac:dyDescent="0.2">
      <c r="C123" s="94"/>
      <c r="D123" s="18"/>
      <c r="E123" s="18"/>
      <c r="F123" s="18"/>
      <c r="G123" s="18"/>
      <c r="H123" s="19"/>
      <c r="I123" s="20"/>
      <c r="J123" s="20"/>
      <c r="K123" s="20"/>
      <c r="L123" s="38"/>
    </row>
    <row r="124" spans="3:12" x14ac:dyDescent="0.2">
      <c r="C124" s="94"/>
      <c r="D124" s="18"/>
      <c r="E124" s="18"/>
      <c r="F124" s="18"/>
      <c r="G124" s="18"/>
      <c r="H124" s="19"/>
      <c r="I124" s="20"/>
      <c r="J124" s="20"/>
      <c r="K124" s="20"/>
      <c r="L124" s="38"/>
    </row>
    <row r="125" spans="3:12" x14ac:dyDescent="0.2">
      <c r="C125" s="94"/>
      <c r="D125" s="18"/>
      <c r="E125" s="18"/>
      <c r="F125" s="18"/>
      <c r="G125" s="18"/>
      <c r="H125" s="39"/>
      <c r="I125" s="33"/>
      <c r="J125" s="33"/>
      <c r="K125" s="33"/>
      <c r="L125" s="93"/>
    </row>
    <row r="126" spans="3:12" x14ac:dyDescent="0.2">
      <c r="C126" s="94"/>
      <c r="D126" s="18"/>
      <c r="E126" s="18"/>
      <c r="F126" s="18"/>
      <c r="G126" s="18"/>
      <c r="H126" s="19"/>
      <c r="I126" s="20"/>
      <c r="J126" s="20"/>
      <c r="K126" s="20"/>
      <c r="L126" s="38"/>
    </row>
    <row r="127" spans="3:12" x14ac:dyDescent="0.2">
      <c r="C127" s="94"/>
      <c r="D127" s="18"/>
      <c r="E127" s="18"/>
      <c r="F127" s="18"/>
      <c r="G127" s="18"/>
      <c r="H127" s="19"/>
      <c r="I127" s="20"/>
      <c r="J127" s="20"/>
      <c r="K127" s="20"/>
      <c r="L127" s="38"/>
    </row>
    <row r="131" spans="3:12" ht="28.5" customHeight="1" x14ac:dyDescent="0.2"/>
    <row r="134" spans="3:12" x14ac:dyDescent="0.2">
      <c r="C134" s="94"/>
      <c r="D134" s="18"/>
      <c r="E134" s="18"/>
      <c r="F134" s="18"/>
      <c r="G134" s="18"/>
      <c r="H134" s="19"/>
      <c r="I134" s="20"/>
      <c r="J134" s="20"/>
      <c r="K134" s="20"/>
      <c r="L134" s="38"/>
    </row>
    <row r="135" spans="3:12" x14ac:dyDescent="0.2">
      <c r="C135" s="94"/>
      <c r="D135" s="18"/>
      <c r="E135" s="18"/>
      <c r="F135" s="18"/>
      <c r="G135" s="18"/>
      <c r="H135" s="19"/>
      <c r="I135" s="20"/>
      <c r="J135" s="20"/>
      <c r="K135" s="20"/>
      <c r="L135" s="38"/>
    </row>
    <row r="136" spans="3:12" x14ac:dyDescent="0.2">
      <c r="C136" s="94"/>
      <c r="D136" s="18"/>
      <c r="E136" s="18"/>
      <c r="F136" s="18"/>
      <c r="G136" s="18"/>
      <c r="H136" s="19"/>
      <c r="I136" s="20"/>
      <c r="J136" s="20"/>
      <c r="K136" s="20"/>
      <c r="L136" s="38"/>
    </row>
    <row r="137" spans="3:12" x14ac:dyDescent="0.2">
      <c r="C137" s="94"/>
      <c r="D137" s="18"/>
      <c r="E137" s="18"/>
      <c r="F137" s="18"/>
      <c r="G137" s="18"/>
      <c r="H137" s="19"/>
      <c r="I137" s="20"/>
      <c r="J137" s="20"/>
      <c r="K137" s="20"/>
      <c r="L137" s="38"/>
    </row>
    <row r="138" spans="3:12" x14ac:dyDescent="0.2">
      <c r="C138" s="94"/>
      <c r="D138" s="18"/>
      <c r="E138" s="18"/>
      <c r="F138" s="18"/>
      <c r="G138" s="18"/>
      <c r="H138" s="19"/>
      <c r="I138" s="20"/>
      <c r="J138" s="20"/>
      <c r="K138" s="20"/>
      <c r="L138" s="38"/>
    </row>
    <row r="139" spans="3:12" x14ac:dyDescent="0.2">
      <c r="C139" s="94"/>
      <c r="D139" s="18"/>
      <c r="E139" s="18"/>
      <c r="F139" s="18"/>
      <c r="G139" s="18"/>
      <c r="H139" s="19"/>
      <c r="I139" s="20"/>
      <c r="J139" s="20"/>
      <c r="K139" s="33"/>
      <c r="L139" s="93"/>
    </row>
    <row r="145" ht="28.5" customHeight="1" x14ac:dyDescent="0.2"/>
  </sheetData>
  <mergeCells count="38">
    <mergeCell ref="C101:K101"/>
    <mergeCell ref="B15:K15"/>
    <mergeCell ref="B10:K10"/>
    <mergeCell ref="B71:K71"/>
    <mergeCell ref="B99:K99"/>
    <mergeCell ref="C97:E97"/>
    <mergeCell ref="C73:K73"/>
    <mergeCell ref="I30:J30"/>
    <mergeCell ref="I31:J31"/>
    <mergeCell ref="I32:J32"/>
    <mergeCell ref="I33:J33"/>
    <mergeCell ref="I34:J34"/>
    <mergeCell ref="I35:J35"/>
    <mergeCell ref="I38:J38"/>
    <mergeCell ref="I39:J39"/>
    <mergeCell ref="I45:J45"/>
    <mergeCell ref="C2:H2"/>
    <mergeCell ref="C56:E56"/>
    <mergeCell ref="C13:K13"/>
    <mergeCell ref="C6:H6"/>
    <mergeCell ref="C7:G7"/>
    <mergeCell ref="I21:J21"/>
    <mergeCell ref="I19:J19"/>
    <mergeCell ref="I22:J22"/>
    <mergeCell ref="I23:J23"/>
    <mergeCell ref="I24:J24"/>
    <mergeCell ref="I25:J25"/>
    <mergeCell ref="I26:J26"/>
    <mergeCell ref="I27:J27"/>
    <mergeCell ref="I28:J28"/>
    <mergeCell ref="I29:J29"/>
    <mergeCell ref="I46:J46"/>
    <mergeCell ref="I47:J47"/>
    <mergeCell ref="I40:J40"/>
    <mergeCell ref="I41:J41"/>
    <mergeCell ref="I42:J42"/>
    <mergeCell ref="I43:J43"/>
    <mergeCell ref="I44:J44"/>
  </mergeCells>
  <pageMargins left="0.59055118110236227" right="0.15748031496062992" top="0.15748031496062992" bottom="0.15748031496062992" header="0.15748031496062992" footer="0.15748031496062992"/>
  <pageSetup paperSize="9" scale="65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d_x00ed_leno xmlns="234f49b8-7775-416b-92bc-b27a991e0367">
      <UserInfo>
        <DisplayName/>
        <AccountId xsi:nil="true"/>
        <AccountType/>
      </UserInfo>
    </Sd_x00ed_len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FE4F983C74CB409248137E84D2DE81" ma:contentTypeVersion="13" ma:contentTypeDescription="Vytvoří nový dokument" ma:contentTypeScope="" ma:versionID="b6dfb68851025c5dac51e45e9fe85ba6">
  <xsd:schema xmlns:xsd="http://www.w3.org/2001/XMLSchema" xmlns:xs="http://www.w3.org/2001/XMLSchema" xmlns:p="http://schemas.microsoft.com/office/2006/metadata/properties" xmlns:ns2="234f49b8-7775-416b-92bc-b27a991e0367" xmlns:ns3="a954d9af-46c9-4fc8-ab72-0ed4b461e1d9" targetNamespace="http://schemas.microsoft.com/office/2006/metadata/properties" ma:root="true" ma:fieldsID="00f349e783f41e49cf6d0a88552baac5" ns2:_="" ns3:_="">
    <xsd:import namespace="234f49b8-7775-416b-92bc-b27a991e0367"/>
    <xsd:import namespace="a954d9af-46c9-4fc8-ab72-0ed4b461e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Sd_x00ed_l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f49b8-7775-416b-92bc-b27a991e0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d_x00ed_leno" ma:index="18" nillable="true" ma:displayName="Sdíleno" ma:format="Dropdown" ma:list="UserInfo" ma:SharePointGroup="0" ma:internalName="Sd_x00ed_len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4d9af-46c9-4fc8-ab72-0ed4b461e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87F7E-3141-44BF-81AF-763BFCC94535}">
  <ds:schemaRefs>
    <ds:schemaRef ds:uri="a954d9af-46c9-4fc8-ab72-0ed4b461e1d9"/>
    <ds:schemaRef ds:uri="http://purl.org/dc/elements/1.1/"/>
    <ds:schemaRef ds:uri="http://schemas.microsoft.com/office/2006/metadata/properties"/>
    <ds:schemaRef ds:uri="234f49b8-7775-416b-92bc-b27a991e03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311B11-16F0-4734-886B-387199DCB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f49b8-7775-416b-92bc-b27a991e0367"/>
    <ds:schemaRef ds:uri="a954d9af-46c9-4fc8-ab72-0ed4b461e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C45CC1-BAE8-4140-9656-DE85398521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ZZSSK KH-RAMPA</vt:lpstr>
      <vt:lpstr>'ZZSSK KH-RAMPA'!Oblast_tisku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Fany</cp:lastModifiedBy>
  <cp:lastPrinted>2020-03-29T15:31:12Z</cp:lastPrinted>
  <dcterms:created xsi:type="dcterms:W3CDTF">2006-11-29T12:45:21Z</dcterms:created>
  <dcterms:modified xsi:type="dcterms:W3CDTF">2020-03-29T15:37:27Z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0x01010091FE4F983C74CB409248137E84D2DE81</vt:lpwstr>
  </property>
</Properties>
</file>