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5"/>
  </bookViews>
  <sheets>
    <sheet name="rekapitulace" sheetId="1" r:id="rId1"/>
    <sheet name="SO 101" sheetId="2" r:id="rId2"/>
    <sheet name="SO 102" sheetId="3" r:id="rId3"/>
    <sheet name="SO 103" sheetId="4" r:id="rId4"/>
    <sheet name="SO 104" sheetId="5" r:id="rId5"/>
    <sheet name="SO 105" sheetId="6" r:id="rId6"/>
  </sheets>
  <definedNames>
    <definedName name="_xlnm.Print_Area" localSheetId="1">'SO 101'!$A$1:$H$44</definedName>
    <definedName name="_xlnm.Print_Area" localSheetId="2">'SO 102'!$A$1:$H$47</definedName>
    <definedName name="_xlnm.Print_Area" localSheetId="3">'SO 103'!$A$1:$H$43</definedName>
    <definedName name="_xlnm.Print_Area" localSheetId="4">'SO 104'!$A$1:$H$46</definedName>
    <definedName name="_xlnm.Print_Area" localSheetId="5">'SO 105'!$A$1:$H$40</definedName>
  </definedNames>
  <calcPr fullCalcOnLoad="1"/>
</workbook>
</file>

<file path=xl/sharedStrings.xml><?xml version="1.0" encoding="utf-8"?>
<sst xmlns="http://schemas.openxmlformats.org/spreadsheetml/2006/main" count="655" uniqueCount="138">
  <si>
    <t>Soupis objektů s DPH</t>
  </si>
  <si>
    <t>Varianta:ZŘ/Základní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</si>
  <si>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</si>
  <si>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</si>
  <si>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</si>
  <si>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</si>
  <si>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</si>
  <si>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</si>
  <si>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</si>
  <si>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</si>
  <si>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</si>
  <si>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</si>
  <si>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Příloha k formuláři pro ocenění nabídky</t>
  </si>
  <si>
    <t>Stavba</t>
  </si>
  <si>
    <t>číslo a název SO</t>
  </si>
  <si>
    <t>číslo a název rozpočtu:</t>
  </si>
  <si>
    <t>SO 101 - Silnice 116 H</t>
  </si>
  <si>
    <t>SO 101</t>
  </si>
  <si>
    <t>Silnice 116 H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</si>
  <si>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</si>
  <si>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</si>
  <si>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</si>
  <si>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</si>
  <si>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</si>
  <si>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</si>
  <si>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</si>
  <si>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</si>
  <si>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</si>
  <si>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</si>
  <si>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</si>
  <si>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</si>
  <si>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</si>
  <si>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</si>
  <si>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</si>
  <si>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</si>
  <si>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</si>
  <si>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</si>
  <si>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</si>
  <si>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</si>
  <si>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Sazba</t>
  </si>
  <si>
    <t>Všeobecné konstrukce a práce</t>
  </si>
  <si>
    <t>0</t>
  </si>
  <si>
    <t>02720</t>
  </si>
  <si>
    <t/>
  </si>
  <si>
    <t>POMOC PRÁCE ZŘÍZ NEBO ZAJIŠŤ REGULACI A OCHRANU DOPRAVY</t>
  </si>
  <si>
    <t xml:space="preserve">KPL       </t>
  </si>
  <si>
    <t>029113</t>
  </si>
  <si>
    <t>OSTATNÍ POŽADAVKY - GEODETICKÉ ZAMĚŘENÍ - CELKY</t>
  </si>
  <si>
    <t xml:space="preserve">KUS       </t>
  </si>
  <si>
    <t>02991</t>
  </si>
  <si>
    <t>OSTATNÍ POŽADAVKY - INFORMAČNÍ TABULE</t>
  </si>
  <si>
    <t>Zemní práce</t>
  </si>
  <si>
    <t>113765</t>
  </si>
  <si>
    <t>FRÉZOVÁNÍ DRÁŽKY PRŮŘEZU DO 600MM2 V ASFALTOVÉ VOZOVCE</t>
  </si>
  <si>
    <t xml:space="preserve">M         </t>
  </si>
  <si>
    <t>12911</t>
  </si>
  <si>
    <t>ČIŠTĚNÍ VOZOVEK OD NÁNOSU</t>
  </si>
  <si>
    <t xml:space="preserve">M2        </t>
  </si>
  <si>
    <t>113728</t>
  </si>
  <si>
    <t>FRÉZOVÁNÍ ZPEVNĚNÝCH PLOCH ASFALTOVÝCH, ODVOZ DO 20KM</t>
  </si>
  <si>
    <t xml:space="preserve">M3        </t>
  </si>
  <si>
    <t>Komunikace</t>
  </si>
  <si>
    <t>572123</t>
  </si>
  <si>
    <t>INFILTRAČNÍ POSTŘIK Z EMULZE DO 1,0KG/M2</t>
  </si>
  <si>
    <t>572213</t>
  </si>
  <si>
    <t>SPOJOVACÍ POSTŘIK Z EMULZE DO 0,5KG/M2</t>
  </si>
  <si>
    <t>574D56</t>
  </si>
  <si>
    <t>ASFALTOVÝ BETON PRO LOŽNÍ VRSTVY MODIFIK ACL 16+, 16S TL. 60MM</t>
  </si>
  <si>
    <t>574P51</t>
  </si>
  <si>
    <t>ASFALTOVÝ KOBEREC MODIFIK SE SNÍŽENOU HLUČNOSTÍ SMA 8 NH TL. DO 40MM</t>
  </si>
  <si>
    <t>5774CG</t>
  </si>
  <si>
    <t>VRSTVY PRO OBNOVU A OPRAVY Z ASF BETONU ACL 16S, 16+ VYROVNÁVKA</t>
  </si>
  <si>
    <t>Ostatní konstrukce a práce</t>
  </si>
  <si>
    <t>9</t>
  </si>
  <si>
    <t>915111</t>
  </si>
  <si>
    <t>VODOROVNÉ DOPRAVNÍ ZNAČENÍ BARVOU HLADKÉ - DODÁVKA A POKLÁDKA</t>
  </si>
  <si>
    <t>915211</t>
  </si>
  <si>
    <t>VODOROVNÉ DOPRAVNÍ ZNAČENÍ PLASTEM HLADKÉ - DODÁVKA A POKLÁDKA</t>
  </si>
  <si>
    <t>931325</t>
  </si>
  <si>
    <t>TĚSNĚNÍ DILATAČ SPAR ASF ZÁLIVKOU MODIFIK PRŮŘ DO 600MM2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</si>
  <si>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</si>
  <si>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</si>
  <si>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</si>
  <si>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</si>
  <si>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</si>
  <si>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</si>
  <si>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</si>
  <si>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102 - Silnice III/23624</t>
  </si>
  <si>
    <t>SO 102</t>
  </si>
  <si>
    <t>Silnice III/23624</t>
  </si>
  <si>
    <t>014101</t>
  </si>
  <si>
    <t>POPLATKY ZA SKLÁDKU ZEMINA A KAMENÍ</t>
  </si>
  <si>
    <t>12920</t>
  </si>
  <si>
    <t>ČIŠTĚNÍ KRAJNIC OD NÁNOSU</t>
  </si>
  <si>
    <t>56960</t>
  </si>
  <si>
    <t>ZPEVNĚNÍ KRAJNIC Z RECYKLOVANÉHO MATERIÁLU</t>
  </si>
  <si>
    <t>SO 103</t>
  </si>
  <si>
    <t>5774AE</t>
  </si>
  <si>
    <t>VRSTVY PRO OBNOVU A OPRAVY Z ASF BETONU ACO 11+, 11S</t>
  </si>
  <si>
    <t>574A44</t>
  </si>
  <si>
    <t>ASFALTOVÝ BETON PRO OBRUSNÉ VRSTVY ACO 11+, 11S TL. 50MM</t>
  </si>
  <si>
    <t>SO 104 - II/116</t>
  </si>
  <si>
    <t>SO 104</t>
  </si>
  <si>
    <t>II/116</t>
  </si>
  <si>
    <t>VRSTVY PRO OBNOVU A OPRAVY RECYK ZA STUDENA CEM A ASF EMULZÍ Tl. 180MM</t>
  </si>
  <si>
    <t>574B44</t>
  </si>
  <si>
    <t>R</t>
  </si>
  <si>
    <t>ASFALTOVÝ BETON PRO OBRUSNÉ VRSTVY MODIFIK ACO 11+, 11S TL. 50MM PLUS HIMA</t>
  </si>
  <si>
    <t>SO 105</t>
  </si>
  <si>
    <t>SO 103 - III/23623 průtah</t>
  </si>
  <si>
    <t>III/23623 průtah</t>
  </si>
  <si>
    <t>02520</t>
  </si>
  <si>
    <t>ZKOUŠENÍ MATERIÁLŮ NEZÁVISLOU ZKUŠEBNOU</t>
  </si>
  <si>
    <t>03100</t>
  </si>
  <si>
    <t>ZAŘÍZENÍ STAVENIŠTĚ - ZŘÍZENÍ, PROVOZ, DEMONTÁŽ</t>
  </si>
  <si>
    <t>M</t>
  </si>
  <si>
    <t>MIKROKOBEREC JEDNOVRSTVÝ FRAKCE KAMENIVA 0/5 S ROZPTÝLENOU VÝZTUŽÍ</t>
  </si>
  <si>
    <t>ČIŠTĚNÍ PŘÍKOPŮ OD NÁNOSŮ DO 0,5M3/M</t>
  </si>
  <si>
    <t>574E46</t>
  </si>
  <si>
    <t>ASFALTOVÝ BETON PRO PODKLADNÍ VRSTVY ACP16+,16S TL. 50MM</t>
  </si>
  <si>
    <t>015130</t>
  </si>
  <si>
    <t>POPLATKY ZA LIKVIDACI ODPADŮ NEKONTAMINOVANÝCH - 17 03 02 VYBOURANÝ ASFALTOVÝ BETON BEZ DEHTU</t>
  </si>
  <si>
    <t>T</t>
  </si>
  <si>
    <t>Silnice II/236</t>
  </si>
  <si>
    <t>SO 105 - Silnice II/236</t>
  </si>
  <si>
    <t>Stavba:II/116 Lány-křiž.II/201 (včetněIII/23623,III/23624;II/236)</t>
  </si>
  <si>
    <t>Potrubí</t>
  </si>
  <si>
    <t>VÝŠKOVÁ ÚPRAVA POKLOPŮ</t>
  </si>
  <si>
    <t>KUS</t>
  </si>
  <si>
    <t>89923</t>
  </si>
  <si>
    <t>VÝŠKOVÁ ÚPRAVA KRYCÍCH HRNCŮ</t>
  </si>
  <si>
    <t>SO 102 - Silnice III/23624 km 0,075-0,800</t>
  </si>
  <si>
    <t>SO 103 - III/23623 průtah km 0,667-1,540</t>
  </si>
  <si>
    <t>II/116 Lány-křiž.II/201 (včetněIII/23623,III/23624;II/236)</t>
  </si>
  <si>
    <t>SO 104 - II/116 km 1,330-3,694</t>
  </si>
  <si>
    <t>SMĚROVÉ SLOUPKY Z PLAST HMOT VČETNĚ ODRAZNÉHO PÁSKU</t>
  </si>
  <si>
    <t>SO 101 - Silnice 116 H km 0,000-0,562</t>
  </si>
  <si>
    <t>SO 105 - Silnice II/236 km 28,336-30,922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</si>
</sst>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\ ###\ ###\ ##0.00"/>
    <numFmt numFmtId="167" formatCode="[$-405]dddd\ d\.\ mmmm\ yyyy"/>
    <numFmt numFmtId="168" formatCode="0.00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66" fontId="0" fillId="0" borderId="13" xfId="0" applyNumberFormat="1" applyFont="1" applyFill="1" applyBorder="1" applyAlignment="1" applyProtection="1">
      <alignment vertical="center"/>
      <protection/>
    </xf>
    <xf numFmtId="166" fontId="0" fillId="0" borderId="14" xfId="0" applyNumberFormat="1" applyFont="1" applyFill="1" applyBorder="1" applyAlignment="1" applyProtection="1">
      <alignment vertical="center"/>
      <protection/>
    </xf>
    <xf numFmtId="166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166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166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166" fontId="0" fillId="0" borderId="2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166" fontId="0" fillId="0" borderId="17" xfId="0" applyNumberFormat="1" applyBorder="1" applyAlignment="1">
      <alignment vertical="center"/>
    </xf>
    <xf numFmtId="166" fontId="1" fillId="33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8" sqref="C8"/>
    </sheetView>
  </sheetViews>
  <sheetFormatPr defaultColWidth="9.140625" defaultRowHeight="12.75" customHeight="1"/>
  <cols>
    <col min="1" max="1" width="20.7109375" style="0" customWidth="1"/>
    <col min="2" max="2" width="53.140625" style="0" customWidth="1"/>
    <col min="3" max="5" width="24.7109375" style="0" customWidth="1"/>
  </cols>
  <sheetData>
    <row r="3" ht="12.75" customHeight="1">
      <c r="B3" s="1" t="s">
        <v>0</v>
      </c>
    </row>
    <row r="5" ht="12.75" customHeight="1">
      <c r="B5" s="56" t="s">
        <v>125</v>
      </c>
    </row>
    <row r="6" spans="2:8" ht="12.75" customHeight="1">
      <c r="B6" t="s">
        <v>1</v>
      </c>
      <c r="G6" t="s">
        <v>4</v>
      </c>
      <c r="H6">
        <v>0</v>
      </c>
    </row>
    <row r="7" spans="2:8" ht="12.75" customHeight="1">
      <c r="B7" s="3" t="s">
        <v>2</v>
      </c>
      <c r="C7" s="2">
        <f>SUM(C11:C15)</f>
        <v>0</v>
      </c>
      <c r="G7" t="s">
        <v>5</v>
      </c>
      <c r="H7">
        <v>15</v>
      </c>
    </row>
    <row r="8" spans="2:8" ht="12.75" customHeight="1">
      <c r="B8" s="3" t="s">
        <v>3</v>
      </c>
      <c r="C8" s="2">
        <f>SUM(E11:E15)</f>
        <v>0</v>
      </c>
      <c r="G8" t="s">
        <v>6</v>
      </c>
      <c r="H8">
        <v>21</v>
      </c>
    </row>
    <row r="10" spans="1:5" ht="12.75" customHeight="1">
      <c r="A10" s="4" t="s">
        <v>7</v>
      </c>
      <c r="B10" s="4" t="s">
        <v>8</v>
      </c>
      <c r="C10" s="4" t="s">
        <v>9</v>
      </c>
      <c r="D10" s="4" t="s">
        <v>10</v>
      </c>
      <c r="E10" s="4" t="s">
        <v>11</v>
      </c>
    </row>
    <row r="11" spans="1:5" ht="12.75" customHeight="1">
      <c r="A11" s="6" t="s">
        <v>17</v>
      </c>
      <c r="B11" s="6" t="s">
        <v>18</v>
      </c>
      <c r="C11" s="8">
        <f>'SO 101'!H52</f>
        <v>0</v>
      </c>
      <c r="D11" s="8">
        <f>C11/100*21</f>
        <v>0</v>
      </c>
      <c r="E11" s="8">
        <f>C11+D11</f>
        <v>0</v>
      </c>
    </row>
    <row r="12" spans="1:5" ht="12.75" customHeight="1">
      <c r="A12" s="6" t="s">
        <v>88</v>
      </c>
      <c r="B12" s="6" t="s">
        <v>89</v>
      </c>
      <c r="C12" s="8">
        <f>'SO 102'!H55</f>
        <v>0</v>
      </c>
      <c r="D12" s="8">
        <f>C12/100*21</f>
        <v>0</v>
      </c>
      <c r="E12" s="8">
        <f>C12+D12</f>
        <v>0</v>
      </c>
    </row>
    <row r="13" spans="1:5" ht="12.75" customHeight="1">
      <c r="A13" s="6" t="s">
        <v>96</v>
      </c>
      <c r="B13" s="6" t="s">
        <v>110</v>
      </c>
      <c r="C13" s="8">
        <f>'SO 103'!H51</f>
        <v>0</v>
      </c>
      <c r="D13" s="8">
        <f>C13/100*21</f>
        <v>0</v>
      </c>
      <c r="E13" s="8">
        <f>C13+D13</f>
        <v>0</v>
      </c>
    </row>
    <row r="14" spans="1:5" ht="12.75" customHeight="1">
      <c r="A14" s="6" t="s">
        <v>102</v>
      </c>
      <c r="B14" s="6" t="s">
        <v>103</v>
      </c>
      <c r="C14" s="8">
        <f>'SO 104'!H54</f>
        <v>0</v>
      </c>
      <c r="D14" s="8">
        <f>C14/100*21</f>
        <v>0</v>
      </c>
      <c r="E14" s="8">
        <f>C14+D14</f>
        <v>0</v>
      </c>
    </row>
    <row r="15" spans="1:5" ht="12.75" customHeight="1">
      <c r="A15" s="6" t="s">
        <v>108</v>
      </c>
      <c r="B15" s="6" t="s">
        <v>123</v>
      </c>
      <c r="C15" s="8">
        <f>'SO 105'!H48</f>
        <v>0</v>
      </c>
      <c r="D15" s="8">
        <f>C15/100*21</f>
        <v>0</v>
      </c>
      <c r="E15" s="8">
        <f>C15+D15</f>
        <v>0</v>
      </c>
    </row>
  </sheetData>
  <sheetProtection formatColumns="0"/>
  <hyperlinks>
    <hyperlink ref="A11" location="#'SO 101'!A1" tooltip="Odkaz na stranku objektu [SO 101]" display="SO 101"/>
    <hyperlink ref="A12" location="#'SO 102'!A1" tooltip="Odkaz na stranku objektu [SO 102]" display="SO 102"/>
    <hyperlink ref="A13" location="#'SO 103'!A1" tooltip="Odkaz na stranku objektu [SO 103]" display="SO 103"/>
    <hyperlink ref="A14" location="#'SO 104'!A1" tooltip="Odkaz na stranku objektu [SO 104]" display="SO 104"/>
    <hyperlink ref="A15" location="#'SO 105'!A1" tooltip="Odkaz na stranku objektu [SO 105]" display="SO 105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zoomScalePageLayoutView="0" workbookViewId="0" topLeftCell="A10">
      <selection activeCell="G11" sqref="G11:G40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1.4218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2" ht="12.75" customHeight="1">
      <c r="C2" s="5" t="s">
        <v>12</v>
      </c>
    </row>
    <row r="4" spans="1:3" ht="12.75" customHeight="1">
      <c r="A4" t="s">
        <v>13</v>
      </c>
      <c r="C4" s="53" t="s">
        <v>133</v>
      </c>
    </row>
    <row r="5" spans="1:3" ht="12.75" customHeight="1">
      <c r="A5" t="s">
        <v>14</v>
      </c>
      <c r="C5" s="7" t="s">
        <v>16</v>
      </c>
    </row>
    <row r="6" spans="1:3" ht="12.75" customHeight="1">
      <c r="A6" t="s">
        <v>15</v>
      </c>
      <c r="C6" s="7" t="s">
        <v>136</v>
      </c>
    </row>
    <row r="7" spans="1:8" ht="12.75" customHeight="1">
      <c r="A7" s="13" t="s">
        <v>19</v>
      </c>
      <c r="B7" s="14" t="s">
        <v>22</v>
      </c>
      <c r="C7" s="14" t="s">
        <v>25</v>
      </c>
      <c r="D7" s="14" t="s">
        <v>27</v>
      </c>
      <c r="E7" s="14" t="s">
        <v>29</v>
      </c>
      <c r="F7" s="14" t="s">
        <v>31</v>
      </c>
      <c r="G7" s="63" t="s">
        <v>34</v>
      </c>
      <c r="H7" s="64"/>
    </row>
    <row r="8" spans="1:16" ht="12.75" customHeight="1">
      <c r="A8" s="18" t="s">
        <v>20</v>
      </c>
      <c r="B8" s="10" t="s">
        <v>23</v>
      </c>
      <c r="C8" s="10" t="s">
        <v>23</v>
      </c>
      <c r="D8" s="10"/>
      <c r="E8" s="10"/>
      <c r="F8" s="10" t="s">
        <v>32</v>
      </c>
      <c r="G8" s="10" t="s">
        <v>35</v>
      </c>
      <c r="H8" s="19" t="s">
        <v>36</v>
      </c>
      <c r="O8" t="s">
        <v>39</v>
      </c>
      <c r="P8" t="s">
        <v>10</v>
      </c>
    </row>
    <row r="9" spans="1:15" ht="12.75" customHeight="1">
      <c r="A9" s="15" t="s">
        <v>21</v>
      </c>
      <c r="B9" s="16" t="s">
        <v>24</v>
      </c>
      <c r="C9" s="16" t="s">
        <v>26</v>
      </c>
      <c r="D9" s="16" t="s">
        <v>28</v>
      </c>
      <c r="E9" s="16" t="s">
        <v>30</v>
      </c>
      <c r="F9" s="16" t="s">
        <v>33</v>
      </c>
      <c r="G9" s="16" t="s">
        <v>37</v>
      </c>
      <c r="H9" s="17" t="s">
        <v>38</v>
      </c>
      <c r="O9" t="s">
        <v>10</v>
      </c>
    </row>
    <row r="10" spans="1:8" ht="12.75" customHeight="1">
      <c r="A10" s="20"/>
      <c r="B10" s="21" t="s">
        <v>41</v>
      </c>
      <c r="C10" s="21"/>
      <c r="D10" s="21" t="s">
        <v>40</v>
      </c>
      <c r="E10" s="21"/>
      <c r="F10" s="21"/>
      <c r="G10" s="21"/>
      <c r="H10" s="22"/>
    </row>
    <row r="11" spans="1:8" ht="12.75" customHeight="1">
      <c r="A11" s="33">
        <v>1</v>
      </c>
      <c r="B11" s="35" t="s">
        <v>111</v>
      </c>
      <c r="C11" s="34"/>
      <c r="D11" s="36" t="s">
        <v>112</v>
      </c>
      <c r="E11" s="36" t="s">
        <v>45</v>
      </c>
      <c r="F11" s="37">
        <v>1</v>
      </c>
      <c r="G11" s="9"/>
      <c r="H11" s="30">
        <f>ROUND((F11*G11),2)</f>
        <v>0</v>
      </c>
    </row>
    <row r="12" spans="1:16" ht="12.75" customHeight="1">
      <c r="A12" s="26">
        <v>2</v>
      </c>
      <c r="B12" s="6" t="s">
        <v>42</v>
      </c>
      <c r="C12" s="6" t="s">
        <v>43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21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43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21</v>
      </c>
      <c r="P13">
        <f>ROUND(O13/100*H13,2)</f>
        <v>0</v>
      </c>
    </row>
    <row r="14" spans="1:16" ht="12.75" customHeight="1">
      <c r="A14" s="26">
        <v>4</v>
      </c>
      <c r="B14" s="6" t="s">
        <v>49</v>
      </c>
      <c r="C14" s="6" t="s">
        <v>43</v>
      </c>
      <c r="D14" s="6" t="s">
        <v>50</v>
      </c>
      <c r="E14" s="6" t="s">
        <v>48</v>
      </c>
      <c r="F14" s="8">
        <v>2</v>
      </c>
      <c r="G14" s="9"/>
      <c r="H14" s="30">
        <f>ROUND((F14*G14),2)</f>
        <v>0</v>
      </c>
      <c r="O14">
        <f>rekapitulace!H8</f>
        <v>21</v>
      </c>
      <c r="P14">
        <f>ROUND(O14/100*H14,2)</f>
        <v>0</v>
      </c>
    </row>
    <row r="15" spans="1:8" ht="12.75" customHeight="1">
      <c r="A15" s="26">
        <v>5</v>
      </c>
      <c r="B15" s="39" t="s">
        <v>113</v>
      </c>
      <c r="C15" s="6"/>
      <c r="D15" s="40" t="s">
        <v>114</v>
      </c>
      <c r="E15" s="40" t="s">
        <v>45</v>
      </c>
      <c r="F15" s="8">
        <v>1</v>
      </c>
      <c r="G15" s="9"/>
      <c r="H15" s="30">
        <f>ROUND((F15*G15),2)</f>
        <v>0</v>
      </c>
    </row>
    <row r="16" spans="1:16" ht="12.75" customHeight="1">
      <c r="A16" s="27"/>
      <c r="B16" s="8" t="s">
        <v>41</v>
      </c>
      <c r="C16" s="8"/>
      <c r="D16" s="8" t="s">
        <v>40</v>
      </c>
      <c r="E16" s="8"/>
      <c r="F16" s="8"/>
      <c r="G16" s="8"/>
      <c r="H16" s="30">
        <f>SUM(H11:H15)</f>
        <v>0</v>
      </c>
      <c r="P16">
        <f>SUM(P12:P14)</f>
        <v>0</v>
      </c>
    </row>
    <row r="17" spans="1:8" ht="12.75" customHeight="1">
      <c r="A17" s="28"/>
      <c r="B17" s="12"/>
      <c r="C17" s="12"/>
      <c r="D17" s="12"/>
      <c r="E17" s="12"/>
      <c r="F17" s="12"/>
      <c r="G17" s="12"/>
      <c r="H17" s="31"/>
    </row>
    <row r="18" spans="1:8" ht="12.75" customHeight="1">
      <c r="A18" s="29"/>
      <c r="B18" s="11" t="s">
        <v>21</v>
      </c>
      <c r="C18" s="11"/>
      <c r="D18" s="11" t="s">
        <v>51</v>
      </c>
      <c r="E18" s="11"/>
      <c r="F18" s="11"/>
      <c r="G18" s="11"/>
      <c r="H18" s="32"/>
    </row>
    <row r="19" spans="1:16" ht="12.75" customHeight="1">
      <c r="A19" s="26">
        <v>6</v>
      </c>
      <c r="B19" s="6" t="s">
        <v>52</v>
      </c>
      <c r="C19" s="6" t="s">
        <v>43</v>
      </c>
      <c r="D19" s="6" t="s">
        <v>53</v>
      </c>
      <c r="E19" s="6" t="s">
        <v>54</v>
      </c>
      <c r="F19" s="8">
        <v>42</v>
      </c>
      <c r="G19" s="9"/>
      <c r="H19" s="30">
        <f>ROUND((F19*G19),2)</f>
        <v>0</v>
      </c>
      <c r="O19">
        <f>rekapitulace!H8</f>
        <v>21</v>
      </c>
      <c r="P19">
        <f>ROUND(O19/100*H19,2)</f>
        <v>0</v>
      </c>
    </row>
    <row r="20" spans="1:16" ht="12.75" customHeight="1">
      <c r="A20" s="26">
        <v>7</v>
      </c>
      <c r="B20" s="6" t="s">
        <v>55</v>
      </c>
      <c r="C20" s="6" t="s">
        <v>43</v>
      </c>
      <c r="D20" s="6" t="s">
        <v>56</v>
      </c>
      <c r="E20" s="6" t="s">
        <v>57</v>
      </c>
      <c r="F20" s="8">
        <v>3300</v>
      </c>
      <c r="G20" s="9"/>
      <c r="H20" s="30">
        <f>ROUND((F20*G20),2)</f>
        <v>0</v>
      </c>
      <c r="O20">
        <f>rekapitulace!H8</f>
        <v>21</v>
      </c>
      <c r="P20">
        <f>ROUND(O20/100*H20,2)</f>
        <v>0</v>
      </c>
    </row>
    <row r="21" spans="1:16" ht="12.75" customHeight="1">
      <c r="A21" s="26">
        <v>8</v>
      </c>
      <c r="B21" s="6" t="s">
        <v>58</v>
      </c>
      <c r="C21" s="6" t="s">
        <v>43</v>
      </c>
      <c r="D21" s="6" t="s">
        <v>59</v>
      </c>
      <c r="E21" s="6" t="s">
        <v>60</v>
      </c>
      <c r="F21" s="8">
        <v>330</v>
      </c>
      <c r="G21" s="9"/>
      <c r="H21" s="30">
        <f>ROUND((F21*G21),2)</f>
        <v>0</v>
      </c>
      <c r="O21">
        <f>rekapitulace!H8</f>
        <v>21</v>
      </c>
      <c r="P21">
        <f>ROUND(O21/100*H21,2)</f>
        <v>0</v>
      </c>
    </row>
    <row r="22" spans="1:16" ht="12.75" customHeight="1">
      <c r="A22" s="27"/>
      <c r="B22" s="8" t="s">
        <v>21</v>
      </c>
      <c r="C22" s="8"/>
      <c r="D22" s="8" t="s">
        <v>51</v>
      </c>
      <c r="E22" s="8"/>
      <c r="F22" s="8"/>
      <c r="G22" s="8"/>
      <c r="H22" s="30">
        <f>SUM(H19:H21)</f>
        <v>0</v>
      </c>
      <c r="P22">
        <f>SUM(P19:P21)</f>
        <v>0</v>
      </c>
    </row>
    <row r="23" spans="1:8" ht="12.75" customHeight="1">
      <c r="A23" s="28"/>
      <c r="B23" s="12"/>
      <c r="C23" s="12"/>
      <c r="D23" s="12"/>
      <c r="E23" s="12"/>
      <c r="F23" s="12"/>
      <c r="G23" s="12"/>
      <c r="H23" s="31"/>
    </row>
    <row r="24" spans="1:8" ht="12.75" customHeight="1">
      <c r="A24" s="29"/>
      <c r="B24" s="11" t="s">
        <v>30</v>
      </c>
      <c r="C24" s="11"/>
      <c r="D24" s="11" t="s">
        <v>61</v>
      </c>
      <c r="E24" s="11"/>
      <c r="F24" s="11"/>
      <c r="G24" s="11"/>
      <c r="H24" s="32"/>
    </row>
    <row r="25" spans="1:16" ht="12.75" customHeight="1">
      <c r="A25" s="26">
        <v>9</v>
      </c>
      <c r="B25" s="6" t="s">
        <v>62</v>
      </c>
      <c r="C25" s="6" t="s">
        <v>43</v>
      </c>
      <c r="D25" s="6" t="s">
        <v>63</v>
      </c>
      <c r="E25" s="6" t="s">
        <v>57</v>
      </c>
      <c r="F25" s="8">
        <v>3300</v>
      </c>
      <c r="G25" s="9"/>
      <c r="H25" s="30">
        <f>ROUND((F25*G25),2)</f>
        <v>0</v>
      </c>
      <c r="O25">
        <f>rekapitulace!H8</f>
        <v>21</v>
      </c>
      <c r="P25">
        <f>ROUND(O25/100*H25,2)</f>
        <v>0</v>
      </c>
    </row>
    <row r="26" spans="1:16" ht="12.75" customHeight="1">
      <c r="A26" s="26">
        <v>10</v>
      </c>
      <c r="B26" s="6" t="s">
        <v>64</v>
      </c>
      <c r="C26" s="6" t="s">
        <v>43</v>
      </c>
      <c r="D26" s="6" t="s">
        <v>65</v>
      </c>
      <c r="E26" s="6" t="s">
        <v>57</v>
      </c>
      <c r="F26" s="8">
        <v>3300</v>
      </c>
      <c r="G26" s="9"/>
      <c r="H26" s="30">
        <f>ROUND((F26*G26),2)</f>
        <v>0</v>
      </c>
      <c r="O26">
        <f>rekapitulace!H8</f>
        <v>21</v>
      </c>
      <c r="P26">
        <f>ROUND(O26/100*H26,2)</f>
        <v>0</v>
      </c>
    </row>
    <row r="27" spans="1:16" ht="12.75" customHeight="1">
      <c r="A27" s="26">
        <v>11</v>
      </c>
      <c r="B27" s="6" t="s">
        <v>66</v>
      </c>
      <c r="C27" s="6" t="s">
        <v>43</v>
      </c>
      <c r="D27" s="6" t="s">
        <v>67</v>
      </c>
      <c r="E27" s="6" t="s">
        <v>57</v>
      </c>
      <c r="F27" s="8">
        <v>3300</v>
      </c>
      <c r="G27" s="9"/>
      <c r="H27" s="30">
        <f>ROUND((F27*G27),2)</f>
        <v>0</v>
      </c>
      <c r="O27">
        <f>rekapitulace!H8</f>
        <v>21</v>
      </c>
      <c r="P27">
        <f>ROUND(O27/100*H27,2)</f>
        <v>0</v>
      </c>
    </row>
    <row r="28" spans="1:16" ht="12.75" customHeight="1">
      <c r="A28" s="26">
        <v>12</v>
      </c>
      <c r="B28" s="6" t="s">
        <v>68</v>
      </c>
      <c r="C28" s="6" t="s">
        <v>43</v>
      </c>
      <c r="D28" s="6" t="s">
        <v>69</v>
      </c>
      <c r="E28" s="6" t="s">
        <v>57</v>
      </c>
      <c r="F28" s="8">
        <v>3300</v>
      </c>
      <c r="G28" s="9"/>
      <c r="H28" s="30">
        <f>ROUND((F28*G28),2)</f>
        <v>0</v>
      </c>
      <c r="O28">
        <f>rekapitulace!H8</f>
        <v>21</v>
      </c>
      <c r="P28">
        <f>ROUND(O28/100*H28,2)</f>
        <v>0</v>
      </c>
    </row>
    <row r="29" spans="1:16" ht="12.75" customHeight="1">
      <c r="A29" s="26">
        <v>13</v>
      </c>
      <c r="B29" s="6" t="s">
        <v>70</v>
      </c>
      <c r="C29" s="6" t="s">
        <v>43</v>
      </c>
      <c r="D29" s="6" t="s">
        <v>71</v>
      </c>
      <c r="E29" s="6" t="s">
        <v>60</v>
      </c>
      <c r="F29" s="8">
        <v>60</v>
      </c>
      <c r="G29" s="9"/>
      <c r="H29" s="30">
        <f>ROUND((F29*G29),2)</f>
        <v>0</v>
      </c>
      <c r="O29">
        <f>rekapitulace!H8</f>
        <v>21</v>
      </c>
      <c r="P29">
        <f>ROUND(O29/100*H29,2)</f>
        <v>0</v>
      </c>
    </row>
    <row r="30" spans="1:16" ht="12.75" customHeight="1">
      <c r="A30" s="27"/>
      <c r="B30" s="8" t="s">
        <v>30</v>
      </c>
      <c r="C30" s="8"/>
      <c r="D30" s="8" t="s">
        <v>61</v>
      </c>
      <c r="E30" s="8"/>
      <c r="F30" s="8"/>
      <c r="G30" s="8"/>
      <c r="H30" s="30">
        <f>SUM(H25:H29)</f>
        <v>0</v>
      </c>
      <c r="P30">
        <f>SUM(P25:P29)</f>
        <v>0</v>
      </c>
    </row>
    <row r="31" spans="1:8" ht="12.75" customHeight="1">
      <c r="A31" s="27"/>
      <c r="B31" s="8"/>
      <c r="C31" s="8"/>
      <c r="D31" s="8"/>
      <c r="E31" s="8"/>
      <c r="F31" s="8"/>
      <c r="G31" s="8"/>
      <c r="H31" s="30"/>
    </row>
    <row r="32" spans="1:8" ht="12.75" customHeight="1">
      <c r="A32" s="27"/>
      <c r="B32" s="48">
        <v>8</v>
      </c>
      <c r="C32" s="8"/>
      <c r="D32" s="8" t="s">
        <v>126</v>
      </c>
      <c r="E32" s="8"/>
      <c r="F32" s="8"/>
      <c r="G32" s="8"/>
      <c r="H32" s="30"/>
    </row>
    <row r="33" spans="1:8" ht="12.75" customHeight="1">
      <c r="A33" s="62">
        <v>14</v>
      </c>
      <c r="B33" s="52" t="s">
        <v>129</v>
      </c>
      <c r="C33" s="8"/>
      <c r="D33" s="8" t="s">
        <v>130</v>
      </c>
      <c r="E33" s="8" t="s">
        <v>48</v>
      </c>
      <c r="F33" s="8">
        <v>36</v>
      </c>
      <c r="G33" s="8"/>
      <c r="H33" s="51">
        <f>SUM(F33*G33)</f>
        <v>0</v>
      </c>
    </row>
    <row r="34" spans="1:8" ht="12.75" customHeight="1">
      <c r="A34" s="62">
        <v>15</v>
      </c>
      <c r="B34" s="49">
        <v>89921</v>
      </c>
      <c r="C34" s="12"/>
      <c r="D34" s="12" t="s">
        <v>127</v>
      </c>
      <c r="E34" s="12" t="s">
        <v>128</v>
      </c>
      <c r="F34" s="50">
        <v>46</v>
      </c>
      <c r="G34" s="50"/>
      <c r="H34" s="51">
        <f>SUM(F34*G34)</f>
        <v>0</v>
      </c>
    </row>
    <row r="35" spans="1:8" ht="12.75" customHeight="1">
      <c r="A35" s="28"/>
      <c r="B35" s="49">
        <v>8</v>
      </c>
      <c r="C35" s="12"/>
      <c r="D35" s="12" t="s">
        <v>126</v>
      </c>
      <c r="E35" s="12"/>
      <c r="F35" s="50"/>
      <c r="G35" s="50"/>
      <c r="H35" s="51">
        <f>SUM(H33:H34)</f>
        <v>0</v>
      </c>
    </row>
    <row r="36" spans="1:8" ht="12.75" customHeight="1">
      <c r="A36" s="28"/>
      <c r="B36" s="49"/>
      <c r="C36" s="12"/>
      <c r="D36" s="12"/>
      <c r="E36" s="12"/>
      <c r="F36" s="50"/>
      <c r="G36" s="50"/>
      <c r="H36" s="51"/>
    </row>
    <row r="37" spans="1:8" ht="12.75" customHeight="1">
      <c r="A37" s="29"/>
      <c r="B37" s="11" t="s">
        <v>73</v>
      </c>
      <c r="C37" s="11"/>
      <c r="D37" s="11" t="s">
        <v>72</v>
      </c>
      <c r="E37" s="11"/>
      <c r="F37" s="11"/>
      <c r="G37" s="11"/>
      <c r="H37" s="32"/>
    </row>
    <row r="38" spans="1:16" ht="12.75" customHeight="1">
      <c r="A38" s="26">
        <v>16</v>
      </c>
      <c r="B38" s="6" t="s">
        <v>74</v>
      </c>
      <c r="C38" s="6" t="s">
        <v>43</v>
      </c>
      <c r="D38" s="6" t="s">
        <v>75</v>
      </c>
      <c r="E38" s="6" t="s">
        <v>57</v>
      </c>
      <c r="F38" s="8">
        <v>105</v>
      </c>
      <c r="G38" s="9"/>
      <c r="H38" s="30">
        <f>ROUND((F38*G38),2)</f>
        <v>0</v>
      </c>
      <c r="O38">
        <f>rekapitulace!H8</f>
        <v>21</v>
      </c>
      <c r="P38">
        <f>ROUND(O38/100*H38,2)</f>
        <v>0</v>
      </c>
    </row>
    <row r="39" spans="1:16" ht="12.75" customHeight="1">
      <c r="A39" s="26">
        <v>17</v>
      </c>
      <c r="B39" s="6" t="s">
        <v>76</v>
      </c>
      <c r="C39" s="6" t="s">
        <v>43</v>
      </c>
      <c r="D39" s="6" t="s">
        <v>77</v>
      </c>
      <c r="E39" s="6" t="s">
        <v>57</v>
      </c>
      <c r="F39" s="8">
        <v>105</v>
      </c>
      <c r="G39" s="9"/>
      <c r="H39" s="30">
        <f>ROUND((F39*G39),2)</f>
        <v>0</v>
      </c>
      <c r="O39">
        <f>rekapitulace!H8</f>
        <v>21</v>
      </c>
      <c r="P39">
        <f>ROUND(O39/100*H39,2)</f>
        <v>0</v>
      </c>
    </row>
    <row r="40" spans="1:16" ht="12.75" customHeight="1">
      <c r="A40" s="26">
        <v>18</v>
      </c>
      <c r="B40" s="6" t="s">
        <v>78</v>
      </c>
      <c r="C40" s="6" t="s">
        <v>43</v>
      </c>
      <c r="D40" s="6" t="s">
        <v>79</v>
      </c>
      <c r="E40" s="6" t="s">
        <v>54</v>
      </c>
      <c r="F40" s="8">
        <v>42</v>
      </c>
      <c r="G40" s="9"/>
      <c r="H40" s="30">
        <f>ROUND((F40*G40),2)</f>
        <v>0</v>
      </c>
      <c r="O40">
        <f>rekapitulace!H8</f>
        <v>21</v>
      </c>
      <c r="P40">
        <f>ROUND(O40/100*H40,2)</f>
        <v>0</v>
      </c>
    </row>
    <row r="41" spans="1:16" ht="12.75" customHeight="1">
      <c r="A41" s="27"/>
      <c r="B41" s="8" t="s">
        <v>73</v>
      </c>
      <c r="C41" s="8"/>
      <c r="D41" s="8" t="s">
        <v>72</v>
      </c>
      <c r="E41" s="8"/>
      <c r="F41" s="8"/>
      <c r="G41" s="8"/>
      <c r="H41" s="30">
        <f>SUM(H38:H40)</f>
        <v>0</v>
      </c>
      <c r="P41">
        <f>SUM(P38:P40)</f>
        <v>0</v>
      </c>
    </row>
    <row r="42" spans="1:8" ht="12.75" customHeight="1">
      <c r="A42" s="28"/>
      <c r="B42" s="12"/>
      <c r="C42" s="12"/>
      <c r="D42" s="12"/>
      <c r="E42" s="12"/>
      <c r="F42" s="12"/>
      <c r="G42" s="12"/>
      <c r="H42" s="31"/>
    </row>
    <row r="43" spans="1:16" ht="12.75" customHeight="1">
      <c r="A43" s="27"/>
      <c r="B43" s="8"/>
      <c r="C43" s="8"/>
      <c r="D43" s="8" t="s">
        <v>80</v>
      </c>
      <c r="E43" s="8"/>
      <c r="F43" s="8"/>
      <c r="G43" s="8"/>
      <c r="H43" s="30">
        <f>SUM(H419+H35+H30+H22+H16)</f>
        <v>0</v>
      </c>
      <c r="P43">
        <f>+P16+P22+P30+P41</f>
        <v>0</v>
      </c>
    </row>
    <row r="44" spans="1:8" ht="12.75" customHeight="1">
      <c r="A44" s="28"/>
      <c r="B44" s="12"/>
      <c r="C44" s="12"/>
      <c r="D44" s="12"/>
      <c r="E44" s="12"/>
      <c r="F44" s="12"/>
      <c r="G44" s="12"/>
      <c r="H44" s="31"/>
    </row>
    <row r="45" spans="1:8" ht="12.75" customHeight="1">
      <c r="A45" s="28" t="s">
        <v>81</v>
      </c>
      <c r="B45" s="12"/>
      <c r="C45" s="12"/>
      <c r="D45" s="12"/>
      <c r="E45" s="12"/>
      <c r="F45" s="12"/>
      <c r="G45" s="12"/>
      <c r="H45" s="31"/>
    </row>
    <row r="46" spans="1:8" ht="12.75" customHeight="1">
      <c r="A46" s="29"/>
      <c r="B46" s="11"/>
      <c r="C46" s="11"/>
      <c r="D46" s="11" t="s">
        <v>82</v>
      </c>
      <c r="E46" s="11"/>
      <c r="F46" s="11"/>
      <c r="G46" s="11"/>
      <c r="H46" s="32"/>
    </row>
    <row r="47" spans="1:16" ht="12.75" customHeight="1">
      <c r="A47" s="27"/>
      <c r="B47" s="8"/>
      <c r="C47" s="8"/>
      <c r="D47" s="8" t="s">
        <v>83</v>
      </c>
      <c r="E47" s="8"/>
      <c r="F47" s="8"/>
      <c r="G47" s="8"/>
      <c r="H47" s="30">
        <v>0</v>
      </c>
      <c r="P47">
        <v>0</v>
      </c>
    </row>
    <row r="48" spans="1:8" ht="12.75" customHeight="1">
      <c r="A48" s="29"/>
      <c r="B48" s="11"/>
      <c r="C48" s="11"/>
      <c r="D48" s="11" t="s">
        <v>84</v>
      </c>
      <c r="E48" s="11"/>
      <c r="F48" s="11"/>
      <c r="G48" s="11"/>
      <c r="H48" s="32"/>
    </row>
    <row r="49" spans="1:16" ht="12.75" customHeight="1">
      <c r="A49" s="29"/>
      <c r="B49" s="11"/>
      <c r="C49" s="11"/>
      <c r="D49" s="11" t="s">
        <v>85</v>
      </c>
      <c r="E49" s="11"/>
      <c r="F49" s="11"/>
      <c r="G49" s="11"/>
      <c r="H49" s="32">
        <v>0</v>
      </c>
      <c r="P49">
        <v>0</v>
      </c>
    </row>
    <row r="50" spans="1:16" ht="12.75" customHeight="1">
      <c r="A50" s="27"/>
      <c r="B50" s="8"/>
      <c r="C50" s="8"/>
      <c r="D50" s="8" t="s">
        <v>86</v>
      </c>
      <c r="E50" s="8"/>
      <c r="F50" s="8"/>
      <c r="G50" s="8"/>
      <c r="H50" s="30">
        <f>H47+H49</f>
        <v>0</v>
      </c>
      <c r="P50">
        <f>P47+P49</f>
        <v>0</v>
      </c>
    </row>
    <row r="51" spans="1:8" ht="12.75" customHeight="1">
      <c r="A51" s="28"/>
      <c r="B51" s="12"/>
      <c r="C51" s="12"/>
      <c r="D51" s="12"/>
      <c r="E51" s="12"/>
      <c r="F51" s="12"/>
      <c r="G51" s="12"/>
      <c r="H51" s="31"/>
    </row>
    <row r="52" spans="1:16" ht="12.75" customHeight="1">
      <c r="A52" s="23"/>
      <c r="B52" s="24"/>
      <c r="C52" s="24"/>
      <c r="D52" s="24" t="s">
        <v>86</v>
      </c>
      <c r="E52" s="24"/>
      <c r="F52" s="24"/>
      <c r="G52" s="24"/>
      <c r="H52" s="25">
        <f>H43+H50</f>
        <v>0</v>
      </c>
      <c r="P52">
        <f>P43+P50</f>
        <v>0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5"/>
  <sheetViews>
    <sheetView zoomScalePageLayoutView="0" workbookViewId="0" topLeftCell="A5">
      <selection activeCell="G43" sqref="G11:G43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1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2" ht="12.75" customHeight="1">
      <c r="C2" s="5" t="s">
        <v>12</v>
      </c>
    </row>
    <row r="4" spans="1:3" ht="12.75" customHeight="1">
      <c r="A4" t="s">
        <v>13</v>
      </c>
      <c r="C4" s="53" t="s">
        <v>133</v>
      </c>
    </row>
    <row r="5" spans="1:3" ht="12.75" customHeight="1">
      <c r="A5" t="s">
        <v>14</v>
      </c>
      <c r="C5" s="7" t="s">
        <v>87</v>
      </c>
    </row>
    <row r="6" spans="1:3" ht="12.75" customHeight="1">
      <c r="A6" t="s">
        <v>15</v>
      </c>
      <c r="C6" s="53" t="s">
        <v>131</v>
      </c>
    </row>
    <row r="7" spans="1:8" ht="12.75" customHeight="1">
      <c r="A7" s="13" t="s">
        <v>19</v>
      </c>
      <c r="B7" s="14" t="s">
        <v>22</v>
      </c>
      <c r="C7" s="14" t="s">
        <v>25</v>
      </c>
      <c r="D7" s="14" t="s">
        <v>27</v>
      </c>
      <c r="E7" s="14" t="s">
        <v>29</v>
      </c>
      <c r="F7" s="14" t="s">
        <v>31</v>
      </c>
      <c r="G7" s="63" t="s">
        <v>34</v>
      </c>
      <c r="H7" s="64"/>
    </row>
    <row r="8" spans="1:16" ht="12.75" customHeight="1">
      <c r="A8" s="18" t="s">
        <v>20</v>
      </c>
      <c r="B8" s="10" t="s">
        <v>23</v>
      </c>
      <c r="C8" s="10" t="s">
        <v>23</v>
      </c>
      <c r="D8" s="10"/>
      <c r="E8" s="10"/>
      <c r="F8" s="10" t="s">
        <v>32</v>
      </c>
      <c r="G8" s="10" t="s">
        <v>35</v>
      </c>
      <c r="H8" s="19" t="s">
        <v>36</v>
      </c>
      <c r="O8" t="s">
        <v>39</v>
      </c>
      <c r="P8" t="s">
        <v>10</v>
      </c>
    </row>
    <row r="9" spans="1:15" ht="12.75" customHeight="1">
      <c r="A9" s="15" t="s">
        <v>21</v>
      </c>
      <c r="B9" s="16" t="s">
        <v>24</v>
      </c>
      <c r="C9" s="16" t="s">
        <v>26</v>
      </c>
      <c r="D9" s="16" t="s">
        <v>28</v>
      </c>
      <c r="E9" s="16" t="s">
        <v>30</v>
      </c>
      <c r="F9" s="16" t="s">
        <v>33</v>
      </c>
      <c r="G9" s="16" t="s">
        <v>37</v>
      </c>
      <c r="H9" s="17" t="s">
        <v>38</v>
      </c>
      <c r="O9" t="s">
        <v>10</v>
      </c>
    </row>
    <row r="10" spans="1:8" ht="12.75" customHeight="1">
      <c r="A10" s="20"/>
      <c r="B10" s="21" t="s">
        <v>41</v>
      </c>
      <c r="C10" s="21"/>
      <c r="D10" s="21" t="s">
        <v>40</v>
      </c>
      <c r="E10" s="21"/>
      <c r="F10" s="21"/>
      <c r="G10" s="21"/>
      <c r="H10" s="22"/>
    </row>
    <row r="11" spans="1:8" ht="12.75" customHeight="1">
      <c r="A11" s="33">
        <v>1</v>
      </c>
      <c r="B11" s="35" t="s">
        <v>111</v>
      </c>
      <c r="C11" s="34"/>
      <c r="D11" s="36" t="s">
        <v>112</v>
      </c>
      <c r="E11" s="36" t="s">
        <v>45</v>
      </c>
      <c r="F11" s="37">
        <v>1</v>
      </c>
      <c r="G11" s="9"/>
      <c r="H11" s="30">
        <f aca="true" t="shared" si="0" ref="H11:H16">ROUND((F11*G11),2)</f>
        <v>0</v>
      </c>
    </row>
    <row r="12" spans="1:16" ht="12.75" customHeight="1">
      <c r="A12" s="26">
        <v>2</v>
      </c>
      <c r="B12" s="6" t="s">
        <v>42</v>
      </c>
      <c r="C12" s="6" t="s">
        <v>43</v>
      </c>
      <c r="D12" s="6" t="s">
        <v>44</v>
      </c>
      <c r="E12" s="6" t="s">
        <v>45</v>
      </c>
      <c r="F12" s="8">
        <v>1</v>
      </c>
      <c r="G12" s="9"/>
      <c r="H12" s="30">
        <f t="shared" si="0"/>
        <v>0</v>
      </c>
      <c r="O12">
        <f>rekapitulace!H8</f>
        <v>21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43</v>
      </c>
      <c r="D13" s="6" t="s">
        <v>47</v>
      </c>
      <c r="E13" s="6" t="s">
        <v>48</v>
      </c>
      <c r="F13" s="8">
        <v>1</v>
      </c>
      <c r="G13" s="9"/>
      <c r="H13" s="30">
        <f t="shared" si="0"/>
        <v>0</v>
      </c>
      <c r="O13">
        <f>rekapitulace!H8</f>
        <v>21</v>
      </c>
      <c r="P13">
        <f>ROUND(O13/100*H13,2)</f>
        <v>0</v>
      </c>
    </row>
    <row r="14" spans="1:16" ht="12.75" customHeight="1">
      <c r="A14" s="26">
        <v>4</v>
      </c>
      <c r="B14" s="6" t="s">
        <v>49</v>
      </c>
      <c r="C14" s="6" t="s">
        <v>43</v>
      </c>
      <c r="D14" s="6" t="s">
        <v>50</v>
      </c>
      <c r="E14" s="6" t="s">
        <v>48</v>
      </c>
      <c r="F14" s="8">
        <v>2</v>
      </c>
      <c r="G14" s="9"/>
      <c r="H14" s="30">
        <f t="shared" si="0"/>
        <v>0</v>
      </c>
      <c r="O14">
        <f>rekapitulace!H8</f>
        <v>21</v>
      </c>
      <c r="P14">
        <f>ROUND(O14/100*H14,2)</f>
        <v>0</v>
      </c>
    </row>
    <row r="15" spans="1:8" ht="12.75" customHeight="1">
      <c r="A15" s="26">
        <v>5</v>
      </c>
      <c r="B15" s="39" t="s">
        <v>113</v>
      </c>
      <c r="C15" s="6"/>
      <c r="D15" s="40" t="s">
        <v>114</v>
      </c>
      <c r="E15" s="40" t="s">
        <v>45</v>
      </c>
      <c r="F15" s="8">
        <v>1</v>
      </c>
      <c r="G15" s="9"/>
      <c r="H15" s="30">
        <f t="shared" si="0"/>
        <v>0</v>
      </c>
    </row>
    <row r="16" spans="1:16" ht="12.75" customHeight="1">
      <c r="A16" s="26">
        <v>6</v>
      </c>
      <c r="B16" s="6" t="s">
        <v>90</v>
      </c>
      <c r="C16" s="6" t="s">
        <v>43</v>
      </c>
      <c r="D16" s="6" t="s">
        <v>91</v>
      </c>
      <c r="E16" s="6" t="s">
        <v>60</v>
      </c>
      <c r="F16" s="8">
        <v>22.5</v>
      </c>
      <c r="G16" s="9"/>
      <c r="H16" s="30">
        <f t="shared" si="0"/>
        <v>0</v>
      </c>
      <c r="O16">
        <f>rekapitulace!H8</f>
        <v>21</v>
      </c>
      <c r="P16">
        <f>ROUND(O16/100*H16,2)</f>
        <v>0</v>
      </c>
    </row>
    <row r="17" spans="1:16" ht="12.75" customHeight="1">
      <c r="A17" s="27"/>
      <c r="B17" s="8" t="s">
        <v>41</v>
      </c>
      <c r="C17" s="8"/>
      <c r="D17" s="8" t="s">
        <v>40</v>
      </c>
      <c r="E17" s="8"/>
      <c r="F17" s="8"/>
      <c r="G17" s="8"/>
      <c r="H17" s="30">
        <f>SUM(H11:H16)</f>
        <v>0</v>
      </c>
      <c r="P17">
        <f>SUM(P12:P16)</f>
        <v>0</v>
      </c>
    </row>
    <row r="18" spans="1:8" ht="12.75" customHeight="1">
      <c r="A18" s="28"/>
      <c r="B18" s="12"/>
      <c r="C18" s="12"/>
      <c r="D18" s="12"/>
      <c r="E18" s="12"/>
      <c r="F18" s="12"/>
      <c r="G18" s="12"/>
      <c r="H18" s="31"/>
    </row>
    <row r="19" spans="1:8" ht="12.75" customHeight="1">
      <c r="A19" s="29"/>
      <c r="B19" s="11" t="s">
        <v>21</v>
      </c>
      <c r="C19" s="11"/>
      <c r="D19" s="11" t="s">
        <v>51</v>
      </c>
      <c r="E19" s="11"/>
      <c r="F19" s="11"/>
      <c r="G19" s="11"/>
      <c r="H19" s="32"/>
    </row>
    <row r="20" spans="1:16" ht="12.75" customHeight="1">
      <c r="A20" s="26">
        <v>7</v>
      </c>
      <c r="B20" s="6" t="s">
        <v>58</v>
      </c>
      <c r="C20" s="6" t="s">
        <v>43</v>
      </c>
      <c r="D20" s="6" t="s">
        <v>59</v>
      </c>
      <c r="E20" s="6" t="s">
        <v>60</v>
      </c>
      <c r="F20" s="8">
        <v>375</v>
      </c>
      <c r="G20" s="9"/>
      <c r="H20" s="30">
        <f>ROUND((F20*G20),2)</f>
        <v>0</v>
      </c>
      <c r="O20">
        <f>rekapitulace!H8</f>
        <v>21</v>
      </c>
      <c r="P20">
        <f>ROUND(O20/100*H20,2)</f>
        <v>0</v>
      </c>
    </row>
    <row r="21" spans="1:16" ht="12.75" customHeight="1">
      <c r="A21" s="26">
        <v>8</v>
      </c>
      <c r="B21" s="6" t="s">
        <v>52</v>
      </c>
      <c r="C21" s="6" t="s">
        <v>43</v>
      </c>
      <c r="D21" s="6" t="s">
        <v>53</v>
      </c>
      <c r="E21" s="6" t="s">
        <v>54</v>
      </c>
      <c r="F21" s="8">
        <v>75</v>
      </c>
      <c r="G21" s="9"/>
      <c r="H21" s="30">
        <f>ROUND((F21*G21),2)</f>
        <v>0</v>
      </c>
      <c r="O21">
        <f>rekapitulace!H8</f>
        <v>21</v>
      </c>
      <c r="P21">
        <f>ROUND(O21/100*H21,2)</f>
        <v>0</v>
      </c>
    </row>
    <row r="22" spans="1:16" ht="12.75" customHeight="1">
      <c r="A22" s="26">
        <v>9</v>
      </c>
      <c r="B22" s="6" t="s">
        <v>55</v>
      </c>
      <c r="C22" s="6" t="s">
        <v>43</v>
      </c>
      <c r="D22" s="6" t="s">
        <v>56</v>
      </c>
      <c r="E22" s="6" t="s">
        <v>57</v>
      </c>
      <c r="F22" s="8">
        <v>3750</v>
      </c>
      <c r="G22" s="9"/>
      <c r="H22" s="30">
        <f>ROUND((F22*G22),2)</f>
        <v>0</v>
      </c>
      <c r="O22">
        <f>rekapitulace!H8</f>
        <v>21</v>
      </c>
      <c r="P22">
        <f>ROUND(O22/100*H22,2)</f>
        <v>0</v>
      </c>
    </row>
    <row r="23" spans="1:16" ht="12.75" customHeight="1">
      <c r="A23" s="26">
        <v>10</v>
      </c>
      <c r="B23" s="6" t="s">
        <v>92</v>
      </c>
      <c r="C23" s="6" t="s">
        <v>43</v>
      </c>
      <c r="D23" s="6" t="s">
        <v>93</v>
      </c>
      <c r="E23" s="6" t="s">
        <v>60</v>
      </c>
      <c r="F23" s="8">
        <v>22.5</v>
      </c>
      <c r="G23" s="9"/>
      <c r="H23" s="30">
        <f>ROUND((F23*G23),2)</f>
        <v>0</v>
      </c>
      <c r="O23">
        <f>rekapitulace!H8</f>
        <v>21</v>
      </c>
      <c r="P23">
        <f>ROUND(O23/100*H23,2)</f>
        <v>0</v>
      </c>
    </row>
    <row r="24" spans="1:16" ht="12.75" customHeight="1">
      <c r="A24" s="27"/>
      <c r="B24" s="8" t="s">
        <v>21</v>
      </c>
      <c r="C24" s="8"/>
      <c r="D24" s="8" t="s">
        <v>51</v>
      </c>
      <c r="E24" s="8"/>
      <c r="F24" s="8"/>
      <c r="G24" s="8"/>
      <c r="H24" s="30">
        <f>SUM(H20:H23)</f>
        <v>0</v>
      </c>
      <c r="P24">
        <f>SUM(P20:P23)</f>
        <v>0</v>
      </c>
    </row>
    <row r="25" spans="1:8" ht="12.75" customHeight="1">
      <c r="A25" s="28"/>
      <c r="B25" s="12"/>
      <c r="C25" s="12"/>
      <c r="D25" s="12"/>
      <c r="E25" s="12"/>
      <c r="F25" s="12"/>
      <c r="G25" s="12"/>
      <c r="H25" s="31"/>
    </row>
    <row r="26" spans="1:8" ht="12.75" customHeight="1">
      <c r="A26" s="29"/>
      <c r="B26" s="11" t="s">
        <v>30</v>
      </c>
      <c r="C26" s="11"/>
      <c r="D26" s="11" t="s">
        <v>61</v>
      </c>
      <c r="E26" s="11"/>
      <c r="F26" s="11"/>
      <c r="G26" s="11"/>
      <c r="H26" s="32"/>
    </row>
    <row r="27" spans="1:8" ht="12.75" customHeight="1">
      <c r="A27" s="29">
        <v>11</v>
      </c>
      <c r="B27" s="41">
        <v>56960</v>
      </c>
      <c r="C27" s="11"/>
      <c r="D27" s="42" t="s">
        <v>95</v>
      </c>
      <c r="E27" s="42" t="s">
        <v>60</v>
      </c>
      <c r="F27" s="8">
        <v>22.5</v>
      </c>
      <c r="G27" s="9"/>
      <c r="H27" s="30">
        <f aca="true" t="shared" si="1" ref="H27:H32">ROUND((F27*G27),2)</f>
        <v>0</v>
      </c>
    </row>
    <row r="28" spans="1:16" ht="12.75" customHeight="1">
      <c r="A28" s="26">
        <v>12</v>
      </c>
      <c r="B28" s="6" t="s">
        <v>62</v>
      </c>
      <c r="C28" s="6" t="s">
        <v>43</v>
      </c>
      <c r="D28" s="6" t="s">
        <v>63</v>
      </c>
      <c r="E28" s="6" t="s">
        <v>57</v>
      </c>
      <c r="F28" s="8">
        <v>3750</v>
      </c>
      <c r="G28" s="9"/>
      <c r="H28" s="30">
        <f t="shared" si="1"/>
        <v>0</v>
      </c>
      <c r="O28">
        <f>rekapitulace!H8</f>
        <v>21</v>
      </c>
      <c r="P28">
        <f>ROUND(O28/100*H28,2)</f>
        <v>0</v>
      </c>
    </row>
    <row r="29" spans="1:16" ht="12.75" customHeight="1">
      <c r="A29" s="26">
        <v>13</v>
      </c>
      <c r="B29" s="6" t="s">
        <v>64</v>
      </c>
      <c r="C29" s="6" t="s">
        <v>43</v>
      </c>
      <c r="D29" s="6" t="s">
        <v>65</v>
      </c>
      <c r="E29" s="6" t="s">
        <v>57</v>
      </c>
      <c r="F29" s="8">
        <v>3750</v>
      </c>
      <c r="G29" s="9"/>
      <c r="H29" s="30">
        <f t="shared" si="1"/>
        <v>0</v>
      </c>
      <c r="O29">
        <f>rekapitulace!H8</f>
        <v>21</v>
      </c>
      <c r="P29">
        <f>ROUND(O29/100*H29,2)</f>
        <v>0</v>
      </c>
    </row>
    <row r="30" spans="1:16" ht="12.75" customHeight="1">
      <c r="A30" s="26">
        <v>14</v>
      </c>
      <c r="B30" s="6" t="s">
        <v>66</v>
      </c>
      <c r="C30" s="6" t="s">
        <v>43</v>
      </c>
      <c r="D30" s="6" t="s">
        <v>67</v>
      </c>
      <c r="E30" s="6" t="s">
        <v>57</v>
      </c>
      <c r="F30" s="8">
        <v>3750</v>
      </c>
      <c r="G30" s="9"/>
      <c r="H30" s="30">
        <f t="shared" si="1"/>
        <v>0</v>
      </c>
      <c r="O30">
        <f>rekapitulace!H8</f>
        <v>21</v>
      </c>
      <c r="P30">
        <f>ROUND(O30/100*H30,2)</f>
        <v>0</v>
      </c>
    </row>
    <row r="31" spans="1:16" ht="12.75" customHeight="1">
      <c r="A31" s="26">
        <v>15</v>
      </c>
      <c r="B31" s="6" t="s">
        <v>68</v>
      </c>
      <c r="C31" s="6" t="s">
        <v>43</v>
      </c>
      <c r="D31" s="6" t="s">
        <v>69</v>
      </c>
      <c r="E31" s="6" t="s">
        <v>57</v>
      </c>
      <c r="F31" s="8">
        <v>3750</v>
      </c>
      <c r="G31" s="9"/>
      <c r="H31" s="30">
        <f t="shared" si="1"/>
        <v>0</v>
      </c>
      <c r="O31">
        <f>rekapitulace!H8</f>
        <v>21</v>
      </c>
      <c r="P31">
        <f>ROUND(O31/100*H31,2)</f>
        <v>0</v>
      </c>
    </row>
    <row r="32" spans="1:16" ht="12.75" customHeight="1">
      <c r="A32" s="26">
        <v>16</v>
      </c>
      <c r="B32" s="6" t="s">
        <v>70</v>
      </c>
      <c r="C32" s="6" t="s">
        <v>43</v>
      </c>
      <c r="D32" s="6" t="s">
        <v>71</v>
      </c>
      <c r="E32" s="6" t="s">
        <v>60</v>
      </c>
      <c r="F32" s="8">
        <v>72</v>
      </c>
      <c r="G32" s="9"/>
      <c r="H32" s="30">
        <f t="shared" si="1"/>
        <v>0</v>
      </c>
      <c r="O32">
        <f>rekapitulace!H8</f>
        <v>21</v>
      </c>
      <c r="P32">
        <f>ROUND(O32/100*H32,2)</f>
        <v>0</v>
      </c>
    </row>
    <row r="33" spans="1:16" ht="12.75" customHeight="1">
      <c r="A33" s="27"/>
      <c r="B33" s="8" t="s">
        <v>30</v>
      </c>
      <c r="C33" s="8"/>
      <c r="D33" s="8" t="s">
        <v>61</v>
      </c>
      <c r="E33" s="8"/>
      <c r="F33" s="8"/>
      <c r="G33" s="8"/>
      <c r="H33" s="30">
        <f>SUM(H27:H32)</f>
        <v>0</v>
      </c>
      <c r="P33">
        <f>SUM(P28:P32)</f>
        <v>0</v>
      </c>
    </row>
    <row r="34" spans="1:8" ht="12.75" customHeight="1">
      <c r="A34" s="27"/>
      <c r="B34" s="8"/>
      <c r="C34" s="8"/>
      <c r="D34" s="8"/>
      <c r="E34" s="8"/>
      <c r="F34" s="8"/>
      <c r="G34" s="8"/>
      <c r="H34" s="30"/>
    </row>
    <row r="35" spans="1:8" ht="12.75" customHeight="1">
      <c r="A35" s="27"/>
      <c r="B35" s="48">
        <v>8</v>
      </c>
      <c r="C35" s="8"/>
      <c r="D35" s="8" t="s">
        <v>126</v>
      </c>
      <c r="E35" s="8"/>
      <c r="F35" s="8"/>
      <c r="G35" s="8"/>
      <c r="H35" s="30"/>
    </row>
    <row r="36" spans="1:8" ht="12.75" customHeight="1">
      <c r="A36" s="62">
        <v>17</v>
      </c>
      <c r="B36" s="8" t="s">
        <v>129</v>
      </c>
      <c r="C36" s="8"/>
      <c r="D36" s="8" t="s">
        <v>130</v>
      </c>
      <c r="E36" s="8" t="s">
        <v>48</v>
      </c>
      <c r="F36" s="8">
        <v>12</v>
      </c>
      <c r="G36" s="8"/>
      <c r="H36" s="30">
        <f>SUM(F36*G36)</f>
        <v>0</v>
      </c>
    </row>
    <row r="37" spans="1:8" ht="12.75" customHeight="1">
      <c r="A37" s="62">
        <v>18</v>
      </c>
      <c r="B37" s="48">
        <v>89921</v>
      </c>
      <c r="C37" s="8"/>
      <c r="D37" s="8" t="s">
        <v>127</v>
      </c>
      <c r="E37" s="8" t="s">
        <v>128</v>
      </c>
      <c r="F37" s="8">
        <v>24</v>
      </c>
      <c r="G37" s="8"/>
      <c r="H37" s="30">
        <f>SUM(F37*G37)</f>
        <v>0</v>
      </c>
    </row>
    <row r="38" spans="1:8" ht="12.75" customHeight="1">
      <c r="A38" s="28"/>
      <c r="B38" s="54">
        <v>8</v>
      </c>
      <c r="C38" s="12"/>
      <c r="D38" s="12" t="s">
        <v>126</v>
      </c>
      <c r="E38" s="12"/>
      <c r="F38" s="12"/>
      <c r="G38" s="12"/>
      <c r="H38" s="55">
        <f>SUM(H36:H37)</f>
        <v>0</v>
      </c>
    </row>
    <row r="39" spans="1:8" ht="12.75" customHeight="1">
      <c r="A39" s="28"/>
      <c r="B39" s="54"/>
      <c r="C39" s="12"/>
      <c r="D39" s="12"/>
      <c r="E39" s="12"/>
      <c r="F39" s="12"/>
      <c r="G39" s="12"/>
      <c r="H39" s="31"/>
    </row>
    <row r="40" spans="1:8" ht="12.75" customHeight="1">
      <c r="A40" s="29"/>
      <c r="B40" s="11" t="s">
        <v>73</v>
      </c>
      <c r="C40" s="11"/>
      <c r="D40" s="11" t="s">
        <v>72</v>
      </c>
      <c r="E40" s="11"/>
      <c r="F40" s="11"/>
      <c r="G40" s="11"/>
      <c r="H40" s="32"/>
    </row>
    <row r="41" spans="1:16" ht="12.75" customHeight="1">
      <c r="A41" s="26">
        <v>19</v>
      </c>
      <c r="B41" s="6" t="s">
        <v>74</v>
      </c>
      <c r="C41" s="6" t="s">
        <v>43</v>
      </c>
      <c r="D41" s="6" t="s">
        <v>75</v>
      </c>
      <c r="E41" s="6" t="s">
        <v>57</v>
      </c>
      <c r="F41" s="8">
        <v>187.5</v>
      </c>
      <c r="G41" s="9"/>
      <c r="H41" s="30">
        <f>ROUND((F41*G41),2)</f>
        <v>0</v>
      </c>
      <c r="O41">
        <f>rekapitulace!H8</f>
        <v>21</v>
      </c>
      <c r="P41">
        <f>ROUND(O41/100*H41,2)</f>
        <v>0</v>
      </c>
    </row>
    <row r="42" spans="1:16" ht="12.75" customHeight="1">
      <c r="A42" s="26">
        <v>20</v>
      </c>
      <c r="B42" s="6" t="s">
        <v>76</v>
      </c>
      <c r="C42" s="6" t="s">
        <v>43</v>
      </c>
      <c r="D42" s="6" t="s">
        <v>77</v>
      </c>
      <c r="E42" s="6" t="s">
        <v>57</v>
      </c>
      <c r="F42" s="8">
        <v>187.5</v>
      </c>
      <c r="G42" s="9"/>
      <c r="H42" s="30">
        <f>ROUND((F42*G42),2)</f>
        <v>0</v>
      </c>
      <c r="O42">
        <f>rekapitulace!H8</f>
        <v>21</v>
      </c>
      <c r="P42">
        <f>ROUND(O42/100*H42,2)</f>
        <v>0</v>
      </c>
    </row>
    <row r="43" spans="1:16" ht="12.75" customHeight="1">
      <c r="A43" s="26">
        <v>21</v>
      </c>
      <c r="B43" s="6" t="s">
        <v>78</v>
      </c>
      <c r="C43" s="6" t="s">
        <v>43</v>
      </c>
      <c r="D43" s="6" t="s">
        <v>79</v>
      </c>
      <c r="E43" s="6" t="s">
        <v>54</v>
      </c>
      <c r="F43" s="8">
        <v>75</v>
      </c>
      <c r="G43" s="9"/>
      <c r="H43" s="30">
        <f>ROUND((F43*G43),2)</f>
        <v>0</v>
      </c>
      <c r="O43">
        <f>rekapitulace!H8</f>
        <v>21</v>
      </c>
      <c r="P43">
        <f>ROUND(O43/100*H43,2)</f>
        <v>0</v>
      </c>
    </row>
    <row r="44" spans="1:16" ht="12.75" customHeight="1">
      <c r="A44" s="27"/>
      <c r="B44" s="8" t="s">
        <v>73</v>
      </c>
      <c r="C44" s="8"/>
      <c r="D44" s="8" t="s">
        <v>72</v>
      </c>
      <c r="E44" s="8"/>
      <c r="F44" s="8"/>
      <c r="G44" s="8"/>
      <c r="H44" s="30">
        <f>SUM(H41:H43)</f>
        <v>0</v>
      </c>
      <c r="P44">
        <f>SUM(P41:P43)</f>
        <v>0</v>
      </c>
    </row>
    <row r="45" spans="1:8" ht="12.75" customHeight="1">
      <c r="A45" s="28"/>
      <c r="B45" s="12"/>
      <c r="C45" s="12"/>
      <c r="D45" s="12"/>
      <c r="E45" s="12"/>
      <c r="F45" s="12"/>
      <c r="G45" s="12"/>
      <c r="H45" s="31"/>
    </row>
    <row r="46" spans="1:16" ht="12.75" customHeight="1">
      <c r="A46" s="27"/>
      <c r="B46" s="8"/>
      <c r="C46" s="8"/>
      <c r="D46" s="8" t="s">
        <v>80</v>
      </c>
      <c r="E46" s="8"/>
      <c r="F46" s="8"/>
      <c r="G46" s="8"/>
      <c r="H46" s="30">
        <f>SUM(H44+H38+H33+H24+H17)</f>
        <v>0</v>
      </c>
      <c r="P46">
        <f>+P17+P24+P33+P44</f>
        <v>0</v>
      </c>
    </row>
    <row r="47" spans="1:8" ht="12.75" customHeight="1">
      <c r="A47" s="28"/>
      <c r="B47" s="12"/>
      <c r="C47" s="12"/>
      <c r="D47" s="12"/>
      <c r="E47" s="12"/>
      <c r="F47" s="12"/>
      <c r="G47" s="12"/>
      <c r="H47" s="31"/>
    </row>
    <row r="48" spans="1:8" ht="12.75" customHeight="1">
      <c r="A48" s="28" t="s">
        <v>81</v>
      </c>
      <c r="B48" s="12"/>
      <c r="C48" s="12"/>
      <c r="D48" s="12"/>
      <c r="E48" s="12"/>
      <c r="F48" s="12"/>
      <c r="G48" s="12"/>
      <c r="H48" s="31"/>
    </row>
    <row r="49" spans="1:8" ht="12.75" customHeight="1">
      <c r="A49" s="29"/>
      <c r="B49" s="11"/>
      <c r="C49" s="11"/>
      <c r="D49" s="11" t="s">
        <v>82</v>
      </c>
      <c r="E49" s="11"/>
      <c r="F49" s="11"/>
      <c r="G49" s="11"/>
      <c r="H49" s="32"/>
    </row>
    <row r="50" spans="1:16" ht="12.75" customHeight="1">
      <c r="A50" s="27"/>
      <c r="B50" s="8"/>
      <c r="C50" s="8"/>
      <c r="D50" s="8" t="s">
        <v>83</v>
      </c>
      <c r="E50" s="8"/>
      <c r="F50" s="8"/>
      <c r="G50" s="8"/>
      <c r="H50" s="30">
        <v>0</v>
      </c>
      <c r="P50">
        <v>0</v>
      </c>
    </row>
    <row r="51" spans="1:8" ht="12.75" customHeight="1">
      <c r="A51" s="29"/>
      <c r="B51" s="11"/>
      <c r="C51" s="11"/>
      <c r="D51" s="11" t="s">
        <v>84</v>
      </c>
      <c r="E51" s="11"/>
      <c r="F51" s="11"/>
      <c r="G51" s="11"/>
      <c r="H51" s="32"/>
    </row>
    <row r="52" spans="1:16" ht="12.75" customHeight="1">
      <c r="A52" s="29"/>
      <c r="B52" s="11"/>
      <c r="C52" s="11"/>
      <c r="D52" s="11" t="s">
        <v>85</v>
      </c>
      <c r="E52" s="11"/>
      <c r="F52" s="11"/>
      <c r="G52" s="11"/>
      <c r="H52" s="32">
        <v>0</v>
      </c>
      <c r="P52">
        <v>0</v>
      </c>
    </row>
    <row r="53" spans="1:16" ht="12.75" customHeight="1">
      <c r="A53" s="27"/>
      <c r="B53" s="8"/>
      <c r="C53" s="8"/>
      <c r="D53" s="8" t="s">
        <v>86</v>
      </c>
      <c r="E53" s="8"/>
      <c r="F53" s="8"/>
      <c r="G53" s="8"/>
      <c r="H53" s="30">
        <f>H50+H52</f>
        <v>0</v>
      </c>
      <c r="P53">
        <f>P50+P52</f>
        <v>0</v>
      </c>
    </row>
    <row r="54" spans="1:8" ht="12.75" customHeight="1">
      <c r="A54" s="28"/>
      <c r="B54" s="12"/>
      <c r="C54" s="12"/>
      <c r="D54" s="12"/>
      <c r="E54" s="12"/>
      <c r="F54" s="12"/>
      <c r="G54" s="12"/>
      <c r="H54" s="31"/>
    </row>
    <row r="55" spans="1:16" ht="12.75" customHeight="1">
      <c r="A55" s="23"/>
      <c r="B55" s="24"/>
      <c r="C55" s="24"/>
      <c r="D55" s="24" t="s">
        <v>86</v>
      </c>
      <c r="E55" s="24"/>
      <c r="F55" s="24"/>
      <c r="G55" s="24"/>
      <c r="H55" s="25">
        <f>H46+H53</f>
        <v>0</v>
      </c>
      <c r="P55">
        <f>P46+P53</f>
        <v>0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"/>
  <sheetViews>
    <sheetView zoomScalePageLayoutView="0" workbookViewId="0" topLeftCell="A1">
      <selection activeCell="G11" sqref="G11:G3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2.4218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2" ht="12.75" customHeight="1">
      <c r="C2" s="5" t="s">
        <v>12</v>
      </c>
    </row>
    <row r="4" spans="1:3" ht="12.75" customHeight="1">
      <c r="A4" t="s">
        <v>13</v>
      </c>
      <c r="C4" s="53" t="s">
        <v>133</v>
      </c>
    </row>
    <row r="5" spans="1:3" ht="12.75" customHeight="1">
      <c r="A5" t="s">
        <v>14</v>
      </c>
      <c r="C5" s="7" t="s">
        <v>109</v>
      </c>
    </row>
    <row r="6" spans="1:3" ht="12.75" customHeight="1">
      <c r="A6" t="s">
        <v>15</v>
      </c>
      <c r="C6" s="53" t="s">
        <v>132</v>
      </c>
    </row>
    <row r="7" spans="1:8" ht="12.75" customHeight="1">
      <c r="A7" s="13" t="s">
        <v>19</v>
      </c>
      <c r="B7" s="14" t="s">
        <v>22</v>
      </c>
      <c r="C7" s="14" t="s">
        <v>25</v>
      </c>
      <c r="D7" s="14" t="s">
        <v>27</v>
      </c>
      <c r="E7" s="14" t="s">
        <v>29</v>
      </c>
      <c r="F7" s="14" t="s">
        <v>31</v>
      </c>
      <c r="G7" s="63" t="s">
        <v>34</v>
      </c>
      <c r="H7" s="64"/>
    </row>
    <row r="8" spans="1:16" ht="12.75" customHeight="1">
      <c r="A8" s="18" t="s">
        <v>20</v>
      </c>
      <c r="B8" s="10" t="s">
        <v>23</v>
      </c>
      <c r="C8" s="10" t="s">
        <v>23</v>
      </c>
      <c r="D8" s="10"/>
      <c r="E8" s="10"/>
      <c r="F8" s="10" t="s">
        <v>32</v>
      </c>
      <c r="G8" s="10" t="s">
        <v>35</v>
      </c>
      <c r="H8" s="19" t="s">
        <v>36</v>
      </c>
      <c r="O8" t="s">
        <v>39</v>
      </c>
      <c r="P8" t="s">
        <v>10</v>
      </c>
    </row>
    <row r="9" spans="1:15" ht="12.75" customHeight="1">
      <c r="A9" s="15" t="s">
        <v>21</v>
      </c>
      <c r="B9" s="16" t="s">
        <v>24</v>
      </c>
      <c r="C9" s="16" t="s">
        <v>26</v>
      </c>
      <c r="D9" s="16" t="s">
        <v>28</v>
      </c>
      <c r="E9" s="16" t="s">
        <v>30</v>
      </c>
      <c r="F9" s="16" t="s">
        <v>33</v>
      </c>
      <c r="G9" s="16" t="s">
        <v>37</v>
      </c>
      <c r="H9" s="17" t="s">
        <v>38</v>
      </c>
      <c r="O9" t="s">
        <v>10</v>
      </c>
    </row>
    <row r="10" spans="1:8" ht="12.75" customHeight="1">
      <c r="A10" s="20"/>
      <c r="B10" s="21" t="s">
        <v>41</v>
      </c>
      <c r="C10" s="21"/>
      <c r="D10" s="21" t="s">
        <v>40</v>
      </c>
      <c r="E10" s="21"/>
      <c r="F10" s="21"/>
      <c r="G10" s="21"/>
      <c r="H10" s="22"/>
    </row>
    <row r="11" spans="1:8" ht="12.75" customHeight="1">
      <c r="A11" s="33">
        <v>1</v>
      </c>
      <c r="B11" s="35" t="s">
        <v>111</v>
      </c>
      <c r="C11" s="34"/>
      <c r="D11" s="36" t="s">
        <v>112</v>
      </c>
      <c r="E11" s="36" t="s">
        <v>45</v>
      </c>
      <c r="F11" s="37">
        <v>1</v>
      </c>
      <c r="G11" s="9"/>
      <c r="H11" s="30">
        <f>ROUND((F11*G11),2)</f>
        <v>0</v>
      </c>
    </row>
    <row r="12" spans="1:16" ht="12.75" customHeight="1">
      <c r="A12" s="26">
        <v>2</v>
      </c>
      <c r="B12" s="6" t="s">
        <v>42</v>
      </c>
      <c r="C12" s="6" t="s">
        <v>43</v>
      </c>
      <c r="D12" s="6" t="s">
        <v>44</v>
      </c>
      <c r="E12" s="6" t="s">
        <v>45</v>
      </c>
      <c r="F12" s="8">
        <v>1</v>
      </c>
      <c r="G12" s="9"/>
      <c r="H12" s="30">
        <f>ROUND((F12*G12),2)</f>
        <v>0</v>
      </c>
      <c r="O12">
        <f>rekapitulace!H8</f>
        <v>21</v>
      </c>
      <c r="P12">
        <f>ROUND(O12/100*H12,2)</f>
        <v>0</v>
      </c>
    </row>
    <row r="13" spans="1:16" ht="12.75" customHeight="1">
      <c r="A13" s="26">
        <v>3</v>
      </c>
      <c r="B13" s="6" t="s">
        <v>46</v>
      </c>
      <c r="C13" s="6" t="s">
        <v>43</v>
      </c>
      <c r="D13" s="6" t="s">
        <v>47</v>
      </c>
      <c r="E13" s="6" t="s">
        <v>48</v>
      </c>
      <c r="F13" s="8">
        <v>1</v>
      </c>
      <c r="G13" s="9"/>
      <c r="H13" s="30">
        <f>ROUND((F13*G13),2)</f>
        <v>0</v>
      </c>
      <c r="O13">
        <f>rekapitulace!H8</f>
        <v>21</v>
      </c>
      <c r="P13">
        <f>ROUND(O13/100*H13,2)</f>
        <v>0</v>
      </c>
    </row>
    <row r="14" spans="1:16" ht="12.75" customHeight="1">
      <c r="A14" s="26">
        <v>4</v>
      </c>
      <c r="B14" s="6" t="s">
        <v>49</v>
      </c>
      <c r="C14" s="6" t="s">
        <v>43</v>
      </c>
      <c r="D14" s="6" t="s">
        <v>50</v>
      </c>
      <c r="E14" s="6" t="s">
        <v>48</v>
      </c>
      <c r="F14" s="8">
        <v>2</v>
      </c>
      <c r="G14" s="9"/>
      <c r="H14" s="30">
        <f>ROUND((F14*G14),2)</f>
        <v>0</v>
      </c>
      <c r="O14">
        <f>rekapitulace!H8</f>
        <v>21</v>
      </c>
      <c r="P14">
        <f>ROUND(O14/100*H14,2)</f>
        <v>0</v>
      </c>
    </row>
    <row r="15" spans="1:8" ht="12.75" customHeight="1">
      <c r="A15" s="26">
        <v>5</v>
      </c>
      <c r="B15" s="39" t="s">
        <v>113</v>
      </c>
      <c r="C15" s="6"/>
      <c r="D15" s="40" t="s">
        <v>114</v>
      </c>
      <c r="E15" s="40" t="s">
        <v>45</v>
      </c>
      <c r="F15" s="8">
        <v>1</v>
      </c>
      <c r="G15" s="9"/>
      <c r="H15" s="30">
        <f>ROUND((F15*G15),2)</f>
        <v>0</v>
      </c>
    </row>
    <row r="16" spans="1:16" ht="12.75" customHeight="1">
      <c r="A16" s="27"/>
      <c r="B16" s="8" t="s">
        <v>41</v>
      </c>
      <c r="C16" s="8"/>
      <c r="D16" s="8" t="s">
        <v>40</v>
      </c>
      <c r="E16" s="8"/>
      <c r="F16" s="8"/>
      <c r="G16" s="8"/>
      <c r="H16" s="30">
        <f>SUM(H11:H15)</f>
        <v>0</v>
      </c>
      <c r="P16">
        <f>SUM(P12:P14)</f>
        <v>0</v>
      </c>
    </row>
    <row r="17" spans="1:8" ht="12.75" customHeight="1">
      <c r="A17" s="28"/>
      <c r="B17" s="12"/>
      <c r="C17" s="12"/>
      <c r="D17" s="12"/>
      <c r="E17" s="12"/>
      <c r="F17" s="12"/>
      <c r="G17" s="12"/>
      <c r="H17" s="31"/>
    </row>
    <row r="18" spans="1:8" ht="12.75" customHeight="1">
      <c r="A18" s="29"/>
      <c r="B18" s="11" t="s">
        <v>21</v>
      </c>
      <c r="C18" s="11"/>
      <c r="D18" s="11" t="s">
        <v>51</v>
      </c>
      <c r="E18" s="11"/>
      <c r="F18" s="11"/>
      <c r="G18" s="11"/>
      <c r="H18" s="32"/>
    </row>
    <row r="19" spans="1:16" ht="12.75" customHeight="1">
      <c r="A19" s="26">
        <v>6</v>
      </c>
      <c r="B19" s="6" t="s">
        <v>58</v>
      </c>
      <c r="C19" s="6" t="s">
        <v>43</v>
      </c>
      <c r="D19" s="6" t="s">
        <v>59</v>
      </c>
      <c r="E19" s="6" t="s">
        <v>60</v>
      </c>
      <c r="F19" s="8">
        <v>240</v>
      </c>
      <c r="G19" s="9"/>
      <c r="H19" s="30">
        <f>ROUND((F19*G19),2)</f>
        <v>0</v>
      </c>
      <c r="O19">
        <f>rekapitulace!H8</f>
        <v>21</v>
      </c>
      <c r="P19">
        <f>ROUND(O19/100*H19,2)</f>
        <v>0</v>
      </c>
    </row>
    <row r="20" spans="1:16" ht="12.75" customHeight="1">
      <c r="A20" s="26">
        <v>7</v>
      </c>
      <c r="B20" s="6" t="s">
        <v>52</v>
      </c>
      <c r="C20" s="6" t="s">
        <v>43</v>
      </c>
      <c r="D20" s="6" t="s">
        <v>53</v>
      </c>
      <c r="E20" s="6" t="s">
        <v>54</v>
      </c>
      <c r="F20" s="8">
        <v>56</v>
      </c>
      <c r="G20" s="9"/>
      <c r="H20" s="30">
        <f>ROUND((F20*G20),2)</f>
        <v>0</v>
      </c>
      <c r="O20">
        <f>rekapitulace!H8</f>
        <v>21</v>
      </c>
      <c r="P20">
        <f>ROUND(O20/100*H20,2)</f>
        <v>0</v>
      </c>
    </row>
    <row r="21" spans="1:16" ht="12.75" customHeight="1">
      <c r="A21" s="26">
        <v>8</v>
      </c>
      <c r="B21" s="6" t="s">
        <v>55</v>
      </c>
      <c r="C21" s="6" t="s">
        <v>43</v>
      </c>
      <c r="D21" s="6" t="s">
        <v>56</v>
      </c>
      <c r="E21" s="6" t="s">
        <v>57</v>
      </c>
      <c r="F21" s="8">
        <v>4800</v>
      </c>
      <c r="G21" s="9"/>
      <c r="H21" s="30">
        <f>ROUND((F21*G21),2)</f>
        <v>0</v>
      </c>
      <c r="O21">
        <f>rekapitulace!H8</f>
        <v>21</v>
      </c>
      <c r="P21">
        <f>ROUND(O21/100*H21,2)</f>
        <v>0</v>
      </c>
    </row>
    <row r="22" spans="1:16" ht="12.75" customHeight="1">
      <c r="A22" s="27"/>
      <c r="B22" s="8" t="s">
        <v>21</v>
      </c>
      <c r="C22" s="8"/>
      <c r="D22" s="8" t="s">
        <v>51</v>
      </c>
      <c r="E22" s="8"/>
      <c r="F22" s="8"/>
      <c r="G22" s="8"/>
      <c r="H22" s="30">
        <f>SUM(H19:H21)</f>
        <v>0</v>
      </c>
      <c r="P22">
        <f>SUM(P19:P21)</f>
        <v>0</v>
      </c>
    </row>
    <row r="23" spans="1:8" ht="12.75" customHeight="1">
      <c r="A23" s="28"/>
      <c r="B23" s="12"/>
      <c r="C23" s="12"/>
      <c r="D23" s="12"/>
      <c r="E23" s="12"/>
      <c r="F23" s="12"/>
      <c r="G23" s="12"/>
      <c r="H23" s="31"/>
    </row>
    <row r="24" spans="1:8" ht="12.75" customHeight="1">
      <c r="A24" s="29"/>
      <c r="B24" s="11" t="s">
        <v>30</v>
      </c>
      <c r="C24" s="11"/>
      <c r="D24" s="11" t="s">
        <v>61</v>
      </c>
      <c r="E24" s="11"/>
      <c r="F24" s="11"/>
      <c r="G24" s="11"/>
      <c r="H24" s="32"/>
    </row>
    <row r="25" spans="1:16" ht="12.75" customHeight="1">
      <c r="A25" s="26">
        <v>9</v>
      </c>
      <c r="B25" s="6" t="s">
        <v>62</v>
      </c>
      <c r="C25" s="6" t="s">
        <v>43</v>
      </c>
      <c r="D25" s="6" t="s">
        <v>63</v>
      </c>
      <c r="E25" s="6" t="s">
        <v>57</v>
      </c>
      <c r="F25" s="8">
        <v>4800</v>
      </c>
      <c r="G25" s="9"/>
      <c r="H25" s="30">
        <f>ROUND((F25*G25),2)</f>
        <v>0</v>
      </c>
      <c r="O25">
        <f>rekapitulace!H8</f>
        <v>21</v>
      </c>
      <c r="P25">
        <f>ROUND(O25/100*H25,2)</f>
        <v>0</v>
      </c>
    </row>
    <row r="26" spans="1:16" ht="12.75" customHeight="1">
      <c r="A26" s="26">
        <v>10</v>
      </c>
      <c r="B26" s="6" t="s">
        <v>64</v>
      </c>
      <c r="C26" s="6" t="s">
        <v>43</v>
      </c>
      <c r="D26" s="6" t="s">
        <v>65</v>
      </c>
      <c r="E26" s="6" t="s">
        <v>57</v>
      </c>
      <c r="F26" s="8">
        <v>4800</v>
      </c>
      <c r="G26" s="9"/>
      <c r="H26" s="30">
        <f>ROUND((F26*G26),2)</f>
        <v>0</v>
      </c>
      <c r="O26">
        <f>rekapitulace!H8</f>
        <v>21</v>
      </c>
      <c r="P26">
        <f>ROUND(O26/100*H26,2)</f>
        <v>0</v>
      </c>
    </row>
    <row r="27" spans="1:16" ht="12.75" customHeight="1">
      <c r="A27" s="26">
        <v>11</v>
      </c>
      <c r="B27" s="6" t="s">
        <v>97</v>
      </c>
      <c r="C27" s="6" t="s">
        <v>43</v>
      </c>
      <c r="D27" s="6" t="s">
        <v>98</v>
      </c>
      <c r="E27" s="6" t="s">
        <v>60</v>
      </c>
      <c r="F27" s="8">
        <v>144</v>
      </c>
      <c r="G27" s="9"/>
      <c r="H27" s="30">
        <f>ROUND((F27*G27),2)</f>
        <v>0</v>
      </c>
      <c r="O27">
        <f>rekapitulace!H8</f>
        <v>21</v>
      </c>
      <c r="P27">
        <f>ROUND(O27/100*H27,2)</f>
        <v>0</v>
      </c>
    </row>
    <row r="28" spans="1:16" ht="12.75" customHeight="1">
      <c r="A28" s="26">
        <v>12</v>
      </c>
      <c r="B28" s="6" t="s">
        <v>99</v>
      </c>
      <c r="C28" s="6" t="s">
        <v>43</v>
      </c>
      <c r="D28" s="6" t="s">
        <v>100</v>
      </c>
      <c r="E28" s="6" t="s">
        <v>57</v>
      </c>
      <c r="F28" s="8">
        <v>4800</v>
      </c>
      <c r="G28" s="9"/>
      <c r="H28" s="30">
        <f>ROUND((F28*G28),2)</f>
        <v>0</v>
      </c>
      <c r="O28">
        <f>rekapitulace!H8</f>
        <v>21</v>
      </c>
      <c r="P28">
        <f>ROUND(O28/100*H28,2)</f>
        <v>0</v>
      </c>
    </row>
    <row r="29" spans="1:16" ht="12.75" customHeight="1">
      <c r="A29" s="27"/>
      <c r="B29" s="8" t="s">
        <v>30</v>
      </c>
      <c r="C29" s="8"/>
      <c r="D29" s="8" t="s">
        <v>61</v>
      </c>
      <c r="E29" s="8"/>
      <c r="F29" s="8"/>
      <c r="G29" s="8"/>
      <c r="H29" s="30">
        <f>SUM(H25:H28)</f>
        <v>0</v>
      </c>
      <c r="P29">
        <f>SUM(P25:P28)</f>
        <v>0</v>
      </c>
    </row>
    <row r="30" spans="1:8" ht="12.75" customHeight="1">
      <c r="A30" s="27"/>
      <c r="B30" s="8"/>
      <c r="C30" s="8"/>
      <c r="D30" s="8"/>
      <c r="E30" s="8"/>
      <c r="F30" s="8"/>
      <c r="G30" s="8"/>
      <c r="H30" s="30"/>
    </row>
    <row r="31" spans="1:8" ht="12.75" customHeight="1">
      <c r="A31" s="27"/>
      <c r="B31" s="48">
        <v>8</v>
      </c>
      <c r="C31" s="8"/>
      <c r="D31" s="8" t="s">
        <v>126</v>
      </c>
      <c r="E31" s="8"/>
      <c r="F31" s="8"/>
      <c r="G31" s="8"/>
      <c r="H31" s="30"/>
    </row>
    <row r="32" spans="1:8" ht="12.75" customHeight="1">
      <c r="A32" s="62">
        <v>13</v>
      </c>
      <c r="B32" s="8" t="s">
        <v>129</v>
      </c>
      <c r="C32" s="8"/>
      <c r="D32" s="8" t="s">
        <v>130</v>
      </c>
      <c r="E32" s="8" t="s">
        <v>48</v>
      </c>
      <c r="F32" s="8">
        <v>4</v>
      </c>
      <c r="G32" s="8"/>
      <c r="H32" s="30">
        <f>SUM(F32*G32)</f>
        <v>0</v>
      </c>
    </row>
    <row r="33" spans="1:8" ht="12.75" customHeight="1">
      <c r="A33" s="62">
        <v>14</v>
      </c>
      <c r="B33" s="48">
        <v>89921</v>
      </c>
      <c r="C33" s="8"/>
      <c r="D33" s="8" t="s">
        <v>127</v>
      </c>
      <c r="E33" s="8" t="s">
        <v>128</v>
      </c>
      <c r="F33" s="8">
        <v>3</v>
      </c>
      <c r="G33" s="8"/>
      <c r="H33" s="30">
        <f>SUM(F33*G33)</f>
        <v>0</v>
      </c>
    </row>
    <row r="34" spans="1:8" ht="12.75" customHeight="1">
      <c r="A34" s="27"/>
      <c r="B34" s="48">
        <v>8</v>
      </c>
      <c r="C34" s="8"/>
      <c r="D34" s="8" t="s">
        <v>126</v>
      </c>
      <c r="E34" s="8"/>
      <c r="F34" s="8"/>
      <c r="G34" s="8"/>
      <c r="H34" s="30">
        <f>SUM(H32:H33)</f>
        <v>0</v>
      </c>
    </row>
    <row r="35" spans="1:8" ht="12.75" customHeight="1">
      <c r="A35" s="28"/>
      <c r="B35" s="12"/>
      <c r="C35" s="12"/>
      <c r="D35" s="12"/>
      <c r="E35" s="12"/>
      <c r="F35" s="12"/>
      <c r="G35" s="12"/>
      <c r="H35" s="31"/>
    </row>
    <row r="36" spans="1:8" ht="12.75" customHeight="1">
      <c r="A36" s="29"/>
      <c r="B36" s="11" t="s">
        <v>73</v>
      </c>
      <c r="C36" s="11"/>
      <c r="D36" s="11" t="s">
        <v>72</v>
      </c>
      <c r="E36" s="11"/>
      <c r="F36" s="11"/>
      <c r="G36" s="11"/>
      <c r="H36" s="32"/>
    </row>
    <row r="37" spans="1:16" ht="12.75" customHeight="1">
      <c r="A37" s="26">
        <v>15</v>
      </c>
      <c r="B37" s="6" t="s">
        <v>74</v>
      </c>
      <c r="C37" s="6" t="s">
        <v>43</v>
      </c>
      <c r="D37" s="6" t="s">
        <v>75</v>
      </c>
      <c r="E37" s="6" t="s">
        <v>57</v>
      </c>
      <c r="F37" s="8">
        <v>218.25</v>
      </c>
      <c r="G37" s="9"/>
      <c r="H37" s="30">
        <f>ROUND((F37*G37),2)</f>
        <v>0</v>
      </c>
      <c r="O37">
        <f>rekapitulace!H8</f>
        <v>21</v>
      </c>
      <c r="P37">
        <f>ROUND(O37/100*H37,2)</f>
        <v>0</v>
      </c>
    </row>
    <row r="38" spans="1:16" ht="12.75" customHeight="1">
      <c r="A38" s="26">
        <v>16</v>
      </c>
      <c r="B38" s="6" t="s">
        <v>76</v>
      </c>
      <c r="C38" s="6" t="s">
        <v>43</v>
      </c>
      <c r="D38" s="6" t="s">
        <v>77</v>
      </c>
      <c r="E38" s="6" t="s">
        <v>57</v>
      </c>
      <c r="F38" s="8">
        <v>218.25</v>
      </c>
      <c r="G38" s="9"/>
      <c r="H38" s="30">
        <f>ROUND((F38*G38),2)</f>
        <v>0</v>
      </c>
      <c r="O38">
        <f>rekapitulace!H8</f>
        <v>21</v>
      </c>
      <c r="P38">
        <f>ROUND(O38/100*H38,2)</f>
        <v>0</v>
      </c>
    </row>
    <row r="39" spans="1:16" ht="12.75" customHeight="1">
      <c r="A39" s="26">
        <v>17</v>
      </c>
      <c r="B39" s="6" t="s">
        <v>78</v>
      </c>
      <c r="C39" s="6" t="s">
        <v>43</v>
      </c>
      <c r="D39" s="6" t="s">
        <v>79</v>
      </c>
      <c r="E39" s="6" t="s">
        <v>54</v>
      </c>
      <c r="F39" s="8">
        <v>56</v>
      </c>
      <c r="G39" s="9"/>
      <c r="H39" s="30">
        <f>ROUND((F39*G39),2)</f>
        <v>0</v>
      </c>
      <c r="O39">
        <f>rekapitulace!H8</f>
        <v>21</v>
      </c>
      <c r="P39">
        <f>ROUND(O39/100*H39,2)</f>
        <v>0</v>
      </c>
    </row>
    <row r="40" spans="1:16" ht="12.75" customHeight="1">
      <c r="A40" s="27"/>
      <c r="B40" s="8" t="s">
        <v>73</v>
      </c>
      <c r="C40" s="8"/>
      <c r="D40" s="8" t="s">
        <v>72</v>
      </c>
      <c r="E40" s="8"/>
      <c r="F40" s="8"/>
      <c r="G40" s="8"/>
      <c r="H40" s="30">
        <f>SUM(H37:H39)</f>
        <v>0</v>
      </c>
      <c r="P40">
        <f>SUM(P37:P39)</f>
        <v>0</v>
      </c>
    </row>
    <row r="41" spans="1:8" ht="12.75" customHeight="1">
      <c r="A41" s="28"/>
      <c r="B41" s="12"/>
      <c r="C41" s="12"/>
      <c r="D41" s="12"/>
      <c r="E41" s="12"/>
      <c r="F41" s="12"/>
      <c r="G41" s="12"/>
      <c r="H41" s="31"/>
    </row>
    <row r="42" spans="1:16" ht="12.75" customHeight="1">
      <c r="A42" s="27"/>
      <c r="B42" s="8"/>
      <c r="C42" s="8"/>
      <c r="D42" s="8" t="s">
        <v>80</v>
      </c>
      <c r="E42" s="8"/>
      <c r="F42" s="8"/>
      <c r="G42" s="8"/>
      <c r="H42" s="30">
        <f>SUM(H40+H34+H29+H22+H16)</f>
        <v>0</v>
      </c>
      <c r="P42">
        <f>+P16+P22+P29+P40</f>
        <v>0</v>
      </c>
    </row>
    <row r="43" spans="1:8" ht="12.75" customHeight="1">
      <c r="A43" s="28"/>
      <c r="B43" s="12"/>
      <c r="C43" s="12"/>
      <c r="D43" s="12"/>
      <c r="E43" s="12"/>
      <c r="F43" s="12"/>
      <c r="G43" s="12"/>
      <c r="H43" s="31"/>
    </row>
    <row r="44" spans="1:8" ht="12.75" customHeight="1">
      <c r="A44" s="28" t="s">
        <v>81</v>
      </c>
      <c r="B44" s="12"/>
      <c r="C44" s="12"/>
      <c r="D44" s="12"/>
      <c r="E44" s="12"/>
      <c r="F44" s="12"/>
      <c r="G44" s="12"/>
      <c r="H44" s="31"/>
    </row>
    <row r="45" spans="1:8" ht="12.75" customHeight="1">
      <c r="A45" s="29"/>
      <c r="B45" s="11"/>
      <c r="C45" s="11"/>
      <c r="D45" s="11" t="s">
        <v>82</v>
      </c>
      <c r="E45" s="11"/>
      <c r="F45" s="11"/>
      <c r="G45" s="11"/>
      <c r="H45" s="32"/>
    </row>
    <row r="46" spans="1:16" ht="12.75" customHeight="1">
      <c r="A46" s="27"/>
      <c r="B46" s="8"/>
      <c r="C46" s="8"/>
      <c r="D46" s="8" t="s">
        <v>83</v>
      </c>
      <c r="E46" s="8"/>
      <c r="F46" s="8"/>
      <c r="G46" s="8"/>
      <c r="H46" s="30">
        <v>0</v>
      </c>
      <c r="P46">
        <v>0</v>
      </c>
    </row>
    <row r="47" spans="1:8" ht="12.75" customHeight="1">
      <c r="A47" s="29"/>
      <c r="B47" s="11"/>
      <c r="C47" s="11"/>
      <c r="D47" s="11" t="s">
        <v>84</v>
      </c>
      <c r="E47" s="11"/>
      <c r="F47" s="11"/>
      <c r="G47" s="11"/>
      <c r="H47" s="32"/>
    </row>
    <row r="48" spans="1:16" ht="12.75" customHeight="1">
      <c r="A48" s="29"/>
      <c r="B48" s="11"/>
      <c r="C48" s="11"/>
      <c r="D48" s="11" t="s">
        <v>85</v>
      </c>
      <c r="E48" s="11"/>
      <c r="F48" s="11"/>
      <c r="G48" s="11"/>
      <c r="H48" s="32">
        <v>0</v>
      </c>
      <c r="P48">
        <v>0</v>
      </c>
    </row>
    <row r="49" spans="1:16" ht="12.75" customHeight="1">
      <c r="A49" s="27"/>
      <c r="B49" s="8"/>
      <c r="C49" s="8"/>
      <c r="D49" s="8" t="s">
        <v>86</v>
      </c>
      <c r="E49" s="8"/>
      <c r="F49" s="8"/>
      <c r="G49" s="8"/>
      <c r="H49" s="30">
        <f>H46+H48</f>
        <v>0</v>
      </c>
      <c r="P49">
        <f>P46+P48</f>
        <v>0</v>
      </c>
    </row>
    <row r="50" spans="1:8" ht="12.75" customHeight="1">
      <c r="A50" s="28"/>
      <c r="B50" s="12"/>
      <c r="C50" s="12"/>
      <c r="D50" s="12"/>
      <c r="E50" s="12"/>
      <c r="F50" s="12"/>
      <c r="G50" s="12"/>
      <c r="H50" s="31"/>
    </row>
    <row r="51" spans="1:16" ht="12.75" customHeight="1">
      <c r="A51" s="23"/>
      <c r="B51" s="24"/>
      <c r="C51" s="24"/>
      <c r="D51" s="24" t="s">
        <v>86</v>
      </c>
      <c r="E51" s="24"/>
      <c r="F51" s="24"/>
      <c r="G51" s="24"/>
      <c r="H51" s="25">
        <f>H42+H49</f>
        <v>0</v>
      </c>
      <c r="P51">
        <f>P42+P49</f>
        <v>0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"/>
  <sheetViews>
    <sheetView zoomScalePageLayoutView="0" workbookViewId="0" topLeftCell="A6">
      <selection activeCell="G11" sqref="G11:G42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1.57421875" style="0" customWidth="1"/>
    <col min="4" max="4" width="81.57421875" style="0" customWidth="1"/>
    <col min="5" max="5" width="9.7109375" style="0" customWidth="1"/>
    <col min="6" max="6" width="12.7109375" style="0" customWidth="1"/>
    <col min="7" max="8" width="14.7109375" style="0" customWidth="1"/>
    <col min="13" max="13" width="11.57421875" style="0" bestFit="1" customWidth="1"/>
    <col min="15" max="16" width="9.140625" style="0" hidden="1" customWidth="1"/>
  </cols>
  <sheetData>
    <row r="2" ht="12.75" customHeight="1">
      <c r="C2" s="5" t="s">
        <v>12</v>
      </c>
    </row>
    <row r="4" spans="1:3" ht="12.75" customHeight="1">
      <c r="A4" t="s">
        <v>13</v>
      </c>
      <c r="C4" s="7" t="s">
        <v>133</v>
      </c>
    </row>
    <row r="5" spans="1:3" ht="12.75" customHeight="1">
      <c r="A5" t="s">
        <v>14</v>
      </c>
      <c r="C5" s="7" t="s">
        <v>101</v>
      </c>
    </row>
    <row r="6" spans="1:3" ht="12.75" customHeight="1">
      <c r="A6" t="s">
        <v>15</v>
      </c>
      <c r="C6" s="7" t="s">
        <v>134</v>
      </c>
    </row>
    <row r="7" spans="1:8" ht="12.75" customHeight="1">
      <c r="A7" s="13" t="s">
        <v>19</v>
      </c>
      <c r="B7" s="14" t="s">
        <v>22</v>
      </c>
      <c r="C7" s="14" t="s">
        <v>25</v>
      </c>
      <c r="D7" s="14" t="s">
        <v>27</v>
      </c>
      <c r="E7" s="14" t="s">
        <v>29</v>
      </c>
      <c r="F7" s="14" t="s">
        <v>31</v>
      </c>
      <c r="G7" s="63" t="s">
        <v>34</v>
      </c>
      <c r="H7" s="64"/>
    </row>
    <row r="8" spans="1:16" ht="12.75" customHeight="1">
      <c r="A8" s="18" t="s">
        <v>20</v>
      </c>
      <c r="B8" s="10" t="s">
        <v>23</v>
      </c>
      <c r="C8" s="10" t="s">
        <v>23</v>
      </c>
      <c r="D8" s="10"/>
      <c r="E8" s="10"/>
      <c r="F8" s="10" t="s">
        <v>32</v>
      </c>
      <c r="G8" s="10" t="s">
        <v>35</v>
      </c>
      <c r="H8" s="19" t="s">
        <v>36</v>
      </c>
      <c r="O8" t="s">
        <v>39</v>
      </c>
      <c r="P8" t="s">
        <v>10</v>
      </c>
    </row>
    <row r="9" spans="1:15" ht="12.75" customHeight="1">
      <c r="A9" s="15" t="s">
        <v>21</v>
      </c>
      <c r="B9" s="16" t="s">
        <v>24</v>
      </c>
      <c r="C9" s="16" t="s">
        <v>26</v>
      </c>
      <c r="D9" s="16" t="s">
        <v>28</v>
      </c>
      <c r="E9" s="16" t="s">
        <v>30</v>
      </c>
      <c r="F9" s="16" t="s">
        <v>33</v>
      </c>
      <c r="G9" s="16" t="s">
        <v>37</v>
      </c>
      <c r="H9" s="17" t="s">
        <v>38</v>
      </c>
      <c r="O9" t="s">
        <v>10</v>
      </c>
    </row>
    <row r="10" spans="1:8" ht="12.75" customHeight="1">
      <c r="A10" s="20"/>
      <c r="B10" s="21" t="s">
        <v>41</v>
      </c>
      <c r="C10" s="21"/>
      <c r="D10" s="21" t="s">
        <v>40</v>
      </c>
      <c r="E10" s="21"/>
      <c r="F10" s="21"/>
      <c r="G10" s="21"/>
      <c r="H10" s="22"/>
    </row>
    <row r="11" spans="1:16" ht="12.75" customHeight="1">
      <c r="A11" s="26">
        <v>1</v>
      </c>
      <c r="B11" s="6" t="s">
        <v>90</v>
      </c>
      <c r="C11" s="6" t="s">
        <v>43</v>
      </c>
      <c r="D11" s="6" t="s">
        <v>91</v>
      </c>
      <c r="E11" s="6" t="s">
        <v>60</v>
      </c>
      <c r="F11" s="8">
        <v>633.14</v>
      </c>
      <c r="G11" s="9"/>
      <c r="H11" s="30">
        <f aca="true" t="shared" si="0" ref="H11:H17">ROUND((F11*G11),2)</f>
        <v>0</v>
      </c>
      <c r="O11">
        <f>rekapitulace!H8</f>
        <v>21</v>
      </c>
      <c r="P11">
        <f>ROUND(O11/100*H11,2)</f>
        <v>0</v>
      </c>
    </row>
    <row r="12" spans="1:8" ht="24.75" customHeight="1">
      <c r="A12" s="43">
        <v>2</v>
      </c>
      <c r="B12" s="46" t="s">
        <v>120</v>
      </c>
      <c r="C12" s="44"/>
      <c r="D12" s="47" t="s">
        <v>121</v>
      </c>
      <c r="E12" s="47" t="s">
        <v>122</v>
      </c>
      <c r="F12" s="45">
        <v>4896.96</v>
      </c>
      <c r="G12" s="9"/>
      <c r="H12" s="30">
        <f t="shared" si="0"/>
        <v>0</v>
      </c>
    </row>
    <row r="13" spans="1:8" ht="12.75" customHeight="1">
      <c r="A13" s="33">
        <v>3</v>
      </c>
      <c r="B13" s="35" t="s">
        <v>111</v>
      </c>
      <c r="C13" s="34"/>
      <c r="D13" s="36" t="s">
        <v>112</v>
      </c>
      <c r="E13" s="36" t="s">
        <v>45</v>
      </c>
      <c r="F13" s="37">
        <v>1</v>
      </c>
      <c r="G13" s="9"/>
      <c r="H13" s="30">
        <f t="shared" si="0"/>
        <v>0</v>
      </c>
    </row>
    <row r="14" spans="1:16" ht="12.75" customHeight="1">
      <c r="A14" s="26">
        <v>4</v>
      </c>
      <c r="B14" s="6" t="s">
        <v>42</v>
      </c>
      <c r="C14" s="6" t="s">
        <v>43</v>
      </c>
      <c r="D14" s="6" t="s">
        <v>44</v>
      </c>
      <c r="E14" s="6" t="s">
        <v>45</v>
      </c>
      <c r="F14" s="8">
        <v>1</v>
      </c>
      <c r="G14" s="9"/>
      <c r="H14" s="30">
        <f t="shared" si="0"/>
        <v>0</v>
      </c>
      <c r="O14">
        <f>rekapitulace!H8</f>
        <v>21</v>
      </c>
      <c r="P14">
        <f>ROUND(O14/100*H14,2)</f>
        <v>0</v>
      </c>
    </row>
    <row r="15" spans="1:16" ht="12.75" customHeight="1">
      <c r="A15" s="26">
        <v>5</v>
      </c>
      <c r="B15" s="6" t="s">
        <v>46</v>
      </c>
      <c r="C15" s="6" t="s">
        <v>43</v>
      </c>
      <c r="D15" s="6" t="s">
        <v>47</v>
      </c>
      <c r="E15" s="6" t="s">
        <v>48</v>
      </c>
      <c r="F15" s="8">
        <v>1</v>
      </c>
      <c r="G15" s="9"/>
      <c r="H15" s="30">
        <f t="shared" si="0"/>
        <v>0</v>
      </c>
      <c r="O15">
        <f>rekapitulace!H8</f>
        <v>21</v>
      </c>
      <c r="P15">
        <f>ROUND(O15/100*H15,2)</f>
        <v>0</v>
      </c>
    </row>
    <row r="16" spans="1:16" ht="12.75" customHeight="1">
      <c r="A16" s="26">
        <v>6</v>
      </c>
      <c r="B16" s="6" t="s">
        <v>49</v>
      </c>
      <c r="C16" s="6" t="s">
        <v>43</v>
      </c>
      <c r="D16" s="6" t="s">
        <v>50</v>
      </c>
      <c r="E16" s="6" t="s">
        <v>48</v>
      </c>
      <c r="F16" s="8">
        <v>2</v>
      </c>
      <c r="G16" s="9"/>
      <c r="H16" s="30">
        <f t="shared" si="0"/>
        <v>0</v>
      </c>
      <c r="O16">
        <f>rekapitulace!H8</f>
        <v>21</v>
      </c>
      <c r="P16">
        <f>ROUND(O16/100*H16,2)</f>
        <v>0</v>
      </c>
    </row>
    <row r="17" spans="1:13" ht="12.75" customHeight="1">
      <c r="A17" s="26">
        <v>7</v>
      </c>
      <c r="B17" s="39" t="s">
        <v>113</v>
      </c>
      <c r="C17" s="6"/>
      <c r="D17" s="40" t="s">
        <v>114</v>
      </c>
      <c r="E17" s="40" t="s">
        <v>45</v>
      </c>
      <c r="F17" s="8">
        <v>1</v>
      </c>
      <c r="G17" s="9"/>
      <c r="H17" s="30">
        <f t="shared" si="0"/>
        <v>0</v>
      </c>
      <c r="M17" s="57"/>
    </row>
    <row r="18" spans="1:16" ht="12.75" customHeight="1">
      <c r="A18" s="27"/>
      <c r="B18" s="8" t="s">
        <v>41</v>
      </c>
      <c r="C18" s="8"/>
      <c r="D18" s="8" t="s">
        <v>40</v>
      </c>
      <c r="E18" s="8"/>
      <c r="F18" s="8"/>
      <c r="G18" s="8"/>
      <c r="H18" s="30">
        <f>SUM(H11:H17)</f>
        <v>0</v>
      </c>
      <c r="P18">
        <f>SUM(P11:P16)</f>
        <v>0</v>
      </c>
    </row>
    <row r="19" spans="1:8" ht="12.75" customHeight="1">
      <c r="A19" s="28"/>
      <c r="B19" s="12"/>
      <c r="C19" s="12"/>
      <c r="D19" s="12"/>
      <c r="E19" s="12"/>
      <c r="F19" s="12"/>
      <c r="G19" s="12"/>
      <c r="H19" s="31"/>
    </row>
    <row r="20" spans="1:8" ht="12.75" customHeight="1">
      <c r="A20" s="29"/>
      <c r="B20" s="11" t="s">
        <v>21</v>
      </c>
      <c r="C20" s="11"/>
      <c r="D20" s="11" t="s">
        <v>51</v>
      </c>
      <c r="E20" s="11"/>
      <c r="F20" s="11"/>
      <c r="G20" s="11"/>
      <c r="H20" s="32"/>
    </row>
    <row r="21" spans="1:16" ht="12.75" customHeight="1">
      <c r="A21" s="26">
        <v>8</v>
      </c>
      <c r="B21" s="6" t="s">
        <v>58</v>
      </c>
      <c r="C21" s="6" t="s">
        <v>43</v>
      </c>
      <c r="D21" s="6" t="s">
        <v>59</v>
      </c>
      <c r="E21" s="6" t="s">
        <v>60</v>
      </c>
      <c r="F21" s="8">
        <v>2040.4</v>
      </c>
      <c r="G21" s="9"/>
      <c r="H21" s="30">
        <f>ROUND((F21*G21),2)</f>
        <v>0</v>
      </c>
      <c r="O21">
        <f>rekapitulace!H8</f>
        <v>21</v>
      </c>
      <c r="P21">
        <f>ROUND(O21/100*H21,2)</f>
        <v>0</v>
      </c>
    </row>
    <row r="22" spans="1:16" ht="12.75" customHeight="1">
      <c r="A22" s="26">
        <v>9</v>
      </c>
      <c r="B22" s="6" t="s">
        <v>52</v>
      </c>
      <c r="C22" s="6" t="s">
        <v>43</v>
      </c>
      <c r="D22" s="6" t="s">
        <v>53</v>
      </c>
      <c r="E22" s="6" t="s">
        <v>54</v>
      </c>
      <c r="F22" s="8">
        <v>2600</v>
      </c>
      <c r="G22" s="9"/>
      <c r="H22" s="30">
        <f>ROUND((F22*G22),2)</f>
        <v>0</v>
      </c>
      <c r="O22">
        <f>rekapitulace!H8</f>
        <v>21</v>
      </c>
      <c r="P22">
        <f>ROUND(O22/100*H22,2)</f>
        <v>0</v>
      </c>
    </row>
    <row r="23" spans="1:16" ht="12.75" customHeight="1">
      <c r="A23" s="26">
        <v>10</v>
      </c>
      <c r="B23" s="6" t="s">
        <v>55</v>
      </c>
      <c r="C23" s="6" t="s">
        <v>43</v>
      </c>
      <c r="D23" s="6" t="s">
        <v>56</v>
      </c>
      <c r="E23" s="6" t="s">
        <v>57</v>
      </c>
      <c r="F23" s="8">
        <v>13000</v>
      </c>
      <c r="G23" s="9"/>
      <c r="H23" s="30">
        <f>ROUND((F23*G23),2)</f>
        <v>0</v>
      </c>
      <c r="O23">
        <f>rekapitulace!H8</f>
        <v>21</v>
      </c>
      <c r="P23">
        <f>ROUND(O23/100*H23,2)</f>
        <v>0</v>
      </c>
    </row>
    <row r="24" spans="1:16" ht="12.75" customHeight="1">
      <c r="A24" s="26">
        <v>11</v>
      </c>
      <c r="B24" s="6" t="s">
        <v>92</v>
      </c>
      <c r="C24" s="6" t="s">
        <v>43</v>
      </c>
      <c r="D24" s="6" t="s">
        <v>93</v>
      </c>
      <c r="E24" s="6" t="s">
        <v>60</v>
      </c>
      <c r="F24" s="8">
        <v>133.14</v>
      </c>
      <c r="G24" s="9"/>
      <c r="H24" s="30">
        <f>ROUND((F24*G24),2)</f>
        <v>0</v>
      </c>
      <c r="O24">
        <f>rekapitulace!H8</f>
        <v>21</v>
      </c>
      <c r="P24">
        <f>ROUND(O24/100*H24,2)</f>
        <v>0</v>
      </c>
    </row>
    <row r="25" spans="1:8" ht="12.75" customHeight="1">
      <c r="A25" s="26">
        <v>12</v>
      </c>
      <c r="B25" s="38">
        <v>12932</v>
      </c>
      <c r="C25" s="6"/>
      <c r="D25" s="6" t="s">
        <v>117</v>
      </c>
      <c r="E25" s="6" t="s">
        <v>115</v>
      </c>
      <c r="F25" s="8">
        <v>1000</v>
      </c>
      <c r="G25" s="9"/>
      <c r="H25" s="30">
        <f>ROUND((F25*G25),2)</f>
        <v>0</v>
      </c>
    </row>
    <row r="26" spans="1:16" ht="12.75" customHeight="1">
      <c r="A26" s="27"/>
      <c r="B26" s="8" t="s">
        <v>21</v>
      </c>
      <c r="C26" s="8"/>
      <c r="D26" s="8" t="s">
        <v>51</v>
      </c>
      <c r="E26" s="8"/>
      <c r="F26" s="8"/>
      <c r="G26" s="8"/>
      <c r="H26" s="30">
        <f>SUM(H21:H25)</f>
        <v>0</v>
      </c>
      <c r="P26">
        <f>SUM(P21:P24)</f>
        <v>0</v>
      </c>
    </row>
    <row r="27" spans="1:8" ht="12.75" customHeight="1">
      <c r="A27" s="28"/>
      <c r="B27" s="12"/>
      <c r="C27" s="12"/>
      <c r="D27" s="12"/>
      <c r="E27" s="12"/>
      <c r="F27" s="12"/>
      <c r="G27" s="12"/>
      <c r="H27" s="31"/>
    </row>
    <row r="28" spans="1:8" ht="12.75" customHeight="1">
      <c r="A28" s="29"/>
      <c r="B28" s="11" t="s">
        <v>30</v>
      </c>
      <c r="C28" s="11"/>
      <c r="D28" s="11" t="s">
        <v>61</v>
      </c>
      <c r="E28" s="11"/>
      <c r="F28" s="11"/>
      <c r="G28" s="11"/>
      <c r="H28" s="32"/>
    </row>
    <row r="29" spans="1:16" ht="12.75" customHeight="1">
      <c r="A29" s="26">
        <v>13</v>
      </c>
      <c r="B29" s="6" t="s">
        <v>94</v>
      </c>
      <c r="C29" s="6" t="s">
        <v>43</v>
      </c>
      <c r="D29" s="6" t="s">
        <v>95</v>
      </c>
      <c r="E29" s="6" t="s">
        <v>60</v>
      </c>
      <c r="F29" s="8">
        <v>133.14</v>
      </c>
      <c r="G29" s="9"/>
      <c r="H29" s="30">
        <f aca="true" t="shared" si="1" ref="H29:H35">ROUND((F29*G29),2)</f>
        <v>0</v>
      </c>
      <c r="O29">
        <f>rekapitulace!H8</f>
        <v>21</v>
      </c>
      <c r="P29">
        <f aca="true" t="shared" si="2" ref="P29:P35">ROUND(O29/100*H29,2)</f>
        <v>0</v>
      </c>
    </row>
    <row r="30" spans="1:16" ht="12.75" customHeight="1">
      <c r="A30" s="26">
        <v>14</v>
      </c>
      <c r="B30" s="38">
        <v>567542</v>
      </c>
      <c r="C30" s="6" t="s">
        <v>43</v>
      </c>
      <c r="D30" s="6" t="s">
        <v>104</v>
      </c>
      <c r="E30" s="6" t="s">
        <v>57</v>
      </c>
      <c r="F30" s="8">
        <v>2780</v>
      </c>
      <c r="G30" s="9"/>
      <c r="H30" s="30">
        <f t="shared" si="1"/>
        <v>0</v>
      </c>
      <c r="O30">
        <f>rekapitulace!H8</f>
        <v>21</v>
      </c>
      <c r="P30">
        <f t="shared" si="2"/>
        <v>0</v>
      </c>
    </row>
    <row r="31" spans="1:16" ht="12.75" customHeight="1">
      <c r="A31" s="26">
        <v>15</v>
      </c>
      <c r="B31" s="6" t="s">
        <v>62</v>
      </c>
      <c r="C31" s="6" t="s">
        <v>43</v>
      </c>
      <c r="D31" s="6" t="s">
        <v>63</v>
      </c>
      <c r="E31" s="6" t="s">
        <v>57</v>
      </c>
      <c r="F31" s="8">
        <v>15780</v>
      </c>
      <c r="G31" s="9"/>
      <c r="H31" s="30">
        <f t="shared" si="1"/>
        <v>0</v>
      </c>
      <c r="O31">
        <f>rekapitulace!H8</f>
        <v>21</v>
      </c>
      <c r="P31">
        <f t="shared" si="2"/>
        <v>0</v>
      </c>
    </row>
    <row r="32" spans="1:16" ht="12.75" customHeight="1">
      <c r="A32" s="26">
        <v>16</v>
      </c>
      <c r="B32" s="6" t="s">
        <v>64</v>
      </c>
      <c r="C32" s="6" t="s">
        <v>43</v>
      </c>
      <c r="D32" s="6" t="s">
        <v>65</v>
      </c>
      <c r="E32" s="6" t="s">
        <v>57</v>
      </c>
      <c r="F32" s="8">
        <v>13000</v>
      </c>
      <c r="G32" s="9"/>
      <c r="H32" s="30">
        <f t="shared" si="1"/>
        <v>0</v>
      </c>
      <c r="O32">
        <f>rekapitulace!H8</f>
        <v>21</v>
      </c>
      <c r="P32">
        <f t="shared" si="2"/>
        <v>0</v>
      </c>
    </row>
    <row r="33" spans="1:8" ht="12.75" customHeight="1">
      <c r="A33" s="26">
        <v>17</v>
      </c>
      <c r="B33" s="39" t="s">
        <v>118</v>
      </c>
      <c r="C33" s="6"/>
      <c r="D33" s="40" t="s">
        <v>119</v>
      </c>
      <c r="E33" s="40" t="s">
        <v>57</v>
      </c>
      <c r="F33" s="8">
        <v>2780</v>
      </c>
      <c r="G33" s="9"/>
      <c r="H33" s="30">
        <f t="shared" si="1"/>
        <v>0</v>
      </c>
    </row>
    <row r="34" spans="1:16" ht="12.75" customHeight="1">
      <c r="A34" s="26">
        <v>18</v>
      </c>
      <c r="B34" s="6" t="s">
        <v>66</v>
      </c>
      <c r="C34" s="6" t="s">
        <v>43</v>
      </c>
      <c r="D34" s="6" t="s">
        <v>67</v>
      </c>
      <c r="E34" s="6" t="s">
        <v>57</v>
      </c>
      <c r="F34" s="8">
        <v>13000</v>
      </c>
      <c r="G34" s="9"/>
      <c r="H34" s="30">
        <f t="shared" si="1"/>
        <v>0</v>
      </c>
      <c r="O34">
        <f>rekapitulace!H8</f>
        <v>21</v>
      </c>
      <c r="P34">
        <f t="shared" si="2"/>
        <v>0</v>
      </c>
    </row>
    <row r="35" spans="1:16" ht="12.75" customHeight="1">
      <c r="A35" s="26">
        <v>19</v>
      </c>
      <c r="B35" s="6" t="s">
        <v>105</v>
      </c>
      <c r="C35" s="6" t="s">
        <v>106</v>
      </c>
      <c r="D35" s="6" t="s">
        <v>107</v>
      </c>
      <c r="E35" s="6" t="s">
        <v>57</v>
      </c>
      <c r="F35" s="8">
        <v>13000</v>
      </c>
      <c r="G35" s="9"/>
      <c r="H35" s="30">
        <f t="shared" si="1"/>
        <v>0</v>
      </c>
      <c r="O35">
        <f>rekapitulace!H8</f>
        <v>21</v>
      </c>
      <c r="P35">
        <f t="shared" si="2"/>
        <v>0</v>
      </c>
    </row>
    <row r="36" spans="1:16" ht="12.75" customHeight="1">
      <c r="A36" s="27"/>
      <c r="B36" s="8" t="s">
        <v>30</v>
      </c>
      <c r="C36" s="8"/>
      <c r="D36" s="8" t="s">
        <v>61</v>
      </c>
      <c r="E36" s="8"/>
      <c r="F36" s="8"/>
      <c r="G36" s="8"/>
      <c r="H36" s="30">
        <f>SUM(H29:H35)</f>
        <v>0</v>
      </c>
      <c r="P36">
        <f>SUM(P29:P35)</f>
        <v>0</v>
      </c>
    </row>
    <row r="37" spans="1:8" ht="12.75" customHeight="1">
      <c r="A37" s="28"/>
      <c r="B37" s="12"/>
      <c r="C37" s="12"/>
      <c r="D37" s="12"/>
      <c r="E37" s="12"/>
      <c r="F37" s="12"/>
      <c r="G37" s="12"/>
      <c r="H37" s="31"/>
    </row>
    <row r="38" spans="1:8" ht="12.75" customHeight="1">
      <c r="A38" s="29"/>
      <c r="B38" s="11" t="s">
        <v>73</v>
      </c>
      <c r="C38" s="11"/>
      <c r="D38" s="11" t="s">
        <v>72</v>
      </c>
      <c r="E38" s="11"/>
      <c r="F38" s="11"/>
      <c r="G38" s="11"/>
      <c r="H38" s="32"/>
    </row>
    <row r="39" spans="1:8" ht="12.75" customHeight="1">
      <c r="A39" s="29">
        <v>20</v>
      </c>
      <c r="B39" s="41">
        <v>91228</v>
      </c>
      <c r="C39" s="11"/>
      <c r="D39" s="11" t="s">
        <v>135</v>
      </c>
      <c r="E39" s="58" t="s">
        <v>128</v>
      </c>
      <c r="F39" s="59">
        <v>94</v>
      </c>
      <c r="G39" s="60"/>
      <c r="H39" s="61">
        <f>SUM(F39*G39)</f>
        <v>0</v>
      </c>
    </row>
    <row r="40" spans="1:16" ht="12.75" customHeight="1">
      <c r="A40" s="29">
        <v>21</v>
      </c>
      <c r="B40" s="6" t="s">
        <v>74</v>
      </c>
      <c r="C40" s="6" t="s">
        <v>43</v>
      </c>
      <c r="D40" s="6" t="s">
        <v>75</v>
      </c>
      <c r="E40" s="6" t="s">
        <v>57</v>
      </c>
      <c r="F40" s="8">
        <v>750</v>
      </c>
      <c r="G40" s="9"/>
      <c r="H40" s="30">
        <f>ROUND((F40*G40),2)</f>
        <v>0</v>
      </c>
      <c r="O40">
        <f>rekapitulace!H8</f>
        <v>21</v>
      </c>
      <c r="P40">
        <f>ROUND(O40/100*H40,2)</f>
        <v>0</v>
      </c>
    </row>
    <row r="41" spans="1:16" ht="12.75" customHeight="1">
      <c r="A41" s="29">
        <v>22</v>
      </c>
      <c r="B41" s="6" t="s">
        <v>76</v>
      </c>
      <c r="C41" s="6" t="s">
        <v>43</v>
      </c>
      <c r="D41" s="6" t="s">
        <v>77</v>
      </c>
      <c r="E41" s="6" t="s">
        <v>57</v>
      </c>
      <c r="F41" s="8">
        <v>750</v>
      </c>
      <c r="G41" s="9"/>
      <c r="H41" s="30">
        <f>ROUND((F41*G41),2)</f>
        <v>0</v>
      </c>
      <c r="O41">
        <f>rekapitulace!H8</f>
        <v>21</v>
      </c>
      <c r="P41">
        <f>ROUND(O41/100*H41,2)</f>
        <v>0</v>
      </c>
    </row>
    <row r="42" spans="1:16" ht="12.75" customHeight="1">
      <c r="A42" s="29">
        <v>23</v>
      </c>
      <c r="B42" s="6" t="s">
        <v>78</v>
      </c>
      <c r="C42" s="6" t="s">
        <v>43</v>
      </c>
      <c r="D42" s="6" t="s">
        <v>79</v>
      </c>
      <c r="E42" s="6" t="s">
        <v>54</v>
      </c>
      <c r="F42" s="8">
        <v>2600</v>
      </c>
      <c r="G42" s="9"/>
      <c r="H42" s="30">
        <f>ROUND((F42*G42),2)</f>
        <v>0</v>
      </c>
      <c r="O42">
        <f>rekapitulace!H8</f>
        <v>21</v>
      </c>
      <c r="P42">
        <f>ROUND(O42/100*H42,2)</f>
        <v>0</v>
      </c>
    </row>
    <row r="43" spans="1:16" ht="12.75" customHeight="1">
      <c r="A43" s="27"/>
      <c r="B43" s="8" t="s">
        <v>73</v>
      </c>
      <c r="C43" s="8"/>
      <c r="D43" s="8" t="s">
        <v>72</v>
      </c>
      <c r="E43" s="8"/>
      <c r="F43" s="8"/>
      <c r="G43" s="8"/>
      <c r="H43" s="30">
        <f>SUM(H39:H42)</f>
        <v>0</v>
      </c>
      <c r="P43">
        <f>SUM(P40:P42)</f>
        <v>0</v>
      </c>
    </row>
    <row r="44" spans="1:8" ht="12.75" customHeight="1">
      <c r="A44" s="28"/>
      <c r="B44" s="12"/>
      <c r="C44" s="12"/>
      <c r="D44" s="12"/>
      <c r="E44" s="12"/>
      <c r="F44" s="12"/>
      <c r="G44" s="12"/>
      <c r="H44" s="31"/>
    </row>
    <row r="45" spans="1:16" ht="12.75" customHeight="1">
      <c r="A45" s="27"/>
      <c r="B45" s="8"/>
      <c r="C45" s="8"/>
      <c r="D45" s="8" t="s">
        <v>80</v>
      </c>
      <c r="E45" s="8"/>
      <c r="F45" s="8"/>
      <c r="G45" s="8"/>
      <c r="H45" s="30">
        <f>+H18+H26+H36+H43</f>
        <v>0</v>
      </c>
      <c r="P45">
        <f>+P18+P26+P36+P43</f>
        <v>0</v>
      </c>
    </row>
    <row r="46" spans="1:8" ht="12.75" customHeight="1">
      <c r="A46" s="28"/>
      <c r="B46" s="12"/>
      <c r="C46" s="12"/>
      <c r="D46" s="12"/>
      <c r="E46" s="12"/>
      <c r="F46" s="12"/>
      <c r="G46" s="12"/>
      <c r="H46" s="31"/>
    </row>
    <row r="47" spans="1:8" ht="12.75" customHeight="1">
      <c r="A47" s="28" t="s">
        <v>81</v>
      </c>
      <c r="B47" s="12"/>
      <c r="C47" s="12"/>
      <c r="D47" s="12"/>
      <c r="E47" s="12"/>
      <c r="F47" s="12"/>
      <c r="G47" s="12"/>
      <c r="H47" s="31"/>
    </row>
    <row r="48" spans="1:8" ht="12.75" customHeight="1">
      <c r="A48" s="29"/>
      <c r="B48" s="11"/>
      <c r="C48" s="11"/>
      <c r="D48" s="11" t="s">
        <v>82</v>
      </c>
      <c r="E48" s="11"/>
      <c r="F48" s="11"/>
      <c r="G48" s="11"/>
      <c r="H48" s="32"/>
    </row>
    <row r="49" spans="1:16" ht="12.75" customHeight="1">
      <c r="A49" s="27"/>
      <c r="B49" s="8"/>
      <c r="C49" s="8"/>
      <c r="D49" s="8" t="s">
        <v>83</v>
      </c>
      <c r="E49" s="8"/>
      <c r="F49" s="8"/>
      <c r="G49" s="8"/>
      <c r="H49" s="30">
        <v>0</v>
      </c>
      <c r="P49">
        <v>0</v>
      </c>
    </row>
    <row r="50" spans="1:8" ht="12.75" customHeight="1">
      <c r="A50" s="29"/>
      <c r="B50" s="11"/>
      <c r="C50" s="11"/>
      <c r="D50" s="11" t="s">
        <v>84</v>
      </c>
      <c r="E50" s="11"/>
      <c r="F50" s="11"/>
      <c r="G50" s="11"/>
      <c r="H50" s="32"/>
    </row>
    <row r="51" spans="1:16" ht="12.75" customHeight="1">
      <c r="A51" s="29"/>
      <c r="B51" s="11"/>
      <c r="C51" s="11"/>
      <c r="D51" s="11" t="s">
        <v>85</v>
      </c>
      <c r="E51" s="11"/>
      <c r="F51" s="11"/>
      <c r="G51" s="11"/>
      <c r="H51" s="32">
        <v>0</v>
      </c>
      <c r="P51">
        <v>0</v>
      </c>
    </row>
    <row r="52" spans="1:16" ht="12.75" customHeight="1">
      <c r="A52" s="27"/>
      <c r="B52" s="8"/>
      <c r="C52" s="8"/>
      <c r="D52" s="8" t="s">
        <v>86</v>
      </c>
      <c r="E52" s="8"/>
      <c r="F52" s="8"/>
      <c r="G52" s="8"/>
      <c r="H52" s="30">
        <f>H49+H51</f>
        <v>0</v>
      </c>
      <c r="P52">
        <f>P49+P51</f>
        <v>0</v>
      </c>
    </row>
    <row r="53" spans="1:8" ht="12.75" customHeight="1">
      <c r="A53" s="28"/>
      <c r="B53" s="12"/>
      <c r="C53" s="12"/>
      <c r="D53" s="12"/>
      <c r="E53" s="12"/>
      <c r="F53" s="12"/>
      <c r="G53" s="12"/>
      <c r="H53" s="31"/>
    </row>
    <row r="54" spans="1:16" ht="12.75" customHeight="1">
      <c r="A54" s="23"/>
      <c r="B54" s="24"/>
      <c r="C54" s="24"/>
      <c r="D54" s="24" t="s">
        <v>86</v>
      </c>
      <c r="E54" s="24"/>
      <c r="F54" s="24"/>
      <c r="G54" s="24"/>
      <c r="H54" s="25">
        <f>H45+H52</f>
        <v>0</v>
      </c>
      <c r="P54">
        <f>P45+P52</f>
        <v>0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zoomScalePageLayoutView="0" workbookViewId="0" topLeftCell="A9">
      <selection activeCell="F41" sqref="F4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1.574218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4" max="14" width="10.57421875" style="0" bestFit="1" customWidth="1"/>
    <col min="15" max="16" width="9.140625" style="0" hidden="1" customWidth="1"/>
  </cols>
  <sheetData>
    <row r="2" ht="12.75" customHeight="1">
      <c r="C2" s="5" t="s">
        <v>12</v>
      </c>
    </row>
    <row r="4" spans="1:3" ht="12.75" customHeight="1">
      <c r="A4" t="s">
        <v>13</v>
      </c>
      <c r="C4" s="53" t="s">
        <v>133</v>
      </c>
    </row>
    <row r="5" spans="1:3" ht="12.75" customHeight="1">
      <c r="A5" t="s">
        <v>14</v>
      </c>
      <c r="C5" s="7" t="s">
        <v>124</v>
      </c>
    </row>
    <row r="6" spans="1:3" ht="12.75" customHeight="1">
      <c r="A6" t="s">
        <v>15</v>
      </c>
      <c r="C6" s="7" t="s">
        <v>137</v>
      </c>
    </row>
    <row r="7" spans="1:8" ht="12.75" customHeight="1">
      <c r="A7" s="13" t="s">
        <v>19</v>
      </c>
      <c r="B7" s="14" t="s">
        <v>22</v>
      </c>
      <c r="C7" s="14" t="s">
        <v>25</v>
      </c>
      <c r="D7" s="14" t="s">
        <v>27</v>
      </c>
      <c r="E7" s="14" t="s">
        <v>29</v>
      </c>
      <c r="F7" s="14" t="s">
        <v>31</v>
      </c>
      <c r="G7" s="63" t="s">
        <v>34</v>
      </c>
      <c r="H7" s="64"/>
    </row>
    <row r="8" spans="1:16" ht="12.75" customHeight="1">
      <c r="A8" s="18" t="s">
        <v>20</v>
      </c>
      <c r="B8" s="10" t="s">
        <v>23</v>
      </c>
      <c r="C8" s="10" t="s">
        <v>23</v>
      </c>
      <c r="D8" s="10"/>
      <c r="E8" s="10"/>
      <c r="F8" s="10" t="s">
        <v>32</v>
      </c>
      <c r="G8" s="10" t="s">
        <v>35</v>
      </c>
      <c r="H8" s="19" t="s">
        <v>36</v>
      </c>
      <c r="O8" t="s">
        <v>39</v>
      </c>
      <c r="P8" t="s">
        <v>10</v>
      </c>
    </row>
    <row r="9" spans="1:15" ht="12.75" customHeight="1">
      <c r="A9" s="15" t="s">
        <v>21</v>
      </c>
      <c r="B9" s="16" t="s">
        <v>24</v>
      </c>
      <c r="C9" s="16" t="s">
        <v>26</v>
      </c>
      <c r="D9" s="16" t="s">
        <v>28</v>
      </c>
      <c r="E9" s="16" t="s">
        <v>30</v>
      </c>
      <c r="F9" s="16" t="s">
        <v>33</v>
      </c>
      <c r="G9" s="16" t="s">
        <v>37</v>
      </c>
      <c r="H9" s="17" t="s">
        <v>38</v>
      </c>
      <c r="O9" t="s">
        <v>10</v>
      </c>
    </row>
    <row r="10" spans="1:8" ht="12.75" customHeight="1">
      <c r="A10" s="20"/>
      <c r="B10" s="21" t="s">
        <v>41</v>
      </c>
      <c r="C10" s="21"/>
      <c r="D10" s="21" t="s">
        <v>40</v>
      </c>
      <c r="E10" s="21"/>
      <c r="F10" s="21"/>
      <c r="G10" s="21"/>
      <c r="H10" s="22"/>
    </row>
    <row r="11" spans="1:8" ht="12.75" customHeight="1">
      <c r="A11" s="33">
        <v>1</v>
      </c>
      <c r="B11" s="35" t="s">
        <v>111</v>
      </c>
      <c r="C11" s="34"/>
      <c r="D11" s="36" t="s">
        <v>112</v>
      </c>
      <c r="E11" s="36" t="s">
        <v>45</v>
      </c>
      <c r="F11" s="37">
        <v>1</v>
      </c>
      <c r="G11" s="9"/>
      <c r="H11" s="30">
        <f aca="true" t="shared" si="0" ref="H11:H16">ROUND((F11*G11),2)</f>
        <v>0</v>
      </c>
    </row>
    <row r="12" spans="1:16" ht="12.75" customHeight="1">
      <c r="A12" s="26">
        <v>2</v>
      </c>
      <c r="B12" s="6" t="s">
        <v>90</v>
      </c>
      <c r="C12" s="6" t="s">
        <v>43</v>
      </c>
      <c r="D12" s="6" t="s">
        <v>91</v>
      </c>
      <c r="E12" s="6" t="s">
        <v>60</v>
      </c>
      <c r="F12" s="8">
        <v>650</v>
      </c>
      <c r="G12" s="9"/>
      <c r="H12" s="30">
        <f t="shared" si="0"/>
        <v>0</v>
      </c>
      <c r="O12">
        <f>rekapitulace!H8</f>
        <v>21</v>
      </c>
      <c r="P12">
        <f>ROUND(O12/100*H12,2)</f>
        <v>0</v>
      </c>
    </row>
    <row r="13" spans="1:16" ht="12.75" customHeight="1">
      <c r="A13" s="26">
        <v>3</v>
      </c>
      <c r="B13" s="6" t="s">
        <v>42</v>
      </c>
      <c r="C13" s="6" t="s">
        <v>43</v>
      </c>
      <c r="D13" s="6" t="s">
        <v>44</v>
      </c>
      <c r="E13" s="6" t="s">
        <v>45</v>
      </c>
      <c r="F13" s="8">
        <v>1</v>
      </c>
      <c r="G13" s="9"/>
      <c r="H13" s="30">
        <f t="shared" si="0"/>
        <v>0</v>
      </c>
      <c r="O13">
        <f>rekapitulace!H8</f>
        <v>21</v>
      </c>
      <c r="P13">
        <f>ROUND(O13/100*H13,2)</f>
        <v>0</v>
      </c>
    </row>
    <row r="14" spans="1:16" ht="12.75" customHeight="1">
      <c r="A14" s="26">
        <v>4</v>
      </c>
      <c r="B14" s="6" t="s">
        <v>46</v>
      </c>
      <c r="C14" s="6" t="s">
        <v>43</v>
      </c>
      <c r="D14" s="6" t="s">
        <v>47</v>
      </c>
      <c r="E14" s="6" t="s">
        <v>48</v>
      </c>
      <c r="F14" s="8">
        <v>1</v>
      </c>
      <c r="G14" s="9"/>
      <c r="H14" s="30">
        <f t="shared" si="0"/>
        <v>0</v>
      </c>
      <c r="O14">
        <f>rekapitulace!H8</f>
        <v>21</v>
      </c>
      <c r="P14">
        <f>ROUND(O14/100*H14,2)</f>
        <v>0</v>
      </c>
    </row>
    <row r="15" spans="1:16" ht="12.75" customHeight="1">
      <c r="A15" s="26">
        <v>5</v>
      </c>
      <c r="B15" s="6" t="s">
        <v>49</v>
      </c>
      <c r="C15" s="6" t="s">
        <v>43</v>
      </c>
      <c r="D15" s="6" t="s">
        <v>50</v>
      </c>
      <c r="E15" s="6" t="s">
        <v>48</v>
      </c>
      <c r="F15" s="8">
        <v>2</v>
      </c>
      <c r="G15" s="9"/>
      <c r="H15" s="30">
        <f t="shared" si="0"/>
        <v>0</v>
      </c>
      <c r="O15">
        <f>rekapitulace!H8</f>
        <v>21</v>
      </c>
      <c r="P15">
        <f>ROUND(O15/100*H15,2)</f>
        <v>0</v>
      </c>
    </row>
    <row r="16" spans="1:8" ht="12.75" customHeight="1">
      <c r="A16" s="26">
        <v>6</v>
      </c>
      <c r="B16" s="39" t="s">
        <v>113</v>
      </c>
      <c r="C16" s="6"/>
      <c r="D16" s="40" t="s">
        <v>114</v>
      </c>
      <c r="E16" s="40" t="s">
        <v>45</v>
      </c>
      <c r="F16" s="8">
        <v>1</v>
      </c>
      <c r="G16" s="9"/>
      <c r="H16" s="30">
        <f t="shared" si="0"/>
        <v>0</v>
      </c>
    </row>
    <row r="17" spans="1:16" ht="12.75" customHeight="1">
      <c r="A17" s="27"/>
      <c r="B17" s="8" t="s">
        <v>41</v>
      </c>
      <c r="C17" s="8"/>
      <c r="D17" s="8" t="s">
        <v>40</v>
      </c>
      <c r="E17" s="8"/>
      <c r="F17" s="8"/>
      <c r="G17" s="8"/>
      <c r="H17" s="30">
        <f>SUM(H11:H16)</f>
        <v>0</v>
      </c>
      <c r="P17">
        <f>SUM(P12:P15)</f>
        <v>0</v>
      </c>
    </row>
    <row r="18" spans="1:8" ht="12.75" customHeight="1">
      <c r="A18" s="28"/>
      <c r="B18" s="12"/>
      <c r="C18" s="12"/>
      <c r="D18" s="12"/>
      <c r="E18" s="12"/>
      <c r="F18" s="12"/>
      <c r="G18" s="12"/>
      <c r="H18" s="31"/>
    </row>
    <row r="19" spans="1:8" ht="12.75" customHeight="1">
      <c r="A19" s="29"/>
      <c r="B19" s="11" t="s">
        <v>21</v>
      </c>
      <c r="C19" s="11"/>
      <c r="D19" s="11" t="s">
        <v>51</v>
      </c>
      <c r="E19" s="11"/>
      <c r="F19" s="11"/>
      <c r="G19" s="11"/>
      <c r="H19" s="32"/>
    </row>
    <row r="20" spans="1:16" ht="12.75" customHeight="1">
      <c r="A20" s="26">
        <v>7</v>
      </c>
      <c r="B20" s="6" t="s">
        <v>58</v>
      </c>
      <c r="C20" s="6" t="s">
        <v>43</v>
      </c>
      <c r="D20" s="6" t="s">
        <v>59</v>
      </c>
      <c r="E20" s="6" t="s">
        <v>60</v>
      </c>
      <c r="F20" s="8">
        <v>450</v>
      </c>
      <c r="G20" s="9"/>
      <c r="H20" s="30">
        <f>ROUND((F20*G20),2)</f>
        <v>0</v>
      </c>
      <c r="O20">
        <f>rekapitulace!H8</f>
        <v>21</v>
      </c>
      <c r="P20">
        <f>ROUND(O20/100*H20,2)</f>
        <v>0</v>
      </c>
    </row>
    <row r="21" spans="1:16" ht="12.75" customHeight="1">
      <c r="A21" s="26">
        <v>8</v>
      </c>
      <c r="B21" s="6" t="s">
        <v>55</v>
      </c>
      <c r="C21" s="6" t="s">
        <v>43</v>
      </c>
      <c r="D21" s="6" t="s">
        <v>56</v>
      </c>
      <c r="E21" s="6" t="s">
        <v>57</v>
      </c>
      <c r="F21" s="8">
        <v>15000</v>
      </c>
      <c r="G21" s="9"/>
      <c r="H21" s="30">
        <f>ROUND((F21*G21),2)</f>
        <v>0</v>
      </c>
      <c r="N21" s="57"/>
      <c r="O21">
        <f>rekapitulace!H8</f>
        <v>21</v>
      </c>
      <c r="P21">
        <f>ROUND(O21/100*H21,2)</f>
        <v>0</v>
      </c>
    </row>
    <row r="22" spans="1:16" ht="12.75" customHeight="1">
      <c r="A22" s="26">
        <v>9</v>
      </c>
      <c r="B22" s="6" t="s">
        <v>92</v>
      </c>
      <c r="C22" s="6" t="s">
        <v>43</v>
      </c>
      <c r="D22" s="6" t="s">
        <v>93</v>
      </c>
      <c r="E22" s="6" t="s">
        <v>60</v>
      </c>
      <c r="F22" s="8">
        <v>150</v>
      </c>
      <c r="G22" s="9"/>
      <c r="H22" s="30">
        <f>ROUND((F22*G22),2)</f>
        <v>0</v>
      </c>
      <c r="O22">
        <f>rekapitulace!H8</f>
        <v>21</v>
      </c>
      <c r="P22">
        <f>ROUND(O22/100*H22,2)</f>
        <v>0</v>
      </c>
    </row>
    <row r="23" spans="1:8" ht="12.75" customHeight="1">
      <c r="A23" s="26">
        <v>10</v>
      </c>
      <c r="B23" s="38">
        <v>12932</v>
      </c>
      <c r="C23" s="6"/>
      <c r="D23" s="6" t="s">
        <v>117</v>
      </c>
      <c r="E23" s="40" t="s">
        <v>115</v>
      </c>
      <c r="F23" s="8">
        <v>1000</v>
      </c>
      <c r="G23" s="9"/>
      <c r="H23" s="30">
        <f>F23*G23</f>
        <v>0</v>
      </c>
    </row>
    <row r="24" spans="1:16" ht="12.75" customHeight="1">
      <c r="A24" s="27"/>
      <c r="B24" s="8" t="s">
        <v>21</v>
      </c>
      <c r="C24" s="8"/>
      <c r="D24" s="8" t="s">
        <v>51</v>
      </c>
      <c r="E24" s="8"/>
      <c r="F24" s="8"/>
      <c r="G24" s="8"/>
      <c r="H24" s="30">
        <f>SUM(H20:H23)</f>
        <v>0</v>
      </c>
      <c r="P24">
        <f>SUM(P20:P22)</f>
        <v>0</v>
      </c>
    </row>
    <row r="25" spans="1:8" ht="12.75" customHeight="1">
      <c r="A25" s="28"/>
      <c r="B25" s="12"/>
      <c r="C25" s="12"/>
      <c r="D25" s="12"/>
      <c r="E25" s="12"/>
      <c r="F25" s="12"/>
      <c r="G25" s="12"/>
      <c r="H25" s="31"/>
    </row>
    <row r="26" spans="1:8" ht="12.75" customHeight="1">
      <c r="A26" s="29"/>
      <c r="B26" s="11" t="s">
        <v>30</v>
      </c>
      <c r="C26" s="11"/>
      <c r="D26" s="11" t="s">
        <v>61</v>
      </c>
      <c r="E26" s="11"/>
      <c r="F26" s="11"/>
      <c r="G26" s="11"/>
      <c r="H26" s="32"/>
    </row>
    <row r="27" spans="1:16" ht="12.75" customHeight="1">
      <c r="A27" s="26">
        <v>11</v>
      </c>
      <c r="B27" s="6" t="s">
        <v>94</v>
      </c>
      <c r="C27" s="6" t="s">
        <v>43</v>
      </c>
      <c r="D27" s="6" t="s">
        <v>95</v>
      </c>
      <c r="E27" s="6" t="s">
        <v>60</v>
      </c>
      <c r="F27" s="8">
        <v>50</v>
      </c>
      <c r="G27" s="9"/>
      <c r="H27" s="30">
        <f>ROUND((F27*G27),2)</f>
        <v>0</v>
      </c>
      <c r="O27">
        <f>rekapitulace!H8</f>
        <v>21</v>
      </c>
      <c r="P27">
        <f>ROUND(O27/100*H27,2)</f>
        <v>0</v>
      </c>
    </row>
    <row r="28" spans="1:16" ht="12.75" customHeight="1">
      <c r="A28" s="26">
        <v>12</v>
      </c>
      <c r="B28" s="6" t="s">
        <v>62</v>
      </c>
      <c r="C28" s="6" t="s">
        <v>43</v>
      </c>
      <c r="D28" s="6" t="s">
        <v>63</v>
      </c>
      <c r="E28" s="6" t="s">
        <v>57</v>
      </c>
      <c r="F28" s="8">
        <v>15000</v>
      </c>
      <c r="G28" s="9"/>
      <c r="H28" s="30">
        <f>ROUND((F28*G28),2)</f>
        <v>0</v>
      </c>
      <c r="O28">
        <f>rekapitulace!H8</f>
        <v>21</v>
      </c>
      <c r="P28">
        <f>ROUND(O28/100*H28,2)</f>
        <v>0</v>
      </c>
    </row>
    <row r="29" spans="1:8" ht="12.75" customHeight="1">
      <c r="A29" s="26">
        <v>13</v>
      </c>
      <c r="B29" s="38">
        <v>57323</v>
      </c>
      <c r="C29" s="6" t="s">
        <v>106</v>
      </c>
      <c r="D29" s="6" t="s">
        <v>116</v>
      </c>
      <c r="E29" s="6" t="s">
        <v>57</v>
      </c>
      <c r="F29" s="8">
        <v>15000</v>
      </c>
      <c r="G29" s="9"/>
      <c r="H29" s="30">
        <f>ROUND((F29*G29),2)</f>
        <v>0</v>
      </c>
    </row>
    <row r="30" spans="1:16" ht="12.75" customHeight="1">
      <c r="A30" s="26">
        <v>14</v>
      </c>
      <c r="B30" s="6" t="s">
        <v>97</v>
      </c>
      <c r="C30" s="6" t="s">
        <v>43</v>
      </c>
      <c r="D30" s="6" t="s">
        <v>98</v>
      </c>
      <c r="E30" s="6" t="s">
        <v>60</v>
      </c>
      <c r="F30" s="8">
        <v>390</v>
      </c>
      <c r="G30" s="9"/>
      <c r="H30" s="30">
        <f>ROUND((F30*G30),2)</f>
        <v>0</v>
      </c>
      <c r="O30">
        <f>rekapitulace!H8</f>
        <v>21</v>
      </c>
      <c r="P30">
        <f>ROUND(O30/100*H30,2)</f>
        <v>0</v>
      </c>
    </row>
    <row r="31" spans="1:16" ht="12.75" customHeight="1">
      <c r="A31" s="27"/>
      <c r="B31" s="8" t="s">
        <v>30</v>
      </c>
      <c r="C31" s="8"/>
      <c r="D31" s="8" t="s">
        <v>61</v>
      </c>
      <c r="E31" s="8"/>
      <c r="F31" s="8"/>
      <c r="G31" s="8"/>
      <c r="H31" s="30">
        <f>SUM(H27:H30)</f>
        <v>0</v>
      </c>
      <c r="P31">
        <f>SUM(P27:P30)</f>
        <v>0</v>
      </c>
    </row>
    <row r="32" spans="1:8" ht="12.75" customHeight="1">
      <c r="A32" s="28"/>
      <c r="B32" s="12"/>
      <c r="C32" s="12"/>
      <c r="D32" s="12"/>
      <c r="E32" s="12"/>
      <c r="F32" s="12"/>
      <c r="G32" s="12"/>
      <c r="H32" s="31"/>
    </row>
    <row r="33" spans="1:8" ht="12.75" customHeight="1">
      <c r="A33" s="29"/>
      <c r="B33" s="11" t="s">
        <v>73</v>
      </c>
      <c r="C33" s="11"/>
      <c r="D33" s="11" t="s">
        <v>72</v>
      </c>
      <c r="E33" s="11"/>
      <c r="F33" s="11"/>
      <c r="G33" s="11"/>
      <c r="H33" s="32"/>
    </row>
    <row r="34" spans="1:8" ht="12.75" customHeight="1">
      <c r="A34" s="29">
        <v>15</v>
      </c>
      <c r="B34" s="41">
        <v>91228</v>
      </c>
      <c r="C34" s="11"/>
      <c r="D34" s="11" t="s">
        <v>135</v>
      </c>
      <c r="E34" s="11" t="s">
        <v>128</v>
      </c>
      <c r="F34" s="60">
        <v>126</v>
      </c>
      <c r="G34" s="60"/>
      <c r="H34" s="61">
        <f>SUM(F34*G34)</f>
        <v>0</v>
      </c>
    </row>
    <row r="35" spans="1:16" ht="12.75" customHeight="1">
      <c r="A35" s="29">
        <v>16</v>
      </c>
      <c r="B35" s="6" t="s">
        <v>74</v>
      </c>
      <c r="C35" s="6" t="s">
        <v>43</v>
      </c>
      <c r="D35" s="6" t="s">
        <v>75</v>
      </c>
      <c r="E35" s="6" t="s">
        <v>57</v>
      </c>
      <c r="F35" s="8">
        <v>714.28</v>
      </c>
      <c r="G35" s="9"/>
      <c r="H35" s="30">
        <f>ROUND((F35*G35),2)</f>
        <v>0</v>
      </c>
      <c r="O35">
        <f>rekapitulace!H8</f>
        <v>21</v>
      </c>
      <c r="P35">
        <f>ROUND(O35/100*H35,2)</f>
        <v>0</v>
      </c>
    </row>
    <row r="36" spans="1:16" ht="12.75" customHeight="1">
      <c r="A36" s="29">
        <v>17</v>
      </c>
      <c r="B36" s="6" t="s">
        <v>76</v>
      </c>
      <c r="C36" s="6" t="s">
        <v>43</v>
      </c>
      <c r="D36" s="6" t="s">
        <v>77</v>
      </c>
      <c r="E36" s="6" t="s">
        <v>57</v>
      </c>
      <c r="F36" s="8">
        <v>714.28</v>
      </c>
      <c r="G36" s="9"/>
      <c r="H36" s="30">
        <f>ROUND((F36*G36),2)</f>
        <v>0</v>
      </c>
      <c r="O36">
        <f>rekapitulace!H8</f>
        <v>21</v>
      </c>
      <c r="P36">
        <f>ROUND(O36/100*H36,2)</f>
        <v>0</v>
      </c>
    </row>
    <row r="37" spans="1:16" ht="12.75" customHeight="1">
      <c r="A37" s="27"/>
      <c r="B37" s="8" t="s">
        <v>73</v>
      </c>
      <c r="C37" s="8"/>
      <c r="D37" s="8" t="s">
        <v>72</v>
      </c>
      <c r="E37" s="8"/>
      <c r="F37" s="8"/>
      <c r="G37" s="8"/>
      <c r="H37" s="30">
        <f>SUM(H34:H36)</f>
        <v>0</v>
      </c>
      <c r="P37">
        <f>SUM(P35:P36)</f>
        <v>0</v>
      </c>
    </row>
    <row r="38" spans="1:8" ht="12.75" customHeight="1">
      <c r="A38" s="28"/>
      <c r="B38" s="12"/>
      <c r="C38" s="12"/>
      <c r="D38" s="12"/>
      <c r="E38" s="12"/>
      <c r="F38" s="12"/>
      <c r="G38" s="12"/>
      <c r="H38" s="31"/>
    </row>
    <row r="39" spans="1:16" ht="12.75" customHeight="1">
      <c r="A39" s="27"/>
      <c r="B39" s="8"/>
      <c r="C39" s="8"/>
      <c r="D39" s="8" t="s">
        <v>80</v>
      </c>
      <c r="E39" s="8"/>
      <c r="F39" s="8"/>
      <c r="G39" s="8"/>
      <c r="H39" s="30">
        <f>+H17+H24+H31+H37</f>
        <v>0</v>
      </c>
      <c r="P39">
        <f>+P17+P24+P31+P37</f>
        <v>0</v>
      </c>
    </row>
    <row r="40" spans="1:8" ht="12.75" customHeight="1">
      <c r="A40" s="28"/>
      <c r="B40" s="12"/>
      <c r="C40" s="12"/>
      <c r="D40" s="12"/>
      <c r="E40" s="12"/>
      <c r="F40" s="12"/>
      <c r="G40" s="12"/>
      <c r="H40" s="31"/>
    </row>
    <row r="41" spans="1:8" ht="12.75" customHeight="1">
      <c r="A41" s="28" t="s">
        <v>81</v>
      </c>
      <c r="B41" s="12"/>
      <c r="C41" s="12"/>
      <c r="D41" s="12"/>
      <c r="E41" s="12"/>
      <c r="F41" s="12"/>
      <c r="G41" s="12"/>
      <c r="H41" s="31"/>
    </row>
    <row r="42" spans="1:8" ht="12.75" customHeight="1">
      <c r="A42" s="29"/>
      <c r="B42" s="11"/>
      <c r="C42" s="11"/>
      <c r="D42" s="11" t="s">
        <v>82</v>
      </c>
      <c r="E42" s="11"/>
      <c r="F42" s="11"/>
      <c r="G42" s="11"/>
      <c r="H42" s="32"/>
    </row>
    <row r="43" spans="1:16" ht="12.75" customHeight="1">
      <c r="A43" s="27"/>
      <c r="B43" s="8"/>
      <c r="C43" s="8"/>
      <c r="D43" s="8" t="s">
        <v>83</v>
      </c>
      <c r="E43" s="8"/>
      <c r="F43" s="8"/>
      <c r="G43" s="8"/>
      <c r="H43" s="30">
        <v>0</v>
      </c>
      <c r="P43">
        <v>0</v>
      </c>
    </row>
    <row r="44" spans="1:8" ht="12.75" customHeight="1">
      <c r="A44" s="29"/>
      <c r="B44" s="11"/>
      <c r="C44" s="11"/>
      <c r="D44" s="11" t="s">
        <v>84</v>
      </c>
      <c r="E44" s="11"/>
      <c r="F44" s="11"/>
      <c r="G44" s="11"/>
      <c r="H44" s="32"/>
    </row>
    <row r="45" spans="1:16" ht="12.75" customHeight="1">
      <c r="A45" s="29"/>
      <c r="B45" s="11"/>
      <c r="C45" s="11"/>
      <c r="D45" s="11" t="s">
        <v>85</v>
      </c>
      <c r="E45" s="11"/>
      <c r="F45" s="11"/>
      <c r="G45" s="11"/>
      <c r="H45" s="32">
        <v>0</v>
      </c>
      <c r="P45">
        <v>0</v>
      </c>
    </row>
    <row r="46" spans="1:16" ht="12.75" customHeight="1">
      <c r="A46" s="27"/>
      <c r="B46" s="8"/>
      <c r="C46" s="8"/>
      <c r="D46" s="8" t="s">
        <v>86</v>
      </c>
      <c r="E46" s="8"/>
      <c r="F46" s="8"/>
      <c r="G46" s="8"/>
      <c r="H46" s="30">
        <f>H43+H45</f>
        <v>0</v>
      </c>
      <c r="P46">
        <f>P43+P45</f>
        <v>0</v>
      </c>
    </row>
    <row r="47" spans="1:8" ht="12.75" customHeight="1">
      <c r="A47" s="28"/>
      <c r="B47" s="12"/>
      <c r="C47" s="12"/>
      <c r="D47" s="12"/>
      <c r="E47" s="12"/>
      <c r="F47" s="12"/>
      <c r="G47" s="12"/>
      <c r="H47" s="31"/>
    </row>
    <row r="48" spans="1:16" ht="12.75" customHeight="1">
      <c r="A48" s="23"/>
      <c r="B48" s="24"/>
      <c r="C48" s="24"/>
      <c r="D48" s="24" t="s">
        <v>86</v>
      </c>
      <c r="E48" s="24"/>
      <c r="F48" s="24"/>
      <c r="G48" s="24"/>
      <c r="H48" s="25">
        <f>H39+H46</f>
        <v>0</v>
      </c>
      <c r="P48">
        <f>P39+P46</f>
        <v>0</v>
      </c>
    </row>
  </sheetData>
  <sheetProtection/>
  <mergeCells count="1">
    <mergeCell ref="G7:H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sabina.kolocova</cp:lastModifiedBy>
  <cp:lastPrinted>2020-03-23T07:29:02Z</cp:lastPrinted>
  <dcterms:created xsi:type="dcterms:W3CDTF">2020-03-17T13:04:43Z</dcterms:created>
  <dcterms:modified xsi:type="dcterms:W3CDTF">2020-03-23T07:29:06Z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