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<sst xmlns="http://schemas.openxmlformats.org/spreadsheetml/2006/main" count="641" uniqueCount="208">
  <si>
    <t>ASPE10</t>
  </si>
  <si>
    <t>S</t>
  </si>
  <si>
    <t>Příloha k formuláři pro ocenění nabídky</t>
  </si>
  <si>
    <t xml:space="preserve">Stavba: </t>
  </si>
  <si>
    <t>III/3285</t>
  </si>
  <si>
    <t>III/3285 Ovčáry - Býchory</t>
  </si>
  <si>
    <t>O</t>
  </si>
  <si>
    <t>Rozpočet:</t>
  </si>
  <si>
    <t>0,00</t>
  </si>
  <si>
    <t>15,00</t>
  </si>
  <si>
    <t>21,00</t>
  </si>
  <si>
    <t>2</t>
  </si>
  <si>
    <t>3</t>
  </si>
  <si>
    <t>SO 101</t>
  </si>
  <si>
    <t>Komunikace III/3285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</si>
  <si>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</si>
  <si>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</si>
  <si>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</si>
  <si>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</si>
  <si>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</si>
  <si>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</si>
  <si>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</si>
  <si>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</si>
  <si>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</si>
  <si>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</si>
  <si>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</si>
  <si>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</si>
  <si>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</si>
  <si>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</si>
  <si>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</si>
  <si>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</si>
  <si>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</si>
  <si>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</si>
  <si>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</si>
  <si>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</si>
  <si>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</si>
  <si>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/>
  </si>
  <si>
    <t>POPLATKY ZA SKLÁDKU - zemina a kamení</t>
  </si>
  <si>
    <t>M3</t>
  </si>
  <si>
    <t>PP</t>
  </si>
  <si>
    <t>VV</t>
  </si>
  <si>
    <t>TS</t>
  </si>
  <si>
    <t>zahrnuje veškeré poplatky provozovateli skládky související s uložením odpadu na skládce.</t>
  </si>
  <si>
    <t>015160</t>
  </si>
  <si>
    <t>POPLATKY ZA LIKVIDACŮ ODPADŮ NEKONTAMINOVANÝCH - 02 01 03 SMÝCENÉ STROMY A KEŘE</t>
  </si>
  <si>
    <t>T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</si>
  <si>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</si>
  <si>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02520</t>
  </si>
  <si>
    <t>ZKOUŠENÍ MATERIÁLŮ NEZÁVISLOU ZKUŠEBNOU</t>
  </si>
  <si>
    <t>KPL</t>
  </si>
  <si>
    <t>zahrnuje veškeré náklady spojené s objednatelem požadovanými zkouškami</t>
  </si>
  <si>
    <t>02720</t>
  </si>
  <si>
    <t>POMOC PRÁCE ZŘÍZ NEBO ZAJIŠŤ REGULACI A OCHRANU DOPRAVY</t>
  </si>
  <si>
    <t>zahrnuje veškeré náklady spojené s objednatelem požadovanými zařízeními</t>
  </si>
  <si>
    <t>02730</t>
  </si>
  <si>
    <t>POMOC PRÁCE ZŘÍZ NEBO ZAJIŠŤ OCHRANU INŽENÝRSKÝCH SÍTÍ</t>
  </si>
  <si>
    <t>02910</t>
  </si>
  <si>
    <t>R</t>
  </si>
  <si>
    <t>OSTATNÍ POŽADAVKY - Geodetické práce</t>
  </si>
  <si>
    <t>zahrnuje veškeré náklady spojené s objednatelem požadovanými pracemi,   
- pro stanovení orientační investorské ceny určete jednotkovou cenu jako 1% odhadované ceny stavby</t>
  </si>
  <si>
    <t>7</t>
  </si>
  <si>
    <t>02944</t>
  </si>
  <si>
    <t>OSTAT POŽADAVKY - DOKUMENTACE SKUTEČ PROVEDENÍ</t>
  </si>
  <si>
    <t>zahrnuje veškeré náklady spojené s objednatelem požadovanými pracemi</t>
  </si>
  <si>
    <t>8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</si>
  <si>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</si>
  <si>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</si>
  <si>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</si>
  <si>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Zemní práce</t>
  </si>
  <si>
    <t>11120</t>
  </si>
  <si>
    <t>ODSTRANĚNÍ KŘOVIN, NÁLETŮ A PROŘEZ VĚTVÍ</t>
  </si>
  <si>
    <t>M2</t>
  </si>
  <si>
    <t>odstranění křovin a stromů do průměru 100 mm  
doprava dřevin bez ohledu na vzdálenost  
spálení na hromadách nebo štěpkování</t>
  </si>
  <si>
    <t>113318</t>
  </si>
  <si>
    <t>ODSTRANĚNÍ PODKLADU ZPEVNĚNÝCH PLOCH ZE STABIL ZEMINY, ODVOZ DO 20KM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</si>
  <si>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</si>
  <si>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</t>
  </si>
  <si>
    <t>113328</t>
  </si>
  <si>
    <t>ODSTRAN PODKL ZPEVNĚNÝCH PLOCH Z KAMENIVA NESTMEL, ODVOZ DO 20KM</t>
  </si>
  <si>
    <t>12</t>
  </si>
  <si>
    <t>113728</t>
  </si>
  <si>
    <t>FRÉZOVÁNÍ ZPEVNĚNÝCH PLOCH ASFALTOVÝCH, ODVOZ DO 20KM</t>
  </si>
  <si>
    <t>13</t>
  </si>
  <si>
    <t>122738</t>
  </si>
  <si>
    <t>ODKOPÁVKY A PROKOPÁVKY OBECNÉ TŘ. I, ODVOZ DO 20KM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</si>
  <si>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</si>
  <si>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14</t>
  </si>
  <si>
    <t>123838</t>
  </si>
  <si>
    <t>ODKOP PRO SPOD STAVBU SILNIC A ŽELEZNIC TŘ. II, ODVOZ DO 20KM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</si>
  <si>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</si>
  <si>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15</t>
  </si>
  <si>
    <t>12911</t>
  </si>
  <si>
    <t>ČIŠTĚNÍ VOZOVEK OD NÁNOSU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</si>
  <si>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</si>
  <si>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16</t>
  </si>
  <si>
    <t>12924</t>
  </si>
  <si>
    <t>ČIŠTĚNÍ KRAJNIC OD NÁNOSU TL. DO 200MM</t>
  </si>
  <si>
    <t>17</t>
  </si>
  <si>
    <t>12931</t>
  </si>
  <si>
    <t>ČIŠTĚNÍ PŘÍKOPŮ OD NÁNOSU DO 0,25M3/M</t>
  </si>
  <si>
    <t>M</t>
  </si>
  <si>
    <t>18</t>
  </si>
  <si>
    <t>129946</t>
  </si>
  <si>
    <t>ČIŠTĚNÍ POTRUBÍ DN DO 400MM</t>
  </si>
  <si>
    <t>19</t>
  </si>
  <si>
    <t>132838</t>
  </si>
  <si>
    <t>HLOUBENÍ RÝH ŠÍŘ DO 2M PAŽ I NEPAŽ TŘ. II, ODVOZ DO 20KM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</si>
  <si>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</si>
  <si>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20</t>
  </si>
  <si>
    <t>17120</t>
  </si>
  <si>
    <t>ULOŽENÍ SYPANINY DO NÁSYPŮ A NA SKLÁDKY BEZ ZHUTNĚNÍ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</si>
  <si>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</si>
  <si>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22</t>
  </si>
  <si>
    <t>17511</t>
  </si>
  <si>
    <t>OBSYP POTRUBÍ A OBJEKTŮ SE ZHUTNĚNÍM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</si>
  <si>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</si>
  <si>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27</t>
  </si>
  <si>
    <t>18110</t>
  </si>
  <si>
    <t>ÚPRAVA PLÁNĚ SE ZHUTNĚNÍM V HORNINĚ TŘ. I</t>
  </si>
  <si>
    <t>položka zahrnuje úpravu pláně včetně vyrovnání výškových rozdílů. Míru zhutnění určuje projekt.</t>
  </si>
  <si>
    <t>23</t>
  </si>
  <si>
    <t>18220</t>
  </si>
  <si>
    <t>ROZPROSTŘENÍ ORNICE VE SVAHU</t>
  </si>
  <si>
    <t>položka zahrnuje:  
nutné přemístění ornice z dočasných skládek vzdálených do 50m  
rozprostření ornice v předepsané tloušťce ve svahu přes 1:5</t>
  </si>
  <si>
    <t>24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</si>
  <si>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</si>
  <si>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</si>
  <si>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</si>
  <si>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Vodorovné konstrukce</t>
  </si>
  <si>
    <t>25</t>
  </si>
  <si>
    <t>451314</t>
  </si>
  <si>
    <t>PODKLADNÍ A VÝPLŇOVÉ VRSTVY Z PROSTÉHO BETONU C25/30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</si>
  <si>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</si>
  <si>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26</t>
  </si>
  <si>
    <t>465512</t>
  </si>
  <si>
    <t>DLAŽBY Z LOMOVÉHO KAMENE NA MC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</si>
  <si>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</si>
  <si>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</si>
  <si>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29</t>
  </si>
  <si>
    <t>56314</t>
  </si>
  <si>
    <t>VOZOVKOVÉ VRSTVY Z MECHANICKY ZPEVNĚNÉHO KAMENIVA TL. DO 200MM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</si>
  <si>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</si>
  <si>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31</t>
  </si>
  <si>
    <t>56333</t>
  </si>
  <si>
    <t>VOZOVKOVÉ VRSTVY ZE ŠTĚRKODRTI TL. DO 150MM</t>
  </si>
  <si>
    <t>32</t>
  </si>
  <si>
    <t>56334</t>
  </si>
  <si>
    <t>VOZOVKOVÉ VRSTVY ZE ŠTĚRKODRTI TL. DO 200MM</t>
  </si>
  <si>
    <t>30</t>
  </si>
  <si>
    <t>56336</t>
  </si>
  <si>
    <t>VOZOVKOVÉ VRSTVY ZE ŠTĚRKODRTI TL. DO 300MM</t>
  </si>
  <si>
    <t>28</t>
  </si>
  <si>
    <t>56363</t>
  </si>
  <si>
    <t>VOZOVKOVÉ VRSTVY Z RECYKLOVANÉHO MATERIÁLU TL DO 150MM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</si>
  <si>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</si>
  <si>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33</t>
  </si>
  <si>
    <t>56960</t>
  </si>
  <si>
    <t>ZPEVNĚNÍ KRAJNIC Z RECYKLOVANÉHO MATERIÁLU</t>
  </si>
  <si>
    <t>34</t>
  </si>
  <si>
    <t>572123</t>
  </si>
  <si>
    <t>INFILTRAČNÍ POSTŘIK Z EMULZE DO 1,0KG/M2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</si>
  <si>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</si>
  <si>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35</t>
  </si>
  <si>
    <t>572213</t>
  </si>
  <si>
    <t>SPOJOVACÍ POSTŘIK Z EMULZE DO 0,5KG/M2</t>
  </si>
  <si>
    <t>36</t>
  </si>
  <si>
    <t>57472</t>
  </si>
  <si>
    <t>VOZOVKOVÉ VÝZTUŽNÉ VRSTVY Z TEXTILIE</t>
  </si>
  <si>
    <t>- dodání textilie v požadované kvalitě a v množství včetně přesahů (přesahy započteny v jednotkové ceně)  
- očištění podkladu  
- pokládka textilie dle předepsaného technologického předpisu</t>
  </si>
  <si>
    <t>37</t>
  </si>
  <si>
    <t>57476</t>
  </si>
  <si>
    <t>VOZOVKOVÉ VÝZTUŽNÉ VRSTVY Z GEOMŘÍŽOVINY S TKANINOU</t>
  </si>
  <si>
    <t>- dodání geomříže v požadované kvalitě a v množství včetně přesahů (přesahy započteny v jednotkové ceně)  
- očištění podkladu  
- pokládka geomříže dle předepsaného technologického předpisu</t>
  </si>
  <si>
    <t>38</t>
  </si>
  <si>
    <t>574A34</t>
  </si>
  <si>
    <t>ASFALTOVÝ BETON PRO OBRUSNÉ VRSTVY ACO 11+, 11S TL. 40MM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</si>
  <si>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</si>
  <si>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39</t>
  </si>
  <si>
    <t>574C56</t>
  </si>
  <si>
    <t>ASFALTOVÝ BETON PRO LOŽNÍ VRSTVY ACL 16+, 16S TL. 60MM</t>
  </si>
  <si>
    <t>40</t>
  </si>
  <si>
    <t>574E46</t>
  </si>
  <si>
    <t>ASFALTOVÝ BETON PRO PODKLADNÍ VRSTVY ACP 16+, 16S TL. 50MM</t>
  </si>
  <si>
    <t>Potrubí</t>
  </si>
  <si>
    <t>44</t>
  </si>
  <si>
    <t>86745</t>
  </si>
  <si>
    <t>CHRÁNIČKY Z TRUB OCELOVÝCH PODÉLNĚ PŮLENÝCH DN DO 300MM</t>
  </si>
  <si>
    <t>položky pro zhotovení potrubí platí bez ohledu na sklon.  
zahrnuje:  
- výrobní dokumentaci (včetně technologického předpisu)  
- dodání veškerého trubního a pomocného materiálu  (trouby včetně podélného rozpůlení,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  
- opláštění dle dokumentace a nutné opravy opláštění při jeho poškození</t>
  </si>
  <si>
    <t>45</t>
  </si>
  <si>
    <t>899302</t>
  </si>
  <si>
    <t>DOPLŇKY NA PLYN POTRUBÍ - ČICHAČKY</t>
  </si>
  <si>
    <t>KUS</t>
  </si>
  <si>
    <t>- Položka zahrnuje veškerý materiál, výrobky a polotovary, včetně mimostaveništní a vnitrostaveništní dopravy (rovněž přesuny), včetně naložení a složení,případně s uložením.   
- položka čichačka zahrnuje i zaizolování podzemní části.</t>
  </si>
  <si>
    <t>46</t>
  </si>
  <si>
    <t>899650</t>
  </si>
  <si>
    <t>PANAL SILNIČNÍ TYPU IZD 300/100/15 JP 20TUN</t>
  </si>
  <si>
    <t>Ostatní konstrukce a práce</t>
  </si>
  <si>
    <t>41</t>
  </si>
  <si>
    <t>914123</t>
  </si>
  <si>
    <t>DOPRAVNÍ ZNAČKY ZÁKLADNÍ VELIKOSTI OCELOVÉ FÓLIE TŘ 1 - DEMONTÁŽ</t>
  </si>
  <si>
    <t>Položka zahrnuje odstranění, demontáž a odklizení materiálu s odvozem na předepsané místo</t>
  </si>
  <si>
    <t>42</t>
  </si>
  <si>
    <t>915111</t>
  </si>
  <si>
    <t>VODOROVNÉ DOPRAVNÍ ZNAČENÍ BARVOU HLADKÉ - DODÁVKA A POKLÁDKA</t>
  </si>
  <si>
    <t>položka zahrnuje:  
- dodání a pokládku nátěrového materiálu (měří se pouze natíraná plocha)  
- předznačení a reflexní úpravu</t>
  </si>
  <si>
    <t>43</t>
  </si>
  <si>
    <t>915211</t>
  </si>
  <si>
    <t>VODOROVNÉ DOPRAVNÍ ZNAČENÍ PLASTEM HLADKÉ - DODÁVKA A POKLÁDKA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</si>
</sst>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4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2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right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3"/>
  <sheetViews>
    <sheetView tabSelected="1" zoomScalePageLayoutView="0" workbookViewId="0" topLeftCell="B1">
      <pane ySplit="7" topLeftCell="A8" activePane="bottomLeft" state="frozen"/>
      <selection pane="topLeft" activeCell="A1" sqref="A1"/>
      <selection pane="bottomLeft" activeCell="L2" sqref="L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/>
      <c r="F1" s="1"/>
      <c r="G1" s="1"/>
      <c r="H1" s="1"/>
      <c r="I1" s="1"/>
      <c r="P1" t="s">
        <v>11</v>
      </c>
    </row>
    <row r="2" spans="2:16" ht="24.75" customHeight="1">
      <c r="B2" s="1"/>
      <c r="C2" s="1"/>
      <c r="D2" s="1"/>
      <c r="E2" s="2" t="s">
        <v>2</v>
      </c>
      <c r="F2" s="1"/>
      <c r="G2" s="1"/>
      <c r="H2" s="4"/>
      <c r="I2" s="4"/>
      <c r="O2">
        <f>0+O8+O41+O106+O115+O168+O181</f>
        <v>0</v>
      </c>
      <c r="P2" t="s">
        <v>12</v>
      </c>
    </row>
    <row r="3" spans="1:16" ht="15" customHeight="1">
      <c r="A3" t="s">
        <v>1</v>
      </c>
      <c r="B3" s="5" t="s">
        <v>3</v>
      </c>
      <c r="C3" s="28" t="s">
        <v>4</v>
      </c>
      <c r="D3" s="29"/>
      <c r="E3" s="6" t="s">
        <v>5</v>
      </c>
      <c r="F3" s="1"/>
      <c r="G3" s="3"/>
      <c r="H3" s="25" t="s">
        <v>13</v>
      </c>
      <c r="I3" s="26">
        <f>0+I8+I41+I106+I115+I168+I181</f>
        <v>0</v>
      </c>
      <c r="O3" t="s">
        <v>8</v>
      </c>
      <c r="P3" t="s">
        <v>11</v>
      </c>
    </row>
    <row r="4" spans="1:16" ht="15" customHeight="1">
      <c r="A4" t="s">
        <v>6</v>
      </c>
      <c r="B4" s="8" t="s">
        <v>7</v>
      </c>
      <c r="C4" s="30" t="s">
        <v>13</v>
      </c>
      <c r="D4" s="31"/>
      <c r="E4" s="9" t="s">
        <v>14</v>
      </c>
      <c r="F4" s="4"/>
      <c r="G4" s="4"/>
      <c r="H4" s="10"/>
      <c r="I4" s="10"/>
      <c r="O4" t="s">
        <v>9</v>
      </c>
      <c r="P4" t="s">
        <v>11</v>
      </c>
    </row>
    <row r="5" spans="1:16" ht="12.75" customHeight="1">
      <c r="A5" s="27" t="s">
        <v>15</v>
      </c>
      <c r="B5" s="27" t="s">
        <v>17</v>
      </c>
      <c r="C5" s="27" t="s">
        <v>19</v>
      </c>
      <c r="D5" s="27" t="s">
        <v>20</v>
      </c>
      <c r="E5" s="27" t="s">
        <v>21</v>
      </c>
      <c r="F5" s="27" t="s">
        <v>23</v>
      </c>
      <c r="G5" s="27" t="s">
        <v>25</v>
      </c>
      <c r="H5" s="27" t="s">
        <v>27</v>
      </c>
      <c r="I5" s="27"/>
      <c r="O5" t="s">
        <v>10</v>
      </c>
      <c r="P5" t="s">
        <v>11</v>
      </c>
    </row>
    <row r="6" spans="1:9" ht="12.75" customHeight="1">
      <c r="A6" s="27"/>
      <c r="B6" s="27"/>
      <c r="C6" s="27"/>
      <c r="D6" s="27"/>
      <c r="E6" s="27"/>
      <c r="F6" s="27"/>
      <c r="G6" s="27"/>
      <c r="H6" s="7" t="s">
        <v>28</v>
      </c>
      <c r="I6" s="7" t="s">
        <v>30</v>
      </c>
    </row>
    <row r="7" spans="1:9" ht="12.75" customHeight="1">
      <c r="A7" s="7" t="s">
        <v>16</v>
      </c>
      <c r="B7" s="7" t="s">
        <v>18</v>
      </c>
      <c r="C7" s="7" t="s">
        <v>11</v>
      </c>
      <c r="D7" s="7" t="s">
        <v>12</v>
      </c>
      <c r="E7" s="7" t="s">
        <v>22</v>
      </c>
      <c r="F7" s="7" t="s">
        <v>24</v>
      </c>
      <c r="G7" s="7" t="s">
        <v>26</v>
      </c>
      <c r="H7" s="7" t="s">
        <v>29</v>
      </c>
      <c r="I7" s="7" t="s">
        <v>31</v>
      </c>
    </row>
    <row r="8" spans="1:18" ht="12.75" customHeight="1">
      <c r="A8" s="10" t="s">
        <v>32</v>
      </c>
      <c r="B8" s="10"/>
      <c r="C8" s="12" t="s">
        <v>16</v>
      </c>
      <c r="D8" s="10"/>
      <c r="E8" s="13" t="s">
        <v>33</v>
      </c>
      <c r="F8" s="10"/>
      <c r="G8" s="10"/>
      <c r="H8" s="10"/>
      <c r="I8" s="14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2.75">
      <c r="A9" s="11" t="s">
        <v>34</v>
      </c>
      <c r="B9" s="15" t="s">
        <v>18</v>
      </c>
      <c r="C9" s="15" t="s">
        <v>35</v>
      </c>
      <c r="D9" s="11" t="s">
        <v>36</v>
      </c>
      <c r="E9" s="16" t="s">
        <v>37</v>
      </c>
      <c r="F9" s="17" t="s">
        <v>38</v>
      </c>
      <c r="G9" s="18">
        <v>3571.48</v>
      </c>
      <c r="H9" s="18"/>
      <c r="I9" s="18">
        <f>ROUND(ROUND(H9,2)*ROUND(G9,2),2)</f>
        <v>0</v>
      </c>
      <c r="O9">
        <f>(I9*21)/100</f>
        <v>0</v>
      </c>
      <c r="P9" t="s">
        <v>11</v>
      </c>
    </row>
    <row r="10" spans="1:5" ht="12.75">
      <c r="A10" s="19" t="s">
        <v>39</v>
      </c>
      <c r="E10" s="20" t="s">
        <v>36</v>
      </c>
    </row>
    <row r="11" spans="1:5" ht="12.75">
      <c r="A11" s="21" t="s">
        <v>40</v>
      </c>
      <c r="E11" s="22" t="s">
        <v>36</v>
      </c>
    </row>
    <row r="12" spans="1:5" ht="25.5">
      <c r="A12" t="s">
        <v>41</v>
      </c>
      <c r="E12" s="20" t="s">
        <v>42</v>
      </c>
    </row>
    <row r="13" spans="1:16" ht="25.5">
      <c r="A13" s="11" t="s">
        <v>34</v>
      </c>
      <c r="B13" s="15" t="s">
        <v>11</v>
      </c>
      <c r="C13" s="15" t="s">
        <v>43</v>
      </c>
      <c r="D13" s="11" t="s">
        <v>36</v>
      </c>
      <c r="E13" s="16" t="s">
        <v>44</v>
      </c>
      <c r="F13" s="17" t="s">
        <v>45</v>
      </c>
      <c r="G13" s="18">
        <v>32</v>
      </c>
      <c r="H13" s="18"/>
      <c r="I13" s="18">
        <f>ROUND(ROUND(H13,2)*ROUND(G13,2),2)</f>
        <v>0</v>
      </c>
      <c r="O13">
        <f>(I13*21)/100</f>
        <v>0</v>
      </c>
      <c r="P13" t="s">
        <v>11</v>
      </c>
    </row>
    <row r="14" spans="1:5" ht="12.75">
      <c r="A14" s="19" t="s">
        <v>39</v>
      </c>
      <c r="E14" s="20" t="s">
        <v>36</v>
      </c>
    </row>
    <row r="15" spans="1:5" ht="12.75">
      <c r="A15" s="21" t="s">
        <v>40</v>
      </c>
      <c r="E15" s="22" t="s">
        <v>36</v>
      </c>
    </row>
    <row r="16" spans="1:5" ht="140.25">
      <c r="A16" t="s">
        <v>41</v>
      </c>
      <c r="E16" s="20" t="s">
        <v>46</v>
      </c>
    </row>
    <row r="17" spans="1:16" ht="12.75">
      <c r="A17" s="11" t="s">
        <v>34</v>
      </c>
      <c r="B17" s="15" t="s">
        <v>12</v>
      </c>
      <c r="C17" s="15" t="s">
        <v>47</v>
      </c>
      <c r="D17" s="11" t="s">
        <v>36</v>
      </c>
      <c r="E17" s="16" t="s">
        <v>48</v>
      </c>
      <c r="F17" s="17" t="s">
        <v>49</v>
      </c>
      <c r="G17" s="18">
        <v>1</v>
      </c>
      <c r="H17" s="18"/>
      <c r="I17" s="18">
        <f>ROUND(ROUND(H17,2)*ROUND(G17,2),2)</f>
        <v>0</v>
      </c>
      <c r="O17">
        <f>(I17*21)/100</f>
        <v>0</v>
      </c>
      <c r="P17" t="s">
        <v>11</v>
      </c>
    </row>
    <row r="18" spans="1:5" ht="12.75">
      <c r="A18" s="19" t="s">
        <v>39</v>
      </c>
      <c r="E18" s="20" t="s">
        <v>36</v>
      </c>
    </row>
    <row r="19" spans="1:5" ht="12.75">
      <c r="A19" s="21" t="s">
        <v>40</v>
      </c>
      <c r="E19" s="22" t="s">
        <v>36</v>
      </c>
    </row>
    <row r="20" spans="1:5" ht="12.75">
      <c r="A20" t="s">
        <v>41</v>
      </c>
      <c r="E20" s="20" t="s">
        <v>50</v>
      </c>
    </row>
    <row r="21" spans="1:16" ht="12.75">
      <c r="A21" s="11" t="s">
        <v>34</v>
      </c>
      <c r="B21" s="15" t="s">
        <v>22</v>
      </c>
      <c r="C21" s="15" t="s">
        <v>51</v>
      </c>
      <c r="D21" s="11" t="s">
        <v>36</v>
      </c>
      <c r="E21" s="16" t="s">
        <v>52</v>
      </c>
      <c r="F21" s="17" t="s">
        <v>49</v>
      </c>
      <c r="G21" s="18">
        <v>1</v>
      </c>
      <c r="H21" s="18"/>
      <c r="I21" s="18">
        <f>ROUND(ROUND(H21,2)*ROUND(G21,2),2)</f>
        <v>0</v>
      </c>
      <c r="O21">
        <f>(I21*21)/100</f>
        <v>0</v>
      </c>
      <c r="P21" t="s">
        <v>11</v>
      </c>
    </row>
    <row r="22" spans="1:5" ht="12.75">
      <c r="A22" s="19" t="s">
        <v>39</v>
      </c>
      <c r="E22" s="20" t="s">
        <v>36</v>
      </c>
    </row>
    <row r="23" spans="1:5" ht="12.75">
      <c r="A23" s="21" t="s">
        <v>40</v>
      </c>
      <c r="E23" s="22" t="s">
        <v>36</v>
      </c>
    </row>
    <row r="24" spans="1:5" ht="12.75">
      <c r="A24" t="s">
        <v>41</v>
      </c>
      <c r="E24" s="20" t="s">
        <v>53</v>
      </c>
    </row>
    <row r="25" spans="1:16" ht="12.75">
      <c r="A25" s="11" t="s">
        <v>34</v>
      </c>
      <c r="B25" s="15" t="s">
        <v>24</v>
      </c>
      <c r="C25" s="15" t="s">
        <v>54</v>
      </c>
      <c r="D25" s="11" t="s">
        <v>36</v>
      </c>
      <c r="E25" s="16" t="s">
        <v>55</v>
      </c>
      <c r="F25" s="17" t="s">
        <v>49</v>
      </c>
      <c r="G25" s="18">
        <v>1</v>
      </c>
      <c r="H25" s="18"/>
      <c r="I25" s="18">
        <f>ROUND(ROUND(H25,2)*ROUND(G25,2),2)</f>
        <v>0</v>
      </c>
      <c r="O25">
        <f>(I25*21)/100</f>
        <v>0</v>
      </c>
      <c r="P25" t="s">
        <v>11</v>
      </c>
    </row>
    <row r="26" spans="1:5" ht="12.75">
      <c r="A26" s="19" t="s">
        <v>39</v>
      </c>
      <c r="E26" s="20" t="s">
        <v>36</v>
      </c>
    </row>
    <row r="27" spans="1:5" ht="12.75">
      <c r="A27" s="21" t="s">
        <v>40</v>
      </c>
      <c r="E27" s="22" t="s">
        <v>36</v>
      </c>
    </row>
    <row r="28" spans="1:5" ht="12.75">
      <c r="A28" t="s">
        <v>41</v>
      </c>
      <c r="E28" s="20" t="s">
        <v>53</v>
      </c>
    </row>
    <row r="29" spans="1:16" ht="12.75">
      <c r="A29" s="11" t="s">
        <v>34</v>
      </c>
      <c r="B29" s="15" t="s">
        <v>26</v>
      </c>
      <c r="C29" s="15" t="s">
        <v>56</v>
      </c>
      <c r="D29" s="11" t="s">
        <v>57</v>
      </c>
      <c r="E29" s="16" t="s">
        <v>58</v>
      </c>
      <c r="F29" s="17" t="s">
        <v>49</v>
      </c>
      <c r="G29" s="18">
        <v>1</v>
      </c>
      <c r="H29" s="18"/>
      <c r="I29" s="18">
        <f>ROUND(ROUND(H29,2)*ROUND(G29,2),2)</f>
        <v>0</v>
      </c>
      <c r="O29">
        <f>(I29*21)/100</f>
        <v>0</v>
      </c>
      <c r="P29" t="s">
        <v>11</v>
      </c>
    </row>
    <row r="30" spans="1:5" ht="12.75">
      <c r="A30" s="19" t="s">
        <v>39</v>
      </c>
      <c r="E30" s="20" t="s">
        <v>36</v>
      </c>
    </row>
    <row r="31" spans="1:5" ht="12.75">
      <c r="A31" s="21" t="s">
        <v>40</v>
      </c>
      <c r="E31" s="22" t="s">
        <v>36</v>
      </c>
    </row>
    <row r="32" spans="1:5" ht="38.25">
      <c r="A32" t="s">
        <v>41</v>
      </c>
      <c r="E32" s="20" t="s">
        <v>59</v>
      </c>
    </row>
    <row r="33" spans="1:16" ht="12.75">
      <c r="A33" s="11" t="s">
        <v>34</v>
      </c>
      <c r="B33" s="15" t="s">
        <v>60</v>
      </c>
      <c r="C33" s="15" t="s">
        <v>61</v>
      </c>
      <c r="D33" s="11" t="s">
        <v>36</v>
      </c>
      <c r="E33" s="16" t="s">
        <v>62</v>
      </c>
      <c r="F33" s="17" t="s">
        <v>49</v>
      </c>
      <c r="G33" s="18">
        <v>1</v>
      </c>
      <c r="H33" s="18"/>
      <c r="I33" s="18">
        <f>ROUND(ROUND(H33,2)*ROUND(G33,2),2)</f>
        <v>0</v>
      </c>
      <c r="O33">
        <f>(I33*21)/100</f>
        <v>0</v>
      </c>
      <c r="P33" t="s">
        <v>11</v>
      </c>
    </row>
    <row r="34" spans="1:5" ht="12.75">
      <c r="A34" s="19" t="s">
        <v>39</v>
      </c>
      <c r="E34" s="20" t="s">
        <v>36</v>
      </c>
    </row>
    <row r="35" spans="1:5" ht="12.75">
      <c r="A35" s="21" t="s">
        <v>40</v>
      </c>
      <c r="E35" s="22" t="s">
        <v>36</v>
      </c>
    </row>
    <row r="36" spans="1:5" ht="12.75">
      <c r="A36" t="s">
        <v>41</v>
      </c>
      <c r="E36" s="20" t="s">
        <v>63</v>
      </c>
    </row>
    <row r="37" spans="1:16" ht="12.75">
      <c r="A37" s="11" t="s">
        <v>34</v>
      </c>
      <c r="B37" s="15" t="s">
        <v>64</v>
      </c>
      <c r="C37" s="15" t="s">
        <v>65</v>
      </c>
      <c r="D37" s="11" t="s">
        <v>36</v>
      </c>
      <c r="E37" s="16" t="s">
        <v>66</v>
      </c>
      <c r="F37" s="17" t="s">
        <v>49</v>
      </c>
      <c r="G37" s="18">
        <v>1</v>
      </c>
      <c r="H37" s="18"/>
      <c r="I37" s="18">
        <f>ROUND(ROUND(H37,2)*ROUND(G37,2),2)</f>
        <v>0</v>
      </c>
      <c r="O37">
        <f>(I37*21)/100</f>
        <v>0</v>
      </c>
      <c r="P37" t="s">
        <v>11</v>
      </c>
    </row>
    <row r="38" spans="1:5" ht="12.75">
      <c r="A38" s="19" t="s">
        <v>39</v>
      </c>
      <c r="E38" s="20" t="s">
        <v>36</v>
      </c>
    </row>
    <row r="39" spans="1:5" ht="12.75">
      <c r="A39" s="21" t="s">
        <v>40</v>
      </c>
      <c r="E39" s="22" t="s">
        <v>36</v>
      </c>
    </row>
    <row r="40" spans="1:5" ht="25.5">
      <c r="A40" t="s">
        <v>41</v>
      </c>
      <c r="E40" s="20" t="s">
        <v>67</v>
      </c>
    </row>
    <row r="41" spans="1:18" ht="12.75" customHeight="1">
      <c r="A41" s="4" t="s">
        <v>32</v>
      </c>
      <c r="B41" s="4"/>
      <c r="C41" s="23" t="s">
        <v>18</v>
      </c>
      <c r="D41" s="4"/>
      <c r="E41" s="13" t="s">
        <v>68</v>
      </c>
      <c r="F41" s="4"/>
      <c r="G41" s="4"/>
      <c r="H41" s="4"/>
      <c r="I41" s="24">
        <f>0+Q41</f>
        <v>0</v>
      </c>
      <c r="O41">
        <f>0+R41</f>
        <v>0</v>
      </c>
      <c r="Q41">
        <f>0+I42+I46+I50+I54+I58+I62+I66+I70+I74+I78+I82+I86+I90+I94+I98+I102</f>
        <v>0</v>
      </c>
      <c r="R41">
        <f>0+O42+O46+O50+O54+O58+O62+O66+O70+O74+O78+O82+O86+O90+O94+O98+O102</f>
        <v>0</v>
      </c>
    </row>
    <row r="42" spans="1:16" ht="12.75">
      <c r="A42" s="11" t="s">
        <v>34</v>
      </c>
      <c r="B42" s="15" t="s">
        <v>29</v>
      </c>
      <c r="C42" s="15" t="s">
        <v>69</v>
      </c>
      <c r="D42" s="11" t="s">
        <v>57</v>
      </c>
      <c r="E42" s="16" t="s">
        <v>70</v>
      </c>
      <c r="F42" s="17" t="s">
        <v>71</v>
      </c>
      <c r="G42" s="18">
        <v>3200</v>
      </c>
      <c r="H42" s="18"/>
      <c r="I42" s="18">
        <f>ROUND(ROUND(H42,2)*ROUND(G42,2),2)</f>
        <v>0</v>
      </c>
      <c r="O42">
        <f>(I42*21)/100</f>
        <v>0</v>
      </c>
      <c r="P42" t="s">
        <v>11</v>
      </c>
    </row>
    <row r="43" spans="1:5" ht="12.75">
      <c r="A43" s="19" t="s">
        <v>39</v>
      </c>
      <c r="E43" s="20" t="s">
        <v>36</v>
      </c>
    </row>
    <row r="44" spans="1:5" ht="12.75">
      <c r="A44" s="21" t="s">
        <v>40</v>
      </c>
      <c r="E44" s="22" t="s">
        <v>36</v>
      </c>
    </row>
    <row r="45" spans="1:5" ht="38.25">
      <c r="A45" t="s">
        <v>41</v>
      </c>
      <c r="E45" s="20" t="s">
        <v>72</v>
      </c>
    </row>
    <row r="46" spans="1:16" ht="25.5">
      <c r="A46" s="11" t="s">
        <v>34</v>
      </c>
      <c r="B46" s="15" t="s">
        <v>31</v>
      </c>
      <c r="C46" s="15" t="s">
        <v>73</v>
      </c>
      <c r="D46" s="11" t="s">
        <v>36</v>
      </c>
      <c r="E46" s="16" t="s">
        <v>74</v>
      </c>
      <c r="F46" s="17" t="s">
        <v>38</v>
      </c>
      <c r="G46" s="18">
        <v>151</v>
      </c>
      <c r="H46" s="18"/>
      <c r="I46" s="18">
        <f>ROUND(ROUND(H46,2)*ROUND(G46,2),2)</f>
        <v>0</v>
      </c>
      <c r="O46">
        <f>(I46*21)/100</f>
        <v>0</v>
      </c>
      <c r="P46" t="s">
        <v>11</v>
      </c>
    </row>
    <row r="47" spans="1:5" ht="12.75">
      <c r="A47" s="19" t="s">
        <v>39</v>
      </c>
      <c r="E47" s="20" t="s">
        <v>36</v>
      </c>
    </row>
    <row r="48" spans="1:5" ht="12.75">
      <c r="A48" s="21" t="s">
        <v>40</v>
      </c>
      <c r="E48" s="22" t="s">
        <v>36</v>
      </c>
    </row>
    <row r="49" spans="1:5" ht="63.75">
      <c r="A49" t="s">
        <v>41</v>
      </c>
      <c r="E49" s="20" t="s">
        <v>75</v>
      </c>
    </row>
    <row r="50" spans="1:16" ht="25.5">
      <c r="A50" s="11" t="s">
        <v>34</v>
      </c>
      <c r="B50" s="15" t="s">
        <v>76</v>
      </c>
      <c r="C50" s="15" t="s">
        <v>77</v>
      </c>
      <c r="D50" s="11" t="s">
        <v>36</v>
      </c>
      <c r="E50" s="16" t="s">
        <v>78</v>
      </c>
      <c r="F50" s="17" t="s">
        <v>38</v>
      </c>
      <c r="G50" s="18">
        <v>1072</v>
      </c>
      <c r="H50" s="18"/>
      <c r="I50" s="18">
        <f>ROUND(ROUND(H50,2)*ROUND(G50,2),2)</f>
        <v>0</v>
      </c>
      <c r="O50">
        <f>(I50*21)/100</f>
        <v>0</v>
      </c>
      <c r="P50" t="s">
        <v>11</v>
      </c>
    </row>
    <row r="51" spans="1:5" ht="12.75">
      <c r="A51" s="19" t="s">
        <v>39</v>
      </c>
      <c r="E51" s="20" t="s">
        <v>36</v>
      </c>
    </row>
    <row r="52" spans="1:5" ht="12.75">
      <c r="A52" s="21" t="s">
        <v>40</v>
      </c>
      <c r="E52" s="22" t="s">
        <v>36</v>
      </c>
    </row>
    <row r="53" spans="1:5" ht="63.75">
      <c r="A53" t="s">
        <v>41</v>
      </c>
      <c r="E53" s="20" t="s">
        <v>75</v>
      </c>
    </row>
    <row r="54" spans="1:16" ht="12.75">
      <c r="A54" s="11" t="s">
        <v>34</v>
      </c>
      <c r="B54" s="15" t="s">
        <v>79</v>
      </c>
      <c r="C54" s="15" t="s">
        <v>80</v>
      </c>
      <c r="D54" s="11" t="s">
        <v>36</v>
      </c>
      <c r="E54" s="16" t="s">
        <v>81</v>
      </c>
      <c r="F54" s="17" t="s">
        <v>38</v>
      </c>
      <c r="G54" s="18">
        <v>240</v>
      </c>
      <c r="H54" s="18"/>
      <c r="I54" s="18">
        <f>ROUND(ROUND(H54,2)*ROUND(G54,2),2)</f>
        <v>0</v>
      </c>
      <c r="O54">
        <f>(I54*21)/100</f>
        <v>0</v>
      </c>
      <c r="P54" t="s">
        <v>11</v>
      </c>
    </row>
    <row r="55" spans="1:5" ht="12.75">
      <c r="A55" s="19" t="s">
        <v>39</v>
      </c>
      <c r="E55" s="20" t="s">
        <v>36</v>
      </c>
    </row>
    <row r="56" spans="1:5" ht="12.75">
      <c r="A56" s="21" t="s">
        <v>40</v>
      </c>
      <c r="E56" s="22" t="s">
        <v>36</v>
      </c>
    </row>
    <row r="57" spans="1:5" ht="63.75">
      <c r="A57" t="s">
        <v>41</v>
      </c>
      <c r="E57" s="20" t="s">
        <v>75</v>
      </c>
    </row>
    <row r="58" spans="1:16" ht="12.75">
      <c r="A58" s="11" t="s">
        <v>34</v>
      </c>
      <c r="B58" s="15" t="s">
        <v>82</v>
      </c>
      <c r="C58" s="15" t="s">
        <v>83</v>
      </c>
      <c r="D58" s="11" t="s">
        <v>36</v>
      </c>
      <c r="E58" s="16" t="s">
        <v>84</v>
      </c>
      <c r="F58" s="17" t="s">
        <v>38</v>
      </c>
      <c r="G58" s="18">
        <v>890.2</v>
      </c>
      <c r="H58" s="18"/>
      <c r="I58" s="18">
        <f>ROUND(ROUND(H58,2)*ROUND(G58,2),2)</f>
        <v>0</v>
      </c>
      <c r="O58">
        <f>(I58*21)/100</f>
        <v>0</v>
      </c>
      <c r="P58" t="s">
        <v>11</v>
      </c>
    </row>
    <row r="59" spans="1:5" ht="12.75">
      <c r="A59" s="19" t="s">
        <v>39</v>
      </c>
      <c r="E59" s="20" t="s">
        <v>36</v>
      </c>
    </row>
    <row r="60" spans="1:5" ht="12.75">
      <c r="A60" s="21" t="s">
        <v>40</v>
      </c>
      <c r="E60" s="22" t="s">
        <v>36</v>
      </c>
    </row>
    <row r="61" spans="1:5" ht="369.75">
      <c r="A61" t="s">
        <v>41</v>
      </c>
      <c r="E61" s="20" t="s">
        <v>85</v>
      </c>
    </row>
    <row r="62" spans="1:16" ht="12.75">
      <c r="A62" s="11" t="s">
        <v>34</v>
      </c>
      <c r="B62" s="15" t="s">
        <v>86</v>
      </c>
      <c r="C62" s="15" t="s">
        <v>87</v>
      </c>
      <c r="D62" s="11" t="s">
        <v>36</v>
      </c>
      <c r="E62" s="16" t="s">
        <v>88</v>
      </c>
      <c r="F62" s="17" t="s">
        <v>38</v>
      </c>
      <c r="G62" s="18">
        <v>936</v>
      </c>
      <c r="H62" s="18"/>
      <c r="I62" s="18">
        <f>ROUND(ROUND(H62,2)*ROUND(G62,2),2)</f>
        <v>0</v>
      </c>
      <c r="O62">
        <f>(I62*21)/100</f>
        <v>0</v>
      </c>
      <c r="P62" t="s">
        <v>11</v>
      </c>
    </row>
    <row r="63" spans="1:5" ht="12.75">
      <c r="A63" s="19" t="s">
        <v>39</v>
      </c>
      <c r="E63" s="20" t="s">
        <v>36</v>
      </c>
    </row>
    <row r="64" spans="1:5" ht="12.75">
      <c r="A64" s="21" t="s">
        <v>40</v>
      </c>
      <c r="E64" s="22" t="s">
        <v>36</v>
      </c>
    </row>
    <row r="65" spans="1:5" ht="369.75">
      <c r="A65" t="s">
        <v>41</v>
      </c>
      <c r="E65" s="20" t="s">
        <v>89</v>
      </c>
    </row>
    <row r="66" spans="1:16" ht="12.75">
      <c r="A66" s="11" t="s">
        <v>34</v>
      </c>
      <c r="B66" s="15" t="s">
        <v>90</v>
      </c>
      <c r="C66" s="15" t="s">
        <v>91</v>
      </c>
      <c r="D66" s="11" t="s">
        <v>36</v>
      </c>
      <c r="E66" s="16" t="s">
        <v>92</v>
      </c>
      <c r="F66" s="17" t="s">
        <v>71</v>
      </c>
      <c r="G66" s="18">
        <v>4800</v>
      </c>
      <c r="H66" s="18"/>
      <c r="I66" s="18">
        <f>ROUND(ROUND(H66,2)*ROUND(G66,2),2)</f>
        <v>0</v>
      </c>
      <c r="O66">
        <f>(I66*21)/100</f>
        <v>0</v>
      </c>
      <c r="P66" t="s">
        <v>11</v>
      </c>
    </row>
    <row r="67" spans="1:5" ht="12.75">
      <c r="A67" s="19" t="s">
        <v>39</v>
      </c>
      <c r="E67" s="20" t="s">
        <v>36</v>
      </c>
    </row>
    <row r="68" spans="1:5" ht="12.75">
      <c r="A68" s="21" t="s">
        <v>40</v>
      </c>
      <c r="E68" s="22" t="s">
        <v>36</v>
      </c>
    </row>
    <row r="69" spans="1:5" ht="63.75">
      <c r="A69" t="s">
        <v>41</v>
      </c>
      <c r="E69" s="20" t="s">
        <v>93</v>
      </c>
    </row>
    <row r="70" spans="1:16" ht="12.75">
      <c r="A70" s="11" t="s">
        <v>34</v>
      </c>
      <c r="B70" s="15" t="s">
        <v>94</v>
      </c>
      <c r="C70" s="15" t="s">
        <v>95</v>
      </c>
      <c r="D70" s="11" t="s">
        <v>36</v>
      </c>
      <c r="E70" s="16" t="s">
        <v>96</v>
      </c>
      <c r="F70" s="17" t="s">
        <v>71</v>
      </c>
      <c r="G70" s="18">
        <v>780</v>
      </c>
      <c r="H70" s="18"/>
      <c r="I70" s="18">
        <f>ROUND(ROUND(H70,2)*ROUND(G70,2),2)</f>
        <v>0</v>
      </c>
      <c r="O70">
        <f>(I70*21)/100</f>
        <v>0</v>
      </c>
      <c r="P70" t="s">
        <v>11</v>
      </c>
    </row>
    <row r="71" spans="1:5" ht="12.75">
      <c r="A71" s="19" t="s">
        <v>39</v>
      </c>
      <c r="E71" s="20" t="s">
        <v>36</v>
      </c>
    </row>
    <row r="72" spans="1:5" ht="12.75">
      <c r="A72" s="21" t="s">
        <v>40</v>
      </c>
      <c r="E72" s="22" t="s">
        <v>36</v>
      </c>
    </row>
    <row r="73" spans="1:5" ht="63.75">
      <c r="A73" t="s">
        <v>41</v>
      </c>
      <c r="E73" s="20" t="s">
        <v>93</v>
      </c>
    </row>
    <row r="74" spans="1:16" ht="12.75">
      <c r="A74" s="11" t="s">
        <v>34</v>
      </c>
      <c r="B74" s="15" t="s">
        <v>97</v>
      </c>
      <c r="C74" s="15" t="s">
        <v>98</v>
      </c>
      <c r="D74" s="11" t="s">
        <v>36</v>
      </c>
      <c r="E74" s="16" t="s">
        <v>99</v>
      </c>
      <c r="F74" s="17" t="s">
        <v>100</v>
      </c>
      <c r="G74" s="18">
        <v>1600</v>
      </c>
      <c r="H74" s="18"/>
      <c r="I74" s="18">
        <f>ROUND(ROUND(H74,2)*ROUND(G74,2),2)</f>
        <v>0</v>
      </c>
      <c r="O74">
        <f>(I74*21)/100</f>
        <v>0</v>
      </c>
      <c r="P74" t="s">
        <v>11</v>
      </c>
    </row>
    <row r="75" spans="1:5" ht="12.75">
      <c r="A75" s="19" t="s">
        <v>39</v>
      </c>
      <c r="E75" s="20" t="s">
        <v>36</v>
      </c>
    </row>
    <row r="76" spans="1:5" ht="12.75">
      <c r="A76" s="21" t="s">
        <v>40</v>
      </c>
      <c r="E76" s="22" t="s">
        <v>36</v>
      </c>
    </row>
    <row r="77" spans="1:5" ht="63.75">
      <c r="A77" t="s">
        <v>41</v>
      </c>
      <c r="E77" s="20" t="s">
        <v>93</v>
      </c>
    </row>
    <row r="78" spans="1:16" ht="12.75">
      <c r="A78" s="11" t="s">
        <v>34</v>
      </c>
      <c r="B78" s="15" t="s">
        <v>101</v>
      </c>
      <c r="C78" s="15" t="s">
        <v>102</v>
      </c>
      <c r="D78" s="11" t="s">
        <v>36</v>
      </c>
      <c r="E78" s="16" t="s">
        <v>103</v>
      </c>
      <c r="F78" s="17" t="s">
        <v>100</v>
      </c>
      <c r="G78" s="18">
        <v>43</v>
      </c>
      <c r="H78" s="18"/>
      <c r="I78" s="18">
        <f>ROUND(ROUND(H78,2)*ROUND(G78,2),2)</f>
        <v>0</v>
      </c>
      <c r="O78">
        <f>(I78*21)/100</f>
        <v>0</v>
      </c>
      <c r="P78" t="s">
        <v>11</v>
      </c>
    </row>
    <row r="79" spans="1:5" ht="12.75">
      <c r="A79" s="19" t="s">
        <v>39</v>
      </c>
      <c r="E79" s="20" t="s">
        <v>36</v>
      </c>
    </row>
    <row r="80" spans="1:5" ht="12.75">
      <c r="A80" s="21" t="s">
        <v>40</v>
      </c>
      <c r="E80" s="22" t="s">
        <v>36</v>
      </c>
    </row>
    <row r="81" spans="1:5" ht="63.75">
      <c r="A81" t="s">
        <v>41</v>
      </c>
      <c r="E81" s="20" t="s">
        <v>93</v>
      </c>
    </row>
    <row r="82" spans="1:16" ht="12.75">
      <c r="A82" s="11" t="s">
        <v>34</v>
      </c>
      <c r="B82" s="15" t="s">
        <v>104</v>
      </c>
      <c r="C82" s="15" t="s">
        <v>105</v>
      </c>
      <c r="D82" s="11" t="s">
        <v>36</v>
      </c>
      <c r="E82" s="16" t="s">
        <v>106</v>
      </c>
      <c r="F82" s="17" t="s">
        <v>38</v>
      </c>
      <c r="G82" s="18">
        <v>5.28</v>
      </c>
      <c r="H82" s="18"/>
      <c r="I82" s="18">
        <f>ROUND(ROUND(H82,2)*ROUND(G82,2),2)</f>
        <v>0</v>
      </c>
      <c r="O82">
        <f>(I82*21)/100</f>
        <v>0</v>
      </c>
      <c r="P82" t="s">
        <v>11</v>
      </c>
    </row>
    <row r="83" spans="1:5" ht="12.75">
      <c r="A83" s="19" t="s">
        <v>39</v>
      </c>
      <c r="E83" s="20" t="s">
        <v>36</v>
      </c>
    </row>
    <row r="84" spans="1:5" ht="12.75">
      <c r="A84" s="21" t="s">
        <v>40</v>
      </c>
      <c r="E84" s="22" t="s">
        <v>36</v>
      </c>
    </row>
    <row r="85" spans="1:5" ht="318.75">
      <c r="A85" t="s">
        <v>41</v>
      </c>
      <c r="E85" s="20" t="s">
        <v>107</v>
      </c>
    </row>
    <row r="86" spans="1:16" ht="12.75">
      <c r="A86" s="11" t="s">
        <v>34</v>
      </c>
      <c r="B86" s="15" t="s">
        <v>108</v>
      </c>
      <c r="C86" s="15" t="s">
        <v>109</v>
      </c>
      <c r="D86" s="11" t="s">
        <v>36</v>
      </c>
      <c r="E86" s="16" t="s">
        <v>110</v>
      </c>
      <c r="F86" s="17" t="s">
        <v>38</v>
      </c>
      <c r="G86" s="18">
        <v>3571.48</v>
      </c>
      <c r="H86" s="18"/>
      <c r="I86" s="18">
        <f>ROUND(ROUND(H86,2)*ROUND(G86,2),2)</f>
        <v>0</v>
      </c>
      <c r="O86">
        <f>(I86*21)/100</f>
        <v>0</v>
      </c>
      <c r="P86" t="s">
        <v>11</v>
      </c>
    </row>
    <row r="87" spans="1:5" ht="12.75">
      <c r="A87" s="19" t="s">
        <v>39</v>
      </c>
      <c r="E87" s="20" t="s">
        <v>36</v>
      </c>
    </row>
    <row r="88" spans="1:5" ht="12.75">
      <c r="A88" s="21" t="s">
        <v>40</v>
      </c>
      <c r="E88" s="22" t="s">
        <v>36</v>
      </c>
    </row>
    <row r="89" spans="1:5" ht="191.25">
      <c r="A89" t="s">
        <v>41</v>
      </c>
      <c r="E89" s="20" t="s">
        <v>111</v>
      </c>
    </row>
    <row r="90" spans="1:16" ht="12.75">
      <c r="A90" s="11" t="s">
        <v>34</v>
      </c>
      <c r="B90" s="15" t="s">
        <v>112</v>
      </c>
      <c r="C90" s="15" t="s">
        <v>113</v>
      </c>
      <c r="D90" s="11" t="s">
        <v>36</v>
      </c>
      <c r="E90" s="16" t="s">
        <v>114</v>
      </c>
      <c r="F90" s="17" t="s">
        <v>38</v>
      </c>
      <c r="G90" s="18">
        <v>4</v>
      </c>
      <c r="H90" s="18"/>
      <c r="I90" s="18">
        <f>ROUND(ROUND(H90,2)*ROUND(G90,2),2)</f>
        <v>0</v>
      </c>
      <c r="O90">
        <f>(I90*21)/100</f>
        <v>0</v>
      </c>
      <c r="P90" t="s">
        <v>11</v>
      </c>
    </row>
    <row r="91" spans="1:5" ht="12.75">
      <c r="A91" s="19" t="s">
        <v>39</v>
      </c>
      <c r="E91" s="20" t="s">
        <v>36</v>
      </c>
    </row>
    <row r="92" spans="1:5" ht="12.75">
      <c r="A92" s="21" t="s">
        <v>40</v>
      </c>
      <c r="E92" s="22" t="s">
        <v>36</v>
      </c>
    </row>
    <row r="93" spans="1:5" ht="280.5">
      <c r="A93" t="s">
        <v>41</v>
      </c>
      <c r="E93" s="20" t="s">
        <v>115</v>
      </c>
    </row>
    <row r="94" spans="1:16" ht="12.75">
      <c r="A94" s="11" t="s">
        <v>34</v>
      </c>
      <c r="B94" s="15" t="s">
        <v>116</v>
      </c>
      <c r="C94" s="15" t="s">
        <v>117</v>
      </c>
      <c r="D94" s="11" t="s">
        <v>36</v>
      </c>
      <c r="E94" s="16" t="s">
        <v>118</v>
      </c>
      <c r="F94" s="17" t="s">
        <v>71</v>
      </c>
      <c r="G94" s="18">
        <v>3120</v>
      </c>
      <c r="H94" s="18"/>
      <c r="I94" s="18">
        <f>ROUND(ROUND(H94,2)*ROUND(G94,2),2)</f>
        <v>0</v>
      </c>
      <c r="O94">
        <f>(I94*21)/100</f>
        <v>0</v>
      </c>
      <c r="P94" t="s">
        <v>11</v>
      </c>
    </row>
    <row r="95" spans="1:5" ht="12.75">
      <c r="A95" s="19" t="s">
        <v>39</v>
      </c>
      <c r="E95" s="20" t="s">
        <v>36</v>
      </c>
    </row>
    <row r="96" spans="1:5" ht="12.75">
      <c r="A96" s="21" t="s">
        <v>40</v>
      </c>
      <c r="E96" s="22" t="s">
        <v>36</v>
      </c>
    </row>
    <row r="97" spans="1:5" ht="25.5">
      <c r="A97" t="s">
        <v>41</v>
      </c>
      <c r="E97" s="20" t="s">
        <v>119</v>
      </c>
    </row>
    <row r="98" spans="1:16" ht="12.75">
      <c r="A98" s="11" t="s">
        <v>34</v>
      </c>
      <c r="B98" s="15" t="s">
        <v>120</v>
      </c>
      <c r="C98" s="15" t="s">
        <v>121</v>
      </c>
      <c r="D98" s="11" t="s">
        <v>36</v>
      </c>
      <c r="E98" s="16" t="s">
        <v>122</v>
      </c>
      <c r="F98" s="17" t="s">
        <v>38</v>
      </c>
      <c r="G98" s="18">
        <v>667.65</v>
      </c>
      <c r="H98" s="18"/>
      <c r="I98" s="18">
        <f>ROUND(ROUND(H98,2)*ROUND(G98,2),2)</f>
        <v>0</v>
      </c>
      <c r="O98">
        <f>(I98*21)/100</f>
        <v>0</v>
      </c>
      <c r="P98" t="s">
        <v>11</v>
      </c>
    </row>
    <row r="99" spans="1:5" ht="12.75">
      <c r="A99" s="19" t="s">
        <v>39</v>
      </c>
      <c r="E99" s="20" t="s">
        <v>36</v>
      </c>
    </row>
    <row r="100" spans="1:5" ht="12.75">
      <c r="A100" s="21" t="s">
        <v>40</v>
      </c>
      <c r="E100" s="22" t="s">
        <v>36</v>
      </c>
    </row>
    <row r="101" spans="1:5" ht="38.25">
      <c r="A101" t="s">
        <v>41</v>
      </c>
      <c r="E101" s="20" t="s">
        <v>123</v>
      </c>
    </row>
    <row r="102" spans="1:16" ht="12.75">
      <c r="A102" s="11" t="s">
        <v>34</v>
      </c>
      <c r="B102" s="15" t="s">
        <v>124</v>
      </c>
      <c r="C102" s="15" t="s">
        <v>125</v>
      </c>
      <c r="D102" s="11" t="s">
        <v>36</v>
      </c>
      <c r="E102" s="16" t="s">
        <v>126</v>
      </c>
      <c r="F102" s="17" t="s">
        <v>71</v>
      </c>
      <c r="G102" s="18">
        <v>4451</v>
      </c>
      <c r="H102" s="18"/>
      <c r="I102" s="18">
        <f>ROUND(ROUND(H102,2)*ROUND(G102,2),2)</f>
        <v>0</v>
      </c>
      <c r="O102">
        <f>(I102*21)/100</f>
        <v>0</v>
      </c>
      <c r="P102" t="s">
        <v>11</v>
      </c>
    </row>
    <row r="103" spans="1:5" ht="12.75">
      <c r="A103" s="19" t="s">
        <v>39</v>
      </c>
      <c r="E103" s="20" t="s">
        <v>36</v>
      </c>
    </row>
    <row r="104" spans="1:5" ht="12.75">
      <c r="A104" s="21" t="s">
        <v>40</v>
      </c>
      <c r="E104" s="22" t="s">
        <v>36</v>
      </c>
    </row>
    <row r="105" spans="1:5" ht="25.5">
      <c r="A105" t="s">
        <v>41</v>
      </c>
      <c r="E105" s="20" t="s">
        <v>127</v>
      </c>
    </row>
    <row r="106" spans="1:18" ht="12.75" customHeight="1">
      <c r="A106" s="4" t="s">
        <v>32</v>
      </c>
      <c r="B106" s="4"/>
      <c r="C106" s="23" t="s">
        <v>22</v>
      </c>
      <c r="D106" s="4"/>
      <c r="E106" s="13" t="s">
        <v>128</v>
      </c>
      <c r="F106" s="4"/>
      <c r="G106" s="4"/>
      <c r="H106" s="4"/>
      <c r="I106" s="24">
        <f>0+Q106</f>
        <v>0</v>
      </c>
      <c r="O106">
        <f>0+R106</f>
        <v>0</v>
      </c>
      <c r="Q106">
        <f>0+I107+I111</f>
        <v>0</v>
      </c>
      <c r="R106">
        <f>0+O107+O111</f>
        <v>0</v>
      </c>
    </row>
    <row r="107" spans="1:16" ht="12.75">
      <c r="A107" s="11" t="s">
        <v>34</v>
      </c>
      <c r="B107" s="15" t="s">
        <v>129</v>
      </c>
      <c r="C107" s="15" t="s">
        <v>130</v>
      </c>
      <c r="D107" s="11" t="s">
        <v>36</v>
      </c>
      <c r="E107" s="16" t="s">
        <v>131</v>
      </c>
      <c r="F107" s="17" t="s">
        <v>38</v>
      </c>
      <c r="G107" s="18">
        <v>1.2</v>
      </c>
      <c r="H107" s="18"/>
      <c r="I107" s="18">
        <f>ROUND(ROUND(H107,2)*ROUND(G107,2),2)</f>
        <v>0</v>
      </c>
      <c r="O107">
        <f>(I107*21)/100</f>
        <v>0</v>
      </c>
      <c r="P107" t="s">
        <v>11</v>
      </c>
    </row>
    <row r="108" spans="1:5" ht="12.75">
      <c r="A108" s="19" t="s">
        <v>39</v>
      </c>
      <c r="E108" s="20" t="s">
        <v>36</v>
      </c>
    </row>
    <row r="109" spans="1:5" ht="12.75">
      <c r="A109" s="21" t="s">
        <v>40</v>
      </c>
      <c r="E109" s="22" t="s">
        <v>36</v>
      </c>
    </row>
    <row r="110" spans="1:5" ht="369.75">
      <c r="A110" t="s">
        <v>41</v>
      </c>
      <c r="E110" s="20" t="s">
        <v>132</v>
      </c>
    </row>
    <row r="111" spans="1:16" ht="12.75">
      <c r="A111" s="11" t="s">
        <v>34</v>
      </c>
      <c r="B111" s="15" t="s">
        <v>133</v>
      </c>
      <c r="C111" s="15" t="s">
        <v>134</v>
      </c>
      <c r="D111" s="11" t="s">
        <v>36</v>
      </c>
      <c r="E111" s="16" t="s">
        <v>135</v>
      </c>
      <c r="F111" s="17" t="s">
        <v>38</v>
      </c>
      <c r="G111" s="18">
        <v>1.2</v>
      </c>
      <c r="H111" s="18"/>
      <c r="I111" s="18">
        <f>ROUND(ROUND(H111,2)*ROUND(G111,2),2)</f>
        <v>0</v>
      </c>
      <c r="O111">
        <f>(I111*21)/100</f>
        <v>0</v>
      </c>
      <c r="P111" t="s">
        <v>11</v>
      </c>
    </row>
    <row r="112" spans="1:5" ht="12.75">
      <c r="A112" s="19" t="s">
        <v>39</v>
      </c>
      <c r="E112" s="20" t="s">
        <v>36</v>
      </c>
    </row>
    <row r="113" spans="1:5" ht="12.75">
      <c r="A113" s="21" t="s">
        <v>40</v>
      </c>
      <c r="E113" s="22" t="s">
        <v>36</v>
      </c>
    </row>
    <row r="114" spans="1:5" ht="102">
      <c r="A114" t="s">
        <v>41</v>
      </c>
      <c r="E114" s="20" t="s">
        <v>136</v>
      </c>
    </row>
    <row r="115" spans="1:18" ht="12.75" customHeight="1">
      <c r="A115" s="4" t="s">
        <v>32</v>
      </c>
      <c r="B115" s="4"/>
      <c r="C115" s="23" t="s">
        <v>24</v>
      </c>
      <c r="D115" s="4"/>
      <c r="E115" s="13" t="s">
        <v>137</v>
      </c>
      <c r="F115" s="4"/>
      <c r="G115" s="4"/>
      <c r="H115" s="4"/>
      <c r="I115" s="24">
        <f>0+Q115</f>
        <v>0</v>
      </c>
      <c r="O115">
        <f>0+R115</f>
        <v>0</v>
      </c>
      <c r="Q115">
        <f>0+I116+I120+I124+I128+I132+I136+I140+I144+I148+I152+I156+I160+I164</f>
        <v>0</v>
      </c>
      <c r="R115">
        <f>0+O116+O120+O124+O128+O132+O136+O140+O144+O148+O152+O156+O160+O164</f>
        <v>0</v>
      </c>
    </row>
    <row r="116" spans="1:16" ht="25.5">
      <c r="A116" s="11" t="s">
        <v>34</v>
      </c>
      <c r="B116" s="15" t="s">
        <v>138</v>
      </c>
      <c r="C116" s="15" t="s">
        <v>139</v>
      </c>
      <c r="D116" s="11" t="s">
        <v>36</v>
      </c>
      <c r="E116" s="16" t="s">
        <v>140</v>
      </c>
      <c r="F116" s="17" t="s">
        <v>71</v>
      </c>
      <c r="G116" s="18">
        <v>700</v>
      </c>
      <c r="H116" s="18"/>
      <c r="I116" s="18">
        <f>ROUND(ROUND(H116,2)*ROUND(G116,2),2)</f>
        <v>0</v>
      </c>
      <c r="O116">
        <f>(I116*21)/100</f>
        <v>0</v>
      </c>
      <c r="P116" t="s">
        <v>11</v>
      </c>
    </row>
    <row r="117" spans="1:5" ht="12.75">
      <c r="A117" s="19" t="s">
        <v>39</v>
      </c>
      <c r="E117" s="20" t="s">
        <v>36</v>
      </c>
    </row>
    <row r="118" spans="1:5" ht="12.75">
      <c r="A118" s="21" t="s">
        <v>40</v>
      </c>
      <c r="E118" s="22" t="s">
        <v>36</v>
      </c>
    </row>
    <row r="119" spans="1:5" ht="51">
      <c r="A119" t="s">
        <v>41</v>
      </c>
      <c r="E119" s="20" t="s">
        <v>141</v>
      </c>
    </row>
    <row r="120" spans="1:16" ht="12.75">
      <c r="A120" s="11" t="s">
        <v>34</v>
      </c>
      <c r="B120" s="15" t="s">
        <v>142</v>
      </c>
      <c r="C120" s="15" t="s">
        <v>143</v>
      </c>
      <c r="D120" s="11" t="s">
        <v>36</v>
      </c>
      <c r="E120" s="16" t="s">
        <v>144</v>
      </c>
      <c r="F120" s="17" t="s">
        <v>71</v>
      </c>
      <c r="G120" s="18">
        <v>1740</v>
      </c>
      <c r="H120" s="18"/>
      <c r="I120" s="18">
        <f>ROUND(ROUND(H120,2)*ROUND(G120,2),2)</f>
        <v>0</v>
      </c>
      <c r="O120">
        <f>(I120*21)/100</f>
        <v>0</v>
      </c>
      <c r="P120" t="s">
        <v>11</v>
      </c>
    </row>
    <row r="121" spans="1:5" ht="12.75">
      <c r="A121" s="19" t="s">
        <v>39</v>
      </c>
      <c r="E121" s="20" t="s">
        <v>36</v>
      </c>
    </row>
    <row r="122" spans="1:5" ht="12.75">
      <c r="A122" s="21" t="s">
        <v>40</v>
      </c>
      <c r="E122" s="22" t="s">
        <v>36</v>
      </c>
    </row>
    <row r="123" spans="1:5" ht="51">
      <c r="A123" t="s">
        <v>41</v>
      </c>
      <c r="E123" s="20" t="s">
        <v>141</v>
      </c>
    </row>
    <row r="124" spans="1:16" ht="12.75">
      <c r="A124" s="11" t="s">
        <v>34</v>
      </c>
      <c r="B124" s="15" t="s">
        <v>145</v>
      </c>
      <c r="C124" s="15" t="s">
        <v>146</v>
      </c>
      <c r="D124" s="11" t="s">
        <v>36</v>
      </c>
      <c r="E124" s="16" t="s">
        <v>147</v>
      </c>
      <c r="F124" s="17" t="s">
        <v>71</v>
      </c>
      <c r="G124" s="18">
        <v>2410</v>
      </c>
      <c r="H124" s="18"/>
      <c r="I124" s="18">
        <f>ROUND(ROUND(H124,2)*ROUND(G124,2),2)</f>
        <v>0</v>
      </c>
      <c r="O124">
        <f>(I124*21)/100</f>
        <v>0</v>
      </c>
      <c r="P124" t="s">
        <v>11</v>
      </c>
    </row>
    <row r="125" spans="1:5" ht="12.75">
      <c r="A125" s="19" t="s">
        <v>39</v>
      </c>
      <c r="E125" s="20" t="s">
        <v>36</v>
      </c>
    </row>
    <row r="126" spans="1:5" ht="12.75">
      <c r="A126" s="21" t="s">
        <v>40</v>
      </c>
      <c r="E126" s="22" t="s">
        <v>36</v>
      </c>
    </row>
    <row r="127" spans="1:5" ht="51">
      <c r="A127" t="s">
        <v>41</v>
      </c>
      <c r="E127" s="20" t="s">
        <v>141</v>
      </c>
    </row>
    <row r="128" spans="1:16" ht="12.75">
      <c r="A128" s="11" t="s">
        <v>34</v>
      </c>
      <c r="B128" s="15" t="s">
        <v>148</v>
      </c>
      <c r="C128" s="15" t="s">
        <v>149</v>
      </c>
      <c r="D128" s="11" t="s">
        <v>36</v>
      </c>
      <c r="E128" s="16" t="s">
        <v>150</v>
      </c>
      <c r="F128" s="17" t="s">
        <v>71</v>
      </c>
      <c r="G128" s="18">
        <v>3400</v>
      </c>
      <c r="H128" s="18"/>
      <c r="I128" s="18">
        <f>ROUND(ROUND(H128,2)*ROUND(G128,2),2)</f>
        <v>0</v>
      </c>
      <c r="O128">
        <f>(I128*21)/100</f>
        <v>0</v>
      </c>
      <c r="P128" t="s">
        <v>11</v>
      </c>
    </row>
    <row r="129" spans="1:5" ht="12.75">
      <c r="A129" s="19" t="s">
        <v>39</v>
      </c>
      <c r="E129" s="20" t="s">
        <v>36</v>
      </c>
    </row>
    <row r="130" spans="1:5" ht="12.75">
      <c r="A130" s="21" t="s">
        <v>40</v>
      </c>
      <c r="E130" s="22" t="s">
        <v>36</v>
      </c>
    </row>
    <row r="131" spans="1:5" ht="51">
      <c r="A131" t="s">
        <v>41</v>
      </c>
      <c r="E131" s="20" t="s">
        <v>141</v>
      </c>
    </row>
    <row r="132" spans="1:16" ht="12.75">
      <c r="A132" s="11" t="s">
        <v>34</v>
      </c>
      <c r="B132" s="15" t="s">
        <v>151</v>
      </c>
      <c r="C132" s="15" t="s">
        <v>152</v>
      </c>
      <c r="D132" s="11" t="s">
        <v>36</v>
      </c>
      <c r="E132" s="16" t="s">
        <v>153</v>
      </c>
      <c r="F132" s="17" t="s">
        <v>71</v>
      </c>
      <c r="G132" s="18">
        <v>99</v>
      </c>
      <c r="H132" s="18"/>
      <c r="I132" s="18">
        <f>ROUND(ROUND(H132,2)*ROUND(G132,2),2)</f>
        <v>0</v>
      </c>
      <c r="O132">
        <f>(I132*21)/100</f>
        <v>0</v>
      </c>
      <c r="P132" t="s">
        <v>11</v>
      </c>
    </row>
    <row r="133" spans="1:5" ht="12.75">
      <c r="A133" s="19" t="s">
        <v>39</v>
      </c>
      <c r="E133" s="20" t="s">
        <v>36</v>
      </c>
    </row>
    <row r="134" spans="1:5" ht="12.75">
      <c r="A134" s="21" t="s">
        <v>40</v>
      </c>
      <c r="E134" s="22" t="s">
        <v>36</v>
      </c>
    </row>
    <row r="135" spans="1:5" ht="102">
      <c r="A135" t="s">
        <v>41</v>
      </c>
      <c r="E135" s="20" t="s">
        <v>154</v>
      </c>
    </row>
    <row r="136" spans="1:16" ht="12.75">
      <c r="A136" s="11" t="s">
        <v>34</v>
      </c>
      <c r="B136" s="15" t="s">
        <v>155</v>
      </c>
      <c r="C136" s="15" t="s">
        <v>156</v>
      </c>
      <c r="D136" s="11" t="s">
        <v>36</v>
      </c>
      <c r="E136" s="16" t="s">
        <v>157</v>
      </c>
      <c r="F136" s="17" t="s">
        <v>38</v>
      </c>
      <c r="G136" s="18">
        <v>117</v>
      </c>
      <c r="H136" s="18"/>
      <c r="I136" s="18">
        <f>ROUND(ROUND(H136,2)*ROUND(G136,2),2)</f>
        <v>0</v>
      </c>
      <c r="O136">
        <f>(I136*21)/100</f>
        <v>0</v>
      </c>
      <c r="P136" t="s">
        <v>11</v>
      </c>
    </row>
    <row r="137" spans="1:5" ht="12.75">
      <c r="A137" s="19" t="s">
        <v>39</v>
      </c>
      <c r="E137" s="20" t="s">
        <v>36</v>
      </c>
    </row>
    <row r="138" spans="1:5" ht="12.75">
      <c r="A138" s="21" t="s">
        <v>40</v>
      </c>
      <c r="E138" s="22" t="s">
        <v>36</v>
      </c>
    </row>
    <row r="139" spans="1:5" ht="102">
      <c r="A139" t="s">
        <v>41</v>
      </c>
      <c r="E139" s="20" t="s">
        <v>154</v>
      </c>
    </row>
    <row r="140" spans="1:16" ht="12.75">
      <c r="A140" s="11" t="s">
        <v>34</v>
      </c>
      <c r="B140" s="15" t="s">
        <v>158</v>
      </c>
      <c r="C140" s="15" t="s">
        <v>159</v>
      </c>
      <c r="D140" s="11" t="s">
        <v>36</v>
      </c>
      <c r="E140" s="16" t="s">
        <v>160</v>
      </c>
      <c r="F140" s="17" t="s">
        <v>71</v>
      </c>
      <c r="G140" s="18">
        <v>2340</v>
      </c>
      <c r="H140" s="18"/>
      <c r="I140" s="18">
        <f>ROUND(ROUND(H140,2)*ROUND(G140,2),2)</f>
        <v>0</v>
      </c>
      <c r="O140">
        <f>(I140*21)/100</f>
        <v>0</v>
      </c>
      <c r="P140" t="s">
        <v>11</v>
      </c>
    </row>
    <row r="141" spans="1:5" ht="12.75">
      <c r="A141" s="19" t="s">
        <v>39</v>
      </c>
      <c r="E141" s="20" t="s">
        <v>36</v>
      </c>
    </row>
    <row r="142" spans="1:5" ht="12.75">
      <c r="A142" s="21" t="s">
        <v>40</v>
      </c>
      <c r="E142" s="22" t="s">
        <v>36</v>
      </c>
    </row>
    <row r="143" spans="1:5" ht="51">
      <c r="A143" t="s">
        <v>41</v>
      </c>
      <c r="E143" s="20" t="s">
        <v>161</v>
      </c>
    </row>
    <row r="144" spans="1:16" ht="12.75">
      <c r="A144" s="11" t="s">
        <v>34</v>
      </c>
      <c r="B144" s="15" t="s">
        <v>162</v>
      </c>
      <c r="C144" s="15" t="s">
        <v>163</v>
      </c>
      <c r="D144" s="11" t="s">
        <v>36</v>
      </c>
      <c r="E144" s="16" t="s">
        <v>164</v>
      </c>
      <c r="F144" s="17" t="s">
        <v>71</v>
      </c>
      <c r="G144" s="18">
        <v>10080</v>
      </c>
      <c r="H144" s="18"/>
      <c r="I144" s="18">
        <f>ROUND(ROUND(H144,2)*ROUND(G144,2),2)</f>
        <v>0</v>
      </c>
      <c r="O144">
        <f>(I144*21)/100</f>
        <v>0</v>
      </c>
      <c r="P144" t="s">
        <v>11</v>
      </c>
    </row>
    <row r="145" spans="1:5" ht="12.75">
      <c r="A145" s="19" t="s">
        <v>39</v>
      </c>
      <c r="E145" s="20" t="s">
        <v>36</v>
      </c>
    </row>
    <row r="146" spans="1:5" ht="12.75">
      <c r="A146" s="21" t="s">
        <v>40</v>
      </c>
      <c r="E146" s="22" t="s">
        <v>36</v>
      </c>
    </row>
    <row r="147" spans="1:5" ht="51">
      <c r="A147" t="s">
        <v>41</v>
      </c>
      <c r="E147" s="20" t="s">
        <v>161</v>
      </c>
    </row>
    <row r="148" spans="1:16" ht="12.75">
      <c r="A148" s="11" t="s">
        <v>34</v>
      </c>
      <c r="B148" s="15" t="s">
        <v>165</v>
      </c>
      <c r="C148" s="15" t="s">
        <v>166</v>
      </c>
      <c r="D148" s="11" t="s">
        <v>36</v>
      </c>
      <c r="E148" s="16" t="s">
        <v>167</v>
      </c>
      <c r="F148" s="17" t="s">
        <v>71</v>
      </c>
      <c r="G148" s="18">
        <v>3400</v>
      </c>
      <c r="H148" s="18"/>
      <c r="I148" s="18">
        <f>ROUND(ROUND(H148,2)*ROUND(G148,2),2)</f>
        <v>0</v>
      </c>
      <c r="O148">
        <f>(I148*21)/100</f>
        <v>0</v>
      </c>
      <c r="P148" t="s">
        <v>11</v>
      </c>
    </row>
    <row r="149" spans="1:5" ht="12.75">
      <c r="A149" s="19" t="s">
        <v>39</v>
      </c>
      <c r="E149" s="20" t="s">
        <v>36</v>
      </c>
    </row>
    <row r="150" spans="1:5" ht="12.75">
      <c r="A150" s="21" t="s">
        <v>40</v>
      </c>
      <c r="E150" s="22" t="s">
        <v>36</v>
      </c>
    </row>
    <row r="151" spans="1:5" ht="51">
      <c r="A151" t="s">
        <v>41</v>
      </c>
      <c r="E151" s="20" t="s">
        <v>168</v>
      </c>
    </row>
    <row r="152" spans="1:16" ht="12.75">
      <c r="A152" s="11" t="s">
        <v>34</v>
      </c>
      <c r="B152" s="15" t="s">
        <v>169</v>
      </c>
      <c r="C152" s="15" t="s">
        <v>170</v>
      </c>
      <c r="D152" s="11" t="s">
        <v>36</v>
      </c>
      <c r="E152" s="16" t="s">
        <v>171</v>
      </c>
      <c r="F152" s="17" t="s">
        <v>71</v>
      </c>
      <c r="G152" s="18">
        <v>900</v>
      </c>
      <c r="H152" s="18"/>
      <c r="I152" s="18">
        <f>ROUND(ROUND(H152,2)*ROUND(G152,2),2)</f>
        <v>0</v>
      </c>
      <c r="O152">
        <f>(I152*21)/100</f>
        <v>0</v>
      </c>
      <c r="P152" t="s">
        <v>11</v>
      </c>
    </row>
    <row r="153" spans="1:5" ht="12.75">
      <c r="A153" s="19" t="s">
        <v>39</v>
      </c>
      <c r="E153" s="20" t="s">
        <v>36</v>
      </c>
    </row>
    <row r="154" spans="1:5" ht="12.75">
      <c r="A154" s="21" t="s">
        <v>40</v>
      </c>
      <c r="E154" s="22" t="s">
        <v>36</v>
      </c>
    </row>
    <row r="155" spans="1:5" ht="51">
      <c r="A155" t="s">
        <v>41</v>
      </c>
      <c r="E155" s="20" t="s">
        <v>172</v>
      </c>
    </row>
    <row r="156" spans="1:16" ht="12.75">
      <c r="A156" s="11" t="s">
        <v>34</v>
      </c>
      <c r="B156" s="15" t="s">
        <v>173</v>
      </c>
      <c r="C156" s="15" t="s">
        <v>174</v>
      </c>
      <c r="D156" s="11" t="s">
        <v>36</v>
      </c>
      <c r="E156" s="16" t="s">
        <v>175</v>
      </c>
      <c r="F156" s="17" t="s">
        <v>71</v>
      </c>
      <c r="G156" s="18">
        <v>4800</v>
      </c>
      <c r="H156" s="18"/>
      <c r="I156" s="18">
        <f>ROUND(ROUND(H156,2)*ROUND(G156,2),2)</f>
        <v>0</v>
      </c>
      <c r="O156">
        <f>(I156*21)/100</f>
        <v>0</v>
      </c>
      <c r="P156" t="s">
        <v>11</v>
      </c>
    </row>
    <row r="157" spans="1:5" ht="12.75">
      <c r="A157" s="19" t="s">
        <v>39</v>
      </c>
      <c r="E157" s="20" t="s">
        <v>36</v>
      </c>
    </row>
    <row r="158" spans="1:5" ht="12.75">
      <c r="A158" s="21" t="s">
        <v>40</v>
      </c>
      <c r="E158" s="22" t="s">
        <v>36</v>
      </c>
    </row>
    <row r="159" spans="1:5" ht="140.25">
      <c r="A159" t="s">
        <v>41</v>
      </c>
      <c r="E159" s="20" t="s">
        <v>176</v>
      </c>
    </row>
    <row r="160" spans="1:16" ht="12.75">
      <c r="A160" s="11" t="s">
        <v>34</v>
      </c>
      <c r="B160" s="15" t="s">
        <v>177</v>
      </c>
      <c r="C160" s="15" t="s">
        <v>178</v>
      </c>
      <c r="D160" s="11" t="s">
        <v>36</v>
      </c>
      <c r="E160" s="16" t="s">
        <v>179</v>
      </c>
      <c r="F160" s="17" t="s">
        <v>71</v>
      </c>
      <c r="G160" s="18">
        <v>4960</v>
      </c>
      <c r="H160" s="18"/>
      <c r="I160" s="18">
        <f>ROUND(ROUND(H160,2)*ROUND(G160,2),2)</f>
        <v>0</v>
      </c>
      <c r="O160">
        <f>(I160*21)/100</f>
        <v>0</v>
      </c>
      <c r="P160" t="s">
        <v>11</v>
      </c>
    </row>
    <row r="161" spans="1:5" ht="12.75">
      <c r="A161" s="19" t="s">
        <v>39</v>
      </c>
      <c r="E161" s="20" t="s">
        <v>36</v>
      </c>
    </row>
    <row r="162" spans="1:5" ht="12.75">
      <c r="A162" s="21" t="s">
        <v>40</v>
      </c>
      <c r="E162" s="22" t="s">
        <v>36</v>
      </c>
    </row>
    <row r="163" spans="1:5" ht="140.25">
      <c r="A163" t="s">
        <v>41</v>
      </c>
      <c r="E163" s="20" t="s">
        <v>176</v>
      </c>
    </row>
    <row r="164" spans="1:16" ht="12.75">
      <c r="A164" s="11" t="s">
        <v>34</v>
      </c>
      <c r="B164" s="15" t="s">
        <v>180</v>
      </c>
      <c r="C164" s="15" t="s">
        <v>181</v>
      </c>
      <c r="D164" s="11" t="s">
        <v>36</v>
      </c>
      <c r="E164" s="16" t="s">
        <v>182</v>
      </c>
      <c r="F164" s="17" t="s">
        <v>71</v>
      </c>
      <c r="G164" s="18">
        <v>2260</v>
      </c>
      <c r="H164" s="18"/>
      <c r="I164" s="18">
        <f>ROUND(ROUND(H164,2)*ROUND(G164,2),2)</f>
        <v>0</v>
      </c>
      <c r="O164">
        <f>(I164*21)/100</f>
        <v>0</v>
      </c>
      <c r="P164" t="s">
        <v>11</v>
      </c>
    </row>
    <row r="165" spans="1:5" ht="12.75">
      <c r="A165" s="19" t="s">
        <v>39</v>
      </c>
      <c r="E165" s="20" t="s">
        <v>36</v>
      </c>
    </row>
    <row r="166" spans="1:5" ht="12.75">
      <c r="A166" s="21" t="s">
        <v>40</v>
      </c>
      <c r="E166" s="22" t="s">
        <v>36</v>
      </c>
    </row>
    <row r="167" spans="1:5" ht="140.25">
      <c r="A167" t="s">
        <v>41</v>
      </c>
      <c r="E167" s="20" t="s">
        <v>176</v>
      </c>
    </row>
    <row r="168" spans="1:18" ht="12.75" customHeight="1">
      <c r="A168" s="4" t="s">
        <v>32</v>
      </c>
      <c r="B168" s="4"/>
      <c r="C168" s="23" t="s">
        <v>64</v>
      </c>
      <c r="D168" s="4"/>
      <c r="E168" s="13" t="s">
        <v>183</v>
      </c>
      <c r="F168" s="4"/>
      <c r="G168" s="4"/>
      <c r="H168" s="4"/>
      <c r="I168" s="24">
        <f>0+Q168</f>
        <v>0</v>
      </c>
      <c r="O168">
        <f>0+R168</f>
        <v>0</v>
      </c>
      <c r="Q168">
        <f>0+I169+I173+I177</f>
        <v>0</v>
      </c>
      <c r="R168">
        <f>0+O169+O173+O177</f>
        <v>0</v>
      </c>
    </row>
    <row r="169" spans="1:16" ht="12.75">
      <c r="A169" s="11" t="s">
        <v>34</v>
      </c>
      <c r="B169" s="15" t="s">
        <v>184</v>
      </c>
      <c r="C169" s="15" t="s">
        <v>185</v>
      </c>
      <c r="D169" s="11" t="s">
        <v>36</v>
      </c>
      <c r="E169" s="16" t="s">
        <v>186</v>
      </c>
      <c r="F169" s="17" t="s">
        <v>100</v>
      </c>
      <c r="G169" s="18">
        <v>13</v>
      </c>
      <c r="H169" s="18"/>
      <c r="I169" s="18">
        <f>ROUND(ROUND(H169,2)*ROUND(G169,2),2)</f>
        <v>0</v>
      </c>
      <c r="O169">
        <f>(I169*21)/100</f>
        <v>0</v>
      </c>
      <c r="P169" t="s">
        <v>11</v>
      </c>
    </row>
    <row r="170" spans="1:5" ht="12.75">
      <c r="A170" s="19" t="s">
        <v>39</v>
      </c>
      <c r="E170" s="20" t="s">
        <v>36</v>
      </c>
    </row>
    <row r="171" spans="1:5" ht="12.75">
      <c r="A171" s="21" t="s">
        <v>40</v>
      </c>
      <c r="E171" s="22" t="s">
        <v>36</v>
      </c>
    </row>
    <row r="172" spans="1:5" ht="255">
      <c r="A172" t="s">
        <v>41</v>
      </c>
      <c r="E172" s="20" t="s">
        <v>187</v>
      </c>
    </row>
    <row r="173" spans="1:16" ht="12.75">
      <c r="A173" s="11" t="s">
        <v>34</v>
      </c>
      <c r="B173" s="15" t="s">
        <v>188</v>
      </c>
      <c r="C173" s="15" t="s">
        <v>189</v>
      </c>
      <c r="D173" s="11" t="s">
        <v>36</v>
      </c>
      <c r="E173" s="16" t="s">
        <v>190</v>
      </c>
      <c r="F173" s="17" t="s">
        <v>191</v>
      </c>
      <c r="G173" s="18">
        <v>1</v>
      </c>
      <c r="H173" s="18"/>
      <c r="I173" s="18">
        <f>ROUND(ROUND(H173,2)*ROUND(G173,2),2)</f>
        <v>0</v>
      </c>
      <c r="O173">
        <f>(I173*21)/100</f>
        <v>0</v>
      </c>
      <c r="P173" t="s">
        <v>11</v>
      </c>
    </row>
    <row r="174" spans="1:5" ht="12.75">
      <c r="A174" s="19" t="s">
        <v>39</v>
      </c>
      <c r="E174" s="20" t="s">
        <v>36</v>
      </c>
    </row>
    <row r="175" spans="1:5" ht="12.75">
      <c r="A175" s="21" t="s">
        <v>40</v>
      </c>
      <c r="E175" s="22" t="s">
        <v>36</v>
      </c>
    </row>
    <row r="176" spans="1:5" ht="51">
      <c r="A176" t="s">
        <v>41</v>
      </c>
      <c r="E176" s="20" t="s">
        <v>192</v>
      </c>
    </row>
    <row r="177" spans="1:16" ht="12.75">
      <c r="A177" s="11" t="s">
        <v>34</v>
      </c>
      <c r="B177" s="15" t="s">
        <v>193</v>
      </c>
      <c r="C177" s="15" t="s">
        <v>194</v>
      </c>
      <c r="D177" s="11" t="s">
        <v>57</v>
      </c>
      <c r="E177" s="16" t="s">
        <v>195</v>
      </c>
      <c r="F177" s="17" t="s">
        <v>191</v>
      </c>
      <c r="G177" s="18">
        <v>4</v>
      </c>
      <c r="H177" s="18"/>
      <c r="I177" s="18">
        <f>ROUND(ROUND(H177,2)*ROUND(G177,2),2)</f>
        <v>0</v>
      </c>
      <c r="O177">
        <f>(I177*21)/100</f>
        <v>0</v>
      </c>
      <c r="P177" t="s">
        <v>11</v>
      </c>
    </row>
    <row r="178" spans="1:5" ht="12.75">
      <c r="A178" s="19" t="s">
        <v>39</v>
      </c>
      <c r="E178" s="20" t="s">
        <v>36</v>
      </c>
    </row>
    <row r="179" spans="1:5" ht="12.75">
      <c r="A179" s="21" t="s">
        <v>40</v>
      </c>
      <c r="E179" s="22" t="s">
        <v>36</v>
      </c>
    </row>
    <row r="180" spans="1:5" ht="12.75">
      <c r="A180" t="s">
        <v>41</v>
      </c>
      <c r="E180" s="20" t="s">
        <v>36</v>
      </c>
    </row>
    <row r="181" spans="1:18" ht="12.75" customHeight="1">
      <c r="A181" s="4" t="s">
        <v>32</v>
      </c>
      <c r="B181" s="4"/>
      <c r="C181" s="23" t="s">
        <v>29</v>
      </c>
      <c r="D181" s="4"/>
      <c r="E181" s="13" t="s">
        <v>196</v>
      </c>
      <c r="F181" s="4"/>
      <c r="G181" s="4"/>
      <c r="H181" s="4"/>
      <c r="I181" s="24">
        <f>0+Q181</f>
        <v>0</v>
      </c>
      <c r="O181">
        <f>0+R181</f>
        <v>0</v>
      </c>
      <c r="Q181">
        <f>0+I182+I186+I190</f>
        <v>0</v>
      </c>
      <c r="R181">
        <f>0+O182+O186+O190</f>
        <v>0</v>
      </c>
    </row>
    <row r="182" spans="1:16" ht="25.5">
      <c r="A182" s="11" t="s">
        <v>34</v>
      </c>
      <c r="B182" s="15" t="s">
        <v>197</v>
      </c>
      <c r="C182" s="15" t="s">
        <v>198</v>
      </c>
      <c r="D182" s="11" t="s">
        <v>36</v>
      </c>
      <c r="E182" s="16" t="s">
        <v>199</v>
      </c>
      <c r="F182" s="17" t="s">
        <v>191</v>
      </c>
      <c r="G182" s="18">
        <v>4</v>
      </c>
      <c r="H182" s="18"/>
      <c r="I182" s="18">
        <f>ROUND(ROUND(H182,2)*ROUND(G182,2),2)</f>
        <v>0</v>
      </c>
      <c r="O182">
        <f>(I182*21)/100</f>
        <v>0</v>
      </c>
      <c r="P182" t="s">
        <v>11</v>
      </c>
    </row>
    <row r="183" spans="1:5" ht="12.75">
      <c r="A183" s="19" t="s">
        <v>39</v>
      </c>
      <c r="E183" s="20" t="s">
        <v>36</v>
      </c>
    </row>
    <row r="184" spans="1:5" ht="12.75">
      <c r="A184" s="21" t="s">
        <v>40</v>
      </c>
      <c r="E184" s="22" t="s">
        <v>36</v>
      </c>
    </row>
    <row r="185" spans="1:5" ht="25.5">
      <c r="A185" t="s">
        <v>41</v>
      </c>
      <c r="E185" s="20" t="s">
        <v>200</v>
      </c>
    </row>
    <row r="186" spans="1:16" ht="25.5">
      <c r="A186" s="11" t="s">
        <v>34</v>
      </c>
      <c r="B186" s="15" t="s">
        <v>201</v>
      </c>
      <c r="C186" s="15" t="s">
        <v>202</v>
      </c>
      <c r="D186" s="11" t="s">
        <v>36</v>
      </c>
      <c r="E186" s="16" t="s">
        <v>203</v>
      </c>
      <c r="F186" s="17" t="s">
        <v>71</v>
      </c>
      <c r="G186" s="18">
        <v>200</v>
      </c>
      <c r="H186" s="18"/>
      <c r="I186" s="18">
        <f>ROUND(ROUND(H186,2)*ROUND(G186,2),2)</f>
        <v>0</v>
      </c>
      <c r="O186">
        <f>(I186*21)/100</f>
        <v>0</v>
      </c>
      <c r="P186" t="s">
        <v>11</v>
      </c>
    </row>
    <row r="187" spans="1:5" ht="12.75">
      <c r="A187" s="19" t="s">
        <v>39</v>
      </c>
      <c r="E187" s="20" t="s">
        <v>36</v>
      </c>
    </row>
    <row r="188" spans="1:5" ht="12.75">
      <c r="A188" s="21" t="s">
        <v>40</v>
      </c>
      <c r="E188" s="22" t="s">
        <v>36</v>
      </c>
    </row>
    <row r="189" spans="1:5" ht="38.25">
      <c r="A189" t="s">
        <v>41</v>
      </c>
      <c r="E189" s="20" t="s">
        <v>204</v>
      </c>
    </row>
    <row r="190" spans="1:16" ht="25.5">
      <c r="A190" s="11" t="s">
        <v>34</v>
      </c>
      <c r="B190" s="15" t="s">
        <v>205</v>
      </c>
      <c r="C190" s="15" t="s">
        <v>206</v>
      </c>
      <c r="D190" s="11" t="s">
        <v>36</v>
      </c>
      <c r="E190" s="16" t="s">
        <v>207</v>
      </c>
      <c r="F190" s="17" t="s">
        <v>71</v>
      </c>
      <c r="G190" s="18">
        <v>200</v>
      </c>
      <c r="H190" s="18"/>
      <c r="I190" s="18">
        <f>ROUND(ROUND(H190,2)*ROUND(G190,2),2)</f>
        <v>0</v>
      </c>
      <c r="O190">
        <f>(I190*21)/100</f>
        <v>0</v>
      </c>
      <c r="P190" t="s">
        <v>11</v>
      </c>
    </row>
    <row r="191" spans="1:5" ht="12.75">
      <c r="A191" s="19" t="s">
        <v>39</v>
      </c>
      <c r="E191" s="20" t="s">
        <v>36</v>
      </c>
    </row>
    <row r="192" spans="1:5" ht="12.75">
      <c r="A192" s="21" t="s">
        <v>40</v>
      </c>
      <c r="E192" s="22" t="s">
        <v>36</v>
      </c>
    </row>
    <row r="193" spans="1:5" ht="38.25">
      <c r="A193" t="s">
        <v>41</v>
      </c>
      <c r="E193" s="20" t="s">
        <v>204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2019-09-27T12:18:57Z</dcterms:created>
  <dcterms:modified xsi:type="dcterms:W3CDTF">2019-09-27T12:22:08Z</dcterms:modified>
  <cp:category/>
  <cp:version/>
  <cp:contentType/>
  <cp:contentStatus/>
</cp:coreProperties>
</file>