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000" sheetId="2" r:id="rId2"/>
    <sheet name="181" sheetId="3" r:id="rId3"/>
    <sheet name="201" sheetId="4" r:id="rId4"/>
    <sheet name="451" sheetId="5" r:id="rId5"/>
  </sheets>
  <definedNames/>
  <calcPr fullCalcOnLoad="1"/>
</workbook>
</file>

<file path=xl/sharedStrings.xml><?xml version="1.0" encoding="utf-8"?>
<sst xmlns="http://schemas.openxmlformats.org/spreadsheetml/2006/main" count="963" uniqueCount="368">
  <si>
    <t>Soupis objektů s DPH</t>
  </si>
  <si>
    <t>Stavba:Jazlovice_et_II - III/00323 Jažlovice - most ev.č.00323-1a přes dálnici D1, 2.etapa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</si>
  <si>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</si>
  <si>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</si>
  <si>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</si>
  <si>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</si>
  <si>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</si>
  <si>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</si>
  <si>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</si>
  <si>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</si>
  <si>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</si>
  <si>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</si>
  <si>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</si>
  <si>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 9</t>
  </si>
  <si>
    <t xml:space="preserve">Firma: </t>
  </si>
  <si>
    <t>Příloha k formuláři pro ocenění nabídky</t>
  </si>
  <si>
    <t>Stavba :</t>
  </si>
  <si>
    <t>číslo a název SO:</t>
  </si>
  <si>
    <t>číslo a název rozpočtu:</t>
  </si>
  <si>
    <t>Jazlovice_et_II</t>
  </si>
  <si>
    <t>III/00323 Jažlovice - most ev.č.00323-1a přes dálnici D1, 2.etapa</t>
  </si>
  <si>
    <t>SO 000</t>
  </si>
  <si>
    <t>Vedlejší a ostatní náklady</t>
  </si>
  <si>
    <t>000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</si>
  <si>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</si>
  <si>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</si>
  <si>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</si>
  <si>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</si>
  <si>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</si>
  <si>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</si>
  <si>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</si>
  <si>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</si>
  <si>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</si>
  <si>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</si>
  <si>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</si>
  <si>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</si>
  <si>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</si>
  <si>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</si>
  <si>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</si>
  <si>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</si>
  <si>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</si>
  <si>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</si>
  <si>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</si>
  <si>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</si>
  <si>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</si>
  <si>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</si>
  <si>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>2016_OTSKP</t>
  </si>
  <si>
    <t>02520</t>
  </si>
  <si>
    <t/>
  </si>
  <si>
    <t>ZKOUŠENÍ MATERIÁLŮ NEZÁVISLOU ZKUŠEBNOU
dle TKP ŘSD</t>
  </si>
  <si>
    <t xml:space="preserve">KČ        </t>
  </si>
  <si>
    <t>02620</t>
  </si>
  <si>
    <t>ZKOUŠENÍ KONSTRUKCÍ A PRACÍ NEZÁVISLOU ZKUŠEBNOU
dle TKP ŘSD</t>
  </si>
  <si>
    <t>02711R</t>
  </si>
  <si>
    <t>OZNAČENÍ STAVBY DLE SMĚRNIC ŘSD</t>
  </si>
  <si>
    <t>02910</t>
  </si>
  <si>
    <t>OSTATNÍ POŽADAVKY - ZEMĚMĚŘIČSKÁ MĚŘENÍ</t>
  </si>
  <si>
    <t>02911a</t>
  </si>
  <si>
    <t>OSTATNÍ POŽADAVKY - GEODETICKÉ ZAMĚŘENÍ
Zaměření skutečného stavu po dokončení stavby vč.zákresu do katastrální mapy a její digitalizace</t>
  </si>
  <si>
    <t>02911b</t>
  </si>
  <si>
    <t>OSTATNÍ POŽADAVKY - GEODETICKÉ ZAMĚŘENÍ
zaměření NK a spodní stavby po odbourání, zaměření mostovky a vrstev vozovky vč.vytvoření digitálního modelu - 2ks</t>
  </si>
  <si>
    <t>02940</t>
  </si>
  <si>
    <t>a</t>
  </si>
  <si>
    <t>OSTATNÍ POŽADAVKY - VYPRACOVÁNÍ DOKUMENTACE
Fotodokumentace</t>
  </si>
  <si>
    <t>b</t>
  </si>
  <si>
    <t>OSTATNÍ POŽADAVKY - VYPRACOVÁNÍ DOKUMENTACE
plán sledování a údržby mostu - 2ks</t>
  </si>
  <si>
    <t>02943</t>
  </si>
  <si>
    <t>OSTATNÍ POŽADAVKY - VYPRACOVÁNÍ RDS
Pro celou stavbu</t>
  </si>
  <si>
    <t>02944</t>
  </si>
  <si>
    <t>OSTAT POŽADAVKY - DOKUMENTACE SKUTEČ PROVEDENÍ V DIGIT FORMĚ
skutečného provedení stavby</t>
  </si>
  <si>
    <t>02945</t>
  </si>
  <si>
    <t>OSTAT POŽADAVKY - GEOMETRICKÝ PLÁN
Ve 12-ti vyhotoveních</t>
  </si>
  <si>
    <t>02945R</t>
  </si>
  <si>
    <t>OSTATNÍ POŽADAVKY - OHRANIČENÍ STAVBY</t>
  </si>
  <si>
    <t>02960</t>
  </si>
  <si>
    <t>OSTATNÍ POŽADAVKY - ODBORNÝ DOZOR
Technicko inženýrská činnost projektanta</t>
  </si>
  <si>
    <t>03100</t>
  </si>
  <si>
    <t>ZAŘÍZENÍ STAVENIŠTĚ - ZŘÍZENÍ, PROVOZ, DEMONTÁŽ
vč.případného nájmu pozemku</t>
  </si>
  <si>
    <t>03300R</t>
  </si>
  <si>
    <t>SLUŽBY PRO OBJEDNATELE CELKEM
dle směrnic ŘSD
(kancelář, úklid, osvětlení, topení, místnost pro KD)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</si>
  <si>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</si>
  <si>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</si>
  <si>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</si>
  <si>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</si>
  <si>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</si>
  <si>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</si>
  <si>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</si>
  <si>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SO 181</t>
  </si>
  <si>
    <t>Dopravně inženýrská opatření</t>
  </si>
  <si>
    <t>181</t>
  </si>
  <si>
    <t>Zemní práce</t>
  </si>
  <si>
    <t>125738</t>
  </si>
  <si>
    <t>VYKOPÁVKY ZE ZEMNÍKŮ A SKLÁDEK TŘ. I, ODVOZ DO 20KM
vč.odvozu na místo určené investorem</t>
  </si>
  <si>
    <t xml:space="preserve">M3        </t>
  </si>
  <si>
    <t>17120</t>
  </si>
  <si>
    <t>ULOŽENÍ SYPANINY DO NÁSYPŮ A NA SKLÁDKY BEZ ZHUTNĚNÍ</t>
  </si>
  <si>
    <t>17180</t>
  </si>
  <si>
    <t>ULOŽENÍ SYPANINY DO NÁSYPŮ Z NAKUPOVANÝCH MATERIÁLŮ
vč.dodání zeminy - štěrkový val (předpoklad 5m3/ 1 val)</t>
  </si>
  <si>
    <t>Ostatní konstrukce a práce</t>
  </si>
  <si>
    <t>91400</t>
  </si>
  <si>
    <t>DOČASNÉ ZAKRYTÍ NEBO OTOČENÍ STÁVAJÍCÍCH DOPRAVNÍCH ZNAČEK
zakrytí a odstranění zakrytí značek, které jsou v rozporu s dočaným dopravním značením</t>
  </si>
  <si>
    <t xml:space="preserve">KUS       </t>
  </si>
  <si>
    <t>914172</t>
  </si>
  <si>
    <t>DOPRAVNÍ ZNAČKY ZÁKLADNÍ VELIKOSTI HLINÍKOVÉ FÓLIE TŘ 2 - MONTÁŽ S PŘEMÍSTĚNÍM
provizorní značky vč.stojek</t>
  </si>
  <si>
    <t>914173</t>
  </si>
  <si>
    <t>DOPRAVNÍ ZNAČKY ZÁKLADNÍ VELIKOSTI HLINÍKOVÉ FÓLIE TŘ 2 - DEMONTÁŽ</t>
  </si>
  <si>
    <t>914179</t>
  </si>
  <si>
    <t>DOPRAV ZNAČKY ZÁKL VEL HLINÍK FÓLIE TŘ 2 - NÁJEMNÉ</t>
  </si>
  <si>
    <t xml:space="preserve">KSDEN     </t>
  </si>
  <si>
    <t>914472</t>
  </si>
  <si>
    <t>DOPRAVNÍ ZNAČKY 100X150CM HLINÍKOVÉ FÓLIE TŘ 2 - MONTÁŽ S PŘEMÍSTĚNÍM
provizorní značky vč.stojek</t>
  </si>
  <si>
    <t>914473</t>
  </si>
  <si>
    <t>DOPRAVNÍ ZNAČKY 100X150CM HLINÍKOVÉ FÓLIE TŘ 2 - DEMONTÁŽ</t>
  </si>
  <si>
    <t>914479</t>
  </si>
  <si>
    <t>DOPRAV ZNAČKY 100X150CM HLINÍK FÓLIE TŘ 2 - NÁJEMNÉ</t>
  </si>
  <si>
    <t>915321</t>
  </si>
  <si>
    <t>VODOR DOPRAV ZNAČ Z FÓLIE DOČAS ODSTRANITEL - DOD A POKLÁDKA</t>
  </si>
  <si>
    <t xml:space="preserve">M2        </t>
  </si>
  <si>
    <t>915322</t>
  </si>
  <si>
    <t>VODOR DOPRAV ZNAČ Z FÓLIE DOČAS ODSTRANITEL - ODSTRANĚNÍ</t>
  </si>
  <si>
    <t>916112</t>
  </si>
  <si>
    <t>DOPRAV SVĚTLO VÝSTRAŽ SAMOSTATNÉ - MONTÁŽ S PŘESUNEM</t>
  </si>
  <si>
    <t>916113</t>
  </si>
  <si>
    <t>DOPRAV SVĚTLO VÝSTRAŽ SAMOSTATNÉ - DEMONTÁŽ</t>
  </si>
  <si>
    <t>916119</t>
  </si>
  <si>
    <t>DOPRAV SVĚTLO VÝSTRAŽ SAMOSTATNÉ - NÁJEMNÉ</t>
  </si>
  <si>
    <t>916132</t>
  </si>
  <si>
    <t>DOPRAV SVĚTLO VÝSTRAŽ SOUPRAVA 5KS - MONTÁŽ S PŘESUNEM</t>
  </si>
  <si>
    <t>916133</t>
  </si>
  <si>
    <t>DOPRAV SVĚTLO VÝSTRAŽ SOUPRAVA 5KS - DEMONTÁŽ</t>
  </si>
  <si>
    <t>916139</t>
  </si>
  <si>
    <t>DOPRAVNÍ SVĚTLO VÝSTRAŽNÉ SOUPRAVA 5 KUSŮ - NÁJEMNÉ</t>
  </si>
  <si>
    <t>916142</t>
  </si>
  <si>
    <t>DOPRAV SVĚTLO VÝSTRAŽ SOUPRAVA 10KS - MONTÁŽ S PŘESUNEM</t>
  </si>
  <si>
    <t>916143</t>
  </si>
  <si>
    <t>DOPRAV SVĚTLO VÝSTRAŽ SOUPRAVA 10KS - DEMONTÁŽ</t>
  </si>
  <si>
    <t>916149</t>
  </si>
  <si>
    <t>DOPRAVNÍ SVĚTLO VÝSTRAŽNÉ SOUPRAVA 10 KUSŮ - NÁJEMNÉ</t>
  </si>
  <si>
    <t>916182</t>
  </si>
  <si>
    <t>PŘEDZVĚSTNÁ SVĚTELNÁ ŠIPKA - MONTÁŽ S PŘESUNEM
provizorní značky vč.stojek</t>
  </si>
  <si>
    <t>916183</t>
  </si>
  <si>
    <t>PŘEDZVĚSTNÁ SVĚTELNÁ ŠIPKA - DEMONTÁŽ</t>
  </si>
  <si>
    <t>916189</t>
  </si>
  <si>
    <t>PŘEDZVĚSTNÁ SVĚTELNÁ ŠIPKA - NÁJEMNÉ</t>
  </si>
  <si>
    <t>916342</t>
  </si>
  <si>
    <t>SMĚROV DESKY Z4 JEDNOSTR S FÓLIÍ TŘ 2 - MONTÁŽ S PŘESUNEM
provizorní značky vč.stojek</t>
  </si>
  <si>
    <t>916343</t>
  </si>
  <si>
    <t>SMĚROVACÍ DESKY Z4 JEDNOSTR S FÓLIÍ TŘ 2 - DEMONTÁŽ</t>
  </si>
  <si>
    <t>916349</t>
  </si>
  <si>
    <t>SMĚROVACÍ DESKY Z4 JEDNOSTR S FÓLIÍ TŘ 2 - NÁJEMNÉ</t>
  </si>
  <si>
    <t>916622</t>
  </si>
  <si>
    <t>VODÍCÍ STĚNY Z DÍLCŮ BETON - MONTÁŽ S PŘESUNEM</t>
  </si>
  <si>
    <t xml:space="preserve">M         </t>
  </si>
  <si>
    <t>916623</t>
  </si>
  <si>
    <t>VODÍCÍ STĚNY Z DÍLCŮ BETON - DEMONTÁŽ</t>
  </si>
  <si>
    <t>916629</t>
  </si>
  <si>
    <t>VODÍCÍ STĚNY Z DÍLCŮ BETON - NÁJEMNÉ</t>
  </si>
  <si>
    <t xml:space="preserve">MDEN      </t>
  </si>
  <si>
    <t>SO 201</t>
  </si>
  <si>
    <t>Most ev.č.00323-1a</t>
  </si>
  <si>
    <t>201</t>
  </si>
  <si>
    <t>014102</t>
  </si>
  <si>
    <t>c</t>
  </si>
  <si>
    <t>POPLATKY ZA SKLÁDKU
železobeton a předpjatý beton</t>
  </si>
  <si>
    <t xml:space="preserve">T         </t>
  </si>
  <si>
    <t>POPLATKY ZA SKLÁDKU
prostý beton</t>
  </si>
  <si>
    <t>POPLATKY ZA SKLÁDKU
zemina, kamenivo, kameny</t>
  </si>
  <si>
    <t>d</t>
  </si>
  <si>
    <t>POPLATKY ZA SKLÁDKU
živice</t>
  </si>
  <si>
    <t>029412</t>
  </si>
  <si>
    <t>OSTATNÍ POŽADAVKY - VYPRACOVÁNÍ MOSTNÍHO LISTU</t>
  </si>
  <si>
    <t>02950</t>
  </si>
  <si>
    <t>OSTATNÍ POŽADAVKY - POSUDKY, KONTROLY, REVIZNÍ ZPRÁVY
výpočet zatížitelnosti</t>
  </si>
  <si>
    <t xml:space="preserve">kompl     </t>
  </si>
  <si>
    <t>02953</t>
  </si>
  <si>
    <t>OSTATNÍ POŽADAVKY - HLAVNÍ MOSTNÍ PROHLÍDKA
1.HMP</t>
  </si>
  <si>
    <t>11130</t>
  </si>
  <si>
    <t>SEJMUTÍ DRNU
včetně vodorovné dopravy  a uložení na skládku</t>
  </si>
  <si>
    <t>113138</t>
  </si>
  <si>
    <t>ODSTRANĚNÍ KRYTU ZPEVNĚNÝCH PLOCH S ASFALT POJIVEM, ODVOZ DO 20KM
vč. odvozu na skládku a uložení</t>
  </si>
  <si>
    <t>113328</t>
  </si>
  <si>
    <t>ODSTRAN PODKL ZPEVNĚNÝCH PLOCH Z KAMENIVA NESTMEL, ODVOZ DO 20KM
vč. odvozu na skládku a uložení</t>
  </si>
  <si>
    <t>113358</t>
  </si>
  <si>
    <t>ODSTRAN PODKLADU ZPEVNĚNÝCH PLOCH Z BETONU, ODVOZ DO 20KM
vč. odvozu na skládku a uložení</t>
  </si>
  <si>
    <t>11372</t>
  </si>
  <si>
    <t>FRÉZOVÁNÍ VOZOVEK ASFALTOVÝCH
odfrézovaný materiál bude nabídnut zhotoviteli k odkupu</t>
  </si>
  <si>
    <t>113765</t>
  </si>
  <si>
    <t>FRÉZOVÁNÍ DRÁŽKY PRŮŘEZU DO 600MM2 V ASFALTOVÉ VOZOVCE</t>
  </si>
  <si>
    <t>125732</t>
  </si>
  <si>
    <t>VYKOPÁVKY ZE ZEMNÍKŮ A SKLÁDEK TŘ. I, ODVOZ DO 2KM</t>
  </si>
  <si>
    <t>131732</t>
  </si>
  <si>
    <t>HLOUBENÍ JAM ZAPAŽ I NEPAŽ TŘ. I, ODVOZ DO 2KM
odvoz na meziskládku</t>
  </si>
  <si>
    <t>131738</t>
  </si>
  <si>
    <t>HLOUBENÍ JAM ZAPAŽ I NEPAŽ TŘ. I, ODVOZ DO 20KM
vč.odvozu na skládku</t>
  </si>
  <si>
    <t>131838</t>
  </si>
  <si>
    <t>HLOUBENÍ JAM ZAPAŽ I NEPAŽ TŘ. II, ODVOZ DO 20KM
vč.odvozu na skládku</t>
  </si>
  <si>
    <t>ULOŽENÍ SYPANINY DO NÁSYPŮ A NA SKLÁDKY BEZ ZHUTNĚNÍ
skládka a meziskládka</t>
  </si>
  <si>
    <t>17290R</t>
  </si>
  <si>
    <t>ZŘÍZENÍ TĚSNĚNÍ Z JINÝCH MATERIÁLŮ
těsnící vrstva - těsnící fólie s ochrannou pískovou vrstvou nad a pod fólií</t>
  </si>
  <si>
    <t>17380</t>
  </si>
  <si>
    <t>ZEMNÍ KRAJNICE A DOSYPÁVKY Z NAKUPOVANÝCH MATERIÁLŮ
vč.dodání vhodné zeminy</t>
  </si>
  <si>
    <t>17411</t>
  </si>
  <si>
    <t>ZÁSYP JAM A RÝH ZEMINOU SE ZHUTNĚNÍM
použita zemina z výkopu</t>
  </si>
  <si>
    <t>17481</t>
  </si>
  <si>
    <t>ZÁSYP JAM A RÝH Z NAKUPOVANÝCH MATERIÁLŮ
vč. dodání vhodné zeminy nebo kameniva</t>
  </si>
  <si>
    <t>18222</t>
  </si>
  <si>
    <t>ROZPROSTŘENÍ ORNICE VE SVAHU V TL DO 0,15M</t>
  </si>
  <si>
    <t>18222R</t>
  </si>
  <si>
    <t>DODÁNÍ ORNICE
nákup a dovoz na místo rozprostření</t>
  </si>
  <si>
    <t>18241</t>
  </si>
  <si>
    <t>ZALOŽENÍ TRÁVNÍKU RUČNÍM VÝSEVEM</t>
  </si>
  <si>
    <t>18247</t>
  </si>
  <si>
    <t>OŠETŘOVÁNÍ TRÁVNÍKU
údržba založeného trávníku</t>
  </si>
  <si>
    <t>Základy</t>
  </si>
  <si>
    <t>21263</t>
  </si>
  <si>
    <t>TRATIVODY KOMPLET Z TRUB Z PLAST HMOT DN DO 150MM
vč.obsypu drenážním betonem</t>
  </si>
  <si>
    <t>21264</t>
  </si>
  <si>
    <t>TRATIVODY KOMPLET Z TRUB Z PLAST HMOT DN DO 200MM</t>
  </si>
  <si>
    <t>21341</t>
  </si>
  <si>
    <t>DRENÁŽNÍ VRSTVY Z PLASTBETONU (PLASTMALTY)</t>
  </si>
  <si>
    <t>22694R</t>
  </si>
  <si>
    <t>ZÁPOROVÉ PAŽENÍ Z KOVU DOČASNÉ - ZŘÍZENÍ  A ODSTRANĚNÍ - pohledová plocha</t>
  </si>
  <si>
    <t>272314</t>
  </si>
  <si>
    <t>ZÁKLADY Z PROSTÉHO BETONU DO C25/30 (B30)
C20/25n - XF3</t>
  </si>
  <si>
    <t>272325</t>
  </si>
  <si>
    <t>ZÁKLADY ZE ŽELEZOBETONU DO C30/37 (B37)
C30/37 -XF2 vč.bednění, výplně a těsnění pracovních a dilatačních spar, vč.izolací  proti zemní vlhkosti  zasypaných částí, vč.ochrany této izolace</t>
  </si>
  <si>
    <t>272365</t>
  </si>
  <si>
    <t>VÝZTUŽ ZÁKLADŮ Z OCELI 10505, B500B</t>
  </si>
  <si>
    <t>Svislé konstrukce</t>
  </si>
  <si>
    <t>31717</t>
  </si>
  <si>
    <t>KOVOVÉ KONSTRUKCE PRO KOTVENÍ ŘÍMSY</t>
  </si>
  <si>
    <t xml:space="preserve">KG        </t>
  </si>
  <si>
    <t>317326</t>
  </si>
  <si>
    <t>ŘÍMSY ZE ŽELEZOBETONU DO C40/50 (B50)
C35/45 -XF4 vč.bednění, výplně a těsnění pracovních a dilatačních spar, vč.izolací  proti zemní vlhkosti  zasypaných částí, vč.ochrany této izolace, vč.letopočtu vlysem</t>
  </si>
  <si>
    <t>317365</t>
  </si>
  <si>
    <t>VÝZTUŽ ŘÍMS Z OCELI 10505
vč.vlepení výztuže na křídlech</t>
  </si>
  <si>
    <t>333326</t>
  </si>
  <si>
    <t>MOSTNÍ OPĚRY A KŘÍDLA ZE ŽELEZOVÉHO BETONU DO C40/50 (B50)
C35/45 -XF4 vč.bednění, výplně a těsnění pracovních a dilatačních spar, vč.izolací  proti zemní vlhkosti  zasypaných částí, vč.ochrany této izolace</t>
  </si>
  <si>
    <t>333365</t>
  </si>
  <si>
    <t>VÝZTUŽ MOSTNÍCH OPĚR A KŘÍDEL Z OCELI 10505, B500B</t>
  </si>
  <si>
    <t>334326</t>
  </si>
  <si>
    <t>MOSTNÍ PILÍŘE A STATIVA ZE ŽELEZOVÉHO BETONU DO C40/50 (B50)
C35/45 -XF4 vč.bednění, výplně a těsnění pracovních a dilatačních spar, vč.izolací  proti zemní vlhkosti  zasypaných částí, vč.ochrany této izolace</t>
  </si>
  <si>
    <t>334365</t>
  </si>
  <si>
    <t>VÝZTUŽ MOSTNÍCH PILÍŘŮ A STATIV Z OCELI 10505, B500B</t>
  </si>
  <si>
    <t>Vodorovné konstrukce</t>
  </si>
  <si>
    <t>420324</t>
  </si>
  <si>
    <t>PŘECHODOVÉ DESKY MOSTNÍCH OPĚR ZE ŽELEZOBETONU C25/30
C25/30 -XF2 vč.bednění, výplně a těsnění pracovních a dilatačních spar, vč.izolací  proti zemní vlhkosti  zasypaných částí, vč.ochrany této izolace</t>
  </si>
  <si>
    <t>420365</t>
  </si>
  <si>
    <t>VÝZTUŽ PŘECHODOVÝCH DESEK MOSTNÍCH OPĚR Z OCELI 10505, B500B</t>
  </si>
  <si>
    <t>422336R</t>
  </si>
  <si>
    <t>NOSNÁ KONTRUKCE Z TRÁMOVÝCH PREFABRITÁTŮ Z PŘEDPJ BET DO C45/55 vč.ztužení a spřažení
C45/55-XF2 vč.bednění, výplně a těsnění pracovních a dilatačních spar, vč.monolitických ztužujících příčníků, výška nosníků 1,15m, vč.spřahující desky C30/37-XF1 tl.220mm</t>
  </si>
  <si>
    <t>42838</t>
  </si>
  <si>
    <t>KLOUB ZE ŽELEZOBETONU VČET VÝZTUŽE</t>
  </si>
  <si>
    <t>42863</t>
  </si>
  <si>
    <t>MOSTNÍ LOŽISKA ELASTOMEROVÁ PRO ZATÍŽ DO 5,0MN</t>
  </si>
  <si>
    <t>434125</t>
  </si>
  <si>
    <t>SCHODIŠŤ STUPNĚ Z DÍLCŮ ŽELEZOBETON DO C30/37 (B37)
C30/37 XF4</t>
  </si>
  <si>
    <t>451312</t>
  </si>
  <si>
    <t>PODKLADNÍ A VÝPLŇOVÉ VRSTVY Z PROSTÉHO BETONU C12/15
C12/15 XO</t>
  </si>
  <si>
    <t>451313</t>
  </si>
  <si>
    <t>PODKLADNÍ A VÝPLŇOVÉ VRSTVY Z PROSTÉHO BETONU C16/20</t>
  </si>
  <si>
    <t>451314</t>
  </si>
  <si>
    <t>PODKLADNÍ A VÝPLŇOVÉ VRSTVY Z PROSTÉHO BETONU C25/30
C20/25n - XF3</t>
  </si>
  <si>
    <t>45157</t>
  </si>
  <si>
    <t>PODKLADNÍ A VÝPLŇOVÉ VRSTVY Z KAMENIVA TĚŽENÉHO
ŠP</t>
  </si>
  <si>
    <t>45852</t>
  </si>
  <si>
    <t>VÝPLŇ ZA OPĚRAMI A ZDMI Z KAMENIVA DRCENÉHO
ochranný zásyp ŠD 0-32mm vč.přechodového klínu</t>
  </si>
  <si>
    <t>465512</t>
  </si>
  <si>
    <t>DLAŽBY Z LOMOVÉHO KAMENE NA MC</t>
  </si>
  <si>
    <t>Komunikace</t>
  </si>
  <si>
    <t>561251</t>
  </si>
  <si>
    <t>VÁLCOVANÝ BETON TŘ I TL DO 250MM</t>
  </si>
  <si>
    <t>56314</t>
  </si>
  <si>
    <t>VOZOVKOVÉ VRSTVY Z MECHANICKY ZPEVNĚNÉHO KAMENIVA TL. DO 200MM</t>
  </si>
  <si>
    <t>56333</t>
  </si>
  <si>
    <t xml:space="preserve">VOZOVKOVÉ VRSTVY ZE ŠTĚRKODRTI TL. DO 150MM
ŠDA 0-32 </t>
  </si>
  <si>
    <t>VOZOVKOVÉ VRSTVY ZE ŠTĚRKODRTI TL. DO 150MM
ŠDB 0-32</t>
  </si>
  <si>
    <t>56335</t>
  </si>
  <si>
    <t>VOZOVKOVÉ VRSTVY ZE ŠTĚRKODRTI TL. DO 250MM
ŠD 0-32 tl.220mm</t>
  </si>
  <si>
    <t>56932</t>
  </si>
  <si>
    <t>ZPEVNĚNÍ KRAJNIC ZE ŠTĚRKODRTI TL. DO 100MM</t>
  </si>
  <si>
    <t>572121</t>
  </si>
  <si>
    <t>INFILTRAČNÍ POSTŘIK ASFALTOVÝ DO 1,0KG/M2
min. 0,80kg/m2</t>
  </si>
  <si>
    <t>572211</t>
  </si>
  <si>
    <t>SPOJOVACÍ POSTŘIK Z ASFALTU DO 0,5KG/M2
0,4kg/m2</t>
  </si>
  <si>
    <t>572224</t>
  </si>
  <si>
    <t>SPOJOVACÍ POSTŘIK Z MODIFIK EMULZE DO 1,0KG/M2</t>
  </si>
  <si>
    <t>572421</t>
  </si>
  <si>
    <t>JEDNOVRSTVÝ ASFALTOVÝ NÁTĚR DO 1,0KG/M2 S PODRCENÍM</t>
  </si>
  <si>
    <t>574991R</t>
  </si>
  <si>
    <t>ASFALTOVÁ MEMBRÁNA SAMI TL.30MM
pružná vrstva proti přenášení deformací</t>
  </si>
  <si>
    <t>574A33</t>
  </si>
  <si>
    <t>ASFALTOVÝ BETON PRO OBRUSNÉ VRSTVY ACO 11 TL. 40MM</t>
  </si>
  <si>
    <t>574D45</t>
  </si>
  <si>
    <t>ASFALTOVÝ BETON PRO LOŽNÍ VRSTVY MODIFIK ACL 16 TL. 50MM</t>
  </si>
  <si>
    <t>574E66</t>
  </si>
  <si>
    <t>ASFALTOVÝ BETON PRO PODKLADNÍ VRSTVY ACP 16+, 16S TL. 70MM
ACP 16+</t>
  </si>
  <si>
    <t>574J74</t>
  </si>
  <si>
    <t>ASFALTOVÝ KOBEREC MASTIXOVÝ MODIFIK SMA 11+ TL. 50MM</t>
  </si>
  <si>
    <t>575C43</t>
  </si>
  <si>
    <t>LITÝ ASFALT MA IV (OCHRANA MOSTNÍ IZOLACE) 11 TL. 35MM</t>
  </si>
  <si>
    <t>57641</t>
  </si>
  <si>
    <t>POSYP KAMENIVEM OBALOVANÝM 5KG/M2</t>
  </si>
  <si>
    <t>Přidružená stavební výroba</t>
  </si>
  <si>
    <t>711432</t>
  </si>
  <si>
    <t>IZOLACE MOSTOVEK POD ŘÍMSOU ASFALTOVÝMI PÁSY
ochrana izolace pod římsami</t>
  </si>
  <si>
    <t>711442</t>
  </si>
  <si>
    <t>IZOLACE MOSTOVEK CELOPLOŠNÁ ASFALTOVÝMI PÁSY S PEČETÍCÍ VRSTVOU
vč.kotevně impregnačního nátěru</t>
  </si>
  <si>
    <t>721174</t>
  </si>
  <si>
    <t>VNITŘNÍ KANALIZACE Z PLAST TRUB DN 200</t>
  </si>
  <si>
    <t>78382</t>
  </si>
  <si>
    <t>NÁTĚRY BETON KONSTR TYP S2 (OS-B)</t>
  </si>
  <si>
    <t>78383</t>
  </si>
  <si>
    <t>NÁTĚRY BETON KONSTR TYP S4 (OS-C)</t>
  </si>
  <si>
    <t>Potrubí</t>
  </si>
  <si>
    <t>87633</t>
  </si>
  <si>
    <t>CHRÁNIČKY Z TRUB PLASTOVÝCH DN DO 150MM
vč.ochranných prvků a prvků pro zatažení kabelů, vč.zavíčkování</t>
  </si>
  <si>
    <t>899642</t>
  </si>
  <si>
    <t>ZKOUŠKA VODOTĚSNOSTI POTRUBÍ DN DO 200MM</t>
  </si>
  <si>
    <t>9113B1</t>
  </si>
  <si>
    <t>SVODIDLO OCEL SILNIČ JEDNOSTR, ÚROVEŇ ZADRŽ H1 -DODÁVKA A MONTÁŽ</t>
  </si>
  <si>
    <t>9117C1</t>
  </si>
  <si>
    <t>SVOD OCEL ZÁBRADEL ÚROVEŇ ZADRŽ H2 - DODÁVKA A MONTÁŽ</t>
  </si>
  <si>
    <t>911CC3</t>
  </si>
  <si>
    <t>SVODIDLO BETON, ÚROVEŇ ZADRŽ H2 VÝŠ 0,8M - DEMONTÁŽ S PŘESUNEM
vč.odvozu na místo určené investorem</t>
  </si>
  <si>
    <t>911FD1</t>
  </si>
  <si>
    <t>SVODIDLO BETON, ÚROVEŇ ZADRŽ H3 VÝŠ 1,2M - DODÁVKA A MONTÁŽ</t>
  </si>
  <si>
    <t>911FD5</t>
  </si>
  <si>
    <t>SVODIDLO BETON, ÚROVEŇ ZADRŽ H3 VÝŠ 1,2M - SAMOSTATNÝ PŘESUN</t>
  </si>
  <si>
    <t>91238</t>
  </si>
  <si>
    <t>SMĚROVÉ SLOUPKY Z PLAST HMOT - NÁSTAVCE NA SVODIDLA VČETNĚ ODRAZNÉHO PÁSKU</t>
  </si>
  <si>
    <t>91345</t>
  </si>
  <si>
    <t>NIVELAČNÍ ZNAČKY KOVOVÉ</t>
  </si>
  <si>
    <t>91355</t>
  </si>
  <si>
    <t>EVIDENČNÍ ČÍSLO MOSTU</t>
  </si>
  <si>
    <t>915111</t>
  </si>
  <si>
    <t>VODOROVNÉ DOPRAVNÍ ZNAČENÍ BARVOU HLADKÉ - DODÁVKA A POKLÁDKA
bílá barva se zvýšenou viditelností v noci a za vlhka a deště</t>
  </si>
  <si>
    <t>915231</t>
  </si>
  <si>
    <t>VODOR DOPRAV ZNAČ PLASTEM PROFIL ZVUČÍCÍ - DOD A POKLÁDKA
bílá se zvýšenou viditelností v noci a za vlhka a deště</t>
  </si>
  <si>
    <t>917223</t>
  </si>
  <si>
    <t>SILNIČNÍ A CHODNÍKOVÉ OBRUBY Z BETONOVÝCH OBRUBNÍKŮ ŠÍŘ 100MM</t>
  </si>
  <si>
    <t>917224</t>
  </si>
  <si>
    <t>SILNIČNÍ A CHODNÍKOVÉ OBRUBY Z BETONOVÝCH OBRUBNÍKŮ ŠÍŘ 150MM</t>
  </si>
  <si>
    <t>919111</t>
  </si>
  <si>
    <t>ŘEZÁNÍ ASFALTOVÉHO KRYTU VOZOVEK TL DO 50MM</t>
  </si>
  <si>
    <t>931325</t>
  </si>
  <si>
    <t>TĚSNĚNÍ DILATAČ SPAR ASF ZÁLIVKOU MODIFIK PRŮŘ DO 600MM2</t>
  </si>
  <si>
    <t>93151</t>
  </si>
  <si>
    <t>MOSTNÍ ZÁVĚRY POVRCHOVÉ POSUN DO 60MM
lamelové, půdorysná délka</t>
  </si>
  <si>
    <t>935212</t>
  </si>
  <si>
    <t>PŘÍKOPOVÉ ŽLABY Z BETON TVÁRNIC ŠÍŘ DO 600MM DO BETONU TL 100MM</t>
  </si>
  <si>
    <t>9359R</t>
  </si>
  <si>
    <t>ODVODNĚNÍ OKRAJE ÚLOŽNÉHO PRAHU
viz detail č.příl.3</t>
  </si>
  <si>
    <t>93639</t>
  </si>
  <si>
    <t>ZAÚSTĚNÍ SKLUZŮ (VČET DLAŽBY Z LOM KAMENE)</t>
  </si>
  <si>
    <t>93653</t>
  </si>
  <si>
    <t>MOSTNÍ ODVODŇOVACÍ SOUPRAVA
vč.zaústění do svislého svodu</t>
  </si>
  <si>
    <t>936541</t>
  </si>
  <si>
    <t>MOSTNÍ ODVODŇOVACÍ TRUBKA (POVRCHŮ IZOLACE) Z NEREZ OCELI
Kompletní vč. volného vyvedení pod NK</t>
  </si>
  <si>
    <t>966158</t>
  </si>
  <si>
    <t>BOURÁNÍ KONSTRUKCÍ Z PROST BETONU S ODVOZEM DO 20KM
vč.odvozu na skládku a uložení na skládce</t>
  </si>
  <si>
    <t>966168</t>
  </si>
  <si>
    <t xml:space="preserve">BOURÁNÍ KONSTRUKCÍ ZE ŽELEZOBETONU S ODVOZEM DO 20KM
vč.odvozu na skládku a uložení na skládce
</t>
  </si>
  <si>
    <t>SO 451</t>
  </si>
  <si>
    <t>Ochrana kabelů ve SDP</t>
  </si>
  <si>
    <t>451</t>
  </si>
  <si>
    <t>02730</t>
  </si>
  <si>
    <t>POMOC PRÁCE ZŘÍZ NEBO ZAJIŠŤ OCHRANU INŽENÝRSKÝCH SÍTÍ
ochrana sdělovacích kabelů ŘSD A CETIN a silových kabelů ŘSD při výkopových pracích u pilíře 2 - na délce cca 10,4m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</si>
</sst>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"/>
  </numFmts>
  <fonts count="38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vertical="center"/>
      <protection locked="0"/>
    </xf>
    <xf numFmtId="164" fontId="3" fillId="33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SUM(C11:C14)</f>
        <v>0</v>
      </c>
      <c r="G7" t="s">
        <v>6</v>
      </c>
      <c r="H7">
        <v>15</v>
      </c>
    </row>
    <row r="8" spans="2:8" ht="12.75" customHeight="1">
      <c r="B8" s="3" t="s">
        <v>4</v>
      </c>
      <c r="C8" s="2">
        <f>SUM(E11:E14)</f>
        <v>0</v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6" t="s">
        <v>23</v>
      </c>
      <c r="B11" s="6" t="s">
        <v>22</v>
      </c>
      <c r="C11" s="8">
        <f>'000'!I38</f>
        <v>0</v>
      </c>
      <c r="D11" s="8">
        <f>'000'!M38</f>
        <v>0</v>
      </c>
      <c r="E11" s="8">
        <f>C11+D11</f>
        <v>0</v>
      </c>
    </row>
    <row r="12" spans="1:5" ht="12.75" customHeight="1">
      <c r="A12" s="6" t="s">
        <v>89</v>
      </c>
      <c r="B12" s="6" t="s">
        <v>88</v>
      </c>
      <c r="C12" s="8">
        <f>'181'!I56</f>
        <v>0</v>
      </c>
      <c r="D12" s="8">
        <f>'181'!M56</f>
        <v>0</v>
      </c>
      <c r="E12" s="8">
        <f>C12+D12</f>
        <v>0</v>
      </c>
    </row>
    <row r="13" spans="1:5" ht="12.75" customHeight="1">
      <c r="A13" s="6" t="s">
        <v>160</v>
      </c>
      <c r="B13" s="6" t="s">
        <v>159</v>
      </c>
      <c r="C13" s="8">
        <f>'201'!I145</f>
        <v>0</v>
      </c>
      <c r="D13" s="8">
        <f>'201'!M145</f>
        <v>0</v>
      </c>
      <c r="E13" s="8">
        <f>C13+D13</f>
        <v>0</v>
      </c>
    </row>
    <row r="14" spans="1:5" ht="12.75" customHeight="1">
      <c r="A14" s="6" t="s">
        <v>365</v>
      </c>
      <c r="B14" s="6" t="s">
        <v>364</v>
      </c>
      <c r="C14" s="8">
        <f>'451'!I24</f>
        <v>0</v>
      </c>
      <c r="D14" s="8">
        <f>'451'!M24</f>
        <v>0</v>
      </c>
      <c r="E14" s="8">
        <f>C14+D14</f>
        <v>0</v>
      </c>
    </row>
  </sheetData>
  <sheetProtection formatColumns="0"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pane ySplit="10" topLeftCell="A18" activePane="bottomLeft" state="frozen"/>
      <selection pane="topLeft" activeCell="A1" sqref="A1"/>
      <selection pane="bottomLeft" activeCell="H12" sqref="H12:H26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0" max="10" width="50.7109375" style="0" customWidth="1"/>
    <col min="12" max="13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21</v>
      </c>
      <c r="D5" s="5"/>
      <c r="E5" s="5" t="s">
        <v>22</v>
      </c>
    </row>
    <row r="6" spans="1:5" ht="12.75" customHeight="1">
      <c r="A6" t="s">
        <v>18</v>
      </c>
      <c r="C6" s="5" t="s">
        <v>23</v>
      </c>
      <c r="D6" s="5"/>
      <c r="E6" s="5" t="s">
        <v>22</v>
      </c>
    </row>
    <row r="7" spans="3:5" ht="12.75" customHeight="1">
      <c r="C7" s="5"/>
      <c r="D7" s="5"/>
      <c r="E7" s="5"/>
    </row>
    <row r="8" spans="1:13" ht="12.75" customHeight="1">
      <c r="A8" s="12" t="s">
        <v>24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2" t="s">
        <v>32</v>
      </c>
      <c r="I8" s="12"/>
      <c r="L8" t="s">
        <v>35</v>
      </c>
      <c r="M8" t="s">
        <v>11</v>
      </c>
    </row>
    <row r="9" spans="1:12" ht="14.25">
      <c r="A9" s="12"/>
      <c r="B9" s="12"/>
      <c r="C9" s="12"/>
      <c r="D9" s="12"/>
      <c r="E9" s="12"/>
      <c r="F9" s="12"/>
      <c r="G9" s="12"/>
      <c r="H9" s="4" t="s">
        <v>33</v>
      </c>
      <c r="I9" s="4" t="s">
        <v>34</v>
      </c>
      <c r="L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45</v>
      </c>
      <c r="D11" s="7"/>
      <c r="E11" s="7" t="s">
        <v>44</v>
      </c>
      <c r="F11" s="7"/>
      <c r="G11" s="9"/>
      <c r="H11" s="7"/>
      <c r="I11" s="9"/>
    </row>
    <row r="12" spans="1:13" ht="25.5">
      <c r="A12" s="6">
        <v>1</v>
      </c>
      <c r="B12" s="6" t="s">
        <v>46</v>
      </c>
      <c r="C12" s="6" t="s">
        <v>47</v>
      </c>
      <c r="D12" s="6" t="s">
        <v>48</v>
      </c>
      <c r="E12" s="6" t="s">
        <v>49</v>
      </c>
      <c r="F12" s="6" t="s">
        <v>50</v>
      </c>
      <c r="G12" s="8">
        <v>1</v>
      </c>
      <c r="H12" s="10"/>
      <c r="I12" s="8">
        <f aca="true" t="shared" si="0" ref="I12:I26">ROUND((H12*G12),2)</f>
        <v>0</v>
      </c>
      <c r="L12">
        <f>rekapitulace!H8</f>
        <v>21</v>
      </c>
      <c r="M12">
        <f aca="true" t="shared" si="1" ref="M12:M26">ROUND(L12/100*I12,2)</f>
        <v>0</v>
      </c>
    </row>
    <row r="13" spans="1:13" ht="25.5">
      <c r="A13" s="6">
        <v>2</v>
      </c>
      <c r="B13" s="6" t="s">
        <v>46</v>
      </c>
      <c r="C13" s="6" t="s">
        <v>51</v>
      </c>
      <c r="D13" s="6" t="s">
        <v>48</v>
      </c>
      <c r="E13" s="6" t="s">
        <v>52</v>
      </c>
      <c r="F13" s="6" t="s">
        <v>50</v>
      </c>
      <c r="G13" s="8">
        <v>1</v>
      </c>
      <c r="H13" s="10"/>
      <c r="I13" s="8">
        <f t="shared" si="0"/>
        <v>0</v>
      </c>
      <c r="L13">
        <f>rekapitulace!H8</f>
        <v>21</v>
      </c>
      <c r="M13">
        <f t="shared" si="1"/>
        <v>0</v>
      </c>
    </row>
    <row r="14" spans="1:13" ht="12.75">
      <c r="A14" s="6">
        <v>3</v>
      </c>
      <c r="B14" s="6" t="s">
        <v>48</v>
      </c>
      <c r="C14" s="6" t="s">
        <v>53</v>
      </c>
      <c r="D14" s="6" t="s">
        <v>48</v>
      </c>
      <c r="E14" s="6" t="s">
        <v>54</v>
      </c>
      <c r="F14" s="6" t="s">
        <v>50</v>
      </c>
      <c r="G14" s="8">
        <v>1</v>
      </c>
      <c r="H14" s="10"/>
      <c r="I14" s="8">
        <f t="shared" si="0"/>
        <v>0</v>
      </c>
      <c r="L14">
        <f>rekapitulace!H8</f>
        <v>21</v>
      </c>
      <c r="M14">
        <f t="shared" si="1"/>
        <v>0</v>
      </c>
    </row>
    <row r="15" spans="1:13" ht="12.75">
      <c r="A15" s="6">
        <v>4</v>
      </c>
      <c r="B15" s="6" t="s">
        <v>46</v>
      </c>
      <c r="C15" s="6" t="s">
        <v>55</v>
      </c>
      <c r="D15" s="6" t="s">
        <v>48</v>
      </c>
      <c r="E15" s="6" t="s">
        <v>56</v>
      </c>
      <c r="F15" s="6" t="s">
        <v>50</v>
      </c>
      <c r="G15" s="8">
        <v>1</v>
      </c>
      <c r="H15" s="10"/>
      <c r="I15" s="8">
        <f t="shared" si="0"/>
        <v>0</v>
      </c>
      <c r="L15">
        <f>rekapitulace!H8</f>
        <v>21</v>
      </c>
      <c r="M15">
        <f t="shared" si="1"/>
        <v>0</v>
      </c>
    </row>
    <row r="16" spans="1:13" ht="38.25">
      <c r="A16" s="6">
        <v>5</v>
      </c>
      <c r="B16" s="6" t="s">
        <v>48</v>
      </c>
      <c r="C16" s="6" t="s">
        <v>57</v>
      </c>
      <c r="D16" s="6" t="s">
        <v>48</v>
      </c>
      <c r="E16" s="6" t="s">
        <v>58</v>
      </c>
      <c r="F16" s="6" t="s">
        <v>50</v>
      </c>
      <c r="G16" s="8">
        <v>1</v>
      </c>
      <c r="H16" s="10"/>
      <c r="I16" s="8">
        <f t="shared" si="0"/>
        <v>0</v>
      </c>
      <c r="L16">
        <f>rekapitulace!H8</f>
        <v>21</v>
      </c>
      <c r="M16">
        <f t="shared" si="1"/>
        <v>0</v>
      </c>
    </row>
    <row r="17" spans="1:13" ht="38.25">
      <c r="A17" s="6">
        <v>6</v>
      </c>
      <c r="B17" s="6" t="s">
        <v>48</v>
      </c>
      <c r="C17" s="6" t="s">
        <v>59</v>
      </c>
      <c r="D17" s="6" t="s">
        <v>48</v>
      </c>
      <c r="E17" s="6" t="s">
        <v>60</v>
      </c>
      <c r="F17" s="6" t="s">
        <v>50</v>
      </c>
      <c r="G17" s="8">
        <v>1</v>
      </c>
      <c r="H17" s="10"/>
      <c r="I17" s="8">
        <f t="shared" si="0"/>
        <v>0</v>
      </c>
      <c r="L17">
        <f>rekapitulace!H8</f>
        <v>21</v>
      </c>
      <c r="M17">
        <f t="shared" si="1"/>
        <v>0</v>
      </c>
    </row>
    <row r="18" spans="1:13" ht="25.5">
      <c r="A18" s="6">
        <v>7</v>
      </c>
      <c r="B18" s="6" t="s">
        <v>46</v>
      </c>
      <c r="C18" s="6" t="s">
        <v>61</v>
      </c>
      <c r="D18" s="6" t="s">
        <v>62</v>
      </c>
      <c r="E18" s="6" t="s">
        <v>63</v>
      </c>
      <c r="F18" s="6" t="s">
        <v>50</v>
      </c>
      <c r="G18" s="8">
        <v>1</v>
      </c>
      <c r="H18" s="10"/>
      <c r="I18" s="8">
        <f t="shared" si="0"/>
        <v>0</v>
      </c>
      <c r="L18">
        <f>rekapitulace!H8</f>
        <v>21</v>
      </c>
      <c r="M18">
        <f t="shared" si="1"/>
        <v>0</v>
      </c>
    </row>
    <row r="19" spans="1:13" ht="25.5">
      <c r="A19" s="6">
        <v>8</v>
      </c>
      <c r="B19" s="6" t="s">
        <v>46</v>
      </c>
      <c r="C19" s="6" t="s">
        <v>61</v>
      </c>
      <c r="D19" s="6" t="s">
        <v>64</v>
      </c>
      <c r="E19" s="6" t="s">
        <v>65</v>
      </c>
      <c r="F19" s="6" t="s">
        <v>50</v>
      </c>
      <c r="G19" s="8">
        <v>1</v>
      </c>
      <c r="H19" s="10"/>
      <c r="I19" s="8">
        <f t="shared" si="0"/>
        <v>0</v>
      </c>
      <c r="L19">
        <f>rekapitulace!H8</f>
        <v>21</v>
      </c>
      <c r="M19">
        <f t="shared" si="1"/>
        <v>0</v>
      </c>
    </row>
    <row r="20" spans="1:13" ht="25.5">
      <c r="A20" s="6">
        <v>9</v>
      </c>
      <c r="B20" s="6" t="s">
        <v>46</v>
      </c>
      <c r="C20" s="6" t="s">
        <v>66</v>
      </c>
      <c r="D20" s="6" t="s">
        <v>48</v>
      </c>
      <c r="E20" s="6" t="s">
        <v>67</v>
      </c>
      <c r="F20" s="6" t="s">
        <v>50</v>
      </c>
      <c r="G20" s="8">
        <v>1</v>
      </c>
      <c r="H20" s="10"/>
      <c r="I20" s="8">
        <f t="shared" si="0"/>
        <v>0</v>
      </c>
      <c r="L20">
        <f>rekapitulace!H8</f>
        <v>21</v>
      </c>
      <c r="M20">
        <f t="shared" si="1"/>
        <v>0</v>
      </c>
    </row>
    <row r="21" spans="1:13" ht="25.5">
      <c r="A21" s="6">
        <v>10</v>
      </c>
      <c r="B21" s="6" t="s">
        <v>46</v>
      </c>
      <c r="C21" s="6" t="s">
        <v>68</v>
      </c>
      <c r="D21" s="6" t="s">
        <v>48</v>
      </c>
      <c r="E21" s="6" t="s">
        <v>69</v>
      </c>
      <c r="F21" s="6" t="s">
        <v>50</v>
      </c>
      <c r="G21" s="8">
        <v>1</v>
      </c>
      <c r="H21" s="10"/>
      <c r="I21" s="8">
        <f t="shared" si="0"/>
        <v>0</v>
      </c>
      <c r="L21">
        <f>rekapitulace!H8</f>
        <v>21</v>
      </c>
      <c r="M21">
        <f t="shared" si="1"/>
        <v>0</v>
      </c>
    </row>
    <row r="22" spans="1:13" ht="25.5">
      <c r="A22" s="6">
        <v>11</v>
      </c>
      <c r="B22" s="6" t="s">
        <v>46</v>
      </c>
      <c r="C22" s="6" t="s">
        <v>70</v>
      </c>
      <c r="D22" s="6" t="s">
        <v>48</v>
      </c>
      <c r="E22" s="6" t="s">
        <v>71</v>
      </c>
      <c r="F22" s="6" t="s">
        <v>50</v>
      </c>
      <c r="G22" s="8">
        <v>1</v>
      </c>
      <c r="H22" s="10"/>
      <c r="I22" s="8">
        <f t="shared" si="0"/>
        <v>0</v>
      </c>
      <c r="L22">
        <f>rekapitulace!H8</f>
        <v>21</v>
      </c>
      <c r="M22">
        <f t="shared" si="1"/>
        <v>0</v>
      </c>
    </row>
    <row r="23" spans="1:13" ht="12.75">
      <c r="A23" s="6">
        <v>12</v>
      </c>
      <c r="B23" s="6" t="s">
        <v>48</v>
      </c>
      <c r="C23" s="6" t="s">
        <v>72</v>
      </c>
      <c r="D23" s="6" t="s">
        <v>48</v>
      </c>
      <c r="E23" s="6" t="s">
        <v>73</v>
      </c>
      <c r="F23" s="6" t="s">
        <v>50</v>
      </c>
      <c r="G23" s="8">
        <v>1</v>
      </c>
      <c r="H23" s="10"/>
      <c r="I23" s="8">
        <f t="shared" si="0"/>
        <v>0</v>
      </c>
      <c r="L23">
        <f>rekapitulace!H8</f>
        <v>21</v>
      </c>
      <c r="M23">
        <f t="shared" si="1"/>
        <v>0</v>
      </c>
    </row>
    <row r="24" spans="1:13" ht="25.5">
      <c r="A24" s="6">
        <v>13</v>
      </c>
      <c r="B24" s="6" t="s">
        <v>46</v>
      </c>
      <c r="C24" s="6" t="s">
        <v>74</v>
      </c>
      <c r="D24" s="6" t="s">
        <v>48</v>
      </c>
      <c r="E24" s="6" t="s">
        <v>75</v>
      </c>
      <c r="F24" s="6" t="s">
        <v>50</v>
      </c>
      <c r="G24" s="8">
        <v>1</v>
      </c>
      <c r="H24" s="10"/>
      <c r="I24" s="8">
        <f t="shared" si="0"/>
        <v>0</v>
      </c>
      <c r="L24">
        <f>rekapitulace!H8</f>
        <v>21</v>
      </c>
      <c r="M24">
        <f t="shared" si="1"/>
        <v>0</v>
      </c>
    </row>
    <row r="25" spans="1:13" ht="25.5">
      <c r="A25" s="6">
        <v>14</v>
      </c>
      <c r="B25" s="6" t="s">
        <v>46</v>
      </c>
      <c r="C25" s="6" t="s">
        <v>76</v>
      </c>
      <c r="D25" s="6" t="s">
        <v>48</v>
      </c>
      <c r="E25" s="6" t="s">
        <v>77</v>
      </c>
      <c r="F25" s="6" t="s">
        <v>50</v>
      </c>
      <c r="G25" s="8">
        <v>1</v>
      </c>
      <c r="H25" s="10"/>
      <c r="I25" s="8">
        <f t="shared" si="0"/>
        <v>0</v>
      </c>
      <c r="L25">
        <f>rekapitulace!H8</f>
        <v>21</v>
      </c>
      <c r="M25">
        <f t="shared" si="1"/>
        <v>0</v>
      </c>
    </row>
    <row r="26" spans="1:13" ht="38.25">
      <c r="A26" s="6">
        <v>15</v>
      </c>
      <c r="B26" s="6" t="s">
        <v>48</v>
      </c>
      <c r="C26" s="6" t="s">
        <v>78</v>
      </c>
      <c r="D26" s="6" t="s">
        <v>48</v>
      </c>
      <c r="E26" s="6" t="s">
        <v>79</v>
      </c>
      <c r="F26" s="6" t="s">
        <v>50</v>
      </c>
      <c r="G26" s="8">
        <v>1</v>
      </c>
      <c r="H26" s="10"/>
      <c r="I26" s="8">
        <f t="shared" si="0"/>
        <v>0</v>
      </c>
      <c r="L26">
        <f>rekapitulace!H8</f>
        <v>21</v>
      </c>
      <c r="M26">
        <f t="shared" si="1"/>
        <v>0</v>
      </c>
    </row>
    <row r="27" spans="1:13" ht="12.75" customHeight="1">
      <c r="A27" s="11"/>
      <c r="B27" s="11"/>
      <c r="C27" s="11" t="s">
        <v>45</v>
      </c>
      <c r="D27" s="11"/>
      <c r="E27" s="11" t="s">
        <v>44</v>
      </c>
      <c r="F27" s="11"/>
      <c r="G27" s="11"/>
      <c r="H27" s="11"/>
      <c r="I27" s="11">
        <f>SUM(I12:I26)</f>
        <v>0</v>
      </c>
      <c r="M27">
        <f>SUM(M12:M26)</f>
        <v>0</v>
      </c>
    </row>
    <row r="29" spans="1:13" ht="12.75" customHeight="1">
      <c r="A29" s="11"/>
      <c r="B29" s="11"/>
      <c r="C29" s="11"/>
      <c r="D29" s="11"/>
      <c r="E29" s="11" t="s">
        <v>80</v>
      </c>
      <c r="F29" s="11"/>
      <c r="G29" s="11"/>
      <c r="H29" s="11"/>
      <c r="I29" s="11">
        <f>+I27</f>
        <v>0</v>
      </c>
      <c r="M29">
        <f>+M27</f>
        <v>0</v>
      </c>
    </row>
    <row r="31" spans="1:9" ht="12.75" customHeight="1">
      <c r="A31" s="7" t="s">
        <v>81</v>
      </c>
      <c r="B31" s="7"/>
      <c r="C31" s="7"/>
      <c r="D31" s="7"/>
      <c r="E31" s="7"/>
      <c r="F31" s="7"/>
      <c r="G31" s="7"/>
      <c r="H31" s="7"/>
      <c r="I31" s="7"/>
    </row>
    <row r="32" spans="1:9" ht="12.75" customHeight="1">
      <c r="A32" s="7"/>
      <c r="B32" s="7"/>
      <c r="C32" s="7"/>
      <c r="D32" s="7"/>
      <c r="E32" s="7" t="s">
        <v>82</v>
      </c>
      <c r="F32" s="7"/>
      <c r="G32" s="7"/>
      <c r="H32" s="7"/>
      <c r="I32" s="7"/>
    </row>
    <row r="33" spans="1:13" ht="12.75" customHeight="1">
      <c r="A33" s="11"/>
      <c r="B33" s="11"/>
      <c r="C33" s="11"/>
      <c r="D33" s="11"/>
      <c r="E33" s="11" t="s">
        <v>83</v>
      </c>
      <c r="F33" s="11"/>
      <c r="G33" s="11"/>
      <c r="H33" s="11"/>
      <c r="I33" s="11">
        <v>0</v>
      </c>
      <c r="M33">
        <v>0</v>
      </c>
    </row>
    <row r="34" spans="1:9" ht="12.75" customHeight="1">
      <c r="A34" s="7"/>
      <c r="B34" s="7"/>
      <c r="C34" s="7"/>
      <c r="D34" s="7"/>
      <c r="E34" s="7" t="s">
        <v>84</v>
      </c>
      <c r="F34" s="7"/>
      <c r="G34" s="7"/>
      <c r="H34" s="7"/>
      <c r="I34" s="7"/>
    </row>
    <row r="35" spans="1:13" ht="12.75" customHeight="1">
      <c r="A35" s="11"/>
      <c r="B35" s="11"/>
      <c r="C35" s="11"/>
      <c r="D35" s="11"/>
      <c r="E35" s="11" t="s">
        <v>85</v>
      </c>
      <c r="F35" s="11"/>
      <c r="G35" s="11"/>
      <c r="H35" s="11"/>
      <c r="I35" s="11">
        <v>0</v>
      </c>
      <c r="M35">
        <v>0</v>
      </c>
    </row>
    <row r="36" spans="1:13" ht="12.75" customHeight="1">
      <c r="A36" s="11"/>
      <c r="B36" s="11"/>
      <c r="C36" s="11"/>
      <c r="D36" s="11"/>
      <c r="E36" s="11" t="s">
        <v>86</v>
      </c>
      <c r="F36" s="11"/>
      <c r="G36" s="11"/>
      <c r="H36" s="11"/>
      <c r="I36" s="11">
        <f>I33+I35</f>
        <v>0</v>
      </c>
      <c r="M36">
        <f>M33+M35</f>
        <v>0</v>
      </c>
    </row>
    <row r="38" spans="1:13" ht="12.75" customHeight="1">
      <c r="A38" s="11"/>
      <c r="B38" s="11"/>
      <c r="C38" s="11"/>
      <c r="D38" s="11"/>
      <c r="E38" s="11" t="s">
        <v>86</v>
      </c>
      <c r="F38" s="11"/>
      <c r="G38" s="11"/>
      <c r="H38" s="11"/>
      <c r="I38" s="11">
        <f>I29+I36</f>
        <v>0</v>
      </c>
      <c r="M38">
        <f>M29+M36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pane ySplit="10" topLeftCell="A29" activePane="bottomLeft" state="frozen"/>
      <selection pane="topLeft" activeCell="A1" sqref="A1"/>
      <selection pane="bottomLeft" activeCell="G46" sqref="G46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0" max="10" width="50.7109375" style="0" customWidth="1"/>
    <col min="12" max="13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87</v>
      </c>
      <c r="D5" s="5"/>
      <c r="E5" s="5" t="s">
        <v>88</v>
      </c>
    </row>
    <row r="6" spans="1:5" ht="12.75" customHeight="1">
      <c r="A6" t="s">
        <v>18</v>
      </c>
      <c r="C6" s="5" t="s">
        <v>89</v>
      </c>
      <c r="D6" s="5"/>
      <c r="E6" s="5" t="s">
        <v>88</v>
      </c>
    </row>
    <row r="7" spans="3:5" ht="12.75" customHeight="1">
      <c r="C7" s="5"/>
      <c r="D7" s="5"/>
      <c r="E7" s="5"/>
    </row>
    <row r="8" spans="1:13" ht="12.75" customHeight="1">
      <c r="A8" s="12" t="s">
        <v>24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2" t="s">
        <v>32</v>
      </c>
      <c r="I8" s="12"/>
      <c r="L8" t="s">
        <v>35</v>
      </c>
      <c r="M8" t="s">
        <v>11</v>
      </c>
    </row>
    <row r="9" spans="1:12" ht="14.25">
      <c r="A9" s="12"/>
      <c r="B9" s="12"/>
      <c r="C9" s="12"/>
      <c r="D9" s="12"/>
      <c r="E9" s="12"/>
      <c r="F9" s="12"/>
      <c r="G9" s="12"/>
      <c r="H9" s="4" t="s">
        <v>33</v>
      </c>
      <c r="I9" s="4" t="s">
        <v>34</v>
      </c>
      <c r="L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25</v>
      </c>
      <c r="D11" s="7"/>
      <c r="E11" s="7" t="s">
        <v>90</v>
      </c>
      <c r="F11" s="7"/>
      <c r="G11" s="9"/>
      <c r="H11" s="7"/>
      <c r="I11" s="9"/>
    </row>
    <row r="12" spans="1:13" ht="25.5">
      <c r="A12" s="6">
        <v>1</v>
      </c>
      <c r="B12" s="6" t="s">
        <v>46</v>
      </c>
      <c r="C12" s="6" t="s">
        <v>91</v>
      </c>
      <c r="D12" s="6" t="s">
        <v>48</v>
      </c>
      <c r="E12" s="6" t="s">
        <v>92</v>
      </c>
      <c r="F12" s="6" t="s">
        <v>93</v>
      </c>
      <c r="G12" s="8">
        <v>20</v>
      </c>
      <c r="H12" s="10"/>
      <c r="I12" s="8">
        <f>ROUND((H12*G12),2)</f>
        <v>0</v>
      </c>
      <c r="L12">
        <f>rekapitulace!H8</f>
        <v>21</v>
      </c>
      <c r="M12">
        <f>ROUND(L12/100*I12,2)</f>
        <v>0</v>
      </c>
    </row>
    <row r="13" spans="1:13" ht="12.75">
      <c r="A13" s="6">
        <v>2</v>
      </c>
      <c r="B13" s="6" t="s">
        <v>46</v>
      </c>
      <c r="C13" s="6" t="s">
        <v>94</v>
      </c>
      <c r="D13" s="6" t="s">
        <v>48</v>
      </c>
      <c r="E13" s="6" t="s">
        <v>95</v>
      </c>
      <c r="F13" s="6" t="s">
        <v>93</v>
      </c>
      <c r="G13" s="8">
        <v>20</v>
      </c>
      <c r="H13" s="10"/>
      <c r="I13" s="8">
        <f>ROUND((H13*G13),2)</f>
        <v>0</v>
      </c>
      <c r="L13">
        <f>rekapitulace!H8</f>
        <v>21</v>
      </c>
      <c r="M13">
        <f>ROUND(L13/100*I13,2)</f>
        <v>0</v>
      </c>
    </row>
    <row r="14" spans="1:13" ht="25.5">
      <c r="A14" s="6">
        <v>3</v>
      </c>
      <c r="B14" s="6" t="s">
        <v>46</v>
      </c>
      <c r="C14" s="6" t="s">
        <v>96</v>
      </c>
      <c r="D14" s="6" t="s">
        <v>48</v>
      </c>
      <c r="E14" s="6" t="s">
        <v>97</v>
      </c>
      <c r="F14" s="6" t="s">
        <v>93</v>
      </c>
      <c r="G14" s="8">
        <v>20</v>
      </c>
      <c r="H14" s="10"/>
      <c r="I14" s="8">
        <f>ROUND((H14*G14),2)</f>
        <v>0</v>
      </c>
      <c r="L14">
        <f>rekapitulace!H8</f>
        <v>21</v>
      </c>
      <c r="M14">
        <f>ROUND(L14/100*I14,2)</f>
        <v>0</v>
      </c>
    </row>
    <row r="15" spans="1:13" ht="12.75" customHeight="1">
      <c r="A15" s="11"/>
      <c r="B15" s="11"/>
      <c r="C15" s="11" t="s">
        <v>25</v>
      </c>
      <c r="D15" s="11"/>
      <c r="E15" s="11" t="s">
        <v>90</v>
      </c>
      <c r="F15" s="11"/>
      <c r="G15" s="11"/>
      <c r="H15" s="11"/>
      <c r="I15" s="11">
        <f>SUM(I12:I14)</f>
        <v>0</v>
      </c>
      <c r="M15">
        <f>SUM(M12:M14)</f>
        <v>0</v>
      </c>
    </row>
    <row r="17" spans="1:9" ht="12.75" customHeight="1">
      <c r="A17" s="7"/>
      <c r="B17" s="7"/>
      <c r="C17" s="7" t="s">
        <v>43</v>
      </c>
      <c r="D17" s="7"/>
      <c r="E17" s="7" t="s">
        <v>98</v>
      </c>
      <c r="F17" s="7"/>
      <c r="G17" s="9"/>
      <c r="H17" s="7"/>
      <c r="I17" s="9"/>
    </row>
    <row r="18" spans="1:13" ht="38.25">
      <c r="A18" s="6">
        <v>4</v>
      </c>
      <c r="B18" s="6" t="s">
        <v>46</v>
      </c>
      <c r="C18" s="6" t="s">
        <v>99</v>
      </c>
      <c r="D18" s="6" t="s">
        <v>48</v>
      </c>
      <c r="E18" s="6" t="s">
        <v>100</v>
      </c>
      <c r="F18" s="6" t="s">
        <v>101</v>
      </c>
      <c r="G18" s="8">
        <v>40</v>
      </c>
      <c r="H18" s="10"/>
      <c r="I18" s="8">
        <f aca="true" t="shared" si="0" ref="I18:I44">ROUND((H18*G18),2)</f>
        <v>0</v>
      </c>
      <c r="L18">
        <f>rekapitulace!H8</f>
        <v>21</v>
      </c>
      <c r="M18">
        <f aca="true" t="shared" si="1" ref="M18:M44">ROUND(L18/100*I18,2)</f>
        <v>0</v>
      </c>
    </row>
    <row r="19" spans="1:13" ht="38.25">
      <c r="A19" s="6">
        <v>5</v>
      </c>
      <c r="B19" s="6" t="s">
        <v>46</v>
      </c>
      <c r="C19" s="6" t="s">
        <v>102</v>
      </c>
      <c r="D19" s="6" t="s">
        <v>48</v>
      </c>
      <c r="E19" s="6" t="s">
        <v>103</v>
      </c>
      <c r="F19" s="6" t="s">
        <v>101</v>
      </c>
      <c r="G19" s="8">
        <v>210</v>
      </c>
      <c r="H19" s="10"/>
      <c r="I19" s="8">
        <f t="shared" si="0"/>
        <v>0</v>
      </c>
      <c r="L19">
        <f>rekapitulace!H8</f>
        <v>21</v>
      </c>
      <c r="M19">
        <f t="shared" si="1"/>
        <v>0</v>
      </c>
    </row>
    <row r="20" spans="1:13" ht="12.75">
      <c r="A20" s="6">
        <v>6</v>
      </c>
      <c r="B20" s="6" t="s">
        <v>46</v>
      </c>
      <c r="C20" s="6" t="s">
        <v>104</v>
      </c>
      <c r="D20" s="6" t="s">
        <v>48</v>
      </c>
      <c r="E20" s="6" t="s">
        <v>105</v>
      </c>
      <c r="F20" s="6" t="s">
        <v>101</v>
      </c>
      <c r="G20" s="8">
        <v>210</v>
      </c>
      <c r="H20" s="10"/>
      <c r="I20" s="8">
        <f t="shared" si="0"/>
        <v>0</v>
      </c>
      <c r="L20">
        <f>rekapitulace!H8</f>
        <v>21</v>
      </c>
      <c r="M20">
        <f t="shared" si="1"/>
        <v>0</v>
      </c>
    </row>
    <row r="21" spans="1:13" ht="12.75">
      <c r="A21" s="6">
        <v>7</v>
      </c>
      <c r="B21" s="6" t="s">
        <v>46</v>
      </c>
      <c r="C21" s="6" t="s">
        <v>106</v>
      </c>
      <c r="D21" s="6" t="s">
        <v>48</v>
      </c>
      <c r="E21" s="6" t="s">
        <v>107</v>
      </c>
      <c r="F21" s="6" t="s">
        <v>108</v>
      </c>
      <c r="G21" s="8">
        <v>3770</v>
      </c>
      <c r="H21" s="10"/>
      <c r="I21" s="8">
        <f t="shared" si="0"/>
        <v>0</v>
      </c>
      <c r="L21">
        <f>rekapitulace!H8</f>
        <v>21</v>
      </c>
      <c r="M21">
        <f t="shared" si="1"/>
        <v>0</v>
      </c>
    </row>
    <row r="22" spans="1:13" ht="38.25">
      <c r="A22" s="6">
        <v>8</v>
      </c>
      <c r="B22" s="6" t="s">
        <v>46</v>
      </c>
      <c r="C22" s="6" t="s">
        <v>109</v>
      </c>
      <c r="D22" s="6" t="s">
        <v>48</v>
      </c>
      <c r="E22" s="6" t="s">
        <v>110</v>
      </c>
      <c r="F22" s="6" t="s">
        <v>101</v>
      </c>
      <c r="G22" s="8">
        <v>72</v>
      </c>
      <c r="H22" s="10"/>
      <c r="I22" s="8">
        <f t="shared" si="0"/>
        <v>0</v>
      </c>
      <c r="L22">
        <f>rekapitulace!H8</f>
        <v>21</v>
      </c>
      <c r="M22">
        <f t="shared" si="1"/>
        <v>0</v>
      </c>
    </row>
    <row r="23" spans="1:13" ht="12.75">
      <c r="A23" s="6">
        <v>9</v>
      </c>
      <c r="B23" s="6" t="s">
        <v>46</v>
      </c>
      <c r="C23" s="6" t="s">
        <v>111</v>
      </c>
      <c r="D23" s="6" t="s">
        <v>48</v>
      </c>
      <c r="E23" s="6" t="s">
        <v>112</v>
      </c>
      <c r="F23" s="6" t="s">
        <v>101</v>
      </c>
      <c r="G23" s="8">
        <v>72</v>
      </c>
      <c r="H23" s="10"/>
      <c r="I23" s="8">
        <f t="shared" si="0"/>
        <v>0</v>
      </c>
      <c r="L23">
        <f>rekapitulace!H8</f>
        <v>21</v>
      </c>
      <c r="M23">
        <f t="shared" si="1"/>
        <v>0</v>
      </c>
    </row>
    <row r="24" spans="1:13" ht="12.75">
      <c r="A24" s="6">
        <v>10</v>
      </c>
      <c r="B24" s="6" t="s">
        <v>46</v>
      </c>
      <c r="C24" s="6" t="s">
        <v>113</v>
      </c>
      <c r="D24" s="6" t="s">
        <v>48</v>
      </c>
      <c r="E24" s="6" t="s">
        <v>114</v>
      </c>
      <c r="F24" s="6" t="s">
        <v>108</v>
      </c>
      <c r="G24" s="8">
        <v>918</v>
      </c>
      <c r="H24" s="10"/>
      <c r="I24" s="8">
        <f t="shared" si="0"/>
        <v>0</v>
      </c>
      <c r="L24">
        <f>rekapitulace!H8</f>
        <v>21</v>
      </c>
      <c r="M24">
        <f t="shared" si="1"/>
        <v>0</v>
      </c>
    </row>
    <row r="25" spans="1:13" ht="12.75">
      <c r="A25" s="6">
        <v>11</v>
      </c>
      <c r="B25" s="6" t="s">
        <v>46</v>
      </c>
      <c r="C25" s="6" t="s">
        <v>115</v>
      </c>
      <c r="D25" s="6" t="s">
        <v>48</v>
      </c>
      <c r="E25" s="6" t="s">
        <v>116</v>
      </c>
      <c r="F25" s="6" t="s">
        <v>117</v>
      </c>
      <c r="G25" s="8">
        <v>1746.67</v>
      </c>
      <c r="H25" s="10"/>
      <c r="I25" s="8">
        <f t="shared" si="0"/>
        <v>0</v>
      </c>
      <c r="L25">
        <f>rekapitulace!H8</f>
        <v>21</v>
      </c>
      <c r="M25">
        <f t="shared" si="1"/>
        <v>0</v>
      </c>
    </row>
    <row r="26" spans="1:13" ht="12.75">
      <c r="A26" s="6">
        <v>12</v>
      </c>
      <c r="B26" s="6" t="s">
        <v>46</v>
      </c>
      <c r="C26" s="6" t="s">
        <v>118</v>
      </c>
      <c r="D26" s="6" t="s">
        <v>48</v>
      </c>
      <c r="E26" s="6" t="s">
        <v>119</v>
      </c>
      <c r="F26" s="6" t="s">
        <v>117</v>
      </c>
      <c r="G26" s="8">
        <v>1746.67</v>
      </c>
      <c r="H26" s="10"/>
      <c r="I26" s="8">
        <f t="shared" si="0"/>
        <v>0</v>
      </c>
      <c r="L26">
        <f>rekapitulace!H8</f>
        <v>21</v>
      </c>
      <c r="M26">
        <f t="shared" si="1"/>
        <v>0</v>
      </c>
    </row>
    <row r="27" spans="1:13" ht="12.75">
      <c r="A27" s="6">
        <v>13</v>
      </c>
      <c r="B27" s="6" t="s">
        <v>46</v>
      </c>
      <c r="C27" s="6" t="s">
        <v>120</v>
      </c>
      <c r="D27" s="6" t="s">
        <v>48</v>
      </c>
      <c r="E27" s="6" t="s">
        <v>121</v>
      </c>
      <c r="F27" s="6" t="s">
        <v>101</v>
      </c>
      <c r="G27" s="8">
        <v>16</v>
      </c>
      <c r="H27" s="10"/>
      <c r="I27" s="8">
        <f t="shared" si="0"/>
        <v>0</v>
      </c>
      <c r="L27">
        <f>rekapitulace!H8</f>
        <v>21</v>
      </c>
      <c r="M27">
        <f t="shared" si="1"/>
        <v>0</v>
      </c>
    </row>
    <row r="28" spans="1:13" ht="12.75">
      <c r="A28" s="6">
        <v>14</v>
      </c>
      <c r="B28" s="6" t="s">
        <v>46</v>
      </c>
      <c r="C28" s="6" t="s">
        <v>122</v>
      </c>
      <c r="D28" s="6" t="s">
        <v>48</v>
      </c>
      <c r="E28" s="6" t="s">
        <v>123</v>
      </c>
      <c r="F28" s="6" t="s">
        <v>101</v>
      </c>
      <c r="G28" s="8">
        <v>16</v>
      </c>
      <c r="H28" s="10"/>
      <c r="I28" s="8">
        <f t="shared" si="0"/>
        <v>0</v>
      </c>
      <c r="L28">
        <f>rekapitulace!H8</f>
        <v>21</v>
      </c>
      <c r="M28">
        <f t="shared" si="1"/>
        <v>0</v>
      </c>
    </row>
    <row r="29" spans="1:13" ht="12.75">
      <c r="A29" s="6">
        <v>15</v>
      </c>
      <c r="B29" s="6" t="s">
        <v>46</v>
      </c>
      <c r="C29" s="6" t="s">
        <v>124</v>
      </c>
      <c r="D29" s="6" t="s">
        <v>48</v>
      </c>
      <c r="E29" s="6" t="s">
        <v>125</v>
      </c>
      <c r="F29" s="6" t="s">
        <v>108</v>
      </c>
      <c r="G29" s="8">
        <v>340</v>
      </c>
      <c r="H29" s="10"/>
      <c r="I29" s="8">
        <f t="shared" si="0"/>
        <v>0</v>
      </c>
      <c r="L29">
        <f>rekapitulace!H8</f>
        <v>21</v>
      </c>
      <c r="M29">
        <f t="shared" si="1"/>
        <v>0</v>
      </c>
    </row>
    <row r="30" spans="1:13" ht="12.75">
      <c r="A30" s="6">
        <v>16</v>
      </c>
      <c r="B30" s="6" t="s">
        <v>46</v>
      </c>
      <c r="C30" s="6" t="s">
        <v>126</v>
      </c>
      <c r="D30" s="6" t="s">
        <v>48</v>
      </c>
      <c r="E30" s="6" t="s">
        <v>127</v>
      </c>
      <c r="F30" s="6" t="s">
        <v>101</v>
      </c>
      <c r="G30" s="8">
        <v>18</v>
      </c>
      <c r="H30" s="10"/>
      <c r="I30" s="8">
        <f t="shared" si="0"/>
        <v>0</v>
      </c>
      <c r="L30">
        <f>rekapitulace!H8</f>
        <v>21</v>
      </c>
      <c r="M30">
        <f t="shared" si="1"/>
        <v>0</v>
      </c>
    </row>
    <row r="31" spans="1:13" ht="12.75">
      <c r="A31" s="6">
        <v>17</v>
      </c>
      <c r="B31" s="6" t="s">
        <v>46</v>
      </c>
      <c r="C31" s="6" t="s">
        <v>128</v>
      </c>
      <c r="D31" s="6" t="s">
        <v>48</v>
      </c>
      <c r="E31" s="6" t="s">
        <v>129</v>
      </c>
      <c r="F31" s="6" t="s">
        <v>101</v>
      </c>
      <c r="G31" s="8">
        <v>18</v>
      </c>
      <c r="H31" s="10"/>
      <c r="I31" s="8">
        <f t="shared" si="0"/>
        <v>0</v>
      </c>
      <c r="L31">
        <f>rekapitulace!H8</f>
        <v>21</v>
      </c>
      <c r="M31">
        <f t="shared" si="1"/>
        <v>0</v>
      </c>
    </row>
    <row r="32" spans="1:13" ht="12.75">
      <c r="A32" s="6">
        <v>18</v>
      </c>
      <c r="B32" s="6" t="s">
        <v>46</v>
      </c>
      <c r="C32" s="6" t="s">
        <v>130</v>
      </c>
      <c r="D32" s="6" t="s">
        <v>48</v>
      </c>
      <c r="E32" s="6" t="s">
        <v>131</v>
      </c>
      <c r="F32" s="6" t="s">
        <v>108</v>
      </c>
      <c r="G32" s="8">
        <v>130</v>
      </c>
      <c r="H32" s="10"/>
      <c r="I32" s="8">
        <f t="shared" si="0"/>
        <v>0</v>
      </c>
      <c r="L32">
        <f>rekapitulace!H8</f>
        <v>21</v>
      </c>
      <c r="M32">
        <f t="shared" si="1"/>
        <v>0</v>
      </c>
    </row>
    <row r="33" spans="1:13" ht="12.75">
      <c r="A33" s="6">
        <v>19</v>
      </c>
      <c r="B33" s="6" t="s">
        <v>46</v>
      </c>
      <c r="C33" s="6" t="s">
        <v>132</v>
      </c>
      <c r="D33" s="6" t="s">
        <v>48</v>
      </c>
      <c r="E33" s="6" t="s">
        <v>133</v>
      </c>
      <c r="F33" s="6" t="s">
        <v>101</v>
      </c>
      <c r="G33" s="8">
        <v>14</v>
      </c>
      <c r="H33" s="10"/>
      <c r="I33" s="8">
        <f t="shared" si="0"/>
        <v>0</v>
      </c>
      <c r="L33">
        <f>rekapitulace!H8</f>
        <v>21</v>
      </c>
      <c r="M33">
        <f t="shared" si="1"/>
        <v>0</v>
      </c>
    </row>
    <row r="34" spans="1:13" ht="12.75">
      <c r="A34" s="6">
        <v>20</v>
      </c>
      <c r="B34" s="6" t="s">
        <v>46</v>
      </c>
      <c r="C34" s="6" t="s">
        <v>134</v>
      </c>
      <c r="D34" s="6" t="s">
        <v>48</v>
      </c>
      <c r="E34" s="6" t="s">
        <v>135</v>
      </c>
      <c r="F34" s="6" t="s">
        <v>101</v>
      </c>
      <c r="G34" s="8">
        <v>14</v>
      </c>
      <c r="H34" s="10"/>
      <c r="I34" s="8">
        <f t="shared" si="0"/>
        <v>0</v>
      </c>
      <c r="L34">
        <f>rekapitulace!H8</f>
        <v>21</v>
      </c>
      <c r="M34">
        <f t="shared" si="1"/>
        <v>0</v>
      </c>
    </row>
    <row r="35" spans="1:13" ht="12.75">
      <c r="A35" s="6">
        <v>21</v>
      </c>
      <c r="B35" s="6" t="s">
        <v>46</v>
      </c>
      <c r="C35" s="6" t="s">
        <v>136</v>
      </c>
      <c r="D35" s="6" t="s">
        <v>48</v>
      </c>
      <c r="E35" s="6" t="s">
        <v>137</v>
      </c>
      <c r="F35" s="6" t="s">
        <v>108</v>
      </c>
      <c r="G35" s="8">
        <v>196</v>
      </c>
      <c r="H35" s="10"/>
      <c r="I35" s="8">
        <f t="shared" si="0"/>
        <v>0</v>
      </c>
      <c r="L35">
        <f>rekapitulace!H8</f>
        <v>21</v>
      </c>
      <c r="M35">
        <f t="shared" si="1"/>
        <v>0</v>
      </c>
    </row>
    <row r="36" spans="1:13" ht="25.5">
      <c r="A36" s="6">
        <v>22</v>
      </c>
      <c r="B36" s="6" t="s">
        <v>46</v>
      </c>
      <c r="C36" s="6" t="s">
        <v>138</v>
      </c>
      <c r="D36" s="6" t="s">
        <v>48</v>
      </c>
      <c r="E36" s="6" t="s">
        <v>139</v>
      </c>
      <c r="F36" s="6" t="s">
        <v>101</v>
      </c>
      <c r="G36" s="8">
        <v>4</v>
      </c>
      <c r="H36" s="10"/>
      <c r="I36" s="8">
        <f t="shared" si="0"/>
        <v>0</v>
      </c>
      <c r="L36">
        <f>rekapitulace!H8</f>
        <v>21</v>
      </c>
      <c r="M36">
        <f t="shared" si="1"/>
        <v>0</v>
      </c>
    </row>
    <row r="37" spans="1:13" ht="12.75">
      <c r="A37" s="6">
        <v>23</v>
      </c>
      <c r="B37" s="6" t="s">
        <v>46</v>
      </c>
      <c r="C37" s="6" t="s">
        <v>140</v>
      </c>
      <c r="D37" s="6" t="s">
        <v>48</v>
      </c>
      <c r="E37" s="6" t="s">
        <v>141</v>
      </c>
      <c r="F37" s="6" t="s">
        <v>101</v>
      </c>
      <c r="G37" s="8">
        <v>4</v>
      </c>
      <c r="H37" s="10"/>
      <c r="I37" s="8">
        <f t="shared" si="0"/>
        <v>0</v>
      </c>
      <c r="L37">
        <f>rekapitulace!H8</f>
        <v>21</v>
      </c>
      <c r="M37">
        <f t="shared" si="1"/>
        <v>0</v>
      </c>
    </row>
    <row r="38" spans="1:13" ht="12.75">
      <c r="A38" s="6">
        <v>24</v>
      </c>
      <c r="B38" s="6" t="s">
        <v>46</v>
      </c>
      <c r="C38" s="6" t="s">
        <v>142</v>
      </c>
      <c r="D38" s="6" t="s">
        <v>48</v>
      </c>
      <c r="E38" s="6" t="s">
        <v>143</v>
      </c>
      <c r="F38" s="6" t="s">
        <v>108</v>
      </c>
      <c r="G38" s="8">
        <v>11</v>
      </c>
      <c r="H38" s="10"/>
      <c r="I38" s="8">
        <f t="shared" si="0"/>
        <v>0</v>
      </c>
      <c r="L38">
        <f>rekapitulace!H8</f>
        <v>21</v>
      </c>
      <c r="M38">
        <f t="shared" si="1"/>
        <v>0</v>
      </c>
    </row>
    <row r="39" spans="1:13" ht="25.5">
      <c r="A39" s="6">
        <v>25</v>
      </c>
      <c r="B39" s="6" t="s">
        <v>46</v>
      </c>
      <c r="C39" s="6" t="s">
        <v>144</v>
      </c>
      <c r="D39" s="6" t="s">
        <v>48</v>
      </c>
      <c r="E39" s="6" t="s">
        <v>145</v>
      </c>
      <c r="F39" s="6" t="s">
        <v>101</v>
      </c>
      <c r="G39" s="8">
        <v>512</v>
      </c>
      <c r="H39" s="10"/>
      <c r="I39" s="8">
        <f t="shared" si="0"/>
        <v>0</v>
      </c>
      <c r="L39">
        <f>rekapitulace!H8</f>
        <v>21</v>
      </c>
      <c r="M39">
        <f t="shared" si="1"/>
        <v>0</v>
      </c>
    </row>
    <row r="40" spans="1:13" ht="12.75">
      <c r="A40" s="6">
        <v>26</v>
      </c>
      <c r="B40" s="6" t="s">
        <v>46</v>
      </c>
      <c r="C40" s="6" t="s">
        <v>146</v>
      </c>
      <c r="D40" s="6" t="s">
        <v>48</v>
      </c>
      <c r="E40" s="6" t="s">
        <v>147</v>
      </c>
      <c r="F40" s="6" t="s">
        <v>101</v>
      </c>
      <c r="G40" s="8">
        <v>512</v>
      </c>
      <c r="H40" s="10"/>
      <c r="I40" s="8">
        <f t="shared" si="0"/>
        <v>0</v>
      </c>
      <c r="L40">
        <f>rekapitulace!H8</f>
        <v>21</v>
      </c>
      <c r="M40">
        <f t="shared" si="1"/>
        <v>0</v>
      </c>
    </row>
    <row r="41" spans="1:13" ht="12.75">
      <c r="A41" s="6">
        <v>27</v>
      </c>
      <c r="B41" s="6" t="s">
        <v>46</v>
      </c>
      <c r="C41" s="6" t="s">
        <v>148</v>
      </c>
      <c r="D41" s="6" t="s">
        <v>48</v>
      </c>
      <c r="E41" s="6" t="s">
        <v>149</v>
      </c>
      <c r="F41" s="6" t="s">
        <v>108</v>
      </c>
      <c r="G41" s="8">
        <v>5651</v>
      </c>
      <c r="H41" s="10"/>
      <c r="I41" s="8">
        <f t="shared" si="0"/>
        <v>0</v>
      </c>
      <c r="L41">
        <f>rekapitulace!H8</f>
        <v>21</v>
      </c>
      <c r="M41">
        <f t="shared" si="1"/>
        <v>0</v>
      </c>
    </row>
    <row r="42" spans="1:13" ht="12.75">
      <c r="A42" s="6">
        <v>28</v>
      </c>
      <c r="B42" s="6" t="s">
        <v>46</v>
      </c>
      <c r="C42" s="6" t="s">
        <v>150</v>
      </c>
      <c r="D42" s="6" t="s">
        <v>48</v>
      </c>
      <c r="E42" s="6" t="s">
        <v>151</v>
      </c>
      <c r="F42" s="6" t="s">
        <v>152</v>
      </c>
      <c r="G42" s="8">
        <v>2954</v>
      </c>
      <c r="H42" s="10"/>
      <c r="I42" s="8">
        <f t="shared" si="0"/>
        <v>0</v>
      </c>
      <c r="L42">
        <f>rekapitulace!H8</f>
        <v>21</v>
      </c>
      <c r="M42">
        <f t="shared" si="1"/>
        <v>0</v>
      </c>
    </row>
    <row r="43" spans="1:13" ht="12.75">
      <c r="A43" s="6">
        <v>29</v>
      </c>
      <c r="B43" s="6" t="s">
        <v>46</v>
      </c>
      <c r="C43" s="6" t="s">
        <v>153</v>
      </c>
      <c r="D43" s="6" t="s">
        <v>48</v>
      </c>
      <c r="E43" s="6" t="s">
        <v>154</v>
      </c>
      <c r="F43" s="6" t="s">
        <v>152</v>
      </c>
      <c r="G43" s="8">
        <v>2954</v>
      </c>
      <c r="H43" s="10"/>
      <c r="I43" s="8">
        <f t="shared" si="0"/>
        <v>0</v>
      </c>
      <c r="L43">
        <f>rekapitulace!H8</f>
        <v>21</v>
      </c>
      <c r="M43">
        <f t="shared" si="1"/>
        <v>0</v>
      </c>
    </row>
    <row r="44" spans="1:13" ht="12.75">
      <c r="A44" s="6">
        <v>30</v>
      </c>
      <c r="B44" s="6" t="s">
        <v>46</v>
      </c>
      <c r="C44" s="6" t="s">
        <v>155</v>
      </c>
      <c r="D44" s="6" t="s">
        <v>48</v>
      </c>
      <c r="E44" s="6" t="s">
        <v>156</v>
      </c>
      <c r="F44" s="6" t="s">
        <v>157</v>
      </c>
      <c r="G44" s="8">
        <v>271768</v>
      </c>
      <c r="H44" s="10"/>
      <c r="I44" s="8">
        <f t="shared" si="0"/>
        <v>0</v>
      </c>
      <c r="L44">
        <f>rekapitulace!H8</f>
        <v>21</v>
      </c>
      <c r="M44">
        <f t="shared" si="1"/>
        <v>0</v>
      </c>
    </row>
    <row r="45" spans="1:13" ht="12.75" customHeight="1">
      <c r="A45" s="11"/>
      <c r="B45" s="11"/>
      <c r="C45" s="11" t="s">
        <v>43</v>
      </c>
      <c r="D45" s="11"/>
      <c r="E45" s="11" t="s">
        <v>98</v>
      </c>
      <c r="F45" s="11"/>
      <c r="G45" s="11"/>
      <c r="H45" s="11"/>
      <c r="I45" s="11">
        <f>SUM(I18:I44)</f>
        <v>0</v>
      </c>
      <c r="M45">
        <f>SUM(M18:M44)</f>
        <v>0</v>
      </c>
    </row>
    <row r="47" spans="1:13" ht="12.75" customHeight="1">
      <c r="A47" s="11"/>
      <c r="B47" s="11"/>
      <c r="C47" s="11"/>
      <c r="D47" s="11"/>
      <c r="E47" s="11" t="s">
        <v>80</v>
      </c>
      <c r="F47" s="11"/>
      <c r="G47" s="11"/>
      <c r="H47" s="11"/>
      <c r="I47" s="11">
        <f>+I15+I45</f>
        <v>0</v>
      </c>
      <c r="M47">
        <f>+M15+M45</f>
        <v>0</v>
      </c>
    </row>
    <row r="49" spans="1:9" ht="12.75" customHeight="1">
      <c r="A49" s="7" t="s">
        <v>81</v>
      </c>
      <c r="B49" s="7"/>
      <c r="C49" s="7"/>
      <c r="D49" s="7"/>
      <c r="E49" s="7"/>
      <c r="F49" s="7"/>
      <c r="G49" s="7"/>
      <c r="H49" s="7"/>
      <c r="I49" s="7"/>
    </row>
    <row r="50" spans="1:9" ht="12.75" customHeight="1">
      <c r="A50" s="7"/>
      <c r="B50" s="7"/>
      <c r="C50" s="7"/>
      <c r="D50" s="7"/>
      <c r="E50" s="7" t="s">
        <v>82</v>
      </c>
      <c r="F50" s="7"/>
      <c r="G50" s="7"/>
      <c r="H50" s="7"/>
      <c r="I50" s="7"/>
    </row>
    <row r="51" spans="1:13" ht="12.75" customHeight="1">
      <c r="A51" s="11"/>
      <c r="B51" s="11"/>
      <c r="C51" s="11"/>
      <c r="D51" s="11"/>
      <c r="E51" s="11" t="s">
        <v>83</v>
      </c>
      <c r="F51" s="11"/>
      <c r="G51" s="11"/>
      <c r="H51" s="11"/>
      <c r="I51" s="11">
        <v>0</v>
      </c>
      <c r="M51">
        <v>0</v>
      </c>
    </row>
    <row r="52" spans="1:9" ht="12.75" customHeight="1">
      <c r="A52" s="7"/>
      <c r="B52" s="7"/>
      <c r="C52" s="7"/>
      <c r="D52" s="7"/>
      <c r="E52" s="7" t="s">
        <v>84</v>
      </c>
      <c r="F52" s="7"/>
      <c r="G52" s="7"/>
      <c r="H52" s="7"/>
      <c r="I52" s="7"/>
    </row>
    <row r="53" spans="1:13" ht="12.75" customHeight="1">
      <c r="A53" s="11"/>
      <c r="B53" s="11"/>
      <c r="C53" s="11"/>
      <c r="D53" s="11"/>
      <c r="E53" s="11" t="s">
        <v>85</v>
      </c>
      <c r="F53" s="11"/>
      <c r="G53" s="11"/>
      <c r="H53" s="11"/>
      <c r="I53" s="11">
        <v>0</v>
      </c>
      <c r="M53">
        <v>0</v>
      </c>
    </row>
    <row r="54" spans="1:13" ht="12.75" customHeight="1">
      <c r="A54" s="11"/>
      <c r="B54" s="11"/>
      <c r="C54" s="11"/>
      <c r="D54" s="11"/>
      <c r="E54" s="11" t="s">
        <v>86</v>
      </c>
      <c r="F54" s="11"/>
      <c r="G54" s="11"/>
      <c r="H54" s="11"/>
      <c r="I54" s="11">
        <f>I51+I53</f>
        <v>0</v>
      </c>
      <c r="M54">
        <f>M51+M53</f>
        <v>0</v>
      </c>
    </row>
    <row r="56" spans="1:13" ht="12.75" customHeight="1">
      <c r="A56" s="11"/>
      <c r="B56" s="11"/>
      <c r="C56" s="11"/>
      <c r="D56" s="11"/>
      <c r="E56" s="11" t="s">
        <v>86</v>
      </c>
      <c r="F56" s="11"/>
      <c r="G56" s="11"/>
      <c r="H56" s="11"/>
      <c r="I56" s="11">
        <f>I47+I54</f>
        <v>0</v>
      </c>
      <c r="M56">
        <f>M47+M54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5"/>
  <sheetViews>
    <sheetView zoomScalePageLayoutView="0" workbookViewId="0" topLeftCell="A1">
      <pane ySplit="10" topLeftCell="A132" activePane="bottomLeft" state="frozen"/>
      <selection pane="topLeft" activeCell="A1" sqref="A1"/>
      <selection pane="bottomLeft" activeCell="H64" sqref="H64:H133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0" max="10" width="50.7109375" style="0" customWidth="1"/>
    <col min="12" max="13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158</v>
      </c>
      <c r="D5" s="5"/>
      <c r="E5" s="5" t="s">
        <v>159</v>
      </c>
    </row>
    <row r="6" spans="1:5" ht="12.75" customHeight="1">
      <c r="A6" t="s">
        <v>18</v>
      </c>
      <c r="C6" s="5" t="s">
        <v>160</v>
      </c>
      <c r="D6" s="5"/>
      <c r="E6" s="5" t="s">
        <v>159</v>
      </c>
    </row>
    <row r="7" spans="3:5" ht="12.75" customHeight="1">
      <c r="C7" s="5"/>
      <c r="D7" s="5"/>
      <c r="E7" s="5"/>
    </row>
    <row r="8" spans="1:13" ht="12.75" customHeight="1">
      <c r="A8" s="12" t="s">
        <v>24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2" t="s">
        <v>32</v>
      </c>
      <c r="I8" s="12"/>
      <c r="L8" t="s">
        <v>35</v>
      </c>
      <c r="M8" t="s">
        <v>11</v>
      </c>
    </row>
    <row r="9" spans="1:12" ht="14.25">
      <c r="A9" s="12"/>
      <c r="B9" s="12"/>
      <c r="C9" s="12"/>
      <c r="D9" s="12"/>
      <c r="E9" s="12"/>
      <c r="F9" s="12"/>
      <c r="G9" s="12"/>
      <c r="H9" s="4" t="s">
        <v>33</v>
      </c>
      <c r="I9" s="4" t="s">
        <v>34</v>
      </c>
      <c r="L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45</v>
      </c>
      <c r="D11" s="7"/>
      <c r="E11" s="7" t="s">
        <v>44</v>
      </c>
      <c r="F11" s="7"/>
      <c r="G11" s="9"/>
      <c r="H11" s="7"/>
      <c r="I11" s="9"/>
    </row>
    <row r="12" spans="1:13" ht="25.5">
      <c r="A12" s="6">
        <v>3</v>
      </c>
      <c r="B12" s="6" t="s">
        <v>46</v>
      </c>
      <c r="C12" s="6" t="s">
        <v>161</v>
      </c>
      <c r="D12" s="6" t="s">
        <v>162</v>
      </c>
      <c r="E12" s="6" t="s">
        <v>163</v>
      </c>
      <c r="F12" s="6" t="s">
        <v>164</v>
      </c>
      <c r="G12" s="8">
        <v>108.8</v>
      </c>
      <c r="H12" s="10"/>
      <c r="I12" s="8">
        <f aca="true" t="shared" si="0" ref="I12:I18">ROUND((H12*G12),2)</f>
        <v>0</v>
      </c>
      <c r="L12">
        <f>rekapitulace!H8</f>
        <v>21</v>
      </c>
      <c r="M12">
        <f aca="true" t="shared" si="1" ref="M12:M18">ROUND(L12/100*I12,2)</f>
        <v>0</v>
      </c>
    </row>
    <row r="13" spans="1:13" ht="25.5">
      <c r="A13" s="6">
        <v>2</v>
      </c>
      <c r="B13" s="6" t="s">
        <v>46</v>
      </c>
      <c r="C13" s="6" t="s">
        <v>161</v>
      </c>
      <c r="D13" s="6" t="s">
        <v>64</v>
      </c>
      <c r="E13" s="6" t="s">
        <v>165</v>
      </c>
      <c r="F13" s="6" t="s">
        <v>164</v>
      </c>
      <c r="G13" s="8">
        <v>22.22</v>
      </c>
      <c r="H13" s="10"/>
      <c r="I13" s="8">
        <f t="shared" si="0"/>
        <v>0</v>
      </c>
      <c r="L13">
        <f>rekapitulace!H8</f>
        <v>21</v>
      </c>
      <c r="M13">
        <f t="shared" si="1"/>
        <v>0</v>
      </c>
    </row>
    <row r="14" spans="1:13" ht="25.5">
      <c r="A14" s="6">
        <v>1</v>
      </c>
      <c r="B14" s="6" t="s">
        <v>46</v>
      </c>
      <c r="C14" s="6" t="s">
        <v>161</v>
      </c>
      <c r="D14" s="6" t="s">
        <v>62</v>
      </c>
      <c r="E14" s="6" t="s">
        <v>166</v>
      </c>
      <c r="F14" s="6" t="s">
        <v>164</v>
      </c>
      <c r="G14" s="8">
        <v>3332</v>
      </c>
      <c r="H14" s="10"/>
      <c r="I14" s="8">
        <f t="shared" si="0"/>
        <v>0</v>
      </c>
      <c r="L14">
        <f>rekapitulace!H8</f>
        <v>21</v>
      </c>
      <c r="M14">
        <f t="shared" si="1"/>
        <v>0</v>
      </c>
    </row>
    <row r="15" spans="1:13" ht="25.5">
      <c r="A15" s="6">
        <v>4</v>
      </c>
      <c r="B15" s="6" t="s">
        <v>46</v>
      </c>
      <c r="C15" s="6" t="s">
        <v>161</v>
      </c>
      <c r="D15" s="6" t="s">
        <v>167</v>
      </c>
      <c r="E15" s="6" t="s">
        <v>168</v>
      </c>
      <c r="F15" s="6" t="s">
        <v>164</v>
      </c>
      <c r="G15" s="8">
        <v>33.7</v>
      </c>
      <c r="H15" s="10"/>
      <c r="I15" s="8">
        <f t="shared" si="0"/>
        <v>0</v>
      </c>
      <c r="L15">
        <f>rekapitulace!H8</f>
        <v>21</v>
      </c>
      <c r="M15">
        <f t="shared" si="1"/>
        <v>0</v>
      </c>
    </row>
    <row r="16" spans="1:13" ht="12.75">
      <c r="A16" s="6">
        <v>5</v>
      </c>
      <c r="B16" s="6" t="s">
        <v>46</v>
      </c>
      <c r="C16" s="6" t="s">
        <v>169</v>
      </c>
      <c r="D16" s="6" t="s">
        <v>48</v>
      </c>
      <c r="E16" s="6" t="s">
        <v>170</v>
      </c>
      <c r="F16" s="6" t="s">
        <v>101</v>
      </c>
      <c r="G16" s="8">
        <v>1</v>
      </c>
      <c r="H16" s="10"/>
      <c r="I16" s="8">
        <f t="shared" si="0"/>
        <v>0</v>
      </c>
      <c r="L16">
        <f>rekapitulace!H8</f>
        <v>21</v>
      </c>
      <c r="M16">
        <f t="shared" si="1"/>
        <v>0</v>
      </c>
    </row>
    <row r="17" spans="1:13" ht="25.5">
      <c r="A17" s="6">
        <v>6</v>
      </c>
      <c r="B17" s="6" t="s">
        <v>46</v>
      </c>
      <c r="C17" s="6" t="s">
        <v>171</v>
      </c>
      <c r="D17" s="6" t="s">
        <v>48</v>
      </c>
      <c r="E17" s="6" t="s">
        <v>172</v>
      </c>
      <c r="F17" s="6" t="s">
        <v>173</v>
      </c>
      <c r="G17" s="8">
        <v>1</v>
      </c>
      <c r="H17" s="10"/>
      <c r="I17" s="8">
        <f t="shared" si="0"/>
        <v>0</v>
      </c>
      <c r="L17">
        <f>rekapitulace!H8</f>
        <v>21</v>
      </c>
      <c r="M17">
        <f t="shared" si="1"/>
        <v>0</v>
      </c>
    </row>
    <row r="18" spans="1:13" ht="25.5">
      <c r="A18" s="6">
        <v>7</v>
      </c>
      <c r="B18" s="6" t="s">
        <v>46</v>
      </c>
      <c r="C18" s="6" t="s">
        <v>174</v>
      </c>
      <c r="D18" s="6" t="s">
        <v>48</v>
      </c>
      <c r="E18" s="6" t="s">
        <v>175</v>
      </c>
      <c r="F18" s="6" t="s">
        <v>101</v>
      </c>
      <c r="G18" s="8">
        <v>1</v>
      </c>
      <c r="H18" s="10"/>
      <c r="I18" s="8">
        <f t="shared" si="0"/>
        <v>0</v>
      </c>
      <c r="L18">
        <f>rekapitulace!H8</f>
        <v>21</v>
      </c>
      <c r="M18">
        <f t="shared" si="1"/>
        <v>0</v>
      </c>
    </row>
    <row r="19" spans="1:13" ht="12.75" customHeight="1">
      <c r="A19" s="11"/>
      <c r="B19" s="11"/>
      <c r="C19" s="11" t="s">
        <v>45</v>
      </c>
      <c r="D19" s="11"/>
      <c r="E19" s="11" t="s">
        <v>44</v>
      </c>
      <c r="F19" s="11"/>
      <c r="G19" s="11"/>
      <c r="H19" s="11"/>
      <c r="I19" s="11">
        <f>SUM(I12:I18)</f>
        <v>0</v>
      </c>
      <c r="M19">
        <f>SUM(M12:M18)</f>
        <v>0</v>
      </c>
    </row>
    <row r="21" spans="1:9" ht="12.75" customHeight="1">
      <c r="A21" s="7"/>
      <c r="B21" s="7"/>
      <c r="C21" s="7" t="s">
        <v>25</v>
      </c>
      <c r="D21" s="7"/>
      <c r="E21" s="7" t="s">
        <v>90</v>
      </c>
      <c r="F21" s="7"/>
      <c r="G21" s="9"/>
      <c r="H21" s="7"/>
      <c r="I21" s="9"/>
    </row>
    <row r="22" spans="1:13" ht="25.5">
      <c r="A22" s="6">
        <v>8</v>
      </c>
      <c r="B22" s="6" t="s">
        <v>46</v>
      </c>
      <c r="C22" s="6" t="s">
        <v>176</v>
      </c>
      <c r="D22" s="6" t="s">
        <v>48</v>
      </c>
      <c r="E22" s="6" t="s">
        <v>177</v>
      </c>
      <c r="F22" s="6" t="s">
        <v>117</v>
      </c>
      <c r="G22" s="8">
        <v>1362.5</v>
      </c>
      <c r="H22" s="10"/>
      <c r="I22" s="8">
        <f aca="true" t="shared" si="2" ref="I22:I40">ROUND((H22*G22),2)</f>
        <v>0</v>
      </c>
      <c r="L22">
        <f>rekapitulace!H8</f>
        <v>21</v>
      </c>
      <c r="M22">
        <f aca="true" t="shared" si="3" ref="M22:M40">ROUND(L22/100*I22,2)</f>
        <v>0</v>
      </c>
    </row>
    <row r="23" spans="1:13" ht="38.25">
      <c r="A23" s="6">
        <v>9</v>
      </c>
      <c r="B23" s="6" t="s">
        <v>46</v>
      </c>
      <c r="C23" s="6" t="s">
        <v>178</v>
      </c>
      <c r="D23" s="6" t="s">
        <v>48</v>
      </c>
      <c r="E23" s="6" t="s">
        <v>179</v>
      </c>
      <c r="F23" s="6" t="s">
        <v>93</v>
      </c>
      <c r="G23" s="8">
        <v>14.04</v>
      </c>
      <c r="H23" s="10"/>
      <c r="I23" s="8">
        <f t="shared" si="2"/>
        <v>0</v>
      </c>
      <c r="L23">
        <f>rekapitulace!H8</f>
        <v>21</v>
      </c>
      <c r="M23">
        <f t="shared" si="3"/>
        <v>0</v>
      </c>
    </row>
    <row r="24" spans="1:13" ht="38.25">
      <c r="A24" s="6">
        <v>10</v>
      </c>
      <c r="B24" s="6" t="s">
        <v>46</v>
      </c>
      <c r="C24" s="6" t="s">
        <v>180</v>
      </c>
      <c r="D24" s="6" t="s">
        <v>48</v>
      </c>
      <c r="E24" s="6" t="s">
        <v>181</v>
      </c>
      <c r="F24" s="6" t="s">
        <v>93</v>
      </c>
      <c r="G24" s="8">
        <v>111.57</v>
      </c>
      <c r="H24" s="10"/>
      <c r="I24" s="8">
        <f t="shared" si="2"/>
        <v>0</v>
      </c>
      <c r="L24">
        <f>rekapitulace!H8</f>
        <v>21</v>
      </c>
      <c r="M24">
        <f t="shared" si="3"/>
        <v>0</v>
      </c>
    </row>
    <row r="25" spans="1:13" ht="25.5">
      <c r="A25" s="6">
        <v>11</v>
      </c>
      <c r="B25" s="6" t="s">
        <v>46</v>
      </c>
      <c r="C25" s="6" t="s">
        <v>182</v>
      </c>
      <c r="D25" s="6" t="s">
        <v>48</v>
      </c>
      <c r="E25" s="6" t="s">
        <v>183</v>
      </c>
      <c r="F25" s="6" t="s">
        <v>93</v>
      </c>
      <c r="G25" s="8">
        <v>8.32</v>
      </c>
      <c r="H25" s="10"/>
      <c r="I25" s="8">
        <f t="shared" si="2"/>
        <v>0</v>
      </c>
      <c r="L25">
        <f>rekapitulace!H8</f>
        <v>21</v>
      </c>
      <c r="M25">
        <f t="shared" si="3"/>
        <v>0</v>
      </c>
    </row>
    <row r="26" spans="1:13" ht="25.5">
      <c r="A26" s="6">
        <v>12</v>
      </c>
      <c r="B26" s="6" t="s">
        <v>46</v>
      </c>
      <c r="C26" s="6" t="s">
        <v>184</v>
      </c>
      <c r="D26" s="6" t="s">
        <v>48</v>
      </c>
      <c r="E26" s="6" t="s">
        <v>185</v>
      </c>
      <c r="F26" s="6" t="s">
        <v>93</v>
      </c>
      <c r="G26" s="8">
        <v>17.15</v>
      </c>
      <c r="H26" s="10"/>
      <c r="I26" s="8">
        <f t="shared" si="2"/>
        <v>0</v>
      </c>
      <c r="L26">
        <f>rekapitulace!H8</f>
        <v>21</v>
      </c>
      <c r="M26">
        <f t="shared" si="3"/>
        <v>0</v>
      </c>
    </row>
    <row r="27" spans="1:13" ht="12.75">
      <c r="A27" s="6">
        <v>13</v>
      </c>
      <c r="B27" s="6" t="s">
        <v>46</v>
      </c>
      <c r="C27" s="6" t="s">
        <v>186</v>
      </c>
      <c r="D27" s="6" t="s">
        <v>48</v>
      </c>
      <c r="E27" s="6" t="s">
        <v>187</v>
      </c>
      <c r="F27" s="6" t="s">
        <v>152</v>
      </c>
      <c r="G27" s="8">
        <v>36.6</v>
      </c>
      <c r="H27" s="10"/>
      <c r="I27" s="8">
        <f t="shared" si="2"/>
        <v>0</v>
      </c>
      <c r="L27">
        <f>rekapitulace!H8</f>
        <v>21</v>
      </c>
      <c r="M27">
        <f t="shared" si="3"/>
        <v>0</v>
      </c>
    </row>
    <row r="28" spans="1:13" ht="12.75">
      <c r="A28" s="6">
        <v>14</v>
      </c>
      <c r="B28" s="6" t="s">
        <v>46</v>
      </c>
      <c r="C28" s="6" t="s">
        <v>188</v>
      </c>
      <c r="D28" s="6" t="s">
        <v>48</v>
      </c>
      <c r="E28" s="6" t="s">
        <v>189</v>
      </c>
      <c r="F28" s="6" t="s">
        <v>93</v>
      </c>
      <c r="G28" s="8">
        <v>1392.25</v>
      </c>
      <c r="H28" s="10"/>
      <c r="I28" s="8">
        <f t="shared" si="2"/>
        <v>0</v>
      </c>
      <c r="L28">
        <f>rekapitulace!H8</f>
        <v>21</v>
      </c>
      <c r="M28">
        <f t="shared" si="3"/>
        <v>0</v>
      </c>
    </row>
    <row r="29" spans="1:13" ht="25.5">
      <c r="A29" s="6">
        <v>15</v>
      </c>
      <c r="B29" s="6" t="s">
        <v>46</v>
      </c>
      <c r="C29" s="6" t="s">
        <v>190</v>
      </c>
      <c r="D29" s="6" t="s">
        <v>48</v>
      </c>
      <c r="E29" s="6" t="s">
        <v>191</v>
      </c>
      <c r="F29" s="6" t="s">
        <v>93</v>
      </c>
      <c r="G29" s="8">
        <v>1392.25</v>
      </c>
      <c r="H29" s="10"/>
      <c r="I29" s="8">
        <f t="shared" si="2"/>
        <v>0</v>
      </c>
      <c r="L29">
        <f>rekapitulace!H8</f>
        <v>21</v>
      </c>
      <c r="M29">
        <f t="shared" si="3"/>
        <v>0</v>
      </c>
    </row>
    <row r="30" spans="1:13" ht="25.5">
      <c r="A30" s="6">
        <v>16</v>
      </c>
      <c r="B30" s="6" t="s">
        <v>46</v>
      </c>
      <c r="C30" s="6" t="s">
        <v>192</v>
      </c>
      <c r="D30" s="6" t="s">
        <v>48</v>
      </c>
      <c r="E30" s="6" t="s">
        <v>193</v>
      </c>
      <c r="F30" s="6" t="s">
        <v>93</v>
      </c>
      <c r="G30" s="8">
        <v>751.56</v>
      </c>
      <c r="H30" s="10"/>
      <c r="I30" s="8">
        <f t="shared" si="2"/>
        <v>0</v>
      </c>
      <c r="L30">
        <f>rekapitulace!H8</f>
        <v>21</v>
      </c>
      <c r="M30">
        <f t="shared" si="3"/>
        <v>0</v>
      </c>
    </row>
    <row r="31" spans="1:13" ht="25.5">
      <c r="A31" s="6">
        <v>17</v>
      </c>
      <c r="B31" s="6" t="s">
        <v>46</v>
      </c>
      <c r="C31" s="6" t="s">
        <v>194</v>
      </c>
      <c r="D31" s="6" t="s">
        <v>48</v>
      </c>
      <c r="E31" s="6" t="s">
        <v>195</v>
      </c>
      <c r="F31" s="6" t="s">
        <v>93</v>
      </c>
      <c r="G31" s="8">
        <v>535.95</v>
      </c>
      <c r="H31" s="10"/>
      <c r="I31" s="8">
        <f t="shared" si="2"/>
        <v>0</v>
      </c>
      <c r="L31">
        <f>rekapitulace!H8</f>
        <v>21</v>
      </c>
      <c r="M31">
        <f t="shared" si="3"/>
        <v>0</v>
      </c>
    </row>
    <row r="32" spans="1:13" ht="25.5">
      <c r="A32" s="6">
        <v>18</v>
      </c>
      <c r="B32" s="6" t="s">
        <v>46</v>
      </c>
      <c r="C32" s="6" t="s">
        <v>94</v>
      </c>
      <c r="D32" s="6" t="s">
        <v>48</v>
      </c>
      <c r="E32" s="6" t="s">
        <v>196</v>
      </c>
      <c r="F32" s="6" t="s">
        <v>93</v>
      </c>
      <c r="G32" s="8">
        <v>2679.76</v>
      </c>
      <c r="H32" s="10"/>
      <c r="I32" s="8">
        <f t="shared" si="2"/>
        <v>0</v>
      </c>
      <c r="L32">
        <f>rekapitulace!H8</f>
        <v>21</v>
      </c>
      <c r="M32">
        <f t="shared" si="3"/>
        <v>0</v>
      </c>
    </row>
    <row r="33" spans="1:13" ht="25.5">
      <c r="A33" s="6">
        <v>19</v>
      </c>
      <c r="B33" s="6" t="s">
        <v>48</v>
      </c>
      <c r="C33" s="6" t="s">
        <v>197</v>
      </c>
      <c r="D33" s="6" t="s">
        <v>48</v>
      </c>
      <c r="E33" s="6" t="s">
        <v>198</v>
      </c>
      <c r="F33" s="6" t="s">
        <v>117</v>
      </c>
      <c r="G33" s="8">
        <v>130</v>
      </c>
      <c r="H33" s="10"/>
      <c r="I33" s="8">
        <f t="shared" si="2"/>
        <v>0</v>
      </c>
      <c r="L33">
        <f>rekapitulace!H8</f>
        <v>21</v>
      </c>
      <c r="M33">
        <f t="shared" si="3"/>
        <v>0</v>
      </c>
    </row>
    <row r="34" spans="1:13" ht="25.5">
      <c r="A34" s="6">
        <v>20</v>
      </c>
      <c r="B34" s="6" t="s">
        <v>46</v>
      </c>
      <c r="C34" s="6" t="s">
        <v>199</v>
      </c>
      <c r="D34" s="6" t="s">
        <v>48</v>
      </c>
      <c r="E34" s="6" t="s">
        <v>200</v>
      </c>
      <c r="F34" s="6" t="s">
        <v>93</v>
      </c>
      <c r="G34" s="8">
        <v>6.24</v>
      </c>
      <c r="H34" s="10"/>
      <c r="I34" s="8">
        <f t="shared" si="2"/>
        <v>0</v>
      </c>
      <c r="L34">
        <f>rekapitulace!H8</f>
        <v>21</v>
      </c>
      <c r="M34">
        <f t="shared" si="3"/>
        <v>0</v>
      </c>
    </row>
    <row r="35" spans="1:13" ht="25.5">
      <c r="A35" s="6">
        <v>21</v>
      </c>
      <c r="B35" s="6" t="s">
        <v>46</v>
      </c>
      <c r="C35" s="6" t="s">
        <v>201</v>
      </c>
      <c r="D35" s="6" t="s">
        <v>48</v>
      </c>
      <c r="E35" s="6" t="s">
        <v>202</v>
      </c>
      <c r="F35" s="6" t="s">
        <v>93</v>
      </c>
      <c r="G35" s="8">
        <v>1392.25</v>
      </c>
      <c r="H35" s="10"/>
      <c r="I35" s="8">
        <f t="shared" si="2"/>
        <v>0</v>
      </c>
      <c r="L35">
        <f>rekapitulace!H8</f>
        <v>21</v>
      </c>
      <c r="M35">
        <f t="shared" si="3"/>
        <v>0</v>
      </c>
    </row>
    <row r="36" spans="1:13" ht="25.5">
      <c r="A36" s="6">
        <v>22</v>
      </c>
      <c r="B36" s="6" t="s">
        <v>46</v>
      </c>
      <c r="C36" s="6" t="s">
        <v>203</v>
      </c>
      <c r="D36" s="6" t="s">
        <v>48</v>
      </c>
      <c r="E36" s="6" t="s">
        <v>204</v>
      </c>
      <c r="F36" s="6" t="s">
        <v>93</v>
      </c>
      <c r="G36" s="8">
        <v>983.55</v>
      </c>
      <c r="H36" s="10"/>
      <c r="I36" s="8">
        <f t="shared" si="2"/>
        <v>0</v>
      </c>
      <c r="L36">
        <f>rekapitulace!H8</f>
        <v>21</v>
      </c>
      <c r="M36">
        <f t="shared" si="3"/>
        <v>0</v>
      </c>
    </row>
    <row r="37" spans="1:13" ht="12.75">
      <c r="A37" s="6">
        <v>23</v>
      </c>
      <c r="B37" s="6" t="s">
        <v>46</v>
      </c>
      <c r="C37" s="6" t="s">
        <v>205</v>
      </c>
      <c r="D37" s="6" t="s">
        <v>48</v>
      </c>
      <c r="E37" s="6" t="s">
        <v>206</v>
      </c>
      <c r="F37" s="6" t="s">
        <v>117</v>
      </c>
      <c r="G37" s="8">
        <v>1056.5</v>
      </c>
      <c r="H37" s="10"/>
      <c r="I37" s="8">
        <f t="shared" si="2"/>
        <v>0</v>
      </c>
      <c r="L37">
        <f>rekapitulace!H8</f>
        <v>21</v>
      </c>
      <c r="M37">
        <f t="shared" si="3"/>
        <v>0</v>
      </c>
    </row>
    <row r="38" spans="1:13" ht="25.5">
      <c r="A38" s="6">
        <v>24</v>
      </c>
      <c r="B38" s="6" t="s">
        <v>48</v>
      </c>
      <c r="C38" s="6" t="s">
        <v>207</v>
      </c>
      <c r="D38" s="6" t="s">
        <v>48</v>
      </c>
      <c r="E38" s="6" t="s">
        <v>208</v>
      </c>
      <c r="F38" s="6" t="s">
        <v>93</v>
      </c>
      <c r="G38" s="8">
        <v>158.48</v>
      </c>
      <c r="H38" s="10"/>
      <c r="I38" s="8">
        <f t="shared" si="2"/>
        <v>0</v>
      </c>
      <c r="L38">
        <f>rekapitulace!H8</f>
        <v>21</v>
      </c>
      <c r="M38">
        <f t="shared" si="3"/>
        <v>0</v>
      </c>
    </row>
    <row r="39" spans="1:13" ht="12.75">
      <c r="A39" s="6">
        <v>25</v>
      </c>
      <c r="B39" s="6" t="s">
        <v>46</v>
      </c>
      <c r="C39" s="6" t="s">
        <v>209</v>
      </c>
      <c r="D39" s="6" t="s">
        <v>48</v>
      </c>
      <c r="E39" s="6" t="s">
        <v>210</v>
      </c>
      <c r="F39" s="6" t="s">
        <v>117</v>
      </c>
      <c r="G39" s="8">
        <v>1056.5</v>
      </c>
      <c r="H39" s="10"/>
      <c r="I39" s="8">
        <f t="shared" si="2"/>
        <v>0</v>
      </c>
      <c r="L39">
        <f>rekapitulace!H8</f>
        <v>21</v>
      </c>
      <c r="M39">
        <f t="shared" si="3"/>
        <v>0</v>
      </c>
    </row>
    <row r="40" spans="1:13" ht="25.5">
      <c r="A40" s="6">
        <v>26</v>
      </c>
      <c r="B40" s="6" t="s">
        <v>46</v>
      </c>
      <c r="C40" s="6" t="s">
        <v>211</v>
      </c>
      <c r="D40" s="6" t="s">
        <v>48</v>
      </c>
      <c r="E40" s="6" t="s">
        <v>212</v>
      </c>
      <c r="F40" s="6" t="s">
        <v>117</v>
      </c>
      <c r="G40" s="8">
        <v>1056.5</v>
      </c>
      <c r="H40" s="10"/>
      <c r="I40" s="8">
        <f t="shared" si="2"/>
        <v>0</v>
      </c>
      <c r="L40">
        <f>rekapitulace!H8</f>
        <v>21</v>
      </c>
      <c r="M40">
        <f t="shared" si="3"/>
        <v>0</v>
      </c>
    </row>
    <row r="41" spans="1:13" ht="12.75" customHeight="1">
      <c r="A41" s="11"/>
      <c r="B41" s="11"/>
      <c r="C41" s="11" t="s">
        <v>25</v>
      </c>
      <c r="D41" s="11"/>
      <c r="E41" s="11" t="s">
        <v>90</v>
      </c>
      <c r="F41" s="11"/>
      <c r="G41" s="11"/>
      <c r="H41" s="11"/>
      <c r="I41" s="11">
        <f>SUM(I22:I40)</f>
        <v>0</v>
      </c>
      <c r="M41">
        <f>SUM(M22:M40)</f>
        <v>0</v>
      </c>
    </row>
    <row r="43" spans="1:9" ht="12.75" customHeight="1">
      <c r="A43" s="7"/>
      <c r="B43" s="7"/>
      <c r="C43" s="7" t="s">
        <v>36</v>
      </c>
      <c r="D43" s="7"/>
      <c r="E43" s="7" t="s">
        <v>213</v>
      </c>
      <c r="F43" s="7"/>
      <c r="G43" s="9"/>
      <c r="H43" s="7"/>
      <c r="I43" s="9"/>
    </row>
    <row r="44" spans="1:13" ht="25.5">
      <c r="A44" s="6">
        <v>27</v>
      </c>
      <c r="B44" s="6" t="s">
        <v>46</v>
      </c>
      <c r="C44" s="6" t="s">
        <v>214</v>
      </c>
      <c r="D44" s="6" t="s">
        <v>48</v>
      </c>
      <c r="E44" s="6" t="s">
        <v>215</v>
      </c>
      <c r="F44" s="6" t="s">
        <v>152</v>
      </c>
      <c r="G44" s="8">
        <v>17</v>
      </c>
      <c r="H44" s="10"/>
      <c r="I44" s="8">
        <f aca="true" t="shared" si="4" ref="I44:I50">ROUND((H44*G44),2)</f>
        <v>0</v>
      </c>
      <c r="L44">
        <f>rekapitulace!H8</f>
        <v>21</v>
      </c>
      <c r="M44">
        <f aca="true" t="shared" si="5" ref="M44:M50">ROUND(L44/100*I44,2)</f>
        <v>0</v>
      </c>
    </row>
    <row r="45" spans="1:13" ht="12.75">
      <c r="A45" s="6">
        <v>28</v>
      </c>
      <c r="B45" s="6" t="s">
        <v>46</v>
      </c>
      <c r="C45" s="6" t="s">
        <v>216</v>
      </c>
      <c r="D45" s="6" t="s">
        <v>48</v>
      </c>
      <c r="E45" s="6" t="s">
        <v>217</v>
      </c>
      <c r="F45" s="6" t="s">
        <v>152</v>
      </c>
      <c r="G45" s="8">
        <v>5.1</v>
      </c>
      <c r="H45" s="10"/>
      <c r="I45" s="8">
        <f t="shared" si="4"/>
        <v>0</v>
      </c>
      <c r="L45">
        <f>rekapitulace!H8</f>
        <v>21</v>
      </c>
      <c r="M45">
        <f t="shared" si="5"/>
        <v>0</v>
      </c>
    </row>
    <row r="46" spans="1:13" ht="12.75">
      <c r="A46" s="6">
        <v>29</v>
      </c>
      <c r="B46" s="6" t="s">
        <v>46</v>
      </c>
      <c r="C46" s="6" t="s">
        <v>218</v>
      </c>
      <c r="D46" s="6" t="s">
        <v>48</v>
      </c>
      <c r="E46" s="6" t="s">
        <v>219</v>
      </c>
      <c r="F46" s="6" t="s">
        <v>93</v>
      </c>
      <c r="G46" s="8">
        <v>0.6</v>
      </c>
      <c r="H46" s="10"/>
      <c r="I46" s="8">
        <f t="shared" si="4"/>
        <v>0</v>
      </c>
      <c r="L46">
        <f>rekapitulace!H8</f>
        <v>21</v>
      </c>
      <c r="M46">
        <f t="shared" si="5"/>
        <v>0</v>
      </c>
    </row>
    <row r="47" spans="1:13" ht="25.5">
      <c r="A47" s="6">
        <v>30</v>
      </c>
      <c r="B47" s="6" t="s">
        <v>48</v>
      </c>
      <c r="C47" s="6" t="s">
        <v>220</v>
      </c>
      <c r="D47" s="6" t="s">
        <v>48</v>
      </c>
      <c r="E47" s="6" t="s">
        <v>221</v>
      </c>
      <c r="F47" s="6" t="s">
        <v>117</v>
      </c>
      <c r="G47" s="8">
        <v>171.89</v>
      </c>
      <c r="H47" s="10"/>
      <c r="I47" s="8">
        <f t="shared" si="4"/>
        <v>0</v>
      </c>
      <c r="L47">
        <f>rekapitulace!H8</f>
        <v>21</v>
      </c>
      <c r="M47">
        <f t="shared" si="5"/>
        <v>0</v>
      </c>
    </row>
    <row r="48" spans="1:13" ht="25.5">
      <c r="A48" s="6">
        <v>31</v>
      </c>
      <c r="B48" s="6" t="s">
        <v>46</v>
      </c>
      <c r="C48" s="6" t="s">
        <v>222</v>
      </c>
      <c r="D48" s="6" t="s">
        <v>48</v>
      </c>
      <c r="E48" s="6" t="s">
        <v>223</v>
      </c>
      <c r="F48" s="6" t="s">
        <v>93</v>
      </c>
      <c r="G48" s="8">
        <v>9.1</v>
      </c>
      <c r="H48" s="10"/>
      <c r="I48" s="8">
        <f t="shared" si="4"/>
        <v>0</v>
      </c>
      <c r="L48">
        <f>rekapitulace!H8</f>
        <v>21</v>
      </c>
      <c r="M48">
        <f t="shared" si="5"/>
        <v>0</v>
      </c>
    </row>
    <row r="49" spans="1:13" ht="38.25">
      <c r="A49" s="6">
        <v>32</v>
      </c>
      <c r="B49" s="6" t="s">
        <v>46</v>
      </c>
      <c r="C49" s="6" t="s">
        <v>224</v>
      </c>
      <c r="D49" s="6" t="s">
        <v>48</v>
      </c>
      <c r="E49" s="6" t="s">
        <v>225</v>
      </c>
      <c r="F49" s="6" t="s">
        <v>93</v>
      </c>
      <c r="G49" s="8">
        <v>150.56</v>
      </c>
      <c r="H49" s="10"/>
      <c r="I49" s="8">
        <f t="shared" si="4"/>
        <v>0</v>
      </c>
      <c r="L49">
        <f>rekapitulace!H8</f>
        <v>21</v>
      </c>
      <c r="M49">
        <f t="shared" si="5"/>
        <v>0</v>
      </c>
    </row>
    <row r="50" spans="1:13" ht="12.75">
      <c r="A50" s="6">
        <v>33</v>
      </c>
      <c r="B50" s="6" t="s">
        <v>46</v>
      </c>
      <c r="C50" s="6" t="s">
        <v>226</v>
      </c>
      <c r="D50" s="6" t="s">
        <v>48</v>
      </c>
      <c r="E50" s="6" t="s">
        <v>227</v>
      </c>
      <c r="F50" s="6" t="s">
        <v>164</v>
      </c>
      <c r="G50" s="8">
        <v>27.1</v>
      </c>
      <c r="H50" s="10"/>
      <c r="I50" s="8">
        <f t="shared" si="4"/>
        <v>0</v>
      </c>
      <c r="L50">
        <f>rekapitulace!H8</f>
        <v>21</v>
      </c>
      <c r="M50">
        <f t="shared" si="5"/>
        <v>0</v>
      </c>
    </row>
    <row r="51" spans="1:13" ht="12.75" customHeight="1">
      <c r="A51" s="11"/>
      <c r="B51" s="11"/>
      <c r="C51" s="11" t="s">
        <v>36</v>
      </c>
      <c r="D51" s="11"/>
      <c r="E51" s="11" t="s">
        <v>213</v>
      </c>
      <c r="F51" s="11"/>
      <c r="G51" s="11"/>
      <c r="H51" s="11"/>
      <c r="I51" s="11">
        <f>SUM(I44:I50)</f>
        <v>0</v>
      </c>
      <c r="M51">
        <f>SUM(M44:M50)</f>
        <v>0</v>
      </c>
    </row>
    <row r="53" spans="1:9" ht="12.75" customHeight="1">
      <c r="A53" s="7"/>
      <c r="B53" s="7"/>
      <c r="C53" s="7" t="s">
        <v>37</v>
      </c>
      <c r="D53" s="7"/>
      <c r="E53" s="7" t="s">
        <v>228</v>
      </c>
      <c r="F53" s="7"/>
      <c r="G53" s="9"/>
      <c r="H53" s="7"/>
      <c r="I53" s="9"/>
    </row>
    <row r="54" spans="1:13" ht="12.75">
      <c r="A54" s="6">
        <v>34</v>
      </c>
      <c r="B54" s="6" t="s">
        <v>46</v>
      </c>
      <c r="C54" s="6" t="s">
        <v>229</v>
      </c>
      <c r="D54" s="6" t="s">
        <v>48</v>
      </c>
      <c r="E54" s="6" t="s">
        <v>230</v>
      </c>
      <c r="F54" s="6" t="s">
        <v>231</v>
      </c>
      <c r="G54" s="8">
        <v>624</v>
      </c>
      <c r="H54" s="10"/>
      <c r="I54" s="8">
        <f aca="true" t="shared" si="6" ref="I54:I60">ROUND((H54*G54),2)</f>
        <v>0</v>
      </c>
      <c r="L54">
        <f>rekapitulace!H8</f>
        <v>21</v>
      </c>
      <c r="M54">
        <f aca="true" t="shared" si="7" ref="M54:M60">ROUND(L54/100*I54,2)</f>
        <v>0</v>
      </c>
    </row>
    <row r="55" spans="1:13" ht="38.25">
      <c r="A55" s="6">
        <v>35</v>
      </c>
      <c r="B55" s="6" t="s">
        <v>46</v>
      </c>
      <c r="C55" s="6" t="s">
        <v>232</v>
      </c>
      <c r="D55" s="6" t="s">
        <v>48</v>
      </c>
      <c r="E55" s="6" t="s">
        <v>233</v>
      </c>
      <c r="F55" s="6" t="s">
        <v>93</v>
      </c>
      <c r="G55" s="8">
        <v>47.78</v>
      </c>
      <c r="H55" s="10"/>
      <c r="I55" s="8">
        <f t="shared" si="6"/>
        <v>0</v>
      </c>
      <c r="L55">
        <f>rekapitulace!H8</f>
        <v>21</v>
      </c>
      <c r="M55">
        <f t="shared" si="7"/>
        <v>0</v>
      </c>
    </row>
    <row r="56" spans="1:13" ht="25.5">
      <c r="A56" s="6">
        <v>36</v>
      </c>
      <c r="B56" s="6" t="s">
        <v>46</v>
      </c>
      <c r="C56" s="6" t="s">
        <v>234</v>
      </c>
      <c r="D56" s="6" t="s">
        <v>48</v>
      </c>
      <c r="E56" s="6" t="s">
        <v>235</v>
      </c>
      <c r="F56" s="6" t="s">
        <v>164</v>
      </c>
      <c r="G56" s="8">
        <v>7.17</v>
      </c>
      <c r="H56" s="10"/>
      <c r="I56" s="8">
        <f t="shared" si="6"/>
        <v>0</v>
      </c>
      <c r="L56">
        <f>rekapitulace!H8</f>
        <v>21</v>
      </c>
      <c r="M56">
        <f t="shared" si="7"/>
        <v>0</v>
      </c>
    </row>
    <row r="57" spans="1:13" ht="38.25">
      <c r="A57" s="6">
        <v>37</v>
      </c>
      <c r="B57" s="6" t="s">
        <v>46</v>
      </c>
      <c r="C57" s="6" t="s">
        <v>236</v>
      </c>
      <c r="D57" s="6" t="s">
        <v>48</v>
      </c>
      <c r="E57" s="6" t="s">
        <v>237</v>
      </c>
      <c r="F57" s="6" t="s">
        <v>93</v>
      </c>
      <c r="G57" s="8">
        <v>358.47</v>
      </c>
      <c r="H57" s="10"/>
      <c r="I57" s="8">
        <f t="shared" si="6"/>
        <v>0</v>
      </c>
      <c r="L57">
        <f>rekapitulace!H8</f>
        <v>21</v>
      </c>
      <c r="M57">
        <f t="shared" si="7"/>
        <v>0</v>
      </c>
    </row>
    <row r="58" spans="1:13" ht="12.75">
      <c r="A58" s="6">
        <v>38</v>
      </c>
      <c r="B58" s="6" t="s">
        <v>46</v>
      </c>
      <c r="C58" s="6" t="s">
        <v>238</v>
      </c>
      <c r="D58" s="6" t="s">
        <v>48</v>
      </c>
      <c r="E58" s="6" t="s">
        <v>239</v>
      </c>
      <c r="F58" s="6" t="s">
        <v>164</v>
      </c>
      <c r="G58" s="8">
        <v>64.52</v>
      </c>
      <c r="H58" s="10"/>
      <c r="I58" s="8">
        <f t="shared" si="6"/>
        <v>0</v>
      </c>
      <c r="L58">
        <f>rekapitulace!H8</f>
        <v>21</v>
      </c>
      <c r="M58">
        <f t="shared" si="7"/>
        <v>0</v>
      </c>
    </row>
    <row r="59" spans="1:13" ht="38.25">
      <c r="A59" s="6">
        <v>39</v>
      </c>
      <c r="B59" s="6" t="s">
        <v>46</v>
      </c>
      <c r="C59" s="6" t="s">
        <v>240</v>
      </c>
      <c r="D59" s="6" t="s">
        <v>48</v>
      </c>
      <c r="E59" s="6" t="s">
        <v>241</v>
      </c>
      <c r="F59" s="6" t="s">
        <v>93</v>
      </c>
      <c r="G59" s="8">
        <v>25.47</v>
      </c>
      <c r="H59" s="10"/>
      <c r="I59" s="8">
        <f t="shared" si="6"/>
        <v>0</v>
      </c>
      <c r="L59">
        <f>rekapitulace!H8</f>
        <v>21</v>
      </c>
      <c r="M59">
        <f t="shared" si="7"/>
        <v>0</v>
      </c>
    </row>
    <row r="60" spans="1:13" ht="12.75">
      <c r="A60" s="6">
        <v>40</v>
      </c>
      <c r="B60" s="6" t="s">
        <v>46</v>
      </c>
      <c r="C60" s="6" t="s">
        <v>242</v>
      </c>
      <c r="D60" s="6" t="s">
        <v>48</v>
      </c>
      <c r="E60" s="6" t="s">
        <v>243</v>
      </c>
      <c r="F60" s="6" t="s">
        <v>164</v>
      </c>
      <c r="G60" s="8">
        <v>6.11</v>
      </c>
      <c r="H60" s="10"/>
      <c r="I60" s="8">
        <f t="shared" si="6"/>
        <v>0</v>
      </c>
      <c r="L60">
        <f>rekapitulace!H8</f>
        <v>21</v>
      </c>
      <c r="M60">
        <f t="shared" si="7"/>
        <v>0</v>
      </c>
    </row>
    <row r="61" spans="1:13" ht="12.75" customHeight="1">
      <c r="A61" s="11"/>
      <c r="B61" s="11"/>
      <c r="C61" s="11" t="s">
        <v>37</v>
      </c>
      <c r="D61" s="11"/>
      <c r="E61" s="11" t="s">
        <v>228</v>
      </c>
      <c r="F61" s="11"/>
      <c r="G61" s="11"/>
      <c r="H61" s="11"/>
      <c r="I61" s="11">
        <f>SUM(I54:I60)</f>
        <v>0</v>
      </c>
      <c r="M61">
        <f>SUM(M54:M60)</f>
        <v>0</v>
      </c>
    </row>
    <row r="63" spans="1:9" ht="12.75" customHeight="1">
      <c r="A63" s="7"/>
      <c r="B63" s="7"/>
      <c r="C63" s="7" t="s">
        <v>38</v>
      </c>
      <c r="D63" s="7"/>
      <c r="E63" s="7" t="s">
        <v>244</v>
      </c>
      <c r="F63" s="7"/>
      <c r="G63" s="9"/>
      <c r="H63" s="7"/>
      <c r="I63" s="9"/>
    </row>
    <row r="64" spans="1:13" ht="38.25">
      <c r="A64" s="6">
        <v>41</v>
      </c>
      <c r="B64" s="6" t="s">
        <v>46</v>
      </c>
      <c r="C64" s="6" t="s">
        <v>245</v>
      </c>
      <c r="D64" s="6" t="s">
        <v>48</v>
      </c>
      <c r="E64" s="6" t="s">
        <v>246</v>
      </c>
      <c r="F64" s="6" t="s">
        <v>93</v>
      </c>
      <c r="G64" s="8">
        <v>19.2</v>
      </c>
      <c r="H64" s="10"/>
      <c r="I64" s="8">
        <f aca="true" t="shared" si="8" ref="I64:I75">ROUND((H64*G64),2)</f>
        <v>0</v>
      </c>
      <c r="L64">
        <f>rekapitulace!H8</f>
        <v>21</v>
      </c>
      <c r="M64">
        <f aca="true" t="shared" si="9" ref="M64:M75">ROUND(L64/100*I64,2)</f>
        <v>0</v>
      </c>
    </row>
    <row r="65" spans="1:13" ht="12.75">
      <c r="A65" s="6">
        <v>42</v>
      </c>
      <c r="B65" s="6" t="s">
        <v>46</v>
      </c>
      <c r="C65" s="6" t="s">
        <v>247</v>
      </c>
      <c r="D65" s="6" t="s">
        <v>48</v>
      </c>
      <c r="E65" s="6" t="s">
        <v>248</v>
      </c>
      <c r="F65" s="6" t="s">
        <v>164</v>
      </c>
      <c r="G65" s="8">
        <v>3.84</v>
      </c>
      <c r="H65" s="10"/>
      <c r="I65" s="8">
        <f t="shared" si="8"/>
        <v>0</v>
      </c>
      <c r="L65">
        <f>rekapitulace!H8</f>
        <v>21</v>
      </c>
      <c r="M65">
        <f t="shared" si="9"/>
        <v>0</v>
      </c>
    </row>
    <row r="66" spans="1:13" ht="63.75">
      <c r="A66" s="6">
        <v>43</v>
      </c>
      <c r="B66" s="6" t="s">
        <v>48</v>
      </c>
      <c r="C66" s="6" t="s">
        <v>249</v>
      </c>
      <c r="D66" s="6" t="s">
        <v>48</v>
      </c>
      <c r="E66" s="6" t="s">
        <v>250</v>
      </c>
      <c r="F66" s="6" t="s">
        <v>117</v>
      </c>
      <c r="G66" s="8">
        <v>386.25</v>
      </c>
      <c r="H66" s="10"/>
      <c r="I66" s="8">
        <f t="shared" si="8"/>
        <v>0</v>
      </c>
      <c r="L66">
        <f>rekapitulace!H8</f>
        <v>21</v>
      </c>
      <c r="M66">
        <f t="shared" si="9"/>
        <v>0</v>
      </c>
    </row>
    <row r="67" spans="1:13" ht="12.75">
      <c r="A67" s="6">
        <v>44</v>
      </c>
      <c r="B67" s="6" t="s">
        <v>46</v>
      </c>
      <c r="C67" s="6" t="s">
        <v>251</v>
      </c>
      <c r="D67" s="6" t="s">
        <v>48</v>
      </c>
      <c r="E67" s="6" t="s">
        <v>252</v>
      </c>
      <c r="F67" s="6" t="s">
        <v>152</v>
      </c>
      <c r="G67" s="8">
        <v>15.8</v>
      </c>
      <c r="H67" s="10"/>
      <c r="I67" s="8">
        <f t="shared" si="8"/>
        <v>0</v>
      </c>
      <c r="L67">
        <f>rekapitulace!H8</f>
        <v>21</v>
      </c>
      <c r="M67">
        <f t="shared" si="9"/>
        <v>0</v>
      </c>
    </row>
    <row r="68" spans="1:13" ht="12.75">
      <c r="A68" s="6">
        <v>45</v>
      </c>
      <c r="B68" s="6" t="s">
        <v>46</v>
      </c>
      <c r="C68" s="6" t="s">
        <v>253</v>
      </c>
      <c r="D68" s="6" t="s">
        <v>48</v>
      </c>
      <c r="E68" s="6" t="s">
        <v>254</v>
      </c>
      <c r="F68" s="6" t="s">
        <v>101</v>
      </c>
      <c r="G68" s="8">
        <v>6</v>
      </c>
      <c r="H68" s="10"/>
      <c r="I68" s="8">
        <f t="shared" si="8"/>
        <v>0</v>
      </c>
      <c r="L68">
        <f>rekapitulace!H8</f>
        <v>21</v>
      </c>
      <c r="M68">
        <f t="shared" si="9"/>
        <v>0</v>
      </c>
    </row>
    <row r="69" spans="1:13" ht="25.5">
      <c r="A69" s="6">
        <v>46</v>
      </c>
      <c r="B69" s="6" t="s">
        <v>46</v>
      </c>
      <c r="C69" s="6" t="s">
        <v>255</v>
      </c>
      <c r="D69" s="6" t="s">
        <v>48</v>
      </c>
      <c r="E69" s="6" t="s">
        <v>256</v>
      </c>
      <c r="F69" s="6" t="s">
        <v>93</v>
      </c>
      <c r="G69" s="8">
        <v>6.66</v>
      </c>
      <c r="H69" s="10"/>
      <c r="I69" s="8">
        <f t="shared" si="8"/>
        <v>0</v>
      </c>
      <c r="L69">
        <f>rekapitulace!H8</f>
        <v>21</v>
      </c>
      <c r="M69">
        <f t="shared" si="9"/>
        <v>0</v>
      </c>
    </row>
    <row r="70" spans="1:13" ht="25.5">
      <c r="A70" s="6">
        <v>47</v>
      </c>
      <c r="B70" s="6" t="s">
        <v>46</v>
      </c>
      <c r="C70" s="6" t="s">
        <v>257</v>
      </c>
      <c r="D70" s="6" t="s">
        <v>48</v>
      </c>
      <c r="E70" s="6" t="s">
        <v>258</v>
      </c>
      <c r="F70" s="6" t="s">
        <v>93</v>
      </c>
      <c r="G70" s="8">
        <v>33.29</v>
      </c>
      <c r="H70" s="10"/>
      <c r="I70" s="8">
        <f t="shared" si="8"/>
        <v>0</v>
      </c>
      <c r="L70">
        <f>rekapitulace!H8</f>
        <v>21</v>
      </c>
      <c r="M70">
        <f t="shared" si="9"/>
        <v>0</v>
      </c>
    </row>
    <row r="71" spans="1:13" ht="12.75">
      <c r="A71" s="6">
        <v>48</v>
      </c>
      <c r="B71" s="6" t="s">
        <v>46</v>
      </c>
      <c r="C71" s="6" t="s">
        <v>259</v>
      </c>
      <c r="D71" s="6" t="s">
        <v>48</v>
      </c>
      <c r="E71" s="6" t="s">
        <v>260</v>
      </c>
      <c r="F71" s="6" t="s">
        <v>93</v>
      </c>
      <c r="G71" s="8">
        <v>8.32</v>
      </c>
      <c r="H71" s="10"/>
      <c r="I71" s="8">
        <f t="shared" si="8"/>
        <v>0</v>
      </c>
      <c r="L71">
        <f>rekapitulace!H8</f>
        <v>21</v>
      </c>
      <c r="M71">
        <f t="shared" si="9"/>
        <v>0</v>
      </c>
    </row>
    <row r="72" spans="1:13" ht="25.5">
      <c r="A72" s="6">
        <v>49</v>
      </c>
      <c r="B72" s="6" t="s">
        <v>46</v>
      </c>
      <c r="C72" s="6" t="s">
        <v>261</v>
      </c>
      <c r="D72" s="6" t="s">
        <v>48</v>
      </c>
      <c r="E72" s="6" t="s">
        <v>262</v>
      </c>
      <c r="F72" s="6" t="s">
        <v>93</v>
      </c>
      <c r="G72" s="8">
        <v>13.45</v>
      </c>
      <c r="H72" s="10"/>
      <c r="I72" s="8">
        <f t="shared" si="8"/>
        <v>0</v>
      </c>
      <c r="L72">
        <f>rekapitulace!H8</f>
        <v>21</v>
      </c>
      <c r="M72">
        <f t="shared" si="9"/>
        <v>0</v>
      </c>
    </row>
    <row r="73" spans="1:13" ht="25.5">
      <c r="A73" s="6">
        <v>50</v>
      </c>
      <c r="B73" s="6" t="s">
        <v>46</v>
      </c>
      <c r="C73" s="6" t="s">
        <v>263</v>
      </c>
      <c r="D73" s="6" t="s">
        <v>48</v>
      </c>
      <c r="E73" s="6" t="s">
        <v>264</v>
      </c>
      <c r="F73" s="6" t="s">
        <v>93</v>
      </c>
      <c r="G73" s="8">
        <v>3.99</v>
      </c>
      <c r="H73" s="10"/>
      <c r="I73" s="8">
        <f t="shared" si="8"/>
        <v>0</v>
      </c>
      <c r="L73">
        <f>rekapitulace!H8</f>
        <v>21</v>
      </c>
      <c r="M73">
        <f t="shared" si="9"/>
        <v>0</v>
      </c>
    </row>
    <row r="74" spans="1:13" ht="25.5">
      <c r="A74" s="6">
        <v>51</v>
      </c>
      <c r="B74" s="6" t="s">
        <v>46</v>
      </c>
      <c r="C74" s="6" t="s">
        <v>265</v>
      </c>
      <c r="D74" s="6" t="s">
        <v>48</v>
      </c>
      <c r="E74" s="6" t="s">
        <v>266</v>
      </c>
      <c r="F74" s="6" t="s">
        <v>93</v>
      </c>
      <c r="G74" s="8">
        <v>182.07</v>
      </c>
      <c r="H74" s="10"/>
      <c r="I74" s="8">
        <f t="shared" si="8"/>
        <v>0</v>
      </c>
      <c r="L74">
        <f>rekapitulace!H8</f>
        <v>21</v>
      </c>
      <c r="M74">
        <f t="shared" si="9"/>
        <v>0</v>
      </c>
    </row>
    <row r="75" spans="1:13" ht="12.75">
      <c r="A75" s="6">
        <v>52</v>
      </c>
      <c r="B75" s="6" t="s">
        <v>46</v>
      </c>
      <c r="C75" s="6" t="s">
        <v>267</v>
      </c>
      <c r="D75" s="6" t="s">
        <v>48</v>
      </c>
      <c r="E75" s="6" t="s">
        <v>268</v>
      </c>
      <c r="F75" s="6" t="s">
        <v>93</v>
      </c>
      <c r="G75" s="8">
        <v>19.33</v>
      </c>
      <c r="H75" s="10"/>
      <c r="I75" s="8">
        <f t="shared" si="8"/>
        <v>0</v>
      </c>
      <c r="L75">
        <f>rekapitulace!H8</f>
        <v>21</v>
      </c>
      <c r="M75">
        <f t="shared" si="9"/>
        <v>0</v>
      </c>
    </row>
    <row r="76" spans="1:13" ht="12.75" customHeight="1">
      <c r="A76" s="11"/>
      <c r="B76" s="11"/>
      <c r="C76" s="11" t="s">
        <v>38</v>
      </c>
      <c r="D76" s="11"/>
      <c r="E76" s="11" t="s">
        <v>244</v>
      </c>
      <c r="F76" s="11"/>
      <c r="G76" s="11"/>
      <c r="H76" s="11"/>
      <c r="I76" s="11">
        <f>SUM(I64:I75)</f>
        <v>0</v>
      </c>
      <c r="M76">
        <f>SUM(M64:M75)</f>
        <v>0</v>
      </c>
    </row>
    <row r="78" spans="1:9" ht="12.75" customHeight="1">
      <c r="A78" s="7"/>
      <c r="B78" s="7"/>
      <c r="C78" s="7" t="s">
        <v>39</v>
      </c>
      <c r="D78" s="7"/>
      <c r="E78" s="7" t="s">
        <v>269</v>
      </c>
      <c r="F78" s="7"/>
      <c r="G78" s="9"/>
      <c r="H78" s="7"/>
      <c r="I78" s="9"/>
    </row>
    <row r="79" spans="1:13" ht="12.75">
      <c r="A79" s="6">
        <v>53</v>
      </c>
      <c r="B79" s="6" t="s">
        <v>46</v>
      </c>
      <c r="C79" s="6" t="s">
        <v>270</v>
      </c>
      <c r="D79" s="6" t="s">
        <v>48</v>
      </c>
      <c r="E79" s="6" t="s">
        <v>271</v>
      </c>
      <c r="F79" s="6" t="s">
        <v>117</v>
      </c>
      <c r="G79" s="8">
        <v>33.28</v>
      </c>
      <c r="H79" s="10"/>
      <c r="I79" s="8">
        <f aca="true" t="shared" si="10" ref="I79:I95">ROUND((H79*G79),2)</f>
        <v>0</v>
      </c>
      <c r="L79">
        <f>rekapitulace!H8</f>
        <v>21</v>
      </c>
      <c r="M79">
        <f aca="true" t="shared" si="11" ref="M79:M95">ROUND(L79/100*I79,2)</f>
        <v>0</v>
      </c>
    </row>
    <row r="80" spans="1:13" ht="12.75">
      <c r="A80" s="6">
        <v>54</v>
      </c>
      <c r="B80" s="6" t="s">
        <v>46</v>
      </c>
      <c r="C80" s="6" t="s">
        <v>272</v>
      </c>
      <c r="D80" s="6" t="s">
        <v>48</v>
      </c>
      <c r="E80" s="6" t="s">
        <v>273</v>
      </c>
      <c r="F80" s="6" t="s">
        <v>117</v>
      </c>
      <c r="G80" s="8">
        <v>39.52</v>
      </c>
      <c r="H80" s="10"/>
      <c r="I80" s="8">
        <f t="shared" si="10"/>
        <v>0</v>
      </c>
      <c r="L80">
        <f>rekapitulace!H8</f>
        <v>21</v>
      </c>
      <c r="M80">
        <f t="shared" si="11"/>
        <v>0</v>
      </c>
    </row>
    <row r="81" spans="1:13" ht="25.5">
      <c r="A81" s="6">
        <v>55</v>
      </c>
      <c r="B81" s="6" t="s">
        <v>46</v>
      </c>
      <c r="C81" s="6" t="s">
        <v>274</v>
      </c>
      <c r="D81" s="6" t="s">
        <v>62</v>
      </c>
      <c r="E81" s="6" t="s">
        <v>275</v>
      </c>
      <c r="F81" s="6" t="s">
        <v>117</v>
      </c>
      <c r="G81" s="8">
        <v>381.69</v>
      </c>
      <c r="H81" s="10"/>
      <c r="I81" s="8">
        <f t="shared" si="10"/>
        <v>0</v>
      </c>
      <c r="L81">
        <f>rekapitulace!H8</f>
        <v>21</v>
      </c>
      <c r="M81">
        <f t="shared" si="11"/>
        <v>0</v>
      </c>
    </row>
    <row r="82" spans="1:13" ht="25.5">
      <c r="A82" s="6">
        <v>56</v>
      </c>
      <c r="B82" s="6" t="s">
        <v>46</v>
      </c>
      <c r="C82" s="6" t="s">
        <v>274</v>
      </c>
      <c r="D82" s="6" t="s">
        <v>64</v>
      </c>
      <c r="E82" s="6" t="s">
        <v>276</v>
      </c>
      <c r="F82" s="6" t="s">
        <v>117</v>
      </c>
      <c r="G82" s="8">
        <v>404.06</v>
      </c>
      <c r="H82" s="10"/>
      <c r="I82" s="8">
        <f t="shared" si="10"/>
        <v>0</v>
      </c>
      <c r="L82">
        <f>rekapitulace!H8</f>
        <v>21</v>
      </c>
      <c r="M82">
        <f t="shared" si="11"/>
        <v>0</v>
      </c>
    </row>
    <row r="83" spans="1:13" ht="25.5">
      <c r="A83" s="6">
        <v>57</v>
      </c>
      <c r="B83" s="6" t="s">
        <v>46</v>
      </c>
      <c r="C83" s="6" t="s">
        <v>277</v>
      </c>
      <c r="D83" s="6" t="s">
        <v>48</v>
      </c>
      <c r="E83" s="6" t="s">
        <v>278</v>
      </c>
      <c r="F83" s="6" t="s">
        <v>117</v>
      </c>
      <c r="G83" s="8">
        <v>45.76</v>
      </c>
      <c r="H83" s="10"/>
      <c r="I83" s="8">
        <f t="shared" si="10"/>
        <v>0</v>
      </c>
      <c r="L83">
        <f>rekapitulace!H8</f>
        <v>21</v>
      </c>
      <c r="M83">
        <f t="shared" si="11"/>
        <v>0</v>
      </c>
    </row>
    <row r="84" spans="1:13" ht="12.75">
      <c r="A84" s="6">
        <v>58</v>
      </c>
      <c r="B84" s="6" t="s">
        <v>46</v>
      </c>
      <c r="C84" s="6" t="s">
        <v>279</v>
      </c>
      <c r="D84" s="6" t="s">
        <v>48</v>
      </c>
      <c r="E84" s="6" t="s">
        <v>280</v>
      </c>
      <c r="F84" s="6" t="s">
        <v>117</v>
      </c>
      <c r="G84" s="8">
        <v>36.3</v>
      </c>
      <c r="H84" s="10"/>
      <c r="I84" s="8">
        <f t="shared" si="10"/>
        <v>0</v>
      </c>
      <c r="L84">
        <f>rekapitulace!H8</f>
        <v>21</v>
      </c>
      <c r="M84">
        <f t="shared" si="11"/>
        <v>0</v>
      </c>
    </row>
    <row r="85" spans="1:13" ht="25.5">
      <c r="A85" s="6">
        <v>59</v>
      </c>
      <c r="B85" s="6" t="s">
        <v>46</v>
      </c>
      <c r="C85" s="6" t="s">
        <v>281</v>
      </c>
      <c r="D85" s="6" t="s">
        <v>48</v>
      </c>
      <c r="E85" s="6" t="s">
        <v>282</v>
      </c>
      <c r="F85" s="6" t="s">
        <v>117</v>
      </c>
      <c r="G85" s="8">
        <v>381.69</v>
      </c>
      <c r="H85" s="10"/>
      <c r="I85" s="8">
        <f t="shared" si="10"/>
        <v>0</v>
      </c>
      <c r="L85">
        <f>rekapitulace!H8</f>
        <v>21</v>
      </c>
      <c r="M85">
        <f t="shared" si="11"/>
        <v>0</v>
      </c>
    </row>
    <row r="86" spans="1:13" ht="25.5">
      <c r="A86" s="6">
        <v>60</v>
      </c>
      <c r="B86" s="6" t="s">
        <v>46</v>
      </c>
      <c r="C86" s="6" t="s">
        <v>283</v>
      </c>
      <c r="D86" s="6" t="s">
        <v>48</v>
      </c>
      <c r="E86" s="6" t="s">
        <v>284</v>
      </c>
      <c r="F86" s="6" t="s">
        <v>117</v>
      </c>
      <c r="G86" s="8">
        <v>690.12</v>
      </c>
      <c r="H86" s="10"/>
      <c r="I86" s="8">
        <f t="shared" si="10"/>
        <v>0</v>
      </c>
      <c r="L86">
        <f>rekapitulace!H8</f>
        <v>21</v>
      </c>
      <c r="M86">
        <f t="shared" si="11"/>
        <v>0</v>
      </c>
    </row>
    <row r="87" spans="1:13" ht="12.75">
      <c r="A87" s="6">
        <v>61</v>
      </c>
      <c r="B87" s="6" t="s">
        <v>46</v>
      </c>
      <c r="C87" s="6" t="s">
        <v>285</v>
      </c>
      <c r="D87" s="6" t="s">
        <v>48</v>
      </c>
      <c r="E87" s="6" t="s">
        <v>286</v>
      </c>
      <c r="F87" s="6" t="s">
        <v>117</v>
      </c>
      <c r="G87" s="8">
        <v>82.16</v>
      </c>
      <c r="H87" s="10"/>
      <c r="I87" s="8">
        <f t="shared" si="10"/>
        <v>0</v>
      </c>
      <c r="L87">
        <f>rekapitulace!H8</f>
        <v>21</v>
      </c>
      <c r="M87">
        <f t="shared" si="11"/>
        <v>0</v>
      </c>
    </row>
    <row r="88" spans="1:13" ht="12.75">
      <c r="A88" s="6">
        <v>62</v>
      </c>
      <c r="B88" s="6" t="s">
        <v>46</v>
      </c>
      <c r="C88" s="6" t="s">
        <v>287</v>
      </c>
      <c r="D88" s="6" t="s">
        <v>48</v>
      </c>
      <c r="E88" s="6" t="s">
        <v>288</v>
      </c>
      <c r="F88" s="6" t="s">
        <v>117</v>
      </c>
      <c r="G88" s="8">
        <v>54.47</v>
      </c>
      <c r="H88" s="10"/>
      <c r="I88" s="8">
        <f t="shared" si="10"/>
        <v>0</v>
      </c>
      <c r="L88">
        <f>rekapitulace!H8</f>
        <v>21</v>
      </c>
      <c r="M88">
        <f t="shared" si="11"/>
        <v>0</v>
      </c>
    </row>
    <row r="89" spans="1:13" ht="25.5">
      <c r="A89" s="6">
        <v>63</v>
      </c>
      <c r="B89" s="6" t="s">
        <v>48</v>
      </c>
      <c r="C89" s="6" t="s">
        <v>289</v>
      </c>
      <c r="D89" s="6" t="s">
        <v>48</v>
      </c>
      <c r="E89" s="6" t="s">
        <v>290</v>
      </c>
      <c r="F89" s="6" t="s">
        <v>117</v>
      </c>
      <c r="G89" s="8">
        <v>28.08</v>
      </c>
      <c r="H89" s="10"/>
      <c r="I89" s="8">
        <f t="shared" si="10"/>
        <v>0</v>
      </c>
      <c r="L89">
        <f>rekapitulace!H8</f>
        <v>21</v>
      </c>
      <c r="M89">
        <f t="shared" si="11"/>
        <v>0</v>
      </c>
    </row>
    <row r="90" spans="1:13" ht="12.75">
      <c r="A90" s="6">
        <v>64</v>
      </c>
      <c r="B90" s="6" t="s">
        <v>46</v>
      </c>
      <c r="C90" s="6" t="s">
        <v>291</v>
      </c>
      <c r="D90" s="6" t="s">
        <v>48</v>
      </c>
      <c r="E90" s="6" t="s">
        <v>292</v>
      </c>
      <c r="F90" s="6" t="s">
        <v>117</v>
      </c>
      <c r="G90" s="8">
        <v>690.08</v>
      </c>
      <c r="H90" s="10"/>
      <c r="I90" s="8">
        <f t="shared" si="10"/>
        <v>0</v>
      </c>
      <c r="L90">
        <f>rekapitulace!H8</f>
        <v>21</v>
      </c>
      <c r="M90">
        <f t="shared" si="11"/>
        <v>0</v>
      </c>
    </row>
    <row r="91" spans="1:13" ht="12.75">
      <c r="A91" s="6">
        <v>65</v>
      </c>
      <c r="B91" s="6" t="s">
        <v>46</v>
      </c>
      <c r="C91" s="6" t="s">
        <v>293</v>
      </c>
      <c r="D91" s="6" t="s">
        <v>48</v>
      </c>
      <c r="E91" s="6" t="s">
        <v>294</v>
      </c>
      <c r="F91" s="6" t="s">
        <v>117</v>
      </c>
      <c r="G91" s="8">
        <v>54.08</v>
      </c>
      <c r="H91" s="10"/>
      <c r="I91" s="8">
        <f t="shared" si="10"/>
        <v>0</v>
      </c>
      <c r="L91">
        <f>rekapitulace!H8</f>
        <v>21</v>
      </c>
      <c r="M91">
        <f t="shared" si="11"/>
        <v>0</v>
      </c>
    </row>
    <row r="92" spans="1:13" ht="25.5">
      <c r="A92" s="6">
        <v>66</v>
      </c>
      <c r="B92" s="6" t="s">
        <v>46</v>
      </c>
      <c r="C92" s="6" t="s">
        <v>295</v>
      </c>
      <c r="D92" s="6" t="s">
        <v>48</v>
      </c>
      <c r="E92" s="6" t="s">
        <v>296</v>
      </c>
      <c r="F92" s="6" t="s">
        <v>117</v>
      </c>
      <c r="G92" s="8">
        <v>338.51</v>
      </c>
      <c r="H92" s="10"/>
      <c r="I92" s="8">
        <f t="shared" si="10"/>
        <v>0</v>
      </c>
      <c r="L92">
        <f>rekapitulace!H8</f>
        <v>21</v>
      </c>
      <c r="M92">
        <f t="shared" si="11"/>
        <v>0</v>
      </c>
    </row>
    <row r="93" spans="1:13" ht="12.75">
      <c r="A93" s="6">
        <v>67</v>
      </c>
      <c r="B93" s="6" t="s">
        <v>46</v>
      </c>
      <c r="C93" s="6" t="s">
        <v>297</v>
      </c>
      <c r="D93" s="6" t="s">
        <v>48</v>
      </c>
      <c r="E93" s="6" t="s">
        <v>298</v>
      </c>
      <c r="F93" s="6" t="s">
        <v>117</v>
      </c>
      <c r="G93" s="8">
        <v>24.96</v>
      </c>
      <c r="H93" s="10"/>
      <c r="I93" s="8">
        <f t="shared" si="10"/>
        <v>0</v>
      </c>
      <c r="L93">
        <f>rekapitulace!H8</f>
        <v>21</v>
      </c>
      <c r="M93">
        <f t="shared" si="11"/>
        <v>0</v>
      </c>
    </row>
    <row r="94" spans="1:13" ht="12.75">
      <c r="A94" s="6">
        <v>68</v>
      </c>
      <c r="B94" s="6" t="s">
        <v>46</v>
      </c>
      <c r="C94" s="6" t="s">
        <v>299</v>
      </c>
      <c r="D94" s="6" t="s">
        <v>48</v>
      </c>
      <c r="E94" s="6" t="s">
        <v>300</v>
      </c>
      <c r="F94" s="6" t="s">
        <v>117</v>
      </c>
      <c r="G94" s="8">
        <v>351.61</v>
      </c>
      <c r="H94" s="10"/>
      <c r="I94" s="8">
        <f t="shared" si="10"/>
        <v>0</v>
      </c>
      <c r="L94">
        <f>rekapitulace!H8</f>
        <v>21</v>
      </c>
      <c r="M94">
        <f t="shared" si="11"/>
        <v>0</v>
      </c>
    </row>
    <row r="95" spans="1:13" ht="12.75">
      <c r="A95" s="6">
        <v>69</v>
      </c>
      <c r="B95" s="6" t="s">
        <v>46</v>
      </c>
      <c r="C95" s="6" t="s">
        <v>301</v>
      </c>
      <c r="D95" s="6" t="s">
        <v>48</v>
      </c>
      <c r="E95" s="6" t="s">
        <v>302</v>
      </c>
      <c r="F95" s="6" t="s">
        <v>117</v>
      </c>
      <c r="G95" s="8">
        <v>24.96</v>
      </c>
      <c r="H95" s="10"/>
      <c r="I95" s="8">
        <f t="shared" si="10"/>
        <v>0</v>
      </c>
      <c r="L95">
        <f>rekapitulace!H8</f>
        <v>21</v>
      </c>
      <c r="M95">
        <f t="shared" si="11"/>
        <v>0</v>
      </c>
    </row>
    <row r="96" spans="1:13" ht="12.75" customHeight="1">
      <c r="A96" s="11"/>
      <c r="B96" s="11"/>
      <c r="C96" s="11" t="s">
        <v>39</v>
      </c>
      <c r="D96" s="11"/>
      <c r="E96" s="11" t="s">
        <v>269</v>
      </c>
      <c r="F96" s="11"/>
      <c r="G96" s="11"/>
      <c r="H96" s="11"/>
      <c r="I96" s="11">
        <f>SUM(I79:I95)</f>
        <v>0</v>
      </c>
      <c r="M96">
        <f>SUM(M79:M95)</f>
        <v>0</v>
      </c>
    </row>
    <row r="98" spans="1:9" ht="12.75" customHeight="1">
      <c r="A98" s="7"/>
      <c r="B98" s="7"/>
      <c r="C98" s="7" t="s">
        <v>41</v>
      </c>
      <c r="D98" s="7"/>
      <c r="E98" s="7" t="s">
        <v>303</v>
      </c>
      <c r="F98" s="7"/>
      <c r="G98" s="9"/>
      <c r="H98" s="7"/>
      <c r="I98" s="9"/>
    </row>
    <row r="99" spans="1:13" ht="25.5">
      <c r="A99" s="6">
        <v>70</v>
      </c>
      <c r="B99" s="6" t="s">
        <v>46</v>
      </c>
      <c r="C99" s="6" t="s">
        <v>304</v>
      </c>
      <c r="D99" s="6" t="s">
        <v>48</v>
      </c>
      <c r="E99" s="6" t="s">
        <v>305</v>
      </c>
      <c r="F99" s="6" t="s">
        <v>117</v>
      </c>
      <c r="G99" s="8">
        <v>66.95</v>
      </c>
      <c r="H99" s="10"/>
      <c r="I99" s="8">
        <f>ROUND((H99*G99),2)</f>
        <v>0</v>
      </c>
      <c r="L99">
        <f>rekapitulace!H8</f>
        <v>21</v>
      </c>
      <c r="M99">
        <f>ROUND(L99/100*I99,2)</f>
        <v>0</v>
      </c>
    </row>
    <row r="100" spans="1:13" ht="25.5">
      <c r="A100" s="6">
        <v>71</v>
      </c>
      <c r="B100" s="6" t="s">
        <v>46</v>
      </c>
      <c r="C100" s="6" t="s">
        <v>306</v>
      </c>
      <c r="D100" s="6" t="s">
        <v>48</v>
      </c>
      <c r="E100" s="6" t="s">
        <v>307</v>
      </c>
      <c r="F100" s="6" t="s">
        <v>117</v>
      </c>
      <c r="G100" s="8">
        <v>423.53</v>
      </c>
      <c r="H100" s="10"/>
      <c r="I100" s="8">
        <f>ROUND((H100*G100),2)</f>
        <v>0</v>
      </c>
      <c r="L100">
        <f>rekapitulace!H8</f>
        <v>21</v>
      </c>
      <c r="M100">
        <f>ROUND(L100/100*I100,2)</f>
        <v>0</v>
      </c>
    </row>
    <row r="101" spans="1:13" ht="12.75">
      <c r="A101" s="6">
        <v>72</v>
      </c>
      <c r="B101" s="6" t="s">
        <v>46</v>
      </c>
      <c r="C101" s="6" t="s">
        <v>308</v>
      </c>
      <c r="D101" s="6" t="s">
        <v>48</v>
      </c>
      <c r="E101" s="6" t="s">
        <v>309</v>
      </c>
      <c r="F101" s="6" t="s">
        <v>152</v>
      </c>
      <c r="G101" s="8">
        <v>14</v>
      </c>
      <c r="H101" s="10"/>
      <c r="I101" s="8">
        <f>ROUND((H101*G101),2)</f>
        <v>0</v>
      </c>
      <c r="L101">
        <f>rekapitulace!H8</f>
        <v>21</v>
      </c>
      <c r="M101">
        <f>ROUND(L101/100*I101,2)</f>
        <v>0</v>
      </c>
    </row>
    <row r="102" spans="1:13" ht="12.75">
      <c r="A102" s="6">
        <v>73</v>
      </c>
      <c r="B102" s="6" t="s">
        <v>46</v>
      </c>
      <c r="C102" s="6" t="s">
        <v>310</v>
      </c>
      <c r="D102" s="6" t="s">
        <v>48</v>
      </c>
      <c r="E102" s="6" t="s">
        <v>311</v>
      </c>
      <c r="F102" s="6" t="s">
        <v>117</v>
      </c>
      <c r="G102" s="8">
        <v>39.14</v>
      </c>
      <c r="H102" s="10"/>
      <c r="I102" s="8">
        <f>ROUND((H102*G102),2)</f>
        <v>0</v>
      </c>
      <c r="L102">
        <f>rekapitulace!H8</f>
        <v>21</v>
      </c>
      <c r="M102">
        <f>ROUND(L102/100*I102,2)</f>
        <v>0</v>
      </c>
    </row>
    <row r="103" spans="1:13" ht="12.75">
      <c r="A103" s="6">
        <v>74</v>
      </c>
      <c r="B103" s="6" t="s">
        <v>46</v>
      </c>
      <c r="C103" s="6" t="s">
        <v>312</v>
      </c>
      <c r="D103" s="6" t="s">
        <v>48</v>
      </c>
      <c r="E103" s="6" t="s">
        <v>313</v>
      </c>
      <c r="F103" s="6" t="s">
        <v>117</v>
      </c>
      <c r="G103" s="8">
        <v>45.92</v>
      </c>
      <c r="H103" s="10"/>
      <c r="I103" s="8">
        <f>ROUND((H103*G103),2)</f>
        <v>0</v>
      </c>
      <c r="L103">
        <f>rekapitulace!H8</f>
        <v>21</v>
      </c>
      <c r="M103">
        <f>ROUND(L103/100*I103,2)</f>
        <v>0</v>
      </c>
    </row>
    <row r="104" spans="1:13" ht="12.75" customHeight="1">
      <c r="A104" s="11"/>
      <c r="B104" s="11"/>
      <c r="C104" s="11" t="s">
        <v>41</v>
      </c>
      <c r="D104" s="11"/>
      <c r="E104" s="11" t="s">
        <v>303</v>
      </c>
      <c r="F104" s="11"/>
      <c r="G104" s="11"/>
      <c r="H104" s="11"/>
      <c r="I104" s="11">
        <f>SUM(I99:I103)</f>
        <v>0</v>
      </c>
      <c r="M104">
        <f>SUM(M99:M103)</f>
        <v>0</v>
      </c>
    </row>
    <row r="106" spans="1:9" ht="12.75" customHeight="1">
      <c r="A106" s="7"/>
      <c r="B106" s="7"/>
      <c r="C106" s="7" t="s">
        <v>42</v>
      </c>
      <c r="D106" s="7"/>
      <c r="E106" s="7" t="s">
        <v>314</v>
      </c>
      <c r="F106" s="7"/>
      <c r="G106" s="9"/>
      <c r="H106" s="7"/>
      <c r="I106" s="9"/>
    </row>
    <row r="107" spans="1:13" ht="25.5">
      <c r="A107" s="6">
        <v>75</v>
      </c>
      <c r="B107" s="6" t="s">
        <v>46</v>
      </c>
      <c r="C107" s="6" t="s">
        <v>315</v>
      </c>
      <c r="D107" s="6" t="s">
        <v>48</v>
      </c>
      <c r="E107" s="6" t="s">
        <v>316</v>
      </c>
      <c r="F107" s="6" t="s">
        <v>152</v>
      </c>
      <c r="G107" s="8">
        <v>172.14</v>
      </c>
      <c r="H107" s="10"/>
      <c r="I107" s="8">
        <f>ROUND((H107*G107),2)</f>
        <v>0</v>
      </c>
      <c r="L107">
        <f>rekapitulace!H8</f>
        <v>21</v>
      </c>
      <c r="M107">
        <f>ROUND(L107/100*I107,2)</f>
        <v>0</v>
      </c>
    </row>
    <row r="108" spans="1:13" ht="12.75">
      <c r="A108" s="6">
        <v>76</v>
      </c>
      <c r="B108" s="6" t="s">
        <v>46</v>
      </c>
      <c r="C108" s="6" t="s">
        <v>317</v>
      </c>
      <c r="D108" s="6" t="s">
        <v>48</v>
      </c>
      <c r="E108" s="6" t="s">
        <v>318</v>
      </c>
      <c r="F108" s="6" t="s">
        <v>152</v>
      </c>
      <c r="G108" s="8">
        <v>14</v>
      </c>
      <c r="H108" s="10"/>
      <c r="I108" s="8">
        <f>ROUND((H108*G108),2)</f>
        <v>0</v>
      </c>
      <c r="L108">
        <f>rekapitulace!H8</f>
        <v>21</v>
      </c>
      <c r="M108">
        <f>ROUND(L108/100*I108,2)</f>
        <v>0</v>
      </c>
    </row>
    <row r="109" spans="1:13" ht="12.75" customHeight="1">
      <c r="A109" s="11"/>
      <c r="B109" s="11"/>
      <c r="C109" s="11" t="s">
        <v>42</v>
      </c>
      <c r="D109" s="11"/>
      <c r="E109" s="11" t="s">
        <v>314</v>
      </c>
      <c r="F109" s="11"/>
      <c r="G109" s="11"/>
      <c r="H109" s="11"/>
      <c r="I109" s="11">
        <f>SUM(I107:I108)</f>
        <v>0</v>
      </c>
      <c r="M109">
        <f>SUM(M107:M108)</f>
        <v>0</v>
      </c>
    </row>
    <row r="111" spans="1:9" ht="12.75" customHeight="1">
      <c r="A111" s="7"/>
      <c r="B111" s="7"/>
      <c r="C111" s="7" t="s">
        <v>43</v>
      </c>
      <c r="D111" s="7"/>
      <c r="E111" s="7" t="s">
        <v>98</v>
      </c>
      <c r="F111" s="7"/>
      <c r="G111" s="9"/>
      <c r="H111" s="7"/>
      <c r="I111" s="9"/>
    </row>
    <row r="112" spans="1:13" ht="12.75">
      <c r="A112" s="6">
        <v>77</v>
      </c>
      <c r="B112" s="6" t="s">
        <v>46</v>
      </c>
      <c r="C112" s="6" t="s">
        <v>319</v>
      </c>
      <c r="D112" s="6" t="s">
        <v>48</v>
      </c>
      <c r="E112" s="6" t="s">
        <v>320</v>
      </c>
      <c r="F112" s="6" t="s">
        <v>152</v>
      </c>
      <c r="G112" s="8">
        <v>160</v>
      </c>
      <c r="H112" s="10"/>
      <c r="I112" s="8">
        <f aca="true" t="shared" si="12" ref="I112:I133">ROUND((H112*G112),2)</f>
        <v>0</v>
      </c>
      <c r="L112">
        <f>rekapitulace!H8</f>
        <v>21</v>
      </c>
      <c r="M112">
        <f aca="true" t="shared" si="13" ref="M112:M133">ROUND(L112/100*I112,2)</f>
        <v>0</v>
      </c>
    </row>
    <row r="113" spans="1:13" ht="12.75">
      <c r="A113" s="6">
        <v>78</v>
      </c>
      <c r="B113" s="6" t="s">
        <v>46</v>
      </c>
      <c r="C113" s="6" t="s">
        <v>321</v>
      </c>
      <c r="D113" s="6" t="s">
        <v>48</v>
      </c>
      <c r="E113" s="6" t="s">
        <v>322</v>
      </c>
      <c r="F113" s="6" t="s">
        <v>152</v>
      </c>
      <c r="G113" s="8">
        <v>154</v>
      </c>
      <c r="H113" s="10"/>
      <c r="I113" s="8">
        <f t="shared" si="12"/>
        <v>0</v>
      </c>
      <c r="L113">
        <f>rekapitulace!H8</f>
        <v>21</v>
      </c>
      <c r="M113">
        <f t="shared" si="13"/>
        <v>0</v>
      </c>
    </row>
    <row r="114" spans="1:13" ht="25.5">
      <c r="A114" s="6">
        <v>79</v>
      </c>
      <c r="B114" s="6" t="s">
        <v>46</v>
      </c>
      <c r="C114" s="6" t="s">
        <v>323</v>
      </c>
      <c r="D114" s="6" t="s">
        <v>48</v>
      </c>
      <c r="E114" s="6" t="s">
        <v>324</v>
      </c>
      <c r="F114" s="6" t="s">
        <v>152</v>
      </c>
      <c r="G114" s="8">
        <v>16</v>
      </c>
      <c r="H114" s="10"/>
      <c r="I114" s="8">
        <f t="shared" si="12"/>
        <v>0</v>
      </c>
      <c r="L114">
        <f>rekapitulace!H8</f>
        <v>21</v>
      </c>
      <c r="M114">
        <f t="shared" si="13"/>
        <v>0</v>
      </c>
    </row>
    <row r="115" spans="1:13" ht="12.75">
      <c r="A115" s="6">
        <v>80</v>
      </c>
      <c r="B115" s="6" t="s">
        <v>46</v>
      </c>
      <c r="C115" s="6" t="s">
        <v>325</v>
      </c>
      <c r="D115" s="6" t="s">
        <v>48</v>
      </c>
      <c r="E115" s="6" t="s">
        <v>326</v>
      </c>
      <c r="F115" s="6" t="s">
        <v>152</v>
      </c>
      <c r="G115" s="8">
        <v>40</v>
      </c>
      <c r="H115" s="10"/>
      <c r="I115" s="8">
        <f t="shared" si="12"/>
        <v>0</v>
      </c>
      <c r="L115">
        <f>rekapitulace!H8</f>
        <v>21</v>
      </c>
      <c r="M115">
        <f t="shared" si="13"/>
        <v>0</v>
      </c>
    </row>
    <row r="116" spans="1:13" ht="12.75">
      <c r="A116" s="6">
        <v>81</v>
      </c>
      <c r="B116" s="6" t="s">
        <v>46</v>
      </c>
      <c r="C116" s="6" t="s">
        <v>327</v>
      </c>
      <c r="D116" s="6" t="s">
        <v>48</v>
      </c>
      <c r="E116" s="6" t="s">
        <v>328</v>
      </c>
      <c r="F116" s="6" t="s">
        <v>152</v>
      </c>
      <c r="G116" s="8">
        <v>68</v>
      </c>
      <c r="H116" s="10"/>
      <c r="I116" s="8">
        <f t="shared" si="12"/>
        <v>0</v>
      </c>
      <c r="L116">
        <f>rekapitulace!H8</f>
        <v>21</v>
      </c>
      <c r="M116">
        <f t="shared" si="13"/>
        <v>0</v>
      </c>
    </row>
    <row r="117" spans="1:13" ht="25.5">
      <c r="A117" s="6">
        <v>82</v>
      </c>
      <c r="B117" s="6" t="s">
        <v>46</v>
      </c>
      <c r="C117" s="6" t="s">
        <v>329</v>
      </c>
      <c r="D117" s="6" t="s">
        <v>48</v>
      </c>
      <c r="E117" s="6" t="s">
        <v>330</v>
      </c>
      <c r="F117" s="6" t="s">
        <v>101</v>
      </c>
      <c r="G117" s="8">
        <v>10</v>
      </c>
      <c r="H117" s="10"/>
      <c r="I117" s="8">
        <f t="shared" si="12"/>
        <v>0</v>
      </c>
      <c r="L117">
        <f>rekapitulace!H8</f>
        <v>21</v>
      </c>
      <c r="M117">
        <f t="shared" si="13"/>
        <v>0</v>
      </c>
    </row>
    <row r="118" spans="1:13" ht="12.75">
      <c r="A118" s="6">
        <v>83</v>
      </c>
      <c r="B118" s="6" t="s">
        <v>46</v>
      </c>
      <c r="C118" s="6" t="s">
        <v>331</v>
      </c>
      <c r="D118" s="6" t="s">
        <v>48</v>
      </c>
      <c r="E118" s="6" t="s">
        <v>332</v>
      </c>
      <c r="F118" s="6" t="s">
        <v>101</v>
      </c>
      <c r="G118" s="8">
        <v>22</v>
      </c>
      <c r="H118" s="10"/>
      <c r="I118" s="8">
        <f t="shared" si="12"/>
        <v>0</v>
      </c>
      <c r="L118">
        <f>rekapitulace!H8</f>
        <v>21</v>
      </c>
      <c r="M118">
        <f t="shared" si="13"/>
        <v>0</v>
      </c>
    </row>
    <row r="119" spans="1:13" ht="12.75">
      <c r="A119" s="6">
        <v>84</v>
      </c>
      <c r="B119" s="6" t="s">
        <v>46</v>
      </c>
      <c r="C119" s="6" t="s">
        <v>333</v>
      </c>
      <c r="D119" s="6" t="s">
        <v>48</v>
      </c>
      <c r="E119" s="6" t="s">
        <v>334</v>
      </c>
      <c r="F119" s="6" t="s">
        <v>101</v>
      </c>
      <c r="G119" s="8">
        <v>2</v>
      </c>
      <c r="H119" s="10"/>
      <c r="I119" s="8">
        <f t="shared" si="12"/>
        <v>0</v>
      </c>
      <c r="L119">
        <f>rekapitulace!H8</f>
        <v>21</v>
      </c>
      <c r="M119">
        <f t="shared" si="13"/>
        <v>0</v>
      </c>
    </row>
    <row r="120" spans="1:13" ht="25.5">
      <c r="A120" s="6">
        <v>85</v>
      </c>
      <c r="B120" s="6" t="s">
        <v>46</v>
      </c>
      <c r="C120" s="6" t="s">
        <v>335</v>
      </c>
      <c r="D120" s="6" t="s">
        <v>48</v>
      </c>
      <c r="E120" s="6" t="s">
        <v>336</v>
      </c>
      <c r="F120" s="6" t="s">
        <v>117</v>
      </c>
      <c r="G120" s="8">
        <v>6</v>
      </c>
      <c r="H120" s="10"/>
      <c r="I120" s="8">
        <f t="shared" si="12"/>
        <v>0</v>
      </c>
      <c r="L120">
        <f>rekapitulace!H8</f>
        <v>21</v>
      </c>
      <c r="M120">
        <f t="shared" si="13"/>
        <v>0</v>
      </c>
    </row>
    <row r="121" spans="1:13" ht="25.5">
      <c r="A121" s="6">
        <v>86</v>
      </c>
      <c r="B121" s="6" t="s">
        <v>46</v>
      </c>
      <c r="C121" s="6" t="s">
        <v>337</v>
      </c>
      <c r="D121" s="6" t="s">
        <v>48</v>
      </c>
      <c r="E121" s="6" t="s">
        <v>338</v>
      </c>
      <c r="F121" s="6" t="s">
        <v>117</v>
      </c>
      <c r="G121" s="8">
        <v>6</v>
      </c>
      <c r="H121" s="10"/>
      <c r="I121" s="8">
        <f t="shared" si="12"/>
        <v>0</v>
      </c>
      <c r="L121">
        <f>rekapitulace!H8</f>
        <v>21</v>
      </c>
      <c r="M121">
        <f t="shared" si="13"/>
        <v>0</v>
      </c>
    </row>
    <row r="122" spans="1:13" ht="12.75">
      <c r="A122" s="6">
        <v>87</v>
      </c>
      <c r="B122" s="6" t="s">
        <v>46</v>
      </c>
      <c r="C122" s="6" t="s">
        <v>339</v>
      </c>
      <c r="D122" s="6" t="s">
        <v>48</v>
      </c>
      <c r="E122" s="6" t="s">
        <v>340</v>
      </c>
      <c r="F122" s="6" t="s">
        <v>152</v>
      </c>
      <c r="G122" s="8">
        <v>115.8</v>
      </c>
      <c r="H122" s="10"/>
      <c r="I122" s="8">
        <f t="shared" si="12"/>
        <v>0</v>
      </c>
      <c r="L122">
        <f>rekapitulace!H8</f>
        <v>21</v>
      </c>
      <c r="M122">
        <f t="shared" si="13"/>
        <v>0</v>
      </c>
    </row>
    <row r="123" spans="1:13" ht="12.75">
      <c r="A123" s="6">
        <v>88</v>
      </c>
      <c r="B123" s="6" t="s">
        <v>46</v>
      </c>
      <c r="C123" s="6" t="s">
        <v>341</v>
      </c>
      <c r="D123" s="6" t="s">
        <v>48</v>
      </c>
      <c r="E123" s="6" t="s">
        <v>342</v>
      </c>
      <c r="F123" s="6" t="s">
        <v>152</v>
      </c>
      <c r="G123" s="8">
        <v>20</v>
      </c>
      <c r="H123" s="10"/>
      <c r="I123" s="8">
        <f t="shared" si="12"/>
        <v>0</v>
      </c>
      <c r="L123">
        <f>rekapitulace!H8</f>
        <v>21</v>
      </c>
      <c r="M123">
        <f t="shared" si="13"/>
        <v>0</v>
      </c>
    </row>
    <row r="124" spans="1:13" ht="12.75">
      <c r="A124" s="6">
        <v>89</v>
      </c>
      <c r="B124" s="6" t="s">
        <v>46</v>
      </c>
      <c r="C124" s="6" t="s">
        <v>343</v>
      </c>
      <c r="D124" s="6" t="s">
        <v>48</v>
      </c>
      <c r="E124" s="6" t="s">
        <v>344</v>
      </c>
      <c r="F124" s="6" t="s">
        <v>152</v>
      </c>
      <c r="G124" s="8">
        <v>36.6</v>
      </c>
      <c r="H124" s="10"/>
      <c r="I124" s="8">
        <f t="shared" si="12"/>
        <v>0</v>
      </c>
      <c r="L124">
        <f>rekapitulace!H8</f>
        <v>21</v>
      </c>
      <c r="M124">
        <f t="shared" si="13"/>
        <v>0</v>
      </c>
    </row>
    <row r="125" spans="1:13" ht="12.75">
      <c r="A125" s="6">
        <v>90</v>
      </c>
      <c r="B125" s="6" t="s">
        <v>46</v>
      </c>
      <c r="C125" s="6" t="s">
        <v>345</v>
      </c>
      <c r="D125" s="6" t="s">
        <v>48</v>
      </c>
      <c r="E125" s="6" t="s">
        <v>346</v>
      </c>
      <c r="F125" s="6" t="s">
        <v>152</v>
      </c>
      <c r="G125" s="8">
        <v>184.74</v>
      </c>
      <c r="H125" s="10"/>
      <c r="I125" s="8">
        <f t="shared" si="12"/>
        <v>0</v>
      </c>
      <c r="L125">
        <f>rekapitulace!H8</f>
        <v>21</v>
      </c>
      <c r="M125">
        <f t="shared" si="13"/>
        <v>0</v>
      </c>
    </row>
    <row r="126" spans="1:13" ht="25.5">
      <c r="A126" s="6">
        <v>91</v>
      </c>
      <c r="B126" s="6" t="s">
        <v>46</v>
      </c>
      <c r="C126" s="6" t="s">
        <v>347</v>
      </c>
      <c r="D126" s="6" t="s">
        <v>48</v>
      </c>
      <c r="E126" s="6" t="s">
        <v>348</v>
      </c>
      <c r="F126" s="6" t="s">
        <v>152</v>
      </c>
      <c r="G126" s="8">
        <v>18.6</v>
      </c>
      <c r="H126" s="10"/>
      <c r="I126" s="8">
        <f t="shared" si="12"/>
        <v>0</v>
      </c>
      <c r="L126">
        <f>rekapitulace!H8</f>
        <v>21</v>
      </c>
      <c r="M126">
        <f t="shared" si="13"/>
        <v>0</v>
      </c>
    </row>
    <row r="127" spans="1:13" ht="12.75">
      <c r="A127" s="6">
        <v>92</v>
      </c>
      <c r="B127" s="6" t="s">
        <v>46</v>
      </c>
      <c r="C127" s="6" t="s">
        <v>349</v>
      </c>
      <c r="D127" s="6" t="s">
        <v>48</v>
      </c>
      <c r="E127" s="6" t="s">
        <v>350</v>
      </c>
      <c r="F127" s="6" t="s">
        <v>152</v>
      </c>
      <c r="G127" s="8">
        <v>51.6</v>
      </c>
      <c r="H127" s="10"/>
      <c r="I127" s="8">
        <f t="shared" si="12"/>
        <v>0</v>
      </c>
      <c r="L127">
        <f>rekapitulace!H8</f>
        <v>21</v>
      </c>
      <c r="M127">
        <f t="shared" si="13"/>
        <v>0</v>
      </c>
    </row>
    <row r="128" spans="1:13" ht="25.5">
      <c r="A128" s="6">
        <v>93</v>
      </c>
      <c r="B128" s="6" t="s">
        <v>48</v>
      </c>
      <c r="C128" s="6" t="s">
        <v>351</v>
      </c>
      <c r="D128" s="6" t="s">
        <v>48</v>
      </c>
      <c r="E128" s="6" t="s">
        <v>352</v>
      </c>
      <c r="F128" s="6" t="s">
        <v>101</v>
      </c>
      <c r="G128" s="8">
        <v>4</v>
      </c>
      <c r="H128" s="10"/>
      <c r="I128" s="8">
        <f t="shared" si="12"/>
        <v>0</v>
      </c>
      <c r="L128">
        <f>rekapitulace!H8</f>
        <v>21</v>
      </c>
      <c r="M128">
        <f t="shared" si="13"/>
        <v>0</v>
      </c>
    </row>
    <row r="129" spans="1:13" ht="12.75">
      <c r="A129" s="6">
        <v>94</v>
      </c>
      <c r="B129" s="6" t="s">
        <v>46</v>
      </c>
      <c r="C129" s="6" t="s">
        <v>353</v>
      </c>
      <c r="D129" s="6" t="s">
        <v>48</v>
      </c>
      <c r="E129" s="6" t="s">
        <v>354</v>
      </c>
      <c r="F129" s="6" t="s">
        <v>101</v>
      </c>
      <c r="G129" s="8">
        <v>4</v>
      </c>
      <c r="H129" s="10"/>
      <c r="I129" s="8">
        <f t="shared" si="12"/>
        <v>0</v>
      </c>
      <c r="L129">
        <f>rekapitulace!H8</f>
        <v>21</v>
      </c>
      <c r="M129">
        <f t="shared" si="13"/>
        <v>0</v>
      </c>
    </row>
    <row r="130" spans="1:13" ht="25.5">
      <c r="A130" s="6">
        <v>95</v>
      </c>
      <c r="B130" s="6" t="s">
        <v>46</v>
      </c>
      <c r="C130" s="6" t="s">
        <v>355</v>
      </c>
      <c r="D130" s="6" t="s">
        <v>48</v>
      </c>
      <c r="E130" s="6" t="s">
        <v>356</v>
      </c>
      <c r="F130" s="6" t="s">
        <v>101</v>
      </c>
      <c r="G130" s="8">
        <v>2</v>
      </c>
      <c r="H130" s="10"/>
      <c r="I130" s="8">
        <f t="shared" si="12"/>
        <v>0</v>
      </c>
      <c r="L130">
        <f>rekapitulace!H8</f>
        <v>21</v>
      </c>
      <c r="M130">
        <f t="shared" si="13"/>
        <v>0</v>
      </c>
    </row>
    <row r="131" spans="1:13" ht="25.5">
      <c r="A131" s="6">
        <v>96</v>
      </c>
      <c r="B131" s="6" t="s">
        <v>46</v>
      </c>
      <c r="C131" s="6" t="s">
        <v>357</v>
      </c>
      <c r="D131" s="6" t="s">
        <v>48</v>
      </c>
      <c r="E131" s="6" t="s">
        <v>358</v>
      </c>
      <c r="F131" s="6" t="s">
        <v>101</v>
      </c>
      <c r="G131" s="8">
        <v>6</v>
      </c>
      <c r="H131" s="10"/>
      <c r="I131" s="8">
        <f t="shared" si="12"/>
        <v>0</v>
      </c>
      <c r="L131">
        <f>rekapitulace!H8</f>
        <v>21</v>
      </c>
      <c r="M131">
        <f t="shared" si="13"/>
        <v>0</v>
      </c>
    </row>
    <row r="132" spans="1:13" ht="25.5">
      <c r="A132" s="6">
        <v>97</v>
      </c>
      <c r="B132" s="6" t="s">
        <v>46</v>
      </c>
      <c r="C132" s="6" t="s">
        <v>359</v>
      </c>
      <c r="D132" s="6" t="s">
        <v>48</v>
      </c>
      <c r="E132" s="6" t="s">
        <v>360</v>
      </c>
      <c r="F132" s="6" t="s">
        <v>93</v>
      </c>
      <c r="G132" s="8">
        <v>1.34</v>
      </c>
      <c r="H132" s="10"/>
      <c r="I132" s="8">
        <f t="shared" si="12"/>
        <v>0</v>
      </c>
      <c r="L132">
        <f>rekapitulace!H8</f>
        <v>21</v>
      </c>
      <c r="M132">
        <f t="shared" si="13"/>
        <v>0</v>
      </c>
    </row>
    <row r="133" spans="1:13" ht="38.25">
      <c r="A133" s="6">
        <v>98</v>
      </c>
      <c r="B133" s="6" t="s">
        <v>46</v>
      </c>
      <c r="C133" s="6" t="s">
        <v>361</v>
      </c>
      <c r="D133" s="6" t="s">
        <v>48</v>
      </c>
      <c r="E133" s="6" t="s">
        <v>362</v>
      </c>
      <c r="F133" s="6" t="s">
        <v>93</v>
      </c>
      <c r="G133" s="8">
        <v>43.52</v>
      </c>
      <c r="H133" s="10"/>
      <c r="I133" s="8">
        <f t="shared" si="12"/>
        <v>0</v>
      </c>
      <c r="L133">
        <f>rekapitulace!H8</f>
        <v>21</v>
      </c>
      <c r="M133">
        <f t="shared" si="13"/>
        <v>0</v>
      </c>
    </row>
    <row r="134" spans="1:13" ht="12.75" customHeight="1">
      <c r="A134" s="11"/>
      <c r="B134" s="11"/>
      <c r="C134" s="11" t="s">
        <v>43</v>
      </c>
      <c r="D134" s="11"/>
      <c r="E134" s="11" t="s">
        <v>98</v>
      </c>
      <c r="F134" s="11"/>
      <c r="G134" s="11"/>
      <c r="H134" s="11"/>
      <c r="I134" s="11">
        <f>SUM(I112:I133)</f>
        <v>0</v>
      </c>
      <c r="M134">
        <f>SUM(M112:M133)</f>
        <v>0</v>
      </c>
    </row>
    <row r="136" spans="1:13" ht="12.75" customHeight="1">
      <c r="A136" s="11"/>
      <c r="B136" s="11"/>
      <c r="C136" s="11"/>
      <c r="D136" s="11"/>
      <c r="E136" s="11" t="s">
        <v>80</v>
      </c>
      <c r="F136" s="11"/>
      <c r="G136" s="11"/>
      <c r="H136" s="11"/>
      <c r="I136" s="11">
        <f>+I19+I41+I51+I61+I76+I96+I104+I109+I134</f>
        <v>0</v>
      </c>
      <c r="M136">
        <f>+M19+M41+M51+M61+M76+M96+M104+M109+M134</f>
        <v>0</v>
      </c>
    </row>
    <row r="138" spans="1:9" ht="12.75" customHeight="1">
      <c r="A138" s="7" t="s">
        <v>81</v>
      </c>
      <c r="B138" s="7"/>
      <c r="C138" s="7"/>
      <c r="D138" s="7"/>
      <c r="E138" s="7"/>
      <c r="F138" s="7"/>
      <c r="G138" s="7"/>
      <c r="H138" s="7"/>
      <c r="I138" s="7"/>
    </row>
    <row r="139" spans="1:9" ht="12.75" customHeight="1">
      <c r="A139" s="7"/>
      <c r="B139" s="7"/>
      <c r="C139" s="7"/>
      <c r="D139" s="7"/>
      <c r="E139" s="7" t="s">
        <v>82</v>
      </c>
      <c r="F139" s="7"/>
      <c r="G139" s="7"/>
      <c r="H139" s="7"/>
      <c r="I139" s="7"/>
    </row>
    <row r="140" spans="1:13" ht="12.75" customHeight="1">
      <c r="A140" s="11"/>
      <c r="B140" s="11"/>
      <c r="C140" s="11"/>
      <c r="D140" s="11"/>
      <c r="E140" s="11" t="s">
        <v>83</v>
      </c>
      <c r="F140" s="11"/>
      <c r="G140" s="11"/>
      <c r="H140" s="11"/>
      <c r="I140" s="11">
        <v>0</v>
      </c>
      <c r="M140">
        <v>0</v>
      </c>
    </row>
    <row r="141" spans="1:9" ht="12.75" customHeight="1">
      <c r="A141" s="7"/>
      <c r="B141" s="7"/>
      <c r="C141" s="7"/>
      <c r="D141" s="7"/>
      <c r="E141" s="7" t="s">
        <v>84</v>
      </c>
      <c r="F141" s="7"/>
      <c r="G141" s="7"/>
      <c r="H141" s="7"/>
      <c r="I141" s="7"/>
    </row>
    <row r="142" spans="1:13" ht="12.75" customHeight="1">
      <c r="A142" s="11"/>
      <c r="B142" s="11"/>
      <c r="C142" s="11"/>
      <c r="D142" s="11"/>
      <c r="E142" s="11" t="s">
        <v>85</v>
      </c>
      <c r="F142" s="11"/>
      <c r="G142" s="11"/>
      <c r="H142" s="11"/>
      <c r="I142" s="11">
        <v>0</v>
      </c>
      <c r="M142">
        <v>0</v>
      </c>
    </row>
    <row r="143" spans="1:13" ht="12.75" customHeight="1">
      <c r="A143" s="11"/>
      <c r="B143" s="11"/>
      <c r="C143" s="11"/>
      <c r="D143" s="11"/>
      <c r="E143" s="11" t="s">
        <v>86</v>
      </c>
      <c r="F143" s="11"/>
      <c r="G143" s="11"/>
      <c r="H143" s="11"/>
      <c r="I143" s="11">
        <f>I140+I142</f>
        <v>0</v>
      </c>
      <c r="M143">
        <f>M140+M142</f>
        <v>0</v>
      </c>
    </row>
    <row r="145" spans="1:13" ht="12.75" customHeight="1">
      <c r="A145" s="11"/>
      <c r="B145" s="11"/>
      <c r="C145" s="11"/>
      <c r="D145" s="11"/>
      <c r="E145" s="11" t="s">
        <v>86</v>
      </c>
      <c r="F145" s="11"/>
      <c r="G145" s="11"/>
      <c r="H145" s="11"/>
      <c r="I145" s="11">
        <f>I136+I143</f>
        <v>0</v>
      </c>
      <c r="M145">
        <f>M136+M143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H12" sqref="H12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0" max="10" width="50.7109375" style="0" customWidth="1"/>
    <col min="12" max="13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363</v>
      </c>
      <c r="D5" s="5"/>
      <c r="E5" s="5" t="s">
        <v>364</v>
      </c>
    </row>
    <row r="6" spans="1:5" ht="12.75" customHeight="1">
      <c r="A6" t="s">
        <v>18</v>
      </c>
      <c r="C6" s="5" t="s">
        <v>365</v>
      </c>
      <c r="D6" s="5"/>
      <c r="E6" s="5" t="s">
        <v>364</v>
      </c>
    </row>
    <row r="7" spans="3:5" ht="12.75" customHeight="1">
      <c r="C7" s="5"/>
      <c r="D7" s="5"/>
      <c r="E7" s="5"/>
    </row>
    <row r="8" spans="1:13" ht="12.75" customHeight="1">
      <c r="A8" s="12" t="s">
        <v>24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2" t="s">
        <v>32</v>
      </c>
      <c r="I8" s="12"/>
      <c r="L8" t="s">
        <v>35</v>
      </c>
      <c r="M8" t="s">
        <v>11</v>
      </c>
    </row>
    <row r="9" spans="1:12" ht="14.25">
      <c r="A9" s="12"/>
      <c r="B9" s="12"/>
      <c r="C9" s="12"/>
      <c r="D9" s="12"/>
      <c r="E9" s="12"/>
      <c r="F9" s="12"/>
      <c r="G9" s="12"/>
      <c r="H9" s="4" t="s">
        <v>33</v>
      </c>
      <c r="I9" s="4" t="s">
        <v>34</v>
      </c>
      <c r="L9" t="s">
        <v>11</v>
      </c>
    </row>
    <row r="10" spans="1:9" ht="14.25">
      <c r="A10" s="4" t="s">
        <v>25</v>
      </c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 t="s">
        <v>43</v>
      </c>
    </row>
    <row r="11" spans="1:9" ht="12.75" customHeight="1">
      <c r="A11" s="7"/>
      <c r="B11" s="7"/>
      <c r="C11" s="7" t="s">
        <v>45</v>
      </c>
      <c r="D11" s="7"/>
      <c r="E11" s="7" t="s">
        <v>44</v>
      </c>
      <c r="F11" s="7"/>
      <c r="G11" s="9"/>
      <c r="H11" s="7"/>
      <c r="I11" s="9"/>
    </row>
    <row r="12" spans="1:13" ht="38.25">
      <c r="A12" s="6">
        <v>1</v>
      </c>
      <c r="B12" s="6" t="s">
        <v>46</v>
      </c>
      <c r="C12" s="6" t="s">
        <v>366</v>
      </c>
      <c r="D12" s="6" t="s">
        <v>48</v>
      </c>
      <c r="E12" s="6" t="s">
        <v>367</v>
      </c>
      <c r="F12" s="6" t="s">
        <v>50</v>
      </c>
      <c r="G12" s="8">
        <v>1</v>
      </c>
      <c r="H12" s="10"/>
      <c r="I12" s="8">
        <f>ROUND((H12*G12),2)</f>
        <v>0</v>
      </c>
      <c r="L12">
        <f>rekapitulace!H8</f>
        <v>21</v>
      </c>
      <c r="M12">
        <f>ROUND(L12/100*I12,2)</f>
        <v>0</v>
      </c>
    </row>
    <row r="13" spans="1:13" ht="12.75" customHeight="1">
      <c r="A13" s="11"/>
      <c r="B13" s="11"/>
      <c r="C13" s="11" t="s">
        <v>45</v>
      </c>
      <c r="D13" s="11"/>
      <c r="E13" s="11" t="s">
        <v>44</v>
      </c>
      <c r="F13" s="11"/>
      <c r="G13" s="11"/>
      <c r="H13" s="11"/>
      <c r="I13" s="11">
        <f>SUM(I12:I12)</f>
        <v>0</v>
      </c>
      <c r="M13">
        <f>SUM(M12:M12)</f>
        <v>0</v>
      </c>
    </row>
    <row r="15" spans="1:13" ht="12.75" customHeight="1">
      <c r="A15" s="11"/>
      <c r="B15" s="11"/>
      <c r="C15" s="11"/>
      <c r="D15" s="11"/>
      <c r="E15" s="11" t="s">
        <v>80</v>
      </c>
      <c r="F15" s="11"/>
      <c r="G15" s="11"/>
      <c r="H15" s="11"/>
      <c r="I15" s="11">
        <f>+I13</f>
        <v>0</v>
      </c>
      <c r="M15">
        <f>+M13</f>
        <v>0</v>
      </c>
    </row>
    <row r="17" spans="1:9" ht="12.75" customHeight="1">
      <c r="A17" s="7" t="s">
        <v>81</v>
      </c>
      <c r="B17" s="7"/>
      <c r="C17" s="7"/>
      <c r="D17" s="7"/>
      <c r="E17" s="7"/>
      <c r="F17" s="7"/>
      <c r="G17" s="7"/>
      <c r="H17" s="7"/>
      <c r="I17" s="7"/>
    </row>
    <row r="18" spans="1:9" ht="12.75" customHeight="1">
      <c r="A18" s="7"/>
      <c r="B18" s="7"/>
      <c r="C18" s="7"/>
      <c r="D18" s="7"/>
      <c r="E18" s="7" t="s">
        <v>82</v>
      </c>
      <c r="F18" s="7"/>
      <c r="G18" s="7"/>
      <c r="H18" s="7"/>
      <c r="I18" s="7"/>
    </row>
    <row r="19" spans="1:13" ht="12.75" customHeight="1">
      <c r="A19" s="11"/>
      <c r="B19" s="11"/>
      <c r="C19" s="11"/>
      <c r="D19" s="11"/>
      <c r="E19" s="11" t="s">
        <v>83</v>
      </c>
      <c r="F19" s="11"/>
      <c r="G19" s="11"/>
      <c r="H19" s="11"/>
      <c r="I19" s="11">
        <v>0</v>
      </c>
      <c r="M19">
        <v>0</v>
      </c>
    </row>
    <row r="20" spans="1:9" ht="12.75" customHeight="1">
      <c r="A20" s="7"/>
      <c r="B20" s="7"/>
      <c r="C20" s="7"/>
      <c r="D20" s="7"/>
      <c r="E20" s="7" t="s">
        <v>84</v>
      </c>
      <c r="F20" s="7"/>
      <c r="G20" s="7"/>
      <c r="H20" s="7"/>
      <c r="I20" s="7"/>
    </row>
    <row r="21" spans="1:13" ht="12.75" customHeight="1">
      <c r="A21" s="11"/>
      <c r="B21" s="11"/>
      <c r="C21" s="11"/>
      <c r="D21" s="11"/>
      <c r="E21" s="11" t="s">
        <v>85</v>
      </c>
      <c r="F21" s="11"/>
      <c r="G21" s="11"/>
      <c r="H21" s="11"/>
      <c r="I21" s="11">
        <v>0</v>
      </c>
      <c r="M21">
        <v>0</v>
      </c>
    </row>
    <row r="22" spans="1:13" ht="12.75" customHeight="1">
      <c r="A22" s="11"/>
      <c r="B22" s="11"/>
      <c r="C22" s="11"/>
      <c r="D22" s="11"/>
      <c r="E22" s="11" t="s">
        <v>86</v>
      </c>
      <c r="F22" s="11"/>
      <c r="G22" s="11"/>
      <c r="H22" s="11"/>
      <c r="I22" s="11">
        <f>I19+I21</f>
        <v>0</v>
      </c>
      <c r="M22">
        <f>M19+M21</f>
        <v>0</v>
      </c>
    </row>
    <row r="24" spans="1:13" ht="12.75" customHeight="1">
      <c r="A24" s="11"/>
      <c r="B24" s="11"/>
      <c r="C24" s="11"/>
      <c r="D24" s="11"/>
      <c r="E24" s="11" t="s">
        <v>86</v>
      </c>
      <c r="F24" s="11"/>
      <c r="G24" s="11"/>
      <c r="H24" s="11"/>
      <c r="I24" s="11">
        <f>I15+I22</f>
        <v>0</v>
      </c>
      <c r="M24">
        <f>M15+M22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linda.zamazalova</cp:lastModifiedBy>
  <dcterms:modified xsi:type="dcterms:W3CDTF">2017-05-31T12:27:53Z</dcterms:modified>
  <cp:category/>
  <cp:version/>
  <cp:contentType/>
  <cp:contentStatus/>
</cp:coreProperties>
</file>