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430"/>
  <workbookPr filterPrivacy="1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<sst xmlns="http://schemas.openxmlformats.org/spreadsheetml/2006/main" count="366" uniqueCount="165">
  <si>
    <t>VÝKAZ VÝMĚR - II/101 Říčany - Úvaly, podrobný GTP</t>
  </si>
  <si>
    <t>Položka</t>
  </si>
  <si>
    <t>Výkon / dodávka prací</t>
  </si>
  <si>
    <t>počet</t>
  </si>
  <si>
    <t>jedn.</t>
  </si>
  <si>
    <t>cena</t>
  </si>
  <si>
    <t>m.j.</t>
  </si>
  <si>
    <t>Kč</t>
  </si>
  <si>
    <t>1.</t>
  </si>
  <si>
    <t xml:space="preserve">VRTÁNÍ  A  ODKRYVNÉ  PRÁCE </t>
  </si>
  <si>
    <t>1.1.</t>
  </si>
  <si>
    <r>
      <t>A-</t>
    </r>
    <r>
      <rPr>
        <sz val="11"/>
        <color theme="1"/>
        <rFont val="Calibri"/>
        <family val="2"/>
        <scheme val="minor"/>
      </rPr>
      <t xml:space="preserve"> VRTNÉ PRÁCE </t>
    </r>
  </si>
  <si>
    <t>Jádrové vrty vrtané TK v hloubkovém intervalu 0,0 - 10,0 m</t>
  </si>
  <si>
    <t>bm</t>
  </si>
  <si>
    <t>Jádrové vrty vrtané TK v hloubce &gt; 10,0 m</t>
  </si>
  <si>
    <t xml:space="preserve">Jádrové vrty vrtané TK speciální soupravou do obtížně přístupných míst (např. pásový podvozek) v hloubkovém intervalu 0,0 - 10,0 m </t>
  </si>
  <si>
    <t>Jádrové vrty vrtané dvojitou jádrovkou s výplachem v hloubkovém intervalu 0,0 - 30,0 m</t>
  </si>
  <si>
    <t>Jádrové vrty vrtané dvojitou jádrovkou  s výplachem, speciální soupravou do obtížně přístupných míst (např. pásový podvozek) v hloubkovém intervalu 0,0 - 30,0 m</t>
  </si>
  <si>
    <r>
      <t>Presiometrické vrty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</si>
  <si>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 xml:space="preserve">Přibírka HG, KJ vrtu na </t>
    </r>
    <r>
      <rPr>
        <sz val="10"/>
        <color theme="1"/>
        <rFont val="Symbol"/>
        <family val="1"/>
      </rPr>
      <t>Æ</t>
    </r>
    <r>
      <rPr>
        <sz val="11"/>
        <color theme="1"/>
        <rFont val="Calibri"/>
        <family val="2"/>
        <scheme val="minor"/>
      </rPr>
      <t>165 mm</t>
    </r>
  </si>
  <si>
    <r>
      <t xml:space="preserve">Vystrojení HG, KJ vrtu PVC pažnicí </t>
    </r>
    <r>
      <rPr>
        <sz val="10"/>
        <color theme="1"/>
        <rFont val="Symbol"/>
        <family val="1"/>
      </rPr>
      <t>Æ</t>
    </r>
    <r>
      <rPr>
        <sz val="11"/>
        <color theme="1"/>
        <rFont val="Calibri"/>
        <family val="2"/>
        <scheme val="minor"/>
      </rPr>
      <t>125 mm, obsyp, těsnění</t>
    </r>
  </si>
  <si>
    <t>Kopané šachtice, včetně likvidace - předkop pro ověření inženýrských sítí</t>
  </si>
  <si>
    <t>ks</t>
  </si>
  <si>
    <t xml:space="preserve"> </t>
  </si>
  <si>
    <t>1.2.</t>
  </si>
  <si>
    <r>
      <t>B-</t>
    </r>
    <r>
      <rPr>
        <sz val="11"/>
        <color theme="1"/>
        <rFont val="Calibri"/>
        <family val="2"/>
        <scheme val="minor"/>
      </rPr>
      <t xml:space="preserve"> SOUVISEJÍCÍ PRÁCE </t>
    </r>
  </si>
  <si>
    <t>Příprava sondážního pracoviště pro vrty vrtané TK</t>
  </si>
  <si>
    <t>prac.</t>
  </si>
  <si>
    <t>Příprava sondážního pracoviště pro vrty vrtané s výplachem</t>
  </si>
  <si>
    <t>Příprava sondážního pracoviště pro vrty vrtané v obtížně přístupném terénu</t>
  </si>
  <si>
    <t>Provozní pažení a odpažení vrtů</t>
  </si>
  <si>
    <t>Osazení zhlaví vrtu (HG, KJ, inklino)</t>
  </si>
  <si>
    <t>Prostoje vrtné soupravy při realizaci presiometrických zkoušek</t>
  </si>
  <si>
    <t>hod.</t>
  </si>
  <si>
    <t>Likvidace vrtů hutněným záhozem</t>
  </si>
  <si>
    <t>m</t>
  </si>
  <si>
    <t>Skartace vrtného jádra</t>
  </si>
  <si>
    <t>Archivace vybraných částí vrtného jádra</t>
  </si>
  <si>
    <t>Doprava vrtné a doprovodné techniky (12 x 2 jízdy)</t>
  </si>
  <si>
    <t>km</t>
  </si>
  <si>
    <t>Projednání povolení ke vstupu na pozemky s vlastníky</t>
  </si>
  <si>
    <t>sonda</t>
  </si>
  <si>
    <t>Náhrada škod způsobených vstupem sondážní techniky</t>
  </si>
  <si>
    <t>celek</t>
  </si>
  <si>
    <t>Vybudování přístupových cest (výřez náletových dřevin, úprava terénu, event. náklady na speciální vrtání)</t>
  </si>
  <si>
    <t>Místní šetření a jednání s poškozenými</t>
  </si>
  <si>
    <t>DIO - Dopravně-inženýrská opatření, pronájem dopravního značení (vrt v komunikaci I. a II. třídy)</t>
  </si>
  <si>
    <t>1.3.</t>
  </si>
  <si>
    <r>
      <t>C-</t>
    </r>
    <r>
      <rPr>
        <sz val="11"/>
        <color theme="1"/>
        <rFont val="Calibri"/>
        <family val="2"/>
        <scheme val="minor"/>
      </rPr>
      <t xml:space="preserve"> ODBĚR VZORKŮ</t>
    </r>
  </si>
  <si>
    <t>Odběr vzorků  zemin / hornin - poloporušené - třída 3B</t>
  </si>
  <si>
    <t>Odběr vzorků  zemin / hornin - technologické - třída 3B</t>
  </si>
  <si>
    <t>Odběr vzorků  zemin / hornin - neporušené -  třída 1 (2) A - vtlačným břitovým odběrákem</t>
  </si>
  <si>
    <t>Odběr vzorků  hornin - neporušené -  třída 1 (2) A - z vrtného jádra vrtaného dvojitou jádrovkou</t>
  </si>
  <si>
    <t>Odběr vzorků vody (případně zeminy pro rozbor agresivity)</t>
  </si>
  <si>
    <t>Doprava vzorků do laboratoře (24 x 2 jízdy)</t>
  </si>
  <si>
    <t>dílčí mezisoučet - pol. 1.</t>
  </si>
  <si>
    <t>bez DPH</t>
  </si>
  <si>
    <t>2.</t>
  </si>
  <si>
    <t xml:space="preserve">POLNÍ ZKOUŠKY </t>
  </si>
  <si>
    <t>Presiometrické zkoušky</t>
  </si>
  <si>
    <t>zk.</t>
  </si>
  <si>
    <t>Doprava presiometrické soupravy (15 x 2 jízdy)</t>
  </si>
  <si>
    <t>Příprava a likvidace pracoviště a techniky pro presiometrickou zkoušku</t>
  </si>
  <si>
    <t>Dynamické penetrační zkoušky</t>
  </si>
  <si>
    <t>Doprava penetrační soupravy</t>
  </si>
  <si>
    <t>Příprava a likvidace pracoviště a techniky pro penetrační zkoušku</t>
  </si>
  <si>
    <t>Měření Schmidtovým tvrdoměrem</t>
  </si>
  <si>
    <t>Měření kapesním penetrometrem</t>
  </si>
  <si>
    <t>Komplexní vyhodnocení polních zkoušek</t>
  </si>
  <si>
    <t>dílčí mezisoučet - pol. 2.</t>
  </si>
  <si>
    <t>3.</t>
  </si>
  <si>
    <t>GEOFYZIKÁLNÍ PRÁCE</t>
  </si>
  <si>
    <t>Přípravné práce, rešerše</t>
  </si>
  <si>
    <t>Seismické metody - mělká refrakční seismika (MRS)</t>
  </si>
  <si>
    <t>Vertikální elektrické sondování (VES)</t>
  </si>
  <si>
    <t>bod</t>
  </si>
  <si>
    <t>Odporové profilování (DOP)</t>
  </si>
  <si>
    <t>Odporová tomografie</t>
  </si>
  <si>
    <t>Gravimetrie (tíhová měření)</t>
  </si>
  <si>
    <t>Georadarové měření (GPR)</t>
  </si>
  <si>
    <t>Vytyčení geofyzikálních profilů</t>
  </si>
  <si>
    <t>Doprava měřící aparatury a měřící skupiny (10 x 2 jízdy)</t>
  </si>
  <si>
    <t>Karotážní měření ve vrtech (komplexní GT a HG metody)</t>
  </si>
  <si>
    <t>Doprava karotážní soupravy</t>
  </si>
  <si>
    <t>Zpracování dat, vypracování závěrečné zprávy</t>
  </si>
  <si>
    <t>dílčí mezisoučet - pol. 3.</t>
  </si>
  <si>
    <t>4.</t>
  </si>
  <si>
    <t>LABORATORNÍ PRÁCE</t>
  </si>
  <si>
    <t>4.1.</t>
  </si>
  <si>
    <t xml:space="preserve">Základní klasifikační rozbory vzorku 3B ("poloporušený vzorek") </t>
  </si>
  <si>
    <t xml:space="preserve">Základní klasifikační rozbory vzorku 1 (2) A ("neporušený vzorek") </t>
  </si>
  <si>
    <t>Zkoušky vzorků 1 (2) A (neporušených vzorků) - stlačitelnost s časovým průběhem</t>
  </si>
  <si>
    <t>Zkoušky vzorků 1 (2) A (neporušených vzorků)  - krabicový smyk (4 krabice) - efektivní pevnost</t>
  </si>
  <si>
    <t>Zkoušky vzorků hornin - jednoosý a prostý tlak</t>
  </si>
  <si>
    <t>Technologické rozbory (PS + CBR + CBRsat + IBI)</t>
  </si>
  <si>
    <t>Rozbor vody - stanovení agresivity na beton a ocelové konstrukce</t>
  </si>
  <si>
    <t>Stanovení agresivity zemin (hornin)</t>
  </si>
  <si>
    <t>Petrografický rozbor horniny</t>
  </si>
  <si>
    <t>Speciální technologické zkoušky hornin pro tunelové stavby</t>
  </si>
  <si>
    <t>Komplexní vyhodnocení labortorních prací</t>
  </si>
  <si>
    <t>dílčí mezisoučet - pol. 4.</t>
  </si>
  <si>
    <t>5.</t>
  </si>
  <si>
    <t>GEODETICKÉ PRÁCE</t>
  </si>
  <si>
    <t xml:space="preserve">Vytýčení sond a polních zkoušek </t>
  </si>
  <si>
    <t>Polohopisné a výškopisné zaměření sond a zk.  JTSK, Bpv</t>
  </si>
  <si>
    <t>Zaměření studní a vztažných objektů</t>
  </si>
  <si>
    <t>Doprava měřící aparatury a měřičské skupiny (8 x 2 jízdy)</t>
  </si>
  <si>
    <t>Vytyčení a ověření podzemních inž. sítí</t>
  </si>
  <si>
    <t>dílčí mezisoučet - pol. 5.</t>
  </si>
  <si>
    <t>6.</t>
  </si>
  <si>
    <t>HYDROGEOLOGICKÉ PRÁCE</t>
  </si>
  <si>
    <t>Rešerše archivních podkladů</t>
  </si>
  <si>
    <t>Rekognoskace terénu</t>
  </si>
  <si>
    <t>Sled a řízení prací, hydrogeologická dokumentace</t>
  </si>
  <si>
    <t>Hydrodynamické zkoušky ve vrtech</t>
  </si>
  <si>
    <t>Slug testy</t>
  </si>
  <si>
    <t>Provizorní vystrojení vrtů pro realizaci Slug testů</t>
  </si>
  <si>
    <t>Pasportizace - záměr hladin ve studních a vrtech po dobu realizace průzkumu</t>
  </si>
  <si>
    <t>objekt</t>
  </si>
  <si>
    <t>Odběry vzorků - dynamicky</t>
  </si>
  <si>
    <r>
      <t>Rozbor vody - ÚCHR, NEL, SiO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TOC</t>
    </r>
  </si>
  <si>
    <t>Rozbor vody - pH, EC, rozpuštěný kyslík, t</t>
  </si>
  <si>
    <t>Záměr průtoků - hydrologická měření</t>
  </si>
  <si>
    <t>profil</t>
  </si>
  <si>
    <t>Dopravní náklady (5 x 2 jízdy)</t>
  </si>
  <si>
    <t>Placená meteorologická data ČHMÚ - srážkové úhrny, hladiny podzemních vod</t>
  </si>
  <si>
    <t>soubor</t>
  </si>
  <si>
    <t>dílčí mezisoučet - pol. 6.</t>
  </si>
  <si>
    <t>7.</t>
  </si>
  <si>
    <t>PEDOLOGICKÝ PRŮZKUM</t>
  </si>
  <si>
    <t>Pedologické terénní sondování</t>
  </si>
  <si>
    <t>Klasifikace půdních typů, zpracování mapy skrývkových oblastí, vypracování závěrečné zprávy</t>
  </si>
  <si>
    <t xml:space="preserve">Doprava </t>
  </si>
  <si>
    <t>dílčí mezisoučet - pol. 7.</t>
  </si>
  <si>
    <t>8.</t>
  </si>
  <si>
    <t>KOROZNÍ PRŮZKUM</t>
  </si>
  <si>
    <t>Měření intenzity bludných proudů a stanovení měrných odporů</t>
  </si>
  <si>
    <t>Zpracování a vyhodnocení naměřených dat, vypracování závěrečné zprávy</t>
  </si>
  <si>
    <t>Doprava (2 x 2 jízdy)</t>
  </si>
  <si>
    <t>dílčí mezisoučet - pol. 8.</t>
  </si>
  <si>
    <t>9.</t>
  </si>
  <si>
    <t>VÝKONY GEOLOGICKÉ SLUŽBY</t>
  </si>
  <si>
    <t>Přípravné práce - rešerše podkladů</t>
  </si>
  <si>
    <t>Vypracování realizační dokumentace průzkumu</t>
  </si>
  <si>
    <t>Sled, řízení, koordinace sondážních prací, GT dozor</t>
  </si>
  <si>
    <t>Geologická dokumentace průzkumných sond</t>
  </si>
  <si>
    <t>Geologická dokumentace přirozených odkryvů a skalních výchozů</t>
  </si>
  <si>
    <t>Inženýrskogeologické mapování</t>
  </si>
  <si>
    <t>Hydrogeologické mapování</t>
  </si>
  <si>
    <t>Inženýrskogeologické a hydrogeologické zhodnocení zájmového území</t>
  </si>
  <si>
    <t>Vyhodnocení geotechnických vlastností zemin a hornin</t>
  </si>
  <si>
    <t>Dopravní náklady</t>
  </si>
  <si>
    <t>Zpracování předběžné zprávy</t>
  </si>
  <si>
    <t>Zpracování závěrečné zprávy (včetně graf. a digitálních výstupů, fotodokumentace)</t>
  </si>
  <si>
    <r>
      <t>Celkem (</t>
    </r>
    <r>
      <rPr>
        <i/>
        <sz val="9"/>
        <color theme="8" tint="0.39998000860214233"/>
        <rFont val="Arial CE"/>
        <family val="2"/>
      </rPr>
      <t>XX%</t>
    </r>
    <r>
      <rPr>
        <i/>
        <sz val="9"/>
        <rFont val="Arial CE"/>
        <family val="2"/>
      </rPr>
      <t xml:space="preserve"> ze základu položek 1-8)</t>
    </r>
  </si>
  <si>
    <t>základ</t>
  </si>
  <si>
    <t>dílčí mezisoučet - pol. 9.</t>
  </si>
  <si>
    <t>cena celkem bez DPH</t>
  </si>
  <si>
    <t xml:space="preserve">R E K A P I T U L A C E </t>
  </si>
  <si>
    <t>Celkem bez DPH</t>
  </si>
  <si>
    <t>DPH</t>
  </si>
  <si>
    <t>Včetně DPH</t>
  </si>
  <si>
    <t>Celkem:</t>
  </si>
  <si>
    <t>DPH (21%)</t>
  </si>
  <si>
    <t>Celkem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</si>
</sst>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#,##0\ &quot;Kč&quot;"/>
    <numFmt numFmtId="166" formatCode="0.0%"/>
    <numFmt numFmtId="167" formatCode="0.0"/>
    <numFmt numFmtId="168" formatCode="#,##0.00\ &quot;Kč&quot;"/>
    <numFmt numFmtId="169" formatCode="0.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theme="1"/>
      <name val="Calibri"/>
      <family val="2"/>
      <scheme val="minor"/>
    </font>
    <font>
      <b/>
      <sz val="10"/>
      <name val="Times New Roman CE"/>
      <family val="2"/>
    </font>
    <font>
      <sz val="10"/>
      <color indexed="8"/>
      <name val="Arial CE"/>
      <family val="2"/>
    </font>
    <font>
      <sz val="9"/>
      <name val="Arial CE"/>
      <family val="2"/>
    </font>
    <font>
      <sz val="10"/>
      <name val="Times New Roman CE"/>
      <family val="2"/>
    </font>
    <font>
      <sz val="9"/>
      <name val="Times New Roman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Symbol"/>
      <family val="1"/>
    </font>
    <font>
      <sz val="10"/>
      <color theme="1"/>
      <name val="Symbol"/>
      <family val="1"/>
    </font>
    <font>
      <sz val="9"/>
      <color rgb="FFFF0000"/>
      <name val="Arial"/>
      <family val="2"/>
    </font>
    <font>
      <sz val="8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 CE"/>
      <family val="2"/>
    </font>
    <font>
      <sz val="10"/>
      <name val="Calibri"/>
      <family val="2"/>
      <scheme val="minor"/>
    </font>
    <font>
      <sz val="9"/>
      <name val="Times New Roman"/>
      <family val="1"/>
    </font>
    <font>
      <b/>
      <sz val="10"/>
      <name val="Arial"/>
      <family val="2"/>
    </font>
    <font>
      <vertAlign val="subscript"/>
      <sz val="10"/>
      <color theme="1"/>
      <name val="Calibri"/>
      <family val="2"/>
      <scheme val="minor"/>
    </font>
    <font>
      <i/>
      <sz val="9"/>
      <name val="Arial CE"/>
      <family val="2"/>
    </font>
    <font>
      <i/>
      <sz val="9"/>
      <color theme="8" tint="0.39998000860214233"/>
      <name val="Arial CE"/>
      <family val="2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/>
      <top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260">
    <xf numFmtId="0" fontId="0" fillId="0" borderId="0" xfId="0"/>
    <xf numFmtId="0" fontId="2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 quotePrefix="1">
      <alignment horizontal="left"/>
    </xf>
    <xf numFmtId="0" fontId="2" fillId="0" borderId="2" xfId="0" applyFont="1" applyBorder="1" applyAlignment="1">
      <alignment/>
    </xf>
    <xf numFmtId="0" fontId="2" fillId="0" borderId="6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8" xfId="0" applyFont="1" applyBorder="1" applyAlignment="1" quotePrefix="1">
      <alignment horizontal="center"/>
    </xf>
    <xf numFmtId="3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1" fontId="3" fillId="0" borderId="6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4" xfId="0" applyFont="1" applyBorder="1" applyAlignment="1" quotePrefix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1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2" fillId="0" borderId="4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3" fontId="12" fillId="2" borderId="11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2" fillId="0" borderId="4" xfId="0" applyFont="1" applyBorder="1" applyAlignment="1">
      <alignment horizontal="right" vertical="top"/>
    </xf>
    <xf numFmtId="0" fontId="12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" fontId="10" fillId="0" borderId="11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right"/>
    </xf>
    <xf numFmtId="3" fontId="16" fillId="0" borderId="5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3" fillId="0" borderId="4" xfId="0" applyFont="1" applyBorder="1" applyAlignment="1" quotePrefix="1">
      <alignment horizontal="right"/>
    </xf>
    <xf numFmtId="0" fontId="20" fillId="0" borderId="12" xfId="0" applyFont="1" applyBorder="1" applyAlignment="1" quotePrefix="1">
      <alignment horizontal="right"/>
    </xf>
    <xf numFmtId="0" fontId="20" fillId="0" borderId="12" xfId="0" applyFont="1" applyBorder="1" applyAlignment="1">
      <alignment/>
    </xf>
    <xf numFmtId="3" fontId="20" fillId="0" borderId="12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1" fontId="3" fillId="0" borderId="13" xfId="0" applyNumberFormat="1" applyFont="1" applyFill="1" applyBorder="1" applyAlignment="1" quotePrefix="1">
      <alignment horizontal="right"/>
    </xf>
    <xf numFmtId="0" fontId="4" fillId="0" borderId="12" xfId="0" applyFont="1" applyBorder="1" applyAlignment="1">
      <alignment/>
    </xf>
    <xf numFmtId="3" fontId="21" fillId="0" borderId="13" xfId="0" applyNumberFormat="1" applyFont="1" applyFill="1" applyBorder="1" applyAlignment="1">
      <alignment/>
    </xf>
    <xf numFmtId="165" fontId="18" fillId="0" borderId="14" xfId="0" applyNumberFormat="1" applyFont="1" applyFill="1" applyBorder="1" applyAlignment="1">
      <alignment horizontal="right"/>
    </xf>
    <xf numFmtId="165" fontId="9" fillId="0" borderId="0" xfId="0" applyNumberFormat="1" applyFont="1" applyAlignment="1">
      <alignment horizontal="center"/>
    </xf>
    <xf numFmtId="166" fontId="7" fillId="0" borderId="0" xfId="0" applyNumberFormat="1" applyFont="1" applyBorder="1" applyAlignment="1" quotePrefix="1">
      <alignment horizontal="left"/>
    </xf>
    <xf numFmtId="0" fontId="2" fillId="0" borderId="4" xfId="0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quotePrefix="1">
      <alignment horizontal="right"/>
    </xf>
    <xf numFmtId="0" fontId="22" fillId="0" borderId="0" xfId="0" applyFont="1" applyFill="1" applyBorder="1" applyAlignment="1">
      <alignment/>
    </xf>
    <xf numFmtId="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2" fillId="0" borderId="4" xfId="0" applyFont="1" applyBorder="1" applyAlignment="1" quotePrefix="1">
      <alignment horizontal="right"/>
    </xf>
    <xf numFmtId="49" fontId="23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4" fontId="3" fillId="0" borderId="5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4" xfId="0" applyNumberFormat="1" applyFont="1" applyFill="1" applyBorder="1" applyAlignment="1">
      <alignment horizontal="right"/>
    </xf>
    <xf numFmtId="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20" fillId="0" borderId="16" xfId="0" applyFont="1" applyBorder="1" applyAlignment="1" quotePrefix="1">
      <alignment horizontal="right"/>
    </xf>
    <xf numFmtId="0" fontId="20" fillId="0" borderId="16" xfId="0" applyFont="1" applyBorder="1" applyAlignment="1">
      <alignment/>
    </xf>
    <xf numFmtId="3" fontId="20" fillId="0" borderId="16" xfId="0" applyNumberFormat="1" applyFont="1" applyBorder="1" applyAlignment="1">
      <alignment/>
    </xf>
    <xf numFmtId="0" fontId="20" fillId="0" borderId="16" xfId="0" applyFont="1" applyBorder="1" applyAlignment="1">
      <alignment horizontal="center"/>
    </xf>
    <xf numFmtId="1" fontId="3" fillId="0" borderId="17" xfId="0" applyNumberFormat="1" applyFont="1" applyFill="1" applyBorder="1" applyAlignment="1" quotePrefix="1">
      <alignment horizontal="right"/>
    </xf>
    <xf numFmtId="0" fontId="4" fillId="0" borderId="16" xfId="0" applyFont="1" applyBorder="1" applyAlignment="1">
      <alignment/>
    </xf>
    <xf numFmtId="3" fontId="21" fillId="0" borderId="17" xfId="0" applyNumberFormat="1" applyFont="1" applyFill="1" applyBorder="1" applyAlignment="1">
      <alignment/>
    </xf>
    <xf numFmtId="165" fontId="18" fillId="0" borderId="18" xfId="0" applyNumberFormat="1" applyFont="1" applyFill="1" applyBorder="1" applyAlignment="1">
      <alignment horizontal="right"/>
    </xf>
    <xf numFmtId="49" fontId="23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" fontId="2" fillId="0" borderId="6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9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2" fillId="0" borderId="19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0" fontId="12" fillId="0" borderId="0" xfId="20" applyFont="1" applyBorder="1" applyAlignment="1">
      <alignment horizontal="center"/>
      <protection/>
    </xf>
    <xf numFmtId="0" fontId="12" fillId="0" borderId="15" xfId="20" applyFont="1" applyBorder="1" applyAlignment="1">
      <alignment horizontal="center"/>
      <protection/>
    </xf>
    <xf numFmtId="0" fontId="1" fillId="0" borderId="0" xfId="20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3" fontId="12" fillId="0" borderId="11" xfId="20" applyNumberFormat="1" applyFont="1" applyFill="1" applyBorder="1" applyAlignment="1">
      <alignment horizontal="right"/>
      <protection/>
    </xf>
    <xf numFmtId="0" fontId="12" fillId="0" borderId="15" xfId="20" applyFont="1" applyFill="1" applyBorder="1" applyAlignment="1">
      <alignment horizontal="center"/>
      <protection/>
    </xf>
    <xf numFmtId="0" fontId="7" fillId="0" borderId="15" xfId="0" applyFont="1" applyFill="1" applyBorder="1" applyAlignment="1">
      <alignment horizontal="center"/>
    </xf>
    <xf numFmtId="3" fontId="12" fillId="2" borderId="20" xfId="0" applyNumberFormat="1" applyFont="1" applyFill="1" applyBorder="1" applyAlignment="1">
      <alignment horizontal="right"/>
    </xf>
    <xf numFmtId="0" fontId="12" fillId="0" borderId="21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right"/>
    </xf>
    <xf numFmtId="9" fontId="7" fillId="0" borderId="0" xfId="0" applyNumberFormat="1" applyFont="1" applyBorder="1" applyAlignment="1" quotePrefix="1">
      <alignment horizontal="left"/>
    </xf>
    <xf numFmtId="167" fontId="12" fillId="0" borderId="1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24" xfId="0" applyNumberFormat="1" applyFont="1" applyBorder="1" applyAlignment="1">
      <alignment horizontal="right"/>
    </xf>
    <xf numFmtId="0" fontId="7" fillId="0" borderId="0" xfId="0" applyFont="1" applyFill="1" applyBorder="1" applyAlignment="1" quotePrefix="1">
      <alignment horizontal="left"/>
    </xf>
    <xf numFmtId="164" fontId="12" fillId="0" borderId="5" xfId="0" applyNumberFormat="1" applyFont="1" applyFill="1" applyBorder="1" applyAlignment="1">
      <alignment horizontal="right"/>
    </xf>
    <xf numFmtId="9" fontId="7" fillId="0" borderId="0" xfId="0" applyNumberFormat="1" applyFont="1" applyBorder="1" applyAlignment="1">
      <alignment/>
    </xf>
    <xf numFmtId="1" fontId="7" fillId="0" borderId="25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3" fontId="7" fillId="0" borderId="25" xfId="0" applyNumberFormat="1" applyFont="1" applyFill="1" applyBorder="1" applyAlignment="1">
      <alignment horizontal="right"/>
    </xf>
    <xf numFmtId="164" fontId="12" fillId="0" borderId="24" xfId="0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7" fillId="2" borderId="2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6" xfId="0" applyFont="1" applyBorder="1" applyAlignment="1">
      <alignment horizontal="center"/>
    </xf>
    <xf numFmtId="3" fontId="6" fillId="0" borderId="22" xfId="0" applyNumberFormat="1" applyFont="1" applyFill="1" applyBorder="1" applyAlignment="1">
      <alignment horizontal="right"/>
    </xf>
    <xf numFmtId="168" fontId="4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15" xfId="0" applyFont="1" applyBorder="1" applyAlignment="1">
      <alignment horizontal="center"/>
    </xf>
    <xf numFmtId="2" fontId="3" fillId="0" borderId="11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64" fontId="7" fillId="0" borderId="5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8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169" fontId="2" fillId="0" borderId="28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3" fontId="4" fillId="0" borderId="3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3" fontId="4" fillId="0" borderId="5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3" fontId="3" fillId="0" borderId="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8" fillId="0" borderId="31" xfId="0" applyFont="1" applyBorder="1" applyAlignment="1">
      <alignment/>
    </xf>
    <xf numFmtId="0" fontId="2" fillId="0" borderId="31" xfId="0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0" fontId="3" fillId="0" borderId="0" xfId="0" applyFont="1" applyBorder="1" applyAlignment="1" quotePrefix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3" xfId="0" applyFont="1" applyBorder="1" applyAlignment="1" quotePrefix="1">
      <alignment horizontal="right"/>
    </xf>
    <xf numFmtId="0" fontId="8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35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right"/>
    </xf>
    <xf numFmtId="3" fontId="2" fillId="0" borderId="31" xfId="0" applyNumberFormat="1" applyFont="1" applyFill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right"/>
    </xf>
    <xf numFmtId="3" fontId="2" fillId="0" borderId="16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20" applyFont="1" applyFill="1" applyBorder="1" applyAlignment="1">
      <alignment horizontal="left" wrapText="1"/>
      <protection/>
    </xf>
    <xf numFmtId="0" fontId="1" fillId="0" borderId="15" xfId="20" applyFont="1" applyFill="1" applyBorder="1" applyAlignment="1">
      <alignment horizontal="left" wrapText="1"/>
      <protection/>
    </xf>
    <xf numFmtId="0" fontId="3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" fillId="0" borderId="0" xfId="20" applyFont="1" applyFill="1" applyBorder="1" applyAlignment="1">
      <alignment horizontal="left"/>
      <protection/>
    </xf>
    <xf numFmtId="0" fontId="1" fillId="0" borderId="15" xfId="20" applyFont="1" applyFill="1" applyBorder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11-SGG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1"/>
  <sheetViews>
    <sheetView tabSelected="1" workbookViewId="0" topLeftCell="A58">
      <selection activeCell="G64" sqref="G64"/>
    </sheetView>
  </sheetViews>
  <sheetFormatPr defaultColWidth="9.140625" defaultRowHeight="15"/>
  <cols>
    <col min="1" max="1" width="4.8515625" style="236" customWidth="1"/>
    <col min="2" max="2" width="4.28125" style="12" customWidth="1"/>
    <col min="3" max="3" width="19.421875" style="13" customWidth="1"/>
    <col min="4" max="4" width="13.00390625" style="13" customWidth="1"/>
    <col min="5" max="5" width="11.421875" style="13" customWidth="1"/>
    <col min="6" max="6" width="38.140625" style="13" customWidth="1"/>
    <col min="7" max="7" width="7.28125" style="245" customWidth="1"/>
    <col min="8" max="8" width="11.28125" style="12" customWidth="1"/>
    <col min="9" max="9" width="9.8515625" style="15" customWidth="1"/>
    <col min="10" max="10" width="15.140625" style="242" customWidth="1"/>
    <col min="11" max="13" width="9.140625" style="182" customWidth="1"/>
    <col min="14" max="14" width="9.00390625" style="10" customWidth="1"/>
    <col min="15" max="15" width="24.140625" style="8" customWidth="1"/>
    <col min="16" max="16" width="13.57421875" style="9" bestFit="1" customWidth="1"/>
    <col min="17" max="256" width="9.140625" style="10" customWidth="1"/>
    <col min="257" max="257" width="4.8515625" style="10" customWidth="1"/>
    <col min="258" max="258" width="4.28125" style="10" customWidth="1"/>
    <col min="259" max="259" width="19.421875" style="10" customWidth="1"/>
    <col min="260" max="260" width="13.00390625" style="10" customWidth="1"/>
    <col min="261" max="261" width="11.421875" style="10" customWidth="1"/>
    <col min="262" max="262" width="38.140625" style="10" customWidth="1"/>
    <col min="263" max="263" width="7.28125" style="10" customWidth="1"/>
    <col min="264" max="264" width="11.28125" style="10" customWidth="1"/>
    <col min="265" max="265" width="9.8515625" style="10" customWidth="1"/>
    <col min="266" max="266" width="15.140625" style="10" customWidth="1"/>
    <col min="267" max="269" width="9.140625" style="10" customWidth="1"/>
    <col min="270" max="270" width="9.00390625" style="10" customWidth="1"/>
    <col min="271" max="271" width="24.140625" style="10" customWidth="1"/>
    <col min="272" max="272" width="13.57421875" style="10" bestFit="1" customWidth="1"/>
    <col min="273" max="512" width="9.140625" style="10" customWidth="1"/>
    <col min="513" max="513" width="4.8515625" style="10" customWidth="1"/>
    <col min="514" max="514" width="4.28125" style="10" customWidth="1"/>
    <col min="515" max="515" width="19.421875" style="10" customWidth="1"/>
    <col min="516" max="516" width="13.00390625" style="10" customWidth="1"/>
    <col min="517" max="517" width="11.421875" style="10" customWidth="1"/>
    <col min="518" max="518" width="38.140625" style="10" customWidth="1"/>
    <col min="519" max="519" width="7.28125" style="10" customWidth="1"/>
    <col min="520" max="520" width="11.28125" style="10" customWidth="1"/>
    <col min="521" max="521" width="9.8515625" style="10" customWidth="1"/>
    <col min="522" max="522" width="15.140625" style="10" customWidth="1"/>
    <col min="523" max="525" width="9.140625" style="10" customWidth="1"/>
    <col min="526" max="526" width="9.00390625" style="10" customWidth="1"/>
    <col min="527" max="527" width="24.140625" style="10" customWidth="1"/>
    <col min="528" max="528" width="13.57421875" style="10" bestFit="1" customWidth="1"/>
    <col min="529" max="768" width="9.140625" style="10" customWidth="1"/>
    <col min="769" max="769" width="4.8515625" style="10" customWidth="1"/>
    <col min="770" max="770" width="4.28125" style="10" customWidth="1"/>
    <col min="771" max="771" width="19.421875" style="10" customWidth="1"/>
    <col min="772" max="772" width="13.00390625" style="10" customWidth="1"/>
    <col min="773" max="773" width="11.421875" style="10" customWidth="1"/>
    <col min="774" max="774" width="38.140625" style="10" customWidth="1"/>
    <col min="775" max="775" width="7.28125" style="10" customWidth="1"/>
    <col min="776" max="776" width="11.28125" style="10" customWidth="1"/>
    <col min="777" max="777" width="9.8515625" style="10" customWidth="1"/>
    <col min="778" max="778" width="15.140625" style="10" customWidth="1"/>
    <col min="779" max="781" width="9.140625" style="10" customWidth="1"/>
    <col min="782" max="782" width="9.00390625" style="10" customWidth="1"/>
    <col min="783" max="783" width="24.140625" style="10" customWidth="1"/>
    <col min="784" max="784" width="13.57421875" style="10" bestFit="1" customWidth="1"/>
    <col min="785" max="1024" width="9.140625" style="10" customWidth="1"/>
    <col min="1025" max="1025" width="4.8515625" style="10" customWidth="1"/>
    <col min="1026" max="1026" width="4.28125" style="10" customWidth="1"/>
    <col min="1027" max="1027" width="19.421875" style="10" customWidth="1"/>
    <col min="1028" max="1028" width="13.00390625" style="10" customWidth="1"/>
    <col min="1029" max="1029" width="11.421875" style="10" customWidth="1"/>
    <col min="1030" max="1030" width="38.140625" style="10" customWidth="1"/>
    <col min="1031" max="1031" width="7.28125" style="10" customWidth="1"/>
    <col min="1032" max="1032" width="11.28125" style="10" customWidth="1"/>
    <col min="1033" max="1033" width="9.8515625" style="10" customWidth="1"/>
    <col min="1034" max="1034" width="15.140625" style="10" customWidth="1"/>
    <col min="1035" max="1037" width="9.140625" style="10" customWidth="1"/>
    <col min="1038" max="1038" width="9.00390625" style="10" customWidth="1"/>
    <col min="1039" max="1039" width="24.140625" style="10" customWidth="1"/>
    <col min="1040" max="1040" width="13.57421875" style="10" bestFit="1" customWidth="1"/>
    <col min="1041" max="1280" width="9.140625" style="10" customWidth="1"/>
    <col min="1281" max="1281" width="4.8515625" style="10" customWidth="1"/>
    <col min="1282" max="1282" width="4.28125" style="10" customWidth="1"/>
    <col min="1283" max="1283" width="19.421875" style="10" customWidth="1"/>
    <col min="1284" max="1284" width="13.00390625" style="10" customWidth="1"/>
    <col min="1285" max="1285" width="11.421875" style="10" customWidth="1"/>
    <col min="1286" max="1286" width="38.140625" style="10" customWidth="1"/>
    <col min="1287" max="1287" width="7.28125" style="10" customWidth="1"/>
    <col min="1288" max="1288" width="11.28125" style="10" customWidth="1"/>
    <col min="1289" max="1289" width="9.8515625" style="10" customWidth="1"/>
    <col min="1290" max="1290" width="15.140625" style="10" customWidth="1"/>
    <col min="1291" max="1293" width="9.140625" style="10" customWidth="1"/>
    <col min="1294" max="1294" width="9.00390625" style="10" customWidth="1"/>
    <col min="1295" max="1295" width="24.140625" style="10" customWidth="1"/>
    <col min="1296" max="1296" width="13.57421875" style="10" bestFit="1" customWidth="1"/>
    <col min="1297" max="1536" width="9.140625" style="10" customWidth="1"/>
    <col min="1537" max="1537" width="4.8515625" style="10" customWidth="1"/>
    <col min="1538" max="1538" width="4.28125" style="10" customWidth="1"/>
    <col min="1539" max="1539" width="19.421875" style="10" customWidth="1"/>
    <col min="1540" max="1540" width="13.00390625" style="10" customWidth="1"/>
    <col min="1541" max="1541" width="11.421875" style="10" customWidth="1"/>
    <col min="1542" max="1542" width="38.140625" style="10" customWidth="1"/>
    <col min="1543" max="1543" width="7.28125" style="10" customWidth="1"/>
    <col min="1544" max="1544" width="11.28125" style="10" customWidth="1"/>
    <col min="1545" max="1545" width="9.8515625" style="10" customWidth="1"/>
    <col min="1546" max="1546" width="15.140625" style="10" customWidth="1"/>
    <col min="1547" max="1549" width="9.140625" style="10" customWidth="1"/>
    <col min="1550" max="1550" width="9.00390625" style="10" customWidth="1"/>
    <col min="1551" max="1551" width="24.140625" style="10" customWidth="1"/>
    <col min="1552" max="1552" width="13.57421875" style="10" bestFit="1" customWidth="1"/>
    <col min="1553" max="1792" width="9.140625" style="10" customWidth="1"/>
    <col min="1793" max="1793" width="4.8515625" style="10" customWidth="1"/>
    <col min="1794" max="1794" width="4.28125" style="10" customWidth="1"/>
    <col min="1795" max="1795" width="19.421875" style="10" customWidth="1"/>
    <col min="1796" max="1796" width="13.00390625" style="10" customWidth="1"/>
    <col min="1797" max="1797" width="11.421875" style="10" customWidth="1"/>
    <col min="1798" max="1798" width="38.140625" style="10" customWidth="1"/>
    <col min="1799" max="1799" width="7.28125" style="10" customWidth="1"/>
    <col min="1800" max="1800" width="11.28125" style="10" customWidth="1"/>
    <col min="1801" max="1801" width="9.8515625" style="10" customWidth="1"/>
    <col min="1802" max="1802" width="15.140625" style="10" customWidth="1"/>
    <col min="1803" max="1805" width="9.140625" style="10" customWidth="1"/>
    <col min="1806" max="1806" width="9.00390625" style="10" customWidth="1"/>
    <col min="1807" max="1807" width="24.140625" style="10" customWidth="1"/>
    <col min="1808" max="1808" width="13.57421875" style="10" bestFit="1" customWidth="1"/>
    <col min="1809" max="2048" width="9.140625" style="10" customWidth="1"/>
    <col min="2049" max="2049" width="4.8515625" style="10" customWidth="1"/>
    <col min="2050" max="2050" width="4.28125" style="10" customWidth="1"/>
    <col min="2051" max="2051" width="19.421875" style="10" customWidth="1"/>
    <col min="2052" max="2052" width="13.00390625" style="10" customWidth="1"/>
    <col min="2053" max="2053" width="11.421875" style="10" customWidth="1"/>
    <col min="2054" max="2054" width="38.140625" style="10" customWidth="1"/>
    <col min="2055" max="2055" width="7.28125" style="10" customWidth="1"/>
    <col min="2056" max="2056" width="11.28125" style="10" customWidth="1"/>
    <col min="2057" max="2057" width="9.8515625" style="10" customWidth="1"/>
    <col min="2058" max="2058" width="15.140625" style="10" customWidth="1"/>
    <col min="2059" max="2061" width="9.140625" style="10" customWidth="1"/>
    <col min="2062" max="2062" width="9.00390625" style="10" customWidth="1"/>
    <col min="2063" max="2063" width="24.140625" style="10" customWidth="1"/>
    <col min="2064" max="2064" width="13.57421875" style="10" bestFit="1" customWidth="1"/>
    <col min="2065" max="2304" width="9.140625" style="10" customWidth="1"/>
    <col min="2305" max="2305" width="4.8515625" style="10" customWidth="1"/>
    <col min="2306" max="2306" width="4.28125" style="10" customWidth="1"/>
    <col min="2307" max="2307" width="19.421875" style="10" customWidth="1"/>
    <col min="2308" max="2308" width="13.00390625" style="10" customWidth="1"/>
    <col min="2309" max="2309" width="11.421875" style="10" customWidth="1"/>
    <col min="2310" max="2310" width="38.140625" style="10" customWidth="1"/>
    <col min="2311" max="2311" width="7.28125" style="10" customWidth="1"/>
    <col min="2312" max="2312" width="11.28125" style="10" customWidth="1"/>
    <col min="2313" max="2313" width="9.8515625" style="10" customWidth="1"/>
    <col min="2314" max="2314" width="15.140625" style="10" customWidth="1"/>
    <col min="2315" max="2317" width="9.140625" style="10" customWidth="1"/>
    <col min="2318" max="2318" width="9.00390625" style="10" customWidth="1"/>
    <col min="2319" max="2319" width="24.140625" style="10" customWidth="1"/>
    <col min="2320" max="2320" width="13.57421875" style="10" bestFit="1" customWidth="1"/>
    <col min="2321" max="2560" width="9.140625" style="10" customWidth="1"/>
    <col min="2561" max="2561" width="4.8515625" style="10" customWidth="1"/>
    <col min="2562" max="2562" width="4.28125" style="10" customWidth="1"/>
    <col min="2563" max="2563" width="19.421875" style="10" customWidth="1"/>
    <col min="2564" max="2564" width="13.00390625" style="10" customWidth="1"/>
    <col min="2565" max="2565" width="11.421875" style="10" customWidth="1"/>
    <col min="2566" max="2566" width="38.140625" style="10" customWidth="1"/>
    <col min="2567" max="2567" width="7.28125" style="10" customWidth="1"/>
    <col min="2568" max="2568" width="11.28125" style="10" customWidth="1"/>
    <col min="2569" max="2569" width="9.8515625" style="10" customWidth="1"/>
    <col min="2570" max="2570" width="15.140625" style="10" customWidth="1"/>
    <col min="2571" max="2573" width="9.140625" style="10" customWidth="1"/>
    <col min="2574" max="2574" width="9.00390625" style="10" customWidth="1"/>
    <col min="2575" max="2575" width="24.140625" style="10" customWidth="1"/>
    <col min="2576" max="2576" width="13.57421875" style="10" bestFit="1" customWidth="1"/>
    <col min="2577" max="2816" width="9.140625" style="10" customWidth="1"/>
    <col min="2817" max="2817" width="4.8515625" style="10" customWidth="1"/>
    <col min="2818" max="2818" width="4.28125" style="10" customWidth="1"/>
    <col min="2819" max="2819" width="19.421875" style="10" customWidth="1"/>
    <col min="2820" max="2820" width="13.00390625" style="10" customWidth="1"/>
    <col min="2821" max="2821" width="11.421875" style="10" customWidth="1"/>
    <col min="2822" max="2822" width="38.140625" style="10" customWidth="1"/>
    <col min="2823" max="2823" width="7.28125" style="10" customWidth="1"/>
    <col min="2824" max="2824" width="11.28125" style="10" customWidth="1"/>
    <col min="2825" max="2825" width="9.8515625" style="10" customWidth="1"/>
    <col min="2826" max="2826" width="15.140625" style="10" customWidth="1"/>
    <col min="2827" max="2829" width="9.140625" style="10" customWidth="1"/>
    <col min="2830" max="2830" width="9.00390625" style="10" customWidth="1"/>
    <col min="2831" max="2831" width="24.140625" style="10" customWidth="1"/>
    <col min="2832" max="2832" width="13.57421875" style="10" bestFit="1" customWidth="1"/>
    <col min="2833" max="3072" width="9.140625" style="10" customWidth="1"/>
    <col min="3073" max="3073" width="4.8515625" style="10" customWidth="1"/>
    <col min="3074" max="3074" width="4.28125" style="10" customWidth="1"/>
    <col min="3075" max="3075" width="19.421875" style="10" customWidth="1"/>
    <col min="3076" max="3076" width="13.00390625" style="10" customWidth="1"/>
    <col min="3077" max="3077" width="11.421875" style="10" customWidth="1"/>
    <col min="3078" max="3078" width="38.140625" style="10" customWidth="1"/>
    <col min="3079" max="3079" width="7.28125" style="10" customWidth="1"/>
    <col min="3080" max="3080" width="11.28125" style="10" customWidth="1"/>
    <col min="3081" max="3081" width="9.8515625" style="10" customWidth="1"/>
    <col min="3082" max="3082" width="15.140625" style="10" customWidth="1"/>
    <col min="3083" max="3085" width="9.140625" style="10" customWidth="1"/>
    <col min="3086" max="3086" width="9.00390625" style="10" customWidth="1"/>
    <col min="3087" max="3087" width="24.140625" style="10" customWidth="1"/>
    <col min="3088" max="3088" width="13.57421875" style="10" bestFit="1" customWidth="1"/>
    <col min="3089" max="3328" width="9.140625" style="10" customWidth="1"/>
    <col min="3329" max="3329" width="4.8515625" style="10" customWidth="1"/>
    <col min="3330" max="3330" width="4.28125" style="10" customWidth="1"/>
    <col min="3331" max="3331" width="19.421875" style="10" customWidth="1"/>
    <col min="3332" max="3332" width="13.00390625" style="10" customWidth="1"/>
    <col min="3333" max="3333" width="11.421875" style="10" customWidth="1"/>
    <col min="3334" max="3334" width="38.140625" style="10" customWidth="1"/>
    <col min="3335" max="3335" width="7.28125" style="10" customWidth="1"/>
    <col min="3336" max="3336" width="11.28125" style="10" customWidth="1"/>
    <col min="3337" max="3337" width="9.8515625" style="10" customWidth="1"/>
    <col min="3338" max="3338" width="15.140625" style="10" customWidth="1"/>
    <col min="3339" max="3341" width="9.140625" style="10" customWidth="1"/>
    <col min="3342" max="3342" width="9.00390625" style="10" customWidth="1"/>
    <col min="3343" max="3343" width="24.140625" style="10" customWidth="1"/>
    <col min="3344" max="3344" width="13.57421875" style="10" bestFit="1" customWidth="1"/>
    <col min="3345" max="3584" width="9.140625" style="10" customWidth="1"/>
    <col min="3585" max="3585" width="4.8515625" style="10" customWidth="1"/>
    <col min="3586" max="3586" width="4.28125" style="10" customWidth="1"/>
    <col min="3587" max="3587" width="19.421875" style="10" customWidth="1"/>
    <col min="3588" max="3588" width="13.00390625" style="10" customWidth="1"/>
    <col min="3589" max="3589" width="11.421875" style="10" customWidth="1"/>
    <col min="3590" max="3590" width="38.140625" style="10" customWidth="1"/>
    <col min="3591" max="3591" width="7.28125" style="10" customWidth="1"/>
    <col min="3592" max="3592" width="11.28125" style="10" customWidth="1"/>
    <col min="3593" max="3593" width="9.8515625" style="10" customWidth="1"/>
    <col min="3594" max="3594" width="15.140625" style="10" customWidth="1"/>
    <col min="3595" max="3597" width="9.140625" style="10" customWidth="1"/>
    <col min="3598" max="3598" width="9.00390625" style="10" customWidth="1"/>
    <col min="3599" max="3599" width="24.140625" style="10" customWidth="1"/>
    <col min="3600" max="3600" width="13.57421875" style="10" bestFit="1" customWidth="1"/>
    <col min="3601" max="3840" width="9.140625" style="10" customWidth="1"/>
    <col min="3841" max="3841" width="4.8515625" style="10" customWidth="1"/>
    <col min="3842" max="3842" width="4.28125" style="10" customWidth="1"/>
    <col min="3843" max="3843" width="19.421875" style="10" customWidth="1"/>
    <col min="3844" max="3844" width="13.00390625" style="10" customWidth="1"/>
    <col min="3845" max="3845" width="11.421875" style="10" customWidth="1"/>
    <col min="3846" max="3846" width="38.140625" style="10" customWidth="1"/>
    <col min="3847" max="3847" width="7.28125" style="10" customWidth="1"/>
    <col min="3848" max="3848" width="11.28125" style="10" customWidth="1"/>
    <col min="3849" max="3849" width="9.8515625" style="10" customWidth="1"/>
    <col min="3850" max="3850" width="15.140625" style="10" customWidth="1"/>
    <col min="3851" max="3853" width="9.140625" style="10" customWidth="1"/>
    <col min="3854" max="3854" width="9.00390625" style="10" customWidth="1"/>
    <col min="3855" max="3855" width="24.140625" style="10" customWidth="1"/>
    <col min="3856" max="3856" width="13.57421875" style="10" bestFit="1" customWidth="1"/>
    <col min="3857" max="4096" width="9.140625" style="10" customWidth="1"/>
    <col min="4097" max="4097" width="4.8515625" style="10" customWidth="1"/>
    <col min="4098" max="4098" width="4.28125" style="10" customWidth="1"/>
    <col min="4099" max="4099" width="19.421875" style="10" customWidth="1"/>
    <col min="4100" max="4100" width="13.00390625" style="10" customWidth="1"/>
    <col min="4101" max="4101" width="11.421875" style="10" customWidth="1"/>
    <col min="4102" max="4102" width="38.140625" style="10" customWidth="1"/>
    <col min="4103" max="4103" width="7.28125" style="10" customWidth="1"/>
    <col min="4104" max="4104" width="11.28125" style="10" customWidth="1"/>
    <col min="4105" max="4105" width="9.8515625" style="10" customWidth="1"/>
    <col min="4106" max="4106" width="15.140625" style="10" customWidth="1"/>
    <col min="4107" max="4109" width="9.140625" style="10" customWidth="1"/>
    <col min="4110" max="4110" width="9.00390625" style="10" customWidth="1"/>
    <col min="4111" max="4111" width="24.140625" style="10" customWidth="1"/>
    <col min="4112" max="4112" width="13.57421875" style="10" bestFit="1" customWidth="1"/>
    <col min="4113" max="4352" width="9.140625" style="10" customWidth="1"/>
    <col min="4353" max="4353" width="4.8515625" style="10" customWidth="1"/>
    <col min="4354" max="4354" width="4.28125" style="10" customWidth="1"/>
    <col min="4355" max="4355" width="19.421875" style="10" customWidth="1"/>
    <col min="4356" max="4356" width="13.00390625" style="10" customWidth="1"/>
    <col min="4357" max="4357" width="11.421875" style="10" customWidth="1"/>
    <col min="4358" max="4358" width="38.140625" style="10" customWidth="1"/>
    <col min="4359" max="4359" width="7.28125" style="10" customWidth="1"/>
    <col min="4360" max="4360" width="11.28125" style="10" customWidth="1"/>
    <col min="4361" max="4361" width="9.8515625" style="10" customWidth="1"/>
    <col min="4362" max="4362" width="15.140625" style="10" customWidth="1"/>
    <col min="4363" max="4365" width="9.140625" style="10" customWidth="1"/>
    <col min="4366" max="4366" width="9.00390625" style="10" customWidth="1"/>
    <col min="4367" max="4367" width="24.140625" style="10" customWidth="1"/>
    <col min="4368" max="4368" width="13.57421875" style="10" bestFit="1" customWidth="1"/>
    <col min="4369" max="4608" width="9.140625" style="10" customWidth="1"/>
    <col min="4609" max="4609" width="4.8515625" style="10" customWidth="1"/>
    <col min="4610" max="4610" width="4.28125" style="10" customWidth="1"/>
    <col min="4611" max="4611" width="19.421875" style="10" customWidth="1"/>
    <col min="4612" max="4612" width="13.00390625" style="10" customWidth="1"/>
    <col min="4613" max="4613" width="11.421875" style="10" customWidth="1"/>
    <col min="4614" max="4614" width="38.140625" style="10" customWidth="1"/>
    <col min="4615" max="4615" width="7.28125" style="10" customWidth="1"/>
    <col min="4616" max="4616" width="11.28125" style="10" customWidth="1"/>
    <col min="4617" max="4617" width="9.8515625" style="10" customWidth="1"/>
    <col min="4618" max="4618" width="15.140625" style="10" customWidth="1"/>
    <col min="4619" max="4621" width="9.140625" style="10" customWidth="1"/>
    <col min="4622" max="4622" width="9.00390625" style="10" customWidth="1"/>
    <col min="4623" max="4623" width="24.140625" style="10" customWidth="1"/>
    <col min="4624" max="4624" width="13.57421875" style="10" bestFit="1" customWidth="1"/>
    <col min="4625" max="4864" width="9.140625" style="10" customWidth="1"/>
    <col min="4865" max="4865" width="4.8515625" style="10" customWidth="1"/>
    <col min="4866" max="4866" width="4.28125" style="10" customWidth="1"/>
    <col min="4867" max="4867" width="19.421875" style="10" customWidth="1"/>
    <col min="4868" max="4868" width="13.00390625" style="10" customWidth="1"/>
    <col min="4869" max="4869" width="11.421875" style="10" customWidth="1"/>
    <col min="4870" max="4870" width="38.140625" style="10" customWidth="1"/>
    <col min="4871" max="4871" width="7.28125" style="10" customWidth="1"/>
    <col min="4872" max="4872" width="11.28125" style="10" customWidth="1"/>
    <col min="4873" max="4873" width="9.8515625" style="10" customWidth="1"/>
    <col min="4874" max="4874" width="15.140625" style="10" customWidth="1"/>
    <col min="4875" max="4877" width="9.140625" style="10" customWidth="1"/>
    <col min="4878" max="4878" width="9.00390625" style="10" customWidth="1"/>
    <col min="4879" max="4879" width="24.140625" style="10" customWidth="1"/>
    <col min="4880" max="4880" width="13.57421875" style="10" bestFit="1" customWidth="1"/>
    <col min="4881" max="5120" width="9.140625" style="10" customWidth="1"/>
    <col min="5121" max="5121" width="4.8515625" style="10" customWidth="1"/>
    <col min="5122" max="5122" width="4.28125" style="10" customWidth="1"/>
    <col min="5123" max="5123" width="19.421875" style="10" customWidth="1"/>
    <col min="5124" max="5124" width="13.00390625" style="10" customWidth="1"/>
    <col min="5125" max="5125" width="11.421875" style="10" customWidth="1"/>
    <col min="5126" max="5126" width="38.140625" style="10" customWidth="1"/>
    <col min="5127" max="5127" width="7.28125" style="10" customWidth="1"/>
    <col min="5128" max="5128" width="11.28125" style="10" customWidth="1"/>
    <col min="5129" max="5129" width="9.8515625" style="10" customWidth="1"/>
    <col min="5130" max="5130" width="15.140625" style="10" customWidth="1"/>
    <col min="5131" max="5133" width="9.140625" style="10" customWidth="1"/>
    <col min="5134" max="5134" width="9.00390625" style="10" customWidth="1"/>
    <col min="5135" max="5135" width="24.140625" style="10" customWidth="1"/>
    <col min="5136" max="5136" width="13.57421875" style="10" bestFit="1" customWidth="1"/>
    <col min="5137" max="5376" width="9.140625" style="10" customWidth="1"/>
    <col min="5377" max="5377" width="4.8515625" style="10" customWidth="1"/>
    <col min="5378" max="5378" width="4.28125" style="10" customWidth="1"/>
    <col min="5379" max="5379" width="19.421875" style="10" customWidth="1"/>
    <col min="5380" max="5380" width="13.00390625" style="10" customWidth="1"/>
    <col min="5381" max="5381" width="11.421875" style="10" customWidth="1"/>
    <col min="5382" max="5382" width="38.140625" style="10" customWidth="1"/>
    <col min="5383" max="5383" width="7.28125" style="10" customWidth="1"/>
    <col min="5384" max="5384" width="11.28125" style="10" customWidth="1"/>
    <col min="5385" max="5385" width="9.8515625" style="10" customWidth="1"/>
    <col min="5386" max="5386" width="15.140625" style="10" customWidth="1"/>
    <col min="5387" max="5389" width="9.140625" style="10" customWidth="1"/>
    <col min="5390" max="5390" width="9.00390625" style="10" customWidth="1"/>
    <col min="5391" max="5391" width="24.140625" style="10" customWidth="1"/>
    <col min="5392" max="5392" width="13.57421875" style="10" bestFit="1" customWidth="1"/>
    <col min="5393" max="5632" width="9.140625" style="10" customWidth="1"/>
    <col min="5633" max="5633" width="4.8515625" style="10" customWidth="1"/>
    <col min="5634" max="5634" width="4.28125" style="10" customWidth="1"/>
    <col min="5635" max="5635" width="19.421875" style="10" customWidth="1"/>
    <col min="5636" max="5636" width="13.00390625" style="10" customWidth="1"/>
    <col min="5637" max="5637" width="11.421875" style="10" customWidth="1"/>
    <col min="5638" max="5638" width="38.140625" style="10" customWidth="1"/>
    <col min="5639" max="5639" width="7.28125" style="10" customWidth="1"/>
    <col min="5640" max="5640" width="11.28125" style="10" customWidth="1"/>
    <col min="5641" max="5641" width="9.8515625" style="10" customWidth="1"/>
    <col min="5642" max="5642" width="15.140625" style="10" customWidth="1"/>
    <col min="5643" max="5645" width="9.140625" style="10" customWidth="1"/>
    <col min="5646" max="5646" width="9.00390625" style="10" customWidth="1"/>
    <col min="5647" max="5647" width="24.140625" style="10" customWidth="1"/>
    <col min="5648" max="5648" width="13.57421875" style="10" bestFit="1" customWidth="1"/>
    <col min="5649" max="5888" width="9.140625" style="10" customWidth="1"/>
    <col min="5889" max="5889" width="4.8515625" style="10" customWidth="1"/>
    <col min="5890" max="5890" width="4.28125" style="10" customWidth="1"/>
    <col min="5891" max="5891" width="19.421875" style="10" customWidth="1"/>
    <col min="5892" max="5892" width="13.00390625" style="10" customWidth="1"/>
    <col min="5893" max="5893" width="11.421875" style="10" customWidth="1"/>
    <col min="5894" max="5894" width="38.140625" style="10" customWidth="1"/>
    <col min="5895" max="5895" width="7.28125" style="10" customWidth="1"/>
    <col min="5896" max="5896" width="11.28125" style="10" customWidth="1"/>
    <col min="5897" max="5897" width="9.8515625" style="10" customWidth="1"/>
    <col min="5898" max="5898" width="15.140625" style="10" customWidth="1"/>
    <col min="5899" max="5901" width="9.140625" style="10" customWidth="1"/>
    <col min="5902" max="5902" width="9.00390625" style="10" customWidth="1"/>
    <col min="5903" max="5903" width="24.140625" style="10" customWidth="1"/>
    <col min="5904" max="5904" width="13.57421875" style="10" bestFit="1" customWidth="1"/>
    <col min="5905" max="6144" width="9.140625" style="10" customWidth="1"/>
    <col min="6145" max="6145" width="4.8515625" style="10" customWidth="1"/>
    <col min="6146" max="6146" width="4.28125" style="10" customWidth="1"/>
    <col min="6147" max="6147" width="19.421875" style="10" customWidth="1"/>
    <col min="6148" max="6148" width="13.00390625" style="10" customWidth="1"/>
    <col min="6149" max="6149" width="11.421875" style="10" customWidth="1"/>
    <col min="6150" max="6150" width="38.140625" style="10" customWidth="1"/>
    <col min="6151" max="6151" width="7.28125" style="10" customWidth="1"/>
    <col min="6152" max="6152" width="11.28125" style="10" customWidth="1"/>
    <col min="6153" max="6153" width="9.8515625" style="10" customWidth="1"/>
    <col min="6154" max="6154" width="15.140625" style="10" customWidth="1"/>
    <col min="6155" max="6157" width="9.140625" style="10" customWidth="1"/>
    <col min="6158" max="6158" width="9.00390625" style="10" customWidth="1"/>
    <col min="6159" max="6159" width="24.140625" style="10" customWidth="1"/>
    <col min="6160" max="6160" width="13.57421875" style="10" bestFit="1" customWidth="1"/>
    <col min="6161" max="6400" width="9.140625" style="10" customWidth="1"/>
    <col min="6401" max="6401" width="4.8515625" style="10" customWidth="1"/>
    <col min="6402" max="6402" width="4.28125" style="10" customWidth="1"/>
    <col min="6403" max="6403" width="19.421875" style="10" customWidth="1"/>
    <col min="6404" max="6404" width="13.00390625" style="10" customWidth="1"/>
    <col min="6405" max="6405" width="11.421875" style="10" customWidth="1"/>
    <col min="6406" max="6406" width="38.140625" style="10" customWidth="1"/>
    <col min="6407" max="6407" width="7.28125" style="10" customWidth="1"/>
    <col min="6408" max="6408" width="11.28125" style="10" customWidth="1"/>
    <col min="6409" max="6409" width="9.8515625" style="10" customWidth="1"/>
    <col min="6410" max="6410" width="15.140625" style="10" customWidth="1"/>
    <col min="6411" max="6413" width="9.140625" style="10" customWidth="1"/>
    <col min="6414" max="6414" width="9.00390625" style="10" customWidth="1"/>
    <col min="6415" max="6415" width="24.140625" style="10" customWidth="1"/>
    <col min="6416" max="6416" width="13.57421875" style="10" bestFit="1" customWidth="1"/>
    <col min="6417" max="6656" width="9.140625" style="10" customWidth="1"/>
    <col min="6657" max="6657" width="4.8515625" style="10" customWidth="1"/>
    <col min="6658" max="6658" width="4.28125" style="10" customWidth="1"/>
    <col min="6659" max="6659" width="19.421875" style="10" customWidth="1"/>
    <col min="6660" max="6660" width="13.00390625" style="10" customWidth="1"/>
    <col min="6661" max="6661" width="11.421875" style="10" customWidth="1"/>
    <col min="6662" max="6662" width="38.140625" style="10" customWidth="1"/>
    <col min="6663" max="6663" width="7.28125" style="10" customWidth="1"/>
    <col min="6664" max="6664" width="11.28125" style="10" customWidth="1"/>
    <col min="6665" max="6665" width="9.8515625" style="10" customWidth="1"/>
    <col min="6666" max="6666" width="15.140625" style="10" customWidth="1"/>
    <col min="6667" max="6669" width="9.140625" style="10" customWidth="1"/>
    <col min="6670" max="6670" width="9.00390625" style="10" customWidth="1"/>
    <col min="6671" max="6671" width="24.140625" style="10" customWidth="1"/>
    <col min="6672" max="6672" width="13.57421875" style="10" bestFit="1" customWidth="1"/>
    <col min="6673" max="6912" width="9.140625" style="10" customWidth="1"/>
    <col min="6913" max="6913" width="4.8515625" style="10" customWidth="1"/>
    <col min="6914" max="6914" width="4.28125" style="10" customWidth="1"/>
    <col min="6915" max="6915" width="19.421875" style="10" customWidth="1"/>
    <col min="6916" max="6916" width="13.00390625" style="10" customWidth="1"/>
    <col min="6917" max="6917" width="11.421875" style="10" customWidth="1"/>
    <col min="6918" max="6918" width="38.140625" style="10" customWidth="1"/>
    <col min="6919" max="6919" width="7.28125" style="10" customWidth="1"/>
    <col min="6920" max="6920" width="11.28125" style="10" customWidth="1"/>
    <col min="6921" max="6921" width="9.8515625" style="10" customWidth="1"/>
    <col min="6922" max="6922" width="15.140625" style="10" customWidth="1"/>
    <col min="6923" max="6925" width="9.140625" style="10" customWidth="1"/>
    <col min="6926" max="6926" width="9.00390625" style="10" customWidth="1"/>
    <col min="6927" max="6927" width="24.140625" style="10" customWidth="1"/>
    <col min="6928" max="6928" width="13.57421875" style="10" bestFit="1" customWidth="1"/>
    <col min="6929" max="7168" width="9.140625" style="10" customWidth="1"/>
    <col min="7169" max="7169" width="4.8515625" style="10" customWidth="1"/>
    <col min="7170" max="7170" width="4.28125" style="10" customWidth="1"/>
    <col min="7171" max="7171" width="19.421875" style="10" customWidth="1"/>
    <col min="7172" max="7172" width="13.00390625" style="10" customWidth="1"/>
    <col min="7173" max="7173" width="11.421875" style="10" customWidth="1"/>
    <col min="7174" max="7174" width="38.140625" style="10" customWidth="1"/>
    <col min="7175" max="7175" width="7.28125" style="10" customWidth="1"/>
    <col min="7176" max="7176" width="11.28125" style="10" customWidth="1"/>
    <col min="7177" max="7177" width="9.8515625" style="10" customWidth="1"/>
    <col min="7178" max="7178" width="15.140625" style="10" customWidth="1"/>
    <col min="7179" max="7181" width="9.140625" style="10" customWidth="1"/>
    <col min="7182" max="7182" width="9.00390625" style="10" customWidth="1"/>
    <col min="7183" max="7183" width="24.140625" style="10" customWidth="1"/>
    <col min="7184" max="7184" width="13.57421875" style="10" bestFit="1" customWidth="1"/>
    <col min="7185" max="7424" width="9.140625" style="10" customWidth="1"/>
    <col min="7425" max="7425" width="4.8515625" style="10" customWidth="1"/>
    <col min="7426" max="7426" width="4.28125" style="10" customWidth="1"/>
    <col min="7427" max="7427" width="19.421875" style="10" customWidth="1"/>
    <col min="7428" max="7428" width="13.00390625" style="10" customWidth="1"/>
    <col min="7429" max="7429" width="11.421875" style="10" customWidth="1"/>
    <col min="7430" max="7430" width="38.140625" style="10" customWidth="1"/>
    <col min="7431" max="7431" width="7.28125" style="10" customWidth="1"/>
    <col min="7432" max="7432" width="11.28125" style="10" customWidth="1"/>
    <col min="7433" max="7433" width="9.8515625" style="10" customWidth="1"/>
    <col min="7434" max="7434" width="15.140625" style="10" customWidth="1"/>
    <col min="7435" max="7437" width="9.140625" style="10" customWidth="1"/>
    <col min="7438" max="7438" width="9.00390625" style="10" customWidth="1"/>
    <col min="7439" max="7439" width="24.140625" style="10" customWidth="1"/>
    <col min="7440" max="7440" width="13.57421875" style="10" bestFit="1" customWidth="1"/>
    <col min="7441" max="7680" width="9.140625" style="10" customWidth="1"/>
    <col min="7681" max="7681" width="4.8515625" style="10" customWidth="1"/>
    <col min="7682" max="7682" width="4.28125" style="10" customWidth="1"/>
    <col min="7683" max="7683" width="19.421875" style="10" customWidth="1"/>
    <col min="7684" max="7684" width="13.00390625" style="10" customWidth="1"/>
    <col min="7685" max="7685" width="11.421875" style="10" customWidth="1"/>
    <col min="7686" max="7686" width="38.140625" style="10" customWidth="1"/>
    <col min="7687" max="7687" width="7.28125" style="10" customWidth="1"/>
    <col min="7688" max="7688" width="11.28125" style="10" customWidth="1"/>
    <col min="7689" max="7689" width="9.8515625" style="10" customWidth="1"/>
    <col min="7690" max="7690" width="15.140625" style="10" customWidth="1"/>
    <col min="7691" max="7693" width="9.140625" style="10" customWidth="1"/>
    <col min="7694" max="7694" width="9.00390625" style="10" customWidth="1"/>
    <col min="7695" max="7695" width="24.140625" style="10" customWidth="1"/>
    <col min="7696" max="7696" width="13.57421875" style="10" bestFit="1" customWidth="1"/>
    <col min="7697" max="7936" width="9.140625" style="10" customWidth="1"/>
    <col min="7937" max="7937" width="4.8515625" style="10" customWidth="1"/>
    <col min="7938" max="7938" width="4.28125" style="10" customWidth="1"/>
    <col min="7939" max="7939" width="19.421875" style="10" customWidth="1"/>
    <col min="7940" max="7940" width="13.00390625" style="10" customWidth="1"/>
    <col min="7941" max="7941" width="11.421875" style="10" customWidth="1"/>
    <col min="7942" max="7942" width="38.140625" style="10" customWidth="1"/>
    <col min="7943" max="7943" width="7.28125" style="10" customWidth="1"/>
    <col min="7944" max="7944" width="11.28125" style="10" customWidth="1"/>
    <col min="7945" max="7945" width="9.8515625" style="10" customWidth="1"/>
    <col min="7946" max="7946" width="15.140625" style="10" customWidth="1"/>
    <col min="7947" max="7949" width="9.140625" style="10" customWidth="1"/>
    <col min="7950" max="7950" width="9.00390625" style="10" customWidth="1"/>
    <col min="7951" max="7951" width="24.140625" style="10" customWidth="1"/>
    <col min="7952" max="7952" width="13.57421875" style="10" bestFit="1" customWidth="1"/>
    <col min="7953" max="8192" width="9.140625" style="10" customWidth="1"/>
    <col min="8193" max="8193" width="4.8515625" style="10" customWidth="1"/>
    <col min="8194" max="8194" width="4.28125" style="10" customWidth="1"/>
    <col min="8195" max="8195" width="19.421875" style="10" customWidth="1"/>
    <col min="8196" max="8196" width="13.00390625" style="10" customWidth="1"/>
    <col min="8197" max="8197" width="11.421875" style="10" customWidth="1"/>
    <col min="8198" max="8198" width="38.140625" style="10" customWidth="1"/>
    <col min="8199" max="8199" width="7.28125" style="10" customWidth="1"/>
    <col min="8200" max="8200" width="11.28125" style="10" customWidth="1"/>
    <col min="8201" max="8201" width="9.8515625" style="10" customWidth="1"/>
    <col min="8202" max="8202" width="15.140625" style="10" customWidth="1"/>
    <col min="8203" max="8205" width="9.140625" style="10" customWidth="1"/>
    <col min="8206" max="8206" width="9.00390625" style="10" customWidth="1"/>
    <col min="8207" max="8207" width="24.140625" style="10" customWidth="1"/>
    <col min="8208" max="8208" width="13.57421875" style="10" bestFit="1" customWidth="1"/>
    <col min="8209" max="8448" width="9.140625" style="10" customWidth="1"/>
    <col min="8449" max="8449" width="4.8515625" style="10" customWidth="1"/>
    <col min="8450" max="8450" width="4.28125" style="10" customWidth="1"/>
    <col min="8451" max="8451" width="19.421875" style="10" customWidth="1"/>
    <col min="8452" max="8452" width="13.00390625" style="10" customWidth="1"/>
    <col min="8453" max="8453" width="11.421875" style="10" customWidth="1"/>
    <col min="8454" max="8454" width="38.140625" style="10" customWidth="1"/>
    <col min="8455" max="8455" width="7.28125" style="10" customWidth="1"/>
    <col min="8456" max="8456" width="11.28125" style="10" customWidth="1"/>
    <col min="8457" max="8457" width="9.8515625" style="10" customWidth="1"/>
    <col min="8458" max="8458" width="15.140625" style="10" customWidth="1"/>
    <col min="8459" max="8461" width="9.140625" style="10" customWidth="1"/>
    <col min="8462" max="8462" width="9.00390625" style="10" customWidth="1"/>
    <col min="8463" max="8463" width="24.140625" style="10" customWidth="1"/>
    <col min="8464" max="8464" width="13.57421875" style="10" bestFit="1" customWidth="1"/>
    <col min="8465" max="8704" width="9.140625" style="10" customWidth="1"/>
    <col min="8705" max="8705" width="4.8515625" style="10" customWidth="1"/>
    <col min="8706" max="8706" width="4.28125" style="10" customWidth="1"/>
    <col min="8707" max="8707" width="19.421875" style="10" customWidth="1"/>
    <col min="8708" max="8708" width="13.00390625" style="10" customWidth="1"/>
    <col min="8709" max="8709" width="11.421875" style="10" customWidth="1"/>
    <col min="8710" max="8710" width="38.140625" style="10" customWidth="1"/>
    <col min="8711" max="8711" width="7.28125" style="10" customWidth="1"/>
    <col min="8712" max="8712" width="11.28125" style="10" customWidth="1"/>
    <col min="8713" max="8713" width="9.8515625" style="10" customWidth="1"/>
    <col min="8714" max="8714" width="15.140625" style="10" customWidth="1"/>
    <col min="8715" max="8717" width="9.140625" style="10" customWidth="1"/>
    <col min="8718" max="8718" width="9.00390625" style="10" customWidth="1"/>
    <col min="8719" max="8719" width="24.140625" style="10" customWidth="1"/>
    <col min="8720" max="8720" width="13.57421875" style="10" bestFit="1" customWidth="1"/>
    <col min="8721" max="8960" width="9.140625" style="10" customWidth="1"/>
    <col min="8961" max="8961" width="4.8515625" style="10" customWidth="1"/>
    <col min="8962" max="8962" width="4.28125" style="10" customWidth="1"/>
    <col min="8963" max="8963" width="19.421875" style="10" customWidth="1"/>
    <col min="8964" max="8964" width="13.00390625" style="10" customWidth="1"/>
    <col min="8965" max="8965" width="11.421875" style="10" customWidth="1"/>
    <col min="8966" max="8966" width="38.140625" style="10" customWidth="1"/>
    <col min="8967" max="8967" width="7.28125" style="10" customWidth="1"/>
    <col min="8968" max="8968" width="11.28125" style="10" customWidth="1"/>
    <col min="8969" max="8969" width="9.8515625" style="10" customWidth="1"/>
    <col min="8970" max="8970" width="15.140625" style="10" customWidth="1"/>
    <col min="8971" max="8973" width="9.140625" style="10" customWidth="1"/>
    <col min="8974" max="8974" width="9.00390625" style="10" customWidth="1"/>
    <col min="8975" max="8975" width="24.140625" style="10" customWidth="1"/>
    <col min="8976" max="8976" width="13.57421875" style="10" bestFit="1" customWidth="1"/>
    <col min="8977" max="9216" width="9.140625" style="10" customWidth="1"/>
    <col min="9217" max="9217" width="4.8515625" style="10" customWidth="1"/>
    <col min="9218" max="9218" width="4.28125" style="10" customWidth="1"/>
    <col min="9219" max="9219" width="19.421875" style="10" customWidth="1"/>
    <col min="9220" max="9220" width="13.00390625" style="10" customWidth="1"/>
    <col min="9221" max="9221" width="11.421875" style="10" customWidth="1"/>
    <col min="9222" max="9222" width="38.140625" style="10" customWidth="1"/>
    <col min="9223" max="9223" width="7.28125" style="10" customWidth="1"/>
    <col min="9224" max="9224" width="11.28125" style="10" customWidth="1"/>
    <col min="9225" max="9225" width="9.8515625" style="10" customWidth="1"/>
    <col min="9226" max="9226" width="15.140625" style="10" customWidth="1"/>
    <col min="9227" max="9229" width="9.140625" style="10" customWidth="1"/>
    <col min="9230" max="9230" width="9.00390625" style="10" customWidth="1"/>
    <col min="9231" max="9231" width="24.140625" style="10" customWidth="1"/>
    <col min="9232" max="9232" width="13.57421875" style="10" bestFit="1" customWidth="1"/>
    <col min="9233" max="9472" width="9.140625" style="10" customWidth="1"/>
    <col min="9473" max="9473" width="4.8515625" style="10" customWidth="1"/>
    <col min="9474" max="9474" width="4.28125" style="10" customWidth="1"/>
    <col min="9475" max="9475" width="19.421875" style="10" customWidth="1"/>
    <col min="9476" max="9476" width="13.00390625" style="10" customWidth="1"/>
    <col min="9477" max="9477" width="11.421875" style="10" customWidth="1"/>
    <col min="9478" max="9478" width="38.140625" style="10" customWidth="1"/>
    <col min="9479" max="9479" width="7.28125" style="10" customWidth="1"/>
    <col min="9480" max="9480" width="11.28125" style="10" customWidth="1"/>
    <col min="9481" max="9481" width="9.8515625" style="10" customWidth="1"/>
    <col min="9482" max="9482" width="15.140625" style="10" customWidth="1"/>
    <col min="9483" max="9485" width="9.140625" style="10" customWidth="1"/>
    <col min="9486" max="9486" width="9.00390625" style="10" customWidth="1"/>
    <col min="9487" max="9487" width="24.140625" style="10" customWidth="1"/>
    <col min="9488" max="9488" width="13.57421875" style="10" bestFit="1" customWidth="1"/>
    <col min="9489" max="9728" width="9.140625" style="10" customWidth="1"/>
    <col min="9729" max="9729" width="4.8515625" style="10" customWidth="1"/>
    <col min="9730" max="9730" width="4.28125" style="10" customWidth="1"/>
    <col min="9731" max="9731" width="19.421875" style="10" customWidth="1"/>
    <col min="9732" max="9732" width="13.00390625" style="10" customWidth="1"/>
    <col min="9733" max="9733" width="11.421875" style="10" customWidth="1"/>
    <col min="9734" max="9734" width="38.140625" style="10" customWidth="1"/>
    <col min="9735" max="9735" width="7.28125" style="10" customWidth="1"/>
    <col min="9736" max="9736" width="11.28125" style="10" customWidth="1"/>
    <col min="9737" max="9737" width="9.8515625" style="10" customWidth="1"/>
    <col min="9738" max="9738" width="15.140625" style="10" customWidth="1"/>
    <col min="9739" max="9741" width="9.140625" style="10" customWidth="1"/>
    <col min="9742" max="9742" width="9.00390625" style="10" customWidth="1"/>
    <col min="9743" max="9743" width="24.140625" style="10" customWidth="1"/>
    <col min="9744" max="9744" width="13.57421875" style="10" bestFit="1" customWidth="1"/>
    <col min="9745" max="9984" width="9.140625" style="10" customWidth="1"/>
    <col min="9985" max="9985" width="4.8515625" style="10" customWidth="1"/>
    <col min="9986" max="9986" width="4.28125" style="10" customWidth="1"/>
    <col min="9987" max="9987" width="19.421875" style="10" customWidth="1"/>
    <col min="9988" max="9988" width="13.00390625" style="10" customWidth="1"/>
    <col min="9989" max="9989" width="11.421875" style="10" customWidth="1"/>
    <col min="9990" max="9990" width="38.140625" style="10" customWidth="1"/>
    <col min="9991" max="9991" width="7.28125" style="10" customWidth="1"/>
    <col min="9992" max="9992" width="11.28125" style="10" customWidth="1"/>
    <col min="9993" max="9993" width="9.8515625" style="10" customWidth="1"/>
    <col min="9994" max="9994" width="15.140625" style="10" customWidth="1"/>
    <col min="9995" max="9997" width="9.140625" style="10" customWidth="1"/>
    <col min="9998" max="9998" width="9.00390625" style="10" customWidth="1"/>
    <col min="9999" max="9999" width="24.140625" style="10" customWidth="1"/>
    <col min="10000" max="10000" width="13.57421875" style="10" bestFit="1" customWidth="1"/>
    <col min="10001" max="10240" width="9.140625" style="10" customWidth="1"/>
    <col min="10241" max="10241" width="4.8515625" style="10" customWidth="1"/>
    <col min="10242" max="10242" width="4.28125" style="10" customWidth="1"/>
    <col min="10243" max="10243" width="19.421875" style="10" customWidth="1"/>
    <col min="10244" max="10244" width="13.00390625" style="10" customWidth="1"/>
    <col min="10245" max="10245" width="11.421875" style="10" customWidth="1"/>
    <col min="10246" max="10246" width="38.140625" style="10" customWidth="1"/>
    <col min="10247" max="10247" width="7.28125" style="10" customWidth="1"/>
    <col min="10248" max="10248" width="11.28125" style="10" customWidth="1"/>
    <col min="10249" max="10249" width="9.8515625" style="10" customWidth="1"/>
    <col min="10250" max="10250" width="15.140625" style="10" customWidth="1"/>
    <col min="10251" max="10253" width="9.140625" style="10" customWidth="1"/>
    <col min="10254" max="10254" width="9.00390625" style="10" customWidth="1"/>
    <col min="10255" max="10255" width="24.140625" style="10" customWidth="1"/>
    <col min="10256" max="10256" width="13.57421875" style="10" bestFit="1" customWidth="1"/>
    <col min="10257" max="10496" width="9.140625" style="10" customWidth="1"/>
    <col min="10497" max="10497" width="4.8515625" style="10" customWidth="1"/>
    <col min="10498" max="10498" width="4.28125" style="10" customWidth="1"/>
    <col min="10499" max="10499" width="19.421875" style="10" customWidth="1"/>
    <col min="10500" max="10500" width="13.00390625" style="10" customWidth="1"/>
    <col min="10501" max="10501" width="11.421875" style="10" customWidth="1"/>
    <col min="10502" max="10502" width="38.140625" style="10" customWidth="1"/>
    <col min="10503" max="10503" width="7.28125" style="10" customWidth="1"/>
    <col min="10504" max="10504" width="11.28125" style="10" customWidth="1"/>
    <col min="10505" max="10505" width="9.8515625" style="10" customWidth="1"/>
    <col min="10506" max="10506" width="15.140625" style="10" customWidth="1"/>
    <col min="10507" max="10509" width="9.140625" style="10" customWidth="1"/>
    <col min="10510" max="10510" width="9.00390625" style="10" customWidth="1"/>
    <col min="10511" max="10511" width="24.140625" style="10" customWidth="1"/>
    <col min="10512" max="10512" width="13.57421875" style="10" bestFit="1" customWidth="1"/>
    <col min="10513" max="10752" width="9.140625" style="10" customWidth="1"/>
    <col min="10753" max="10753" width="4.8515625" style="10" customWidth="1"/>
    <col min="10754" max="10754" width="4.28125" style="10" customWidth="1"/>
    <col min="10755" max="10755" width="19.421875" style="10" customWidth="1"/>
    <col min="10756" max="10756" width="13.00390625" style="10" customWidth="1"/>
    <col min="10757" max="10757" width="11.421875" style="10" customWidth="1"/>
    <col min="10758" max="10758" width="38.140625" style="10" customWidth="1"/>
    <col min="10759" max="10759" width="7.28125" style="10" customWidth="1"/>
    <col min="10760" max="10760" width="11.28125" style="10" customWidth="1"/>
    <col min="10761" max="10761" width="9.8515625" style="10" customWidth="1"/>
    <col min="10762" max="10762" width="15.140625" style="10" customWidth="1"/>
    <col min="10763" max="10765" width="9.140625" style="10" customWidth="1"/>
    <col min="10766" max="10766" width="9.00390625" style="10" customWidth="1"/>
    <col min="10767" max="10767" width="24.140625" style="10" customWidth="1"/>
    <col min="10768" max="10768" width="13.57421875" style="10" bestFit="1" customWidth="1"/>
    <col min="10769" max="11008" width="9.140625" style="10" customWidth="1"/>
    <col min="11009" max="11009" width="4.8515625" style="10" customWidth="1"/>
    <col min="11010" max="11010" width="4.28125" style="10" customWidth="1"/>
    <col min="11011" max="11011" width="19.421875" style="10" customWidth="1"/>
    <col min="11012" max="11012" width="13.00390625" style="10" customWidth="1"/>
    <col min="11013" max="11013" width="11.421875" style="10" customWidth="1"/>
    <col min="11014" max="11014" width="38.140625" style="10" customWidth="1"/>
    <col min="11015" max="11015" width="7.28125" style="10" customWidth="1"/>
    <col min="11016" max="11016" width="11.28125" style="10" customWidth="1"/>
    <col min="11017" max="11017" width="9.8515625" style="10" customWidth="1"/>
    <col min="11018" max="11018" width="15.140625" style="10" customWidth="1"/>
    <col min="11019" max="11021" width="9.140625" style="10" customWidth="1"/>
    <col min="11022" max="11022" width="9.00390625" style="10" customWidth="1"/>
    <col min="11023" max="11023" width="24.140625" style="10" customWidth="1"/>
    <col min="11024" max="11024" width="13.57421875" style="10" bestFit="1" customWidth="1"/>
    <col min="11025" max="11264" width="9.140625" style="10" customWidth="1"/>
    <col min="11265" max="11265" width="4.8515625" style="10" customWidth="1"/>
    <col min="11266" max="11266" width="4.28125" style="10" customWidth="1"/>
    <col min="11267" max="11267" width="19.421875" style="10" customWidth="1"/>
    <col min="11268" max="11268" width="13.00390625" style="10" customWidth="1"/>
    <col min="11269" max="11269" width="11.421875" style="10" customWidth="1"/>
    <col min="11270" max="11270" width="38.140625" style="10" customWidth="1"/>
    <col min="11271" max="11271" width="7.28125" style="10" customWidth="1"/>
    <col min="11272" max="11272" width="11.28125" style="10" customWidth="1"/>
    <col min="11273" max="11273" width="9.8515625" style="10" customWidth="1"/>
    <col min="11274" max="11274" width="15.140625" style="10" customWidth="1"/>
    <col min="11275" max="11277" width="9.140625" style="10" customWidth="1"/>
    <col min="11278" max="11278" width="9.00390625" style="10" customWidth="1"/>
    <col min="11279" max="11279" width="24.140625" style="10" customWidth="1"/>
    <col min="11280" max="11280" width="13.57421875" style="10" bestFit="1" customWidth="1"/>
    <col min="11281" max="11520" width="9.140625" style="10" customWidth="1"/>
    <col min="11521" max="11521" width="4.8515625" style="10" customWidth="1"/>
    <col min="11522" max="11522" width="4.28125" style="10" customWidth="1"/>
    <col min="11523" max="11523" width="19.421875" style="10" customWidth="1"/>
    <col min="11524" max="11524" width="13.00390625" style="10" customWidth="1"/>
    <col min="11525" max="11525" width="11.421875" style="10" customWidth="1"/>
    <col min="11526" max="11526" width="38.140625" style="10" customWidth="1"/>
    <col min="11527" max="11527" width="7.28125" style="10" customWidth="1"/>
    <col min="11528" max="11528" width="11.28125" style="10" customWidth="1"/>
    <col min="11529" max="11529" width="9.8515625" style="10" customWidth="1"/>
    <col min="11530" max="11530" width="15.140625" style="10" customWidth="1"/>
    <col min="11531" max="11533" width="9.140625" style="10" customWidth="1"/>
    <col min="11534" max="11534" width="9.00390625" style="10" customWidth="1"/>
    <col min="11535" max="11535" width="24.140625" style="10" customWidth="1"/>
    <col min="11536" max="11536" width="13.57421875" style="10" bestFit="1" customWidth="1"/>
    <col min="11537" max="11776" width="9.140625" style="10" customWidth="1"/>
    <col min="11777" max="11777" width="4.8515625" style="10" customWidth="1"/>
    <col min="11778" max="11778" width="4.28125" style="10" customWidth="1"/>
    <col min="11779" max="11779" width="19.421875" style="10" customWidth="1"/>
    <col min="11780" max="11780" width="13.00390625" style="10" customWidth="1"/>
    <col min="11781" max="11781" width="11.421875" style="10" customWidth="1"/>
    <col min="11782" max="11782" width="38.140625" style="10" customWidth="1"/>
    <col min="11783" max="11783" width="7.28125" style="10" customWidth="1"/>
    <col min="11784" max="11784" width="11.28125" style="10" customWidth="1"/>
    <col min="11785" max="11785" width="9.8515625" style="10" customWidth="1"/>
    <col min="11786" max="11786" width="15.140625" style="10" customWidth="1"/>
    <col min="11787" max="11789" width="9.140625" style="10" customWidth="1"/>
    <col min="11790" max="11790" width="9.00390625" style="10" customWidth="1"/>
    <col min="11791" max="11791" width="24.140625" style="10" customWidth="1"/>
    <col min="11792" max="11792" width="13.57421875" style="10" bestFit="1" customWidth="1"/>
    <col min="11793" max="12032" width="9.140625" style="10" customWidth="1"/>
    <col min="12033" max="12033" width="4.8515625" style="10" customWidth="1"/>
    <col min="12034" max="12034" width="4.28125" style="10" customWidth="1"/>
    <col min="12035" max="12035" width="19.421875" style="10" customWidth="1"/>
    <col min="12036" max="12036" width="13.00390625" style="10" customWidth="1"/>
    <col min="12037" max="12037" width="11.421875" style="10" customWidth="1"/>
    <col min="12038" max="12038" width="38.140625" style="10" customWidth="1"/>
    <col min="12039" max="12039" width="7.28125" style="10" customWidth="1"/>
    <col min="12040" max="12040" width="11.28125" style="10" customWidth="1"/>
    <col min="12041" max="12041" width="9.8515625" style="10" customWidth="1"/>
    <col min="12042" max="12042" width="15.140625" style="10" customWidth="1"/>
    <col min="12043" max="12045" width="9.140625" style="10" customWidth="1"/>
    <col min="12046" max="12046" width="9.00390625" style="10" customWidth="1"/>
    <col min="12047" max="12047" width="24.140625" style="10" customWidth="1"/>
    <col min="12048" max="12048" width="13.57421875" style="10" bestFit="1" customWidth="1"/>
    <col min="12049" max="12288" width="9.140625" style="10" customWidth="1"/>
    <col min="12289" max="12289" width="4.8515625" style="10" customWidth="1"/>
    <col min="12290" max="12290" width="4.28125" style="10" customWidth="1"/>
    <col min="12291" max="12291" width="19.421875" style="10" customWidth="1"/>
    <col min="12292" max="12292" width="13.00390625" style="10" customWidth="1"/>
    <col min="12293" max="12293" width="11.421875" style="10" customWidth="1"/>
    <col min="12294" max="12294" width="38.140625" style="10" customWidth="1"/>
    <col min="12295" max="12295" width="7.28125" style="10" customWidth="1"/>
    <col min="12296" max="12296" width="11.28125" style="10" customWidth="1"/>
    <col min="12297" max="12297" width="9.8515625" style="10" customWidth="1"/>
    <col min="12298" max="12298" width="15.140625" style="10" customWidth="1"/>
    <col min="12299" max="12301" width="9.140625" style="10" customWidth="1"/>
    <col min="12302" max="12302" width="9.00390625" style="10" customWidth="1"/>
    <col min="12303" max="12303" width="24.140625" style="10" customWidth="1"/>
    <col min="12304" max="12304" width="13.57421875" style="10" bestFit="1" customWidth="1"/>
    <col min="12305" max="12544" width="9.140625" style="10" customWidth="1"/>
    <col min="12545" max="12545" width="4.8515625" style="10" customWidth="1"/>
    <col min="12546" max="12546" width="4.28125" style="10" customWidth="1"/>
    <col min="12547" max="12547" width="19.421875" style="10" customWidth="1"/>
    <col min="12548" max="12548" width="13.00390625" style="10" customWidth="1"/>
    <col min="12549" max="12549" width="11.421875" style="10" customWidth="1"/>
    <col min="12550" max="12550" width="38.140625" style="10" customWidth="1"/>
    <col min="12551" max="12551" width="7.28125" style="10" customWidth="1"/>
    <col min="12552" max="12552" width="11.28125" style="10" customWidth="1"/>
    <col min="12553" max="12553" width="9.8515625" style="10" customWidth="1"/>
    <col min="12554" max="12554" width="15.140625" style="10" customWidth="1"/>
    <col min="12555" max="12557" width="9.140625" style="10" customWidth="1"/>
    <col min="12558" max="12558" width="9.00390625" style="10" customWidth="1"/>
    <col min="12559" max="12559" width="24.140625" style="10" customWidth="1"/>
    <col min="12560" max="12560" width="13.57421875" style="10" bestFit="1" customWidth="1"/>
    <col min="12561" max="12800" width="9.140625" style="10" customWidth="1"/>
    <col min="12801" max="12801" width="4.8515625" style="10" customWidth="1"/>
    <col min="12802" max="12802" width="4.28125" style="10" customWidth="1"/>
    <col min="12803" max="12803" width="19.421875" style="10" customWidth="1"/>
    <col min="12804" max="12804" width="13.00390625" style="10" customWidth="1"/>
    <col min="12805" max="12805" width="11.421875" style="10" customWidth="1"/>
    <col min="12806" max="12806" width="38.140625" style="10" customWidth="1"/>
    <col min="12807" max="12807" width="7.28125" style="10" customWidth="1"/>
    <col min="12808" max="12808" width="11.28125" style="10" customWidth="1"/>
    <col min="12809" max="12809" width="9.8515625" style="10" customWidth="1"/>
    <col min="12810" max="12810" width="15.140625" style="10" customWidth="1"/>
    <col min="12811" max="12813" width="9.140625" style="10" customWidth="1"/>
    <col min="12814" max="12814" width="9.00390625" style="10" customWidth="1"/>
    <col min="12815" max="12815" width="24.140625" style="10" customWidth="1"/>
    <col min="12816" max="12816" width="13.57421875" style="10" bestFit="1" customWidth="1"/>
    <col min="12817" max="13056" width="9.140625" style="10" customWidth="1"/>
    <col min="13057" max="13057" width="4.8515625" style="10" customWidth="1"/>
    <col min="13058" max="13058" width="4.28125" style="10" customWidth="1"/>
    <col min="13059" max="13059" width="19.421875" style="10" customWidth="1"/>
    <col min="13060" max="13060" width="13.00390625" style="10" customWidth="1"/>
    <col min="13061" max="13061" width="11.421875" style="10" customWidth="1"/>
    <col min="13062" max="13062" width="38.140625" style="10" customWidth="1"/>
    <col min="13063" max="13063" width="7.28125" style="10" customWidth="1"/>
    <col min="13064" max="13064" width="11.28125" style="10" customWidth="1"/>
    <col min="13065" max="13065" width="9.8515625" style="10" customWidth="1"/>
    <col min="13066" max="13066" width="15.140625" style="10" customWidth="1"/>
    <col min="13067" max="13069" width="9.140625" style="10" customWidth="1"/>
    <col min="13070" max="13070" width="9.00390625" style="10" customWidth="1"/>
    <col min="13071" max="13071" width="24.140625" style="10" customWidth="1"/>
    <col min="13072" max="13072" width="13.57421875" style="10" bestFit="1" customWidth="1"/>
    <col min="13073" max="13312" width="9.140625" style="10" customWidth="1"/>
    <col min="13313" max="13313" width="4.8515625" style="10" customWidth="1"/>
    <col min="13314" max="13314" width="4.28125" style="10" customWidth="1"/>
    <col min="13315" max="13315" width="19.421875" style="10" customWidth="1"/>
    <col min="13316" max="13316" width="13.00390625" style="10" customWidth="1"/>
    <col min="13317" max="13317" width="11.421875" style="10" customWidth="1"/>
    <col min="13318" max="13318" width="38.140625" style="10" customWidth="1"/>
    <col min="13319" max="13319" width="7.28125" style="10" customWidth="1"/>
    <col min="13320" max="13320" width="11.28125" style="10" customWidth="1"/>
    <col min="13321" max="13321" width="9.8515625" style="10" customWidth="1"/>
    <col min="13322" max="13322" width="15.140625" style="10" customWidth="1"/>
    <col min="13323" max="13325" width="9.140625" style="10" customWidth="1"/>
    <col min="13326" max="13326" width="9.00390625" style="10" customWidth="1"/>
    <col min="13327" max="13327" width="24.140625" style="10" customWidth="1"/>
    <col min="13328" max="13328" width="13.57421875" style="10" bestFit="1" customWidth="1"/>
    <col min="13329" max="13568" width="9.140625" style="10" customWidth="1"/>
    <col min="13569" max="13569" width="4.8515625" style="10" customWidth="1"/>
    <col min="13570" max="13570" width="4.28125" style="10" customWidth="1"/>
    <col min="13571" max="13571" width="19.421875" style="10" customWidth="1"/>
    <col min="13572" max="13572" width="13.00390625" style="10" customWidth="1"/>
    <col min="13573" max="13573" width="11.421875" style="10" customWidth="1"/>
    <col min="13574" max="13574" width="38.140625" style="10" customWidth="1"/>
    <col min="13575" max="13575" width="7.28125" style="10" customWidth="1"/>
    <col min="13576" max="13576" width="11.28125" style="10" customWidth="1"/>
    <col min="13577" max="13577" width="9.8515625" style="10" customWidth="1"/>
    <col min="13578" max="13578" width="15.140625" style="10" customWidth="1"/>
    <col min="13579" max="13581" width="9.140625" style="10" customWidth="1"/>
    <col min="13582" max="13582" width="9.00390625" style="10" customWidth="1"/>
    <col min="13583" max="13583" width="24.140625" style="10" customWidth="1"/>
    <col min="13584" max="13584" width="13.57421875" style="10" bestFit="1" customWidth="1"/>
    <col min="13585" max="13824" width="9.140625" style="10" customWidth="1"/>
    <col min="13825" max="13825" width="4.8515625" style="10" customWidth="1"/>
    <col min="13826" max="13826" width="4.28125" style="10" customWidth="1"/>
    <col min="13827" max="13827" width="19.421875" style="10" customWidth="1"/>
    <col min="13828" max="13828" width="13.00390625" style="10" customWidth="1"/>
    <col min="13829" max="13829" width="11.421875" style="10" customWidth="1"/>
    <col min="13830" max="13830" width="38.140625" style="10" customWidth="1"/>
    <col min="13831" max="13831" width="7.28125" style="10" customWidth="1"/>
    <col min="13832" max="13832" width="11.28125" style="10" customWidth="1"/>
    <col min="13833" max="13833" width="9.8515625" style="10" customWidth="1"/>
    <col min="13834" max="13834" width="15.140625" style="10" customWidth="1"/>
    <col min="13835" max="13837" width="9.140625" style="10" customWidth="1"/>
    <col min="13838" max="13838" width="9.00390625" style="10" customWidth="1"/>
    <col min="13839" max="13839" width="24.140625" style="10" customWidth="1"/>
    <col min="13840" max="13840" width="13.57421875" style="10" bestFit="1" customWidth="1"/>
    <col min="13841" max="14080" width="9.140625" style="10" customWidth="1"/>
    <col min="14081" max="14081" width="4.8515625" style="10" customWidth="1"/>
    <col min="14082" max="14082" width="4.28125" style="10" customWidth="1"/>
    <col min="14083" max="14083" width="19.421875" style="10" customWidth="1"/>
    <col min="14084" max="14084" width="13.00390625" style="10" customWidth="1"/>
    <col min="14085" max="14085" width="11.421875" style="10" customWidth="1"/>
    <col min="14086" max="14086" width="38.140625" style="10" customWidth="1"/>
    <col min="14087" max="14087" width="7.28125" style="10" customWidth="1"/>
    <col min="14088" max="14088" width="11.28125" style="10" customWidth="1"/>
    <col min="14089" max="14089" width="9.8515625" style="10" customWidth="1"/>
    <col min="14090" max="14090" width="15.140625" style="10" customWidth="1"/>
    <col min="14091" max="14093" width="9.140625" style="10" customWidth="1"/>
    <col min="14094" max="14094" width="9.00390625" style="10" customWidth="1"/>
    <col min="14095" max="14095" width="24.140625" style="10" customWidth="1"/>
    <col min="14096" max="14096" width="13.57421875" style="10" bestFit="1" customWidth="1"/>
    <col min="14097" max="14336" width="9.140625" style="10" customWidth="1"/>
    <col min="14337" max="14337" width="4.8515625" style="10" customWidth="1"/>
    <col min="14338" max="14338" width="4.28125" style="10" customWidth="1"/>
    <col min="14339" max="14339" width="19.421875" style="10" customWidth="1"/>
    <col min="14340" max="14340" width="13.00390625" style="10" customWidth="1"/>
    <col min="14341" max="14341" width="11.421875" style="10" customWidth="1"/>
    <col min="14342" max="14342" width="38.140625" style="10" customWidth="1"/>
    <col min="14343" max="14343" width="7.28125" style="10" customWidth="1"/>
    <col min="14344" max="14344" width="11.28125" style="10" customWidth="1"/>
    <col min="14345" max="14345" width="9.8515625" style="10" customWidth="1"/>
    <col min="14346" max="14346" width="15.140625" style="10" customWidth="1"/>
    <col min="14347" max="14349" width="9.140625" style="10" customWidth="1"/>
    <col min="14350" max="14350" width="9.00390625" style="10" customWidth="1"/>
    <col min="14351" max="14351" width="24.140625" style="10" customWidth="1"/>
    <col min="14352" max="14352" width="13.57421875" style="10" bestFit="1" customWidth="1"/>
    <col min="14353" max="14592" width="9.140625" style="10" customWidth="1"/>
    <col min="14593" max="14593" width="4.8515625" style="10" customWidth="1"/>
    <col min="14594" max="14594" width="4.28125" style="10" customWidth="1"/>
    <col min="14595" max="14595" width="19.421875" style="10" customWidth="1"/>
    <col min="14596" max="14596" width="13.00390625" style="10" customWidth="1"/>
    <col min="14597" max="14597" width="11.421875" style="10" customWidth="1"/>
    <col min="14598" max="14598" width="38.140625" style="10" customWidth="1"/>
    <col min="14599" max="14599" width="7.28125" style="10" customWidth="1"/>
    <col min="14600" max="14600" width="11.28125" style="10" customWidth="1"/>
    <col min="14601" max="14601" width="9.8515625" style="10" customWidth="1"/>
    <col min="14602" max="14602" width="15.140625" style="10" customWidth="1"/>
    <col min="14603" max="14605" width="9.140625" style="10" customWidth="1"/>
    <col min="14606" max="14606" width="9.00390625" style="10" customWidth="1"/>
    <col min="14607" max="14607" width="24.140625" style="10" customWidth="1"/>
    <col min="14608" max="14608" width="13.57421875" style="10" bestFit="1" customWidth="1"/>
    <col min="14609" max="14848" width="9.140625" style="10" customWidth="1"/>
    <col min="14849" max="14849" width="4.8515625" style="10" customWidth="1"/>
    <col min="14850" max="14850" width="4.28125" style="10" customWidth="1"/>
    <col min="14851" max="14851" width="19.421875" style="10" customWidth="1"/>
    <col min="14852" max="14852" width="13.00390625" style="10" customWidth="1"/>
    <col min="14853" max="14853" width="11.421875" style="10" customWidth="1"/>
    <col min="14854" max="14854" width="38.140625" style="10" customWidth="1"/>
    <col min="14855" max="14855" width="7.28125" style="10" customWidth="1"/>
    <col min="14856" max="14856" width="11.28125" style="10" customWidth="1"/>
    <col min="14857" max="14857" width="9.8515625" style="10" customWidth="1"/>
    <col min="14858" max="14858" width="15.140625" style="10" customWidth="1"/>
    <col min="14859" max="14861" width="9.140625" style="10" customWidth="1"/>
    <col min="14862" max="14862" width="9.00390625" style="10" customWidth="1"/>
    <col min="14863" max="14863" width="24.140625" style="10" customWidth="1"/>
    <col min="14864" max="14864" width="13.57421875" style="10" bestFit="1" customWidth="1"/>
    <col min="14865" max="15104" width="9.140625" style="10" customWidth="1"/>
    <col min="15105" max="15105" width="4.8515625" style="10" customWidth="1"/>
    <col min="15106" max="15106" width="4.28125" style="10" customWidth="1"/>
    <col min="15107" max="15107" width="19.421875" style="10" customWidth="1"/>
    <col min="15108" max="15108" width="13.00390625" style="10" customWidth="1"/>
    <col min="15109" max="15109" width="11.421875" style="10" customWidth="1"/>
    <col min="15110" max="15110" width="38.140625" style="10" customWidth="1"/>
    <col min="15111" max="15111" width="7.28125" style="10" customWidth="1"/>
    <col min="15112" max="15112" width="11.28125" style="10" customWidth="1"/>
    <col min="15113" max="15113" width="9.8515625" style="10" customWidth="1"/>
    <col min="15114" max="15114" width="15.140625" style="10" customWidth="1"/>
    <col min="15115" max="15117" width="9.140625" style="10" customWidth="1"/>
    <col min="15118" max="15118" width="9.00390625" style="10" customWidth="1"/>
    <col min="15119" max="15119" width="24.140625" style="10" customWidth="1"/>
    <col min="15120" max="15120" width="13.57421875" style="10" bestFit="1" customWidth="1"/>
    <col min="15121" max="15360" width="9.140625" style="10" customWidth="1"/>
    <col min="15361" max="15361" width="4.8515625" style="10" customWidth="1"/>
    <col min="15362" max="15362" width="4.28125" style="10" customWidth="1"/>
    <col min="15363" max="15363" width="19.421875" style="10" customWidth="1"/>
    <col min="15364" max="15364" width="13.00390625" style="10" customWidth="1"/>
    <col min="15365" max="15365" width="11.421875" style="10" customWidth="1"/>
    <col min="15366" max="15366" width="38.140625" style="10" customWidth="1"/>
    <col min="15367" max="15367" width="7.28125" style="10" customWidth="1"/>
    <col min="15368" max="15368" width="11.28125" style="10" customWidth="1"/>
    <col min="15369" max="15369" width="9.8515625" style="10" customWidth="1"/>
    <col min="15370" max="15370" width="15.140625" style="10" customWidth="1"/>
    <col min="15371" max="15373" width="9.140625" style="10" customWidth="1"/>
    <col min="15374" max="15374" width="9.00390625" style="10" customWidth="1"/>
    <col min="15375" max="15375" width="24.140625" style="10" customWidth="1"/>
    <col min="15376" max="15376" width="13.57421875" style="10" bestFit="1" customWidth="1"/>
    <col min="15377" max="15616" width="9.140625" style="10" customWidth="1"/>
    <col min="15617" max="15617" width="4.8515625" style="10" customWidth="1"/>
    <col min="15618" max="15618" width="4.28125" style="10" customWidth="1"/>
    <col min="15619" max="15619" width="19.421875" style="10" customWidth="1"/>
    <col min="15620" max="15620" width="13.00390625" style="10" customWidth="1"/>
    <col min="15621" max="15621" width="11.421875" style="10" customWidth="1"/>
    <col min="15622" max="15622" width="38.140625" style="10" customWidth="1"/>
    <col min="15623" max="15623" width="7.28125" style="10" customWidth="1"/>
    <col min="15624" max="15624" width="11.28125" style="10" customWidth="1"/>
    <col min="15625" max="15625" width="9.8515625" style="10" customWidth="1"/>
    <col min="15626" max="15626" width="15.140625" style="10" customWidth="1"/>
    <col min="15627" max="15629" width="9.140625" style="10" customWidth="1"/>
    <col min="15630" max="15630" width="9.00390625" style="10" customWidth="1"/>
    <col min="15631" max="15631" width="24.140625" style="10" customWidth="1"/>
    <col min="15632" max="15632" width="13.57421875" style="10" bestFit="1" customWidth="1"/>
    <col min="15633" max="15872" width="9.140625" style="10" customWidth="1"/>
    <col min="15873" max="15873" width="4.8515625" style="10" customWidth="1"/>
    <col min="15874" max="15874" width="4.28125" style="10" customWidth="1"/>
    <col min="15875" max="15875" width="19.421875" style="10" customWidth="1"/>
    <col min="15876" max="15876" width="13.00390625" style="10" customWidth="1"/>
    <col min="15877" max="15877" width="11.421875" style="10" customWidth="1"/>
    <col min="15878" max="15878" width="38.140625" style="10" customWidth="1"/>
    <col min="15879" max="15879" width="7.28125" style="10" customWidth="1"/>
    <col min="15880" max="15880" width="11.28125" style="10" customWidth="1"/>
    <col min="15881" max="15881" width="9.8515625" style="10" customWidth="1"/>
    <col min="15882" max="15882" width="15.140625" style="10" customWidth="1"/>
    <col min="15883" max="15885" width="9.140625" style="10" customWidth="1"/>
    <col min="15886" max="15886" width="9.00390625" style="10" customWidth="1"/>
    <col min="15887" max="15887" width="24.140625" style="10" customWidth="1"/>
    <col min="15888" max="15888" width="13.57421875" style="10" bestFit="1" customWidth="1"/>
    <col min="15889" max="16128" width="9.140625" style="10" customWidth="1"/>
    <col min="16129" max="16129" width="4.8515625" style="10" customWidth="1"/>
    <col min="16130" max="16130" width="4.28125" style="10" customWidth="1"/>
    <col min="16131" max="16131" width="19.421875" style="10" customWidth="1"/>
    <col min="16132" max="16132" width="13.00390625" style="10" customWidth="1"/>
    <col min="16133" max="16133" width="11.421875" style="10" customWidth="1"/>
    <col min="16134" max="16134" width="38.140625" style="10" customWidth="1"/>
    <col min="16135" max="16135" width="7.28125" style="10" customWidth="1"/>
    <col min="16136" max="16136" width="11.28125" style="10" customWidth="1"/>
    <col min="16137" max="16137" width="9.8515625" style="10" customWidth="1"/>
    <col min="16138" max="16138" width="15.140625" style="10" customWidth="1"/>
    <col min="16139" max="16141" width="9.140625" style="10" customWidth="1"/>
    <col min="16142" max="16142" width="9.00390625" style="10" customWidth="1"/>
    <col min="16143" max="16143" width="24.140625" style="10" customWidth="1"/>
    <col min="16144" max="16144" width="13.57421875" style="10" bestFit="1" customWidth="1"/>
    <col min="16145" max="16384" width="9.140625" style="10" customWidth="1"/>
  </cols>
  <sheetData>
    <row r="1" spans="1:16" ht="15">
      <c r="A1" s="1"/>
      <c r="B1" s="2"/>
      <c r="C1" s="3"/>
      <c r="D1" s="250"/>
      <c r="E1" s="250"/>
      <c r="F1" s="3"/>
      <c r="G1" s="4"/>
      <c r="H1" s="5"/>
      <c r="I1" s="6"/>
      <c r="J1" s="7"/>
      <c r="K1" s="8"/>
      <c r="L1" s="9"/>
      <c r="M1" s="10"/>
      <c r="O1" s="10"/>
      <c r="P1" s="10"/>
    </row>
    <row r="2" spans="1:16" ht="15">
      <c r="A2" s="251" t="s">
        <v>0</v>
      </c>
      <c r="B2" s="252"/>
      <c r="C2" s="252"/>
      <c r="D2" s="252"/>
      <c r="E2" s="252"/>
      <c r="F2" s="252"/>
      <c r="G2" s="252"/>
      <c r="H2" s="252"/>
      <c r="I2" s="252"/>
      <c r="J2" s="253"/>
      <c r="K2" s="8"/>
      <c r="L2" s="9"/>
      <c r="M2" s="10"/>
      <c r="O2" s="10"/>
      <c r="P2" s="10"/>
    </row>
    <row r="3" spans="1:16" ht="13.5" thickBot="1">
      <c r="A3" s="11"/>
      <c r="G3" s="14"/>
      <c r="J3" s="16"/>
      <c r="K3" s="8"/>
      <c r="L3" s="9"/>
      <c r="M3" s="10"/>
      <c r="O3" s="10"/>
      <c r="P3" s="10"/>
    </row>
    <row r="4" spans="1:16" ht="15">
      <c r="A4" s="17" t="s">
        <v>1</v>
      </c>
      <c r="B4" s="18"/>
      <c r="C4" s="19" t="s">
        <v>2</v>
      </c>
      <c r="D4" s="20"/>
      <c r="E4" s="20"/>
      <c r="F4" s="20"/>
      <c r="G4" s="21" t="s">
        <v>3</v>
      </c>
      <c r="H4" s="3"/>
      <c r="I4" s="22" t="s">
        <v>4</v>
      </c>
      <c r="J4" s="23" t="s">
        <v>5</v>
      </c>
      <c r="K4" s="8"/>
      <c r="L4" s="9"/>
      <c r="M4" s="10"/>
      <c r="O4" s="10"/>
      <c r="P4" s="10"/>
    </row>
    <row r="5" spans="1:16" ht="13.5" thickBot="1">
      <c r="A5" s="24"/>
      <c r="B5" s="25"/>
      <c r="C5" s="26"/>
      <c r="D5" s="26"/>
      <c r="E5" s="26"/>
      <c r="F5" s="26"/>
      <c r="G5" s="27" t="s">
        <v>6</v>
      </c>
      <c r="H5" s="28" t="s">
        <v>4</v>
      </c>
      <c r="I5" s="29" t="s">
        <v>5</v>
      </c>
      <c r="J5" s="30" t="s">
        <v>7</v>
      </c>
      <c r="K5" s="8"/>
      <c r="L5" s="9"/>
      <c r="M5" s="10"/>
      <c r="O5" s="10"/>
      <c r="P5" s="10"/>
    </row>
    <row r="6" spans="1:16" ht="15">
      <c r="A6" s="31"/>
      <c r="B6" s="2"/>
      <c r="C6" s="3"/>
      <c r="D6" s="3"/>
      <c r="E6" s="3"/>
      <c r="F6" s="3"/>
      <c r="G6" s="32"/>
      <c r="H6" s="2"/>
      <c r="I6" s="33"/>
      <c r="J6" s="34"/>
      <c r="K6" s="8"/>
      <c r="L6" s="9"/>
      <c r="M6" s="10"/>
      <c r="O6" s="10"/>
      <c r="P6" s="10"/>
    </row>
    <row r="7" spans="1:12" s="45" customFormat="1" ht="15">
      <c r="A7" s="35" t="s">
        <v>8</v>
      </c>
      <c r="B7" s="36"/>
      <c r="C7" s="37" t="s">
        <v>9</v>
      </c>
      <c r="D7" s="38"/>
      <c r="E7" s="13"/>
      <c r="F7" s="13"/>
      <c r="G7" s="39"/>
      <c r="H7" s="40"/>
      <c r="I7" s="41"/>
      <c r="J7" s="42"/>
      <c r="K7" s="43"/>
      <c r="L7" s="44"/>
    </row>
    <row r="8" spans="1:12" s="57" customFormat="1" ht="15">
      <c r="A8" s="46" t="s">
        <v>10</v>
      </c>
      <c r="B8" s="47"/>
      <c r="C8" s="48" t="s">
        <v>11</v>
      </c>
      <c r="D8" s="49"/>
      <c r="E8" s="50"/>
      <c r="F8" s="51"/>
      <c r="G8" s="52"/>
      <c r="H8" s="53"/>
      <c r="I8" s="54"/>
      <c r="J8" s="42"/>
      <c r="K8" s="55"/>
      <c r="L8" s="56"/>
    </row>
    <row r="9" spans="1:12" s="57" customFormat="1" ht="12">
      <c r="A9" s="58" t="s">
        <v>10</v>
      </c>
      <c r="B9" s="59">
        <v>1</v>
      </c>
      <c r="C9" s="60" t="s">
        <v>12</v>
      </c>
      <c r="D9" s="61"/>
      <c r="E9" s="61"/>
      <c r="F9" s="61"/>
      <c r="G9" s="62">
        <v>765</v>
      </c>
      <c r="H9" s="63" t="s">
        <v>13</v>
      </c>
      <c r="I9" s="64"/>
      <c r="J9" s="65">
        <f aca="true" t="shared" si="0" ref="J9:J42">G9*(I9)</f>
        <v>0</v>
      </c>
      <c r="K9" s="55"/>
      <c r="L9" s="56"/>
    </row>
    <row r="10" spans="1:12" s="57" customFormat="1" ht="12">
      <c r="A10" s="58" t="s">
        <v>10</v>
      </c>
      <c r="B10" s="59">
        <v>2</v>
      </c>
      <c r="C10" s="60" t="s">
        <v>14</v>
      </c>
      <c r="D10" s="61"/>
      <c r="E10" s="61"/>
      <c r="F10" s="61"/>
      <c r="G10" s="62">
        <v>4</v>
      </c>
      <c r="H10" s="63" t="s">
        <v>13</v>
      </c>
      <c r="I10" s="64"/>
      <c r="J10" s="65">
        <f t="shared" si="0"/>
        <v>0</v>
      </c>
      <c r="K10" s="55"/>
      <c r="L10" s="56"/>
    </row>
    <row r="11" spans="1:12" s="57" customFormat="1" ht="12">
      <c r="A11" s="66" t="s">
        <v>10</v>
      </c>
      <c r="B11" s="67">
        <v>3</v>
      </c>
      <c r="C11" s="254" t="s">
        <v>15</v>
      </c>
      <c r="D11" s="254"/>
      <c r="E11" s="254"/>
      <c r="F11" s="255"/>
      <c r="G11" s="62">
        <v>55</v>
      </c>
      <c r="H11" s="63" t="s">
        <v>13</v>
      </c>
      <c r="I11" s="64"/>
      <c r="J11" s="65">
        <f t="shared" si="0"/>
        <v>0</v>
      </c>
      <c r="K11" s="55"/>
      <c r="L11" s="56"/>
    </row>
    <row r="12" spans="1:12" s="57" customFormat="1" ht="12">
      <c r="A12" s="58" t="s">
        <v>10</v>
      </c>
      <c r="B12" s="59">
        <v>3</v>
      </c>
      <c r="C12" s="256" t="s">
        <v>16</v>
      </c>
      <c r="D12" s="256"/>
      <c r="E12" s="256"/>
      <c r="F12" s="257"/>
      <c r="G12" s="62">
        <v>111</v>
      </c>
      <c r="H12" s="68" t="s">
        <v>13</v>
      </c>
      <c r="I12" s="64"/>
      <c r="J12" s="65">
        <f t="shared" si="0"/>
        <v>0</v>
      </c>
      <c r="K12" s="55"/>
      <c r="L12" s="56"/>
    </row>
    <row r="13" spans="1:12" s="57" customFormat="1" ht="12">
      <c r="A13" s="66" t="s">
        <v>10</v>
      </c>
      <c r="B13" s="67">
        <v>11</v>
      </c>
      <c r="C13" s="254" t="s">
        <v>17</v>
      </c>
      <c r="D13" s="254"/>
      <c r="E13" s="254"/>
      <c r="F13" s="255"/>
      <c r="G13" s="62">
        <v>15</v>
      </c>
      <c r="H13" s="68" t="s">
        <v>13</v>
      </c>
      <c r="I13" s="64"/>
      <c r="J13" s="65">
        <f t="shared" si="0"/>
        <v>0</v>
      </c>
      <c r="K13" s="55"/>
      <c r="L13" s="56"/>
    </row>
    <row r="14" spans="1:12" s="57" customFormat="1" ht="12">
      <c r="A14" s="58" t="s">
        <v>10</v>
      </c>
      <c r="B14" s="59">
        <v>4</v>
      </c>
      <c r="C14" s="256" t="s">
        <v>18</v>
      </c>
      <c r="D14" s="256"/>
      <c r="E14" s="256"/>
      <c r="F14" s="257"/>
      <c r="G14" s="62">
        <v>223</v>
      </c>
      <c r="H14" s="68" t="s">
        <v>13</v>
      </c>
      <c r="I14" s="64"/>
      <c r="J14" s="65">
        <f t="shared" si="0"/>
        <v>0</v>
      </c>
      <c r="K14" s="55"/>
      <c r="L14" s="56"/>
    </row>
    <row r="15" spans="1:12" s="57" customFormat="1" ht="15">
      <c r="A15" s="58" t="s">
        <v>10</v>
      </c>
      <c r="B15" s="59">
        <v>6</v>
      </c>
      <c r="C15" s="69" t="s">
        <v>19</v>
      </c>
      <c r="D15" s="51"/>
      <c r="E15" s="51"/>
      <c r="F15" s="51"/>
      <c r="G15" s="52">
        <v>50</v>
      </c>
      <c r="H15" s="53" t="s">
        <v>13</v>
      </c>
      <c r="I15" s="64"/>
      <c r="J15" s="65">
        <f t="shared" si="0"/>
        <v>0</v>
      </c>
      <c r="K15" s="55"/>
      <c r="L15" s="56"/>
    </row>
    <row r="16" spans="1:12" s="57" customFormat="1" ht="15">
      <c r="A16" s="58" t="s">
        <v>10</v>
      </c>
      <c r="B16" s="59">
        <v>7</v>
      </c>
      <c r="C16" s="69" t="s">
        <v>20</v>
      </c>
      <c r="D16" s="51"/>
      <c r="E16" s="51"/>
      <c r="F16" s="51"/>
      <c r="G16" s="52">
        <v>50</v>
      </c>
      <c r="H16" s="53" t="s">
        <v>13</v>
      </c>
      <c r="I16" s="64"/>
      <c r="J16" s="65">
        <f t="shared" si="0"/>
        <v>0</v>
      </c>
      <c r="K16" s="55"/>
      <c r="L16" s="56"/>
    </row>
    <row r="17" spans="1:12" s="57" customFormat="1" ht="12">
      <c r="A17" s="58" t="s">
        <v>10</v>
      </c>
      <c r="B17" s="59">
        <v>8</v>
      </c>
      <c r="C17" s="70" t="s">
        <v>21</v>
      </c>
      <c r="D17" s="61"/>
      <c r="E17" s="61"/>
      <c r="F17" s="61"/>
      <c r="G17" s="62">
        <v>4</v>
      </c>
      <c r="H17" s="63" t="s">
        <v>22</v>
      </c>
      <c r="I17" s="64"/>
      <c r="J17" s="65">
        <f t="shared" si="0"/>
        <v>0</v>
      </c>
      <c r="K17" s="55"/>
      <c r="L17" s="56"/>
    </row>
    <row r="18" spans="1:12" s="57" customFormat="1" ht="12">
      <c r="A18" s="71"/>
      <c r="B18" s="72"/>
      <c r="C18" s="69"/>
      <c r="D18" s="51"/>
      <c r="E18" s="51"/>
      <c r="F18" s="73"/>
      <c r="G18" s="74"/>
      <c r="H18" s="53"/>
      <c r="I18" s="54"/>
      <c r="J18" s="65" t="s">
        <v>23</v>
      </c>
      <c r="K18" s="55"/>
      <c r="L18" s="56"/>
    </row>
    <row r="19" spans="1:12" s="57" customFormat="1" ht="15">
      <c r="A19" s="71" t="s">
        <v>24</v>
      </c>
      <c r="B19" s="72"/>
      <c r="C19" s="48" t="s">
        <v>25</v>
      </c>
      <c r="D19" s="75"/>
      <c r="E19" s="76"/>
      <c r="F19" s="75"/>
      <c r="G19" s="52"/>
      <c r="H19" s="72"/>
      <c r="I19" s="54"/>
      <c r="J19" s="65" t="s">
        <v>23</v>
      </c>
      <c r="K19" s="55"/>
      <c r="L19" s="56"/>
    </row>
    <row r="20" spans="1:12" s="57" customFormat="1" ht="12">
      <c r="A20" s="71" t="s">
        <v>24</v>
      </c>
      <c r="B20" s="72">
        <v>1</v>
      </c>
      <c r="C20" s="69" t="s">
        <v>26</v>
      </c>
      <c r="D20" s="51"/>
      <c r="E20" s="51"/>
      <c r="F20" s="51"/>
      <c r="G20" s="52">
        <v>87</v>
      </c>
      <c r="H20" s="53" t="s">
        <v>27</v>
      </c>
      <c r="I20" s="64"/>
      <c r="J20" s="65">
        <f t="shared" si="0"/>
        <v>0</v>
      </c>
      <c r="K20" s="55"/>
      <c r="L20" s="56"/>
    </row>
    <row r="21" spans="1:12" s="57" customFormat="1" ht="12">
      <c r="A21" s="71" t="s">
        <v>24</v>
      </c>
      <c r="B21" s="72">
        <v>2</v>
      </c>
      <c r="C21" s="69" t="s">
        <v>28</v>
      </c>
      <c r="D21" s="51"/>
      <c r="E21" s="51"/>
      <c r="F21" s="51"/>
      <c r="G21" s="52">
        <v>21</v>
      </c>
      <c r="H21" s="53" t="s">
        <v>27</v>
      </c>
      <c r="I21" s="64"/>
      <c r="J21" s="65">
        <f t="shared" si="0"/>
        <v>0</v>
      </c>
      <c r="K21" s="55"/>
      <c r="L21" s="56"/>
    </row>
    <row r="22" spans="1:12" s="57" customFormat="1" ht="12">
      <c r="A22" s="71" t="s">
        <v>24</v>
      </c>
      <c r="B22" s="72">
        <v>3</v>
      </c>
      <c r="C22" s="77" t="s">
        <v>29</v>
      </c>
      <c r="D22" s="78"/>
      <c r="E22" s="78"/>
      <c r="F22" s="78"/>
      <c r="G22" s="52">
        <v>7</v>
      </c>
      <c r="H22" s="79" t="s">
        <v>27</v>
      </c>
      <c r="I22" s="64"/>
      <c r="J22" s="65">
        <f t="shared" si="0"/>
        <v>0</v>
      </c>
      <c r="K22" s="55"/>
      <c r="L22" s="56"/>
    </row>
    <row r="23" spans="1:12" s="57" customFormat="1" ht="12">
      <c r="A23" s="71" t="s">
        <v>24</v>
      </c>
      <c r="B23" s="72">
        <v>4</v>
      </c>
      <c r="C23" s="80" t="s">
        <v>30</v>
      </c>
      <c r="D23" s="51"/>
      <c r="E23" s="51"/>
      <c r="F23" s="51"/>
      <c r="G23" s="52">
        <v>247</v>
      </c>
      <c r="H23" s="53" t="s">
        <v>13</v>
      </c>
      <c r="I23" s="64"/>
      <c r="J23" s="65">
        <f t="shared" si="0"/>
        <v>0</v>
      </c>
      <c r="K23" s="55"/>
      <c r="L23" s="56"/>
    </row>
    <row r="24" spans="1:12" s="57" customFormat="1" ht="12">
      <c r="A24" s="71" t="s">
        <v>24</v>
      </c>
      <c r="B24" s="72">
        <v>5</v>
      </c>
      <c r="C24" s="69" t="s">
        <v>31</v>
      </c>
      <c r="D24" s="51"/>
      <c r="E24" s="51"/>
      <c r="F24" s="51"/>
      <c r="G24" s="52">
        <v>5</v>
      </c>
      <c r="H24" s="53" t="s">
        <v>22</v>
      </c>
      <c r="I24" s="64"/>
      <c r="J24" s="65">
        <f t="shared" si="0"/>
        <v>0</v>
      </c>
      <c r="K24" s="55"/>
      <c r="L24" s="56"/>
    </row>
    <row r="25" spans="1:12" s="57" customFormat="1" ht="12">
      <c r="A25" s="71" t="s">
        <v>24</v>
      </c>
      <c r="B25" s="72">
        <v>6</v>
      </c>
      <c r="C25" s="77" t="s">
        <v>32</v>
      </c>
      <c r="D25" s="78"/>
      <c r="E25" s="78"/>
      <c r="F25" s="78"/>
      <c r="G25" s="64"/>
      <c r="H25" s="79" t="s">
        <v>33</v>
      </c>
      <c r="I25" s="64"/>
      <c r="J25" s="65">
        <f t="shared" si="0"/>
        <v>0</v>
      </c>
      <c r="K25" s="55"/>
      <c r="L25" s="56"/>
    </row>
    <row r="26" spans="1:16" ht="15">
      <c r="A26" s="71" t="s">
        <v>24</v>
      </c>
      <c r="B26" s="72">
        <v>7</v>
      </c>
      <c r="C26" s="69" t="s">
        <v>34</v>
      </c>
      <c r="D26" s="51"/>
      <c r="E26" s="51"/>
      <c r="F26" s="51"/>
      <c r="G26" s="52">
        <v>900</v>
      </c>
      <c r="H26" s="53" t="s">
        <v>35</v>
      </c>
      <c r="I26" s="64"/>
      <c r="J26" s="65">
        <f t="shared" si="0"/>
        <v>0</v>
      </c>
      <c r="K26" s="55"/>
      <c r="L26" s="9"/>
      <c r="M26" s="57"/>
      <c r="O26" s="10"/>
      <c r="P26" s="10"/>
    </row>
    <row r="27" spans="1:16" ht="15">
      <c r="A27" s="71" t="s">
        <v>24</v>
      </c>
      <c r="B27" s="72">
        <v>8</v>
      </c>
      <c r="C27" s="69" t="s">
        <v>36</v>
      </c>
      <c r="D27" s="51"/>
      <c r="E27" s="51"/>
      <c r="F27" s="51"/>
      <c r="G27" s="52">
        <v>950</v>
      </c>
      <c r="H27" s="53" t="s">
        <v>35</v>
      </c>
      <c r="I27" s="64"/>
      <c r="J27" s="65">
        <f t="shared" si="0"/>
        <v>0</v>
      </c>
      <c r="K27" s="55"/>
      <c r="L27" s="9"/>
      <c r="M27" s="57"/>
      <c r="O27" s="10"/>
      <c r="P27" s="10"/>
    </row>
    <row r="28" spans="1:16" ht="15">
      <c r="A28" s="71" t="s">
        <v>24</v>
      </c>
      <c r="B28" s="72">
        <v>9</v>
      </c>
      <c r="C28" s="69" t="s">
        <v>37</v>
      </c>
      <c r="D28" s="51"/>
      <c r="E28" s="51"/>
      <c r="F28" s="51"/>
      <c r="G28" s="52">
        <v>95</v>
      </c>
      <c r="H28" s="53" t="s">
        <v>35</v>
      </c>
      <c r="I28" s="64"/>
      <c r="J28" s="65">
        <f t="shared" si="0"/>
        <v>0</v>
      </c>
      <c r="K28" s="55"/>
      <c r="L28" s="9"/>
      <c r="M28" s="57"/>
      <c r="O28" s="10"/>
      <c r="P28" s="10"/>
    </row>
    <row r="29" spans="1:13" s="45" customFormat="1" ht="15">
      <c r="A29" s="71" t="s">
        <v>24</v>
      </c>
      <c r="B29" s="72">
        <v>10</v>
      </c>
      <c r="C29" s="69" t="s">
        <v>38</v>
      </c>
      <c r="D29" s="51"/>
      <c r="E29" s="51"/>
      <c r="F29" s="51"/>
      <c r="G29" s="64"/>
      <c r="H29" s="81" t="s">
        <v>39</v>
      </c>
      <c r="I29" s="64"/>
      <c r="J29" s="65">
        <f t="shared" si="0"/>
        <v>0</v>
      </c>
      <c r="K29" s="55"/>
      <c r="L29" s="44"/>
      <c r="M29" s="57"/>
    </row>
    <row r="30" spans="1:13" s="45" customFormat="1" ht="15">
      <c r="A30" s="71" t="s">
        <v>24</v>
      </c>
      <c r="B30" s="72">
        <v>11</v>
      </c>
      <c r="C30" s="69" t="s">
        <v>40</v>
      </c>
      <c r="D30" s="51"/>
      <c r="E30" s="51"/>
      <c r="F30" s="51"/>
      <c r="G30" s="52">
        <v>134</v>
      </c>
      <c r="H30" s="81" t="s">
        <v>41</v>
      </c>
      <c r="I30" s="64"/>
      <c r="J30" s="65">
        <f t="shared" si="0"/>
        <v>0</v>
      </c>
      <c r="K30" s="55"/>
      <c r="L30" s="44"/>
      <c r="M30" s="57"/>
    </row>
    <row r="31" spans="1:13" s="45" customFormat="1" ht="15">
      <c r="A31" s="71" t="s">
        <v>24</v>
      </c>
      <c r="B31" s="72">
        <v>12</v>
      </c>
      <c r="C31" s="69" t="s">
        <v>42</v>
      </c>
      <c r="D31" s="51"/>
      <c r="E31" s="51"/>
      <c r="F31" s="51"/>
      <c r="G31" s="52">
        <v>1</v>
      </c>
      <c r="H31" s="81" t="s">
        <v>43</v>
      </c>
      <c r="I31" s="82">
        <v>120000</v>
      </c>
      <c r="J31" s="83">
        <f t="shared" si="0"/>
        <v>120000</v>
      </c>
      <c r="K31" s="55"/>
      <c r="L31" s="44"/>
      <c r="M31" s="57"/>
    </row>
    <row r="32" spans="1:13" s="45" customFormat="1" ht="15">
      <c r="A32" s="71" t="s">
        <v>24</v>
      </c>
      <c r="B32" s="72">
        <v>13</v>
      </c>
      <c r="C32" s="69" t="s">
        <v>44</v>
      </c>
      <c r="D32" s="51"/>
      <c r="E32" s="51"/>
      <c r="F32" s="51"/>
      <c r="G32" s="52">
        <v>4</v>
      </c>
      <c r="H32" s="81" t="s">
        <v>22</v>
      </c>
      <c r="I32" s="82">
        <v>20000</v>
      </c>
      <c r="J32" s="83">
        <f t="shared" si="0"/>
        <v>80000</v>
      </c>
      <c r="K32" s="55"/>
      <c r="L32" s="44"/>
      <c r="M32" s="57"/>
    </row>
    <row r="33" spans="1:13" s="45" customFormat="1" ht="15">
      <c r="A33" s="71" t="s">
        <v>24</v>
      </c>
      <c r="B33" s="72">
        <v>14</v>
      </c>
      <c r="C33" s="69" t="s">
        <v>45</v>
      </c>
      <c r="D33" s="51"/>
      <c r="E33" s="51"/>
      <c r="F33" s="51"/>
      <c r="G33" s="64"/>
      <c r="H33" s="81" t="s">
        <v>33</v>
      </c>
      <c r="I33" s="64"/>
      <c r="J33" s="65">
        <f t="shared" si="0"/>
        <v>0</v>
      </c>
      <c r="K33" s="55"/>
      <c r="L33" s="44"/>
      <c r="M33" s="57"/>
    </row>
    <row r="34" spans="1:13" s="45" customFormat="1" ht="15">
      <c r="A34" s="71" t="s">
        <v>24</v>
      </c>
      <c r="B34" s="72">
        <v>15</v>
      </c>
      <c r="C34" s="69" t="s">
        <v>46</v>
      </c>
      <c r="D34" s="51"/>
      <c r="E34" s="51"/>
      <c r="F34" s="51"/>
      <c r="G34" s="52">
        <v>3</v>
      </c>
      <c r="H34" s="81" t="s">
        <v>22</v>
      </c>
      <c r="I34" s="64"/>
      <c r="J34" s="65">
        <f t="shared" si="0"/>
        <v>0</v>
      </c>
      <c r="K34" s="55"/>
      <c r="L34" s="44"/>
      <c r="M34" s="57"/>
    </row>
    <row r="35" spans="1:13" s="45" customFormat="1" ht="15">
      <c r="A35" s="71"/>
      <c r="B35" s="72"/>
      <c r="C35" s="69"/>
      <c r="D35" s="51"/>
      <c r="E35" s="51"/>
      <c r="F35" s="51"/>
      <c r="G35" s="52"/>
      <c r="H35" s="81"/>
      <c r="I35" s="84"/>
      <c r="J35" s="65" t="s">
        <v>23</v>
      </c>
      <c r="K35" s="43"/>
      <c r="L35" s="44"/>
      <c r="M35" s="57"/>
    </row>
    <row r="36" spans="1:13" s="45" customFormat="1" ht="15">
      <c r="A36" s="71" t="s">
        <v>47</v>
      </c>
      <c r="B36" s="85"/>
      <c r="C36" s="48" t="s">
        <v>48</v>
      </c>
      <c r="D36" s="38"/>
      <c r="E36" s="38"/>
      <c r="F36" s="38"/>
      <c r="G36" s="86"/>
      <c r="H36" s="12"/>
      <c r="I36" s="87"/>
      <c r="J36" s="65" t="s">
        <v>23</v>
      </c>
      <c r="K36" s="43"/>
      <c r="L36" s="44"/>
      <c r="M36" s="57"/>
    </row>
    <row r="37" spans="1:13" s="45" customFormat="1" ht="15">
      <c r="A37" s="71" t="s">
        <v>47</v>
      </c>
      <c r="B37" s="72">
        <v>1</v>
      </c>
      <c r="C37" s="80" t="s">
        <v>49</v>
      </c>
      <c r="D37" s="88"/>
      <c r="E37" s="88"/>
      <c r="F37" s="89"/>
      <c r="G37" s="52">
        <v>107</v>
      </c>
      <c r="H37" s="81" t="s">
        <v>22</v>
      </c>
      <c r="I37" s="64"/>
      <c r="J37" s="65">
        <f t="shared" si="0"/>
        <v>0</v>
      </c>
      <c r="K37" s="55"/>
      <c r="L37" s="44"/>
      <c r="M37" s="57"/>
    </row>
    <row r="38" spans="1:13" s="45" customFormat="1" ht="15">
      <c r="A38" s="71" t="s">
        <v>47</v>
      </c>
      <c r="B38" s="72">
        <v>2</v>
      </c>
      <c r="C38" s="90" t="s">
        <v>50</v>
      </c>
      <c r="D38" s="91"/>
      <c r="E38" s="91"/>
      <c r="F38" s="92"/>
      <c r="G38" s="62">
        <v>31</v>
      </c>
      <c r="H38" s="93" t="s">
        <v>22</v>
      </c>
      <c r="I38" s="64"/>
      <c r="J38" s="65">
        <f t="shared" si="0"/>
        <v>0</v>
      </c>
      <c r="K38" s="55"/>
      <c r="L38" s="44"/>
      <c r="M38" s="57"/>
    </row>
    <row r="39" spans="1:13" s="45" customFormat="1" ht="15">
      <c r="A39" s="71" t="s">
        <v>47</v>
      </c>
      <c r="B39" s="72">
        <v>3</v>
      </c>
      <c r="C39" s="80" t="s">
        <v>51</v>
      </c>
      <c r="D39" s="88"/>
      <c r="E39" s="88"/>
      <c r="F39" s="89"/>
      <c r="G39" s="52">
        <v>26</v>
      </c>
      <c r="H39" s="81" t="s">
        <v>22</v>
      </c>
      <c r="I39" s="64"/>
      <c r="J39" s="65">
        <f t="shared" si="0"/>
        <v>0</v>
      </c>
      <c r="K39" s="55"/>
      <c r="L39" s="44"/>
      <c r="M39" s="57"/>
    </row>
    <row r="40" spans="1:13" s="45" customFormat="1" ht="15">
      <c r="A40" s="71" t="s">
        <v>47</v>
      </c>
      <c r="B40" s="72">
        <v>4</v>
      </c>
      <c r="C40" s="80" t="s">
        <v>52</v>
      </c>
      <c r="D40" s="88"/>
      <c r="E40" s="88"/>
      <c r="F40" s="89"/>
      <c r="G40" s="52">
        <v>12</v>
      </c>
      <c r="H40" s="81" t="s">
        <v>22</v>
      </c>
      <c r="I40" s="64"/>
      <c r="J40" s="65">
        <f t="shared" si="0"/>
        <v>0</v>
      </c>
      <c r="K40" s="55"/>
      <c r="L40" s="44"/>
      <c r="M40" s="57"/>
    </row>
    <row r="41" spans="1:13" s="45" customFormat="1" ht="15">
      <c r="A41" s="71" t="s">
        <v>47</v>
      </c>
      <c r="B41" s="72">
        <v>5</v>
      </c>
      <c r="C41" s="70" t="s">
        <v>53</v>
      </c>
      <c r="D41" s="91"/>
      <c r="E41" s="91"/>
      <c r="F41" s="92"/>
      <c r="G41" s="62">
        <v>18</v>
      </c>
      <c r="H41" s="93" t="s">
        <v>22</v>
      </c>
      <c r="I41" s="64"/>
      <c r="J41" s="65">
        <f t="shared" si="0"/>
        <v>0</v>
      </c>
      <c r="K41" s="55"/>
      <c r="L41" s="44"/>
      <c r="M41" s="57"/>
    </row>
    <row r="42" spans="1:13" s="45" customFormat="1" ht="15">
      <c r="A42" s="71" t="s">
        <v>47</v>
      </c>
      <c r="B42" s="72">
        <v>6</v>
      </c>
      <c r="C42" s="70" t="s">
        <v>54</v>
      </c>
      <c r="D42" s="91"/>
      <c r="E42" s="91"/>
      <c r="F42" s="92"/>
      <c r="G42" s="64"/>
      <c r="H42" s="93" t="s">
        <v>39</v>
      </c>
      <c r="I42" s="64"/>
      <c r="J42" s="65">
        <f t="shared" si="0"/>
        <v>0</v>
      </c>
      <c r="K42" s="55"/>
      <c r="L42" s="44"/>
      <c r="M42" s="57"/>
    </row>
    <row r="43" spans="1:12" s="57" customFormat="1" ht="13.5" thickBot="1">
      <c r="A43" s="94"/>
      <c r="B43" s="12"/>
      <c r="C43" s="95" t="s">
        <v>55</v>
      </c>
      <c r="D43" s="96" t="s">
        <v>56</v>
      </c>
      <c r="E43" s="97"/>
      <c r="F43" s="98"/>
      <c r="G43" s="99"/>
      <c r="H43" s="100"/>
      <c r="I43" s="101"/>
      <c r="J43" s="102">
        <f>SUM(J9:J17,J20:J34,J37:J42)</f>
        <v>200000</v>
      </c>
      <c r="K43" s="103"/>
      <c r="L43" s="104"/>
    </row>
    <row r="44" spans="1:12" s="57" customFormat="1" ht="13.5" thickTop="1">
      <c r="A44" s="105" t="s">
        <v>57</v>
      </c>
      <c r="B44" s="106"/>
      <c r="C44" s="37" t="s">
        <v>58</v>
      </c>
      <c r="D44" s="38"/>
      <c r="E44" s="38"/>
      <c r="F44" s="38"/>
      <c r="G44" s="86"/>
      <c r="H44" s="12"/>
      <c r="I44" s="107"/>
      <c r="J44" s="65"/>
      <c r="K44" s="55"/>
      <c r="L44" s="56"/>
    </row>
    <row r="45" spans="1:12" s="57" customFormat="1" ht="12">
      <c r="A45" s="46" t="s">
        <v>57</v>
      </c>
      <c r="B45" s="72">
        <v>1</v>
      </c>
      <c r="C45" s="80" t="s">
        <v>59</v>
      </c>
      <c r="D45" s="108"/>
      <c r="E45" s="108"/>
      <c r="F45" s="51"/>
      <c r="G45" s="52">
        <v>42</v>
      </c>
      <c r="H45" s="72" t="s">
        <v>60</v>
      </c>
      <c r="I45" s="64"/>
      <c r="J45" s="65">
        <f aca="true" t="shared" si="1" ref="J45:J53">G45*(I45)</f>
        <v>0</v>
      </c>
      <c r="K45" s="55"/>
      <c r="L45" s="56"/>
    </row>
    <row r="46" spans="1:12" s="57" customFormat="1" ht="12">
      <c r="A46" s="46" t="s">
        <v>57</v>
      </c>
      <c r="B46" s="72">
        <v>2</v>
      </c>
      <c r="C46" s="69" t="s">
        <v>61</v>
      </c>
      <c r="D46" s="108"/>
      <c r="E46" s="108"/>
      <c r="F46" s="61"/>
      <c r="G46" s="64"/>
      <c r="H46" s="72" t="s">
        <v>39</v>
      </c>
      <c r="I46" s="64"/>
      <c r="J46" s="65">
        <f t="shared" si="1"/>
        <v>0</v>
      </c>
      <c r="K46" s="55"/>
      <c r="L46" s="56"/>
    </row>
    <row r="47" spans="1:16" ht="15">
      <c r="A47" s="46" t="s">
        <v>57</v>
      </c>
      <c r="B47" s="72">
        <v>3</v>
      </c>
      <c r="C47" s="69" t="s">
        <v>62</v>
      </c>
      <c r="D47" s="108"/>
      <c r="E47" s="108"/>
      <c r="F47" s="108"/>
      <c r="G47" s="52">
        <v>15</v>
      </c>
      <c r="H47" s="72" t="s">
        <v>60</v>
      </c>
      <c r="I47" s="64"/>
      <c r="J47" s="65">
        <f t="shared" si="1"/>
        <v>0</v>
      </c>
      <c r="K47" s="55"/>
      <c r="L47" s="9"/>
      <c r="M47" s="57"/>
      <c r="O47" s="10"/>
      <c r="P47" s="10"/>
    </row>
    <row r="48" spans="1:16" ht="15">
      <c r="A48" s="46" t="s">
        <v>57</v>
      </c>
      <c r="B48" s="72">
        <v>4</v>
      </c>
      <c r="C48" s="70" t="s">
        <v>63</v>
      </c>
      <c r="D48" s="108"/>
      <c r="E48" s="108"/>
      <c r="F48" s="108"/>
      <c r="G48" s="52">
        <v>93</v>
      </c>
      <c r="H48" s="59" t="s">
        <v>13</v>
      </c>
      <c r="I48" s="64"/>
      <c r="J48" s="65">
        <f t="shared" si="1"/>
        <v>0</v>
      </c>
      <c r="K48" s="55"/>
      <c r="L48" s="9"/>
      <c r="M48" s="57"/>
      <c r="O48" s="10"/>
      <c r="P48" s="10"/>
    </row>
    <row r="49" spans="1:16" ht="15">
      <c r="A49" s="46" t="s">
        <v>57</v>
      </c>
      <c r="B49" s="72">
        <v>5</v>
      </c>
      <c r="C49" s="70" t="s">
        <v>64</v>
      </c>
      <c r="D49" s="108"/>
      <c r="E49" s="108"/>
      <c r="F49" s="108"/>
      <c r="G49" s="64"/>
      <c r="H49" s="59" t="s">
        <v>39</v>
      </c>
      <c r="I49" s="64"/>
      <c r="J49" s="65">
        <f t="shared" si="1"/>
        <v>0</v>
      </c>
      <c r="K49" s="55"/>
      <c r="L49" s="9"/>
      <c r="M49" s="57"/>
      <c r="O49" s="10"/>
      <c r="P49" s="10"/>
    </row>
    <row r="50" spans="1:16" ht="15">
      <c r="A50" s="46" t="s">
        <v>57</v>
      </c>
      <c r="B50" s="72">
        <v>6</v>
      </c>
      <c r="C50" s="70" t="s">
        <v>65</v>
      </c>
      <c r="D50" s="108"/>
      <c r="E50" s="108"/>
      <c r="F50" s="108"/>
      <c r="G50" s="52">
        <v>19</v>
      </c>
      <c r="H50" s="93" t="s">
        <v>60</v>
      </c>
      <c r="I50" s="64"/>
      <c r="J50" s="65">
        <f t="shared" si="1"/>
        <v>0</v>
      </c>
      <c r="K50" s="55"/>
      <c r="L50" s="9"/>
      <c r="M50" s="57"/>
      <c r="O50" s="10"/>
      <c r="P50" s="10"/>
    </row>
    <row r="51" spans="1:13" s="112" customFormat="1" ht="12">
      <c r="A51" s="109" t="s">
        <v>57</v>
      </c>
      <c r="B51" s="72">
        <v>7</v>
      </c>
      <c r="C51" s="69" t="s">
        <v>66</v>
      </c>
      <c r="D51" s="110"/>
      <c r="E51" s="110"/>
      <c r="F51" s="110"/>
      <c r="G51" s="62">
        <v>126</v>
      </c>
      <c r="H51" s="93" t="s">
        <v>60</v>
      </c>
      <c r="I51" s="64"/>
      <c r="J51" s="65">
        <f>G51*I51</f>
        <v>0</v>
      </c>
      <c r="K51" s="55"/>
      <c r="L51" s="111"/>
      <c r="M51" s="57"/>
    </row>
    <row r="52" spans="1:13" s="112" customFormat="1" ht="12">
      <c r="A52" s="46" t="s">
        <v>57</v>
      </c>
      <c r="B52" s="72">
        <v>8</v>
      </c>
      <c r="C52" s="69" t="s">
        <v>67</v>
      </c>
      <c r="D52" s="110"/>
      <c r="E52" s="110"/>
      <c r="F52" s="110"/>
      <c r="G52" s="62">
        <v>384.5</v>
      </c>
      <c r="H52" s="93" t="s">
        <v>35</v>
      </c>
      <c r="I52" s="64"/>
      <c r="J52" s="65">
        <f t="shared" si="1"/>
        <v>0</v>
      </c>
      <c r="K52" s="55"/>
      <c r="L52" s="111"/>
      <c r="M52" s="57"/>
    </row>
    <row r="53" spans="1:13" s="45" customFormat="1" ht="15">
      <c r="A53" s="113" t="s">
        <v>57</v>
      </c>
      <c r="B53" s="72">
        <v>9</v>
      </c>
      <c r="C53" s="80" t="s">
        <v>68</v>
      </c>
      <c r="D53" s="80"/>
      <c r="E53" s="51"/>
      <c r="F53" s="51"/>
      <c r="G53" s="64"/>
      <c r="H53" s="81" t="s">
        <v>33</v>
      </c>
      <c r="I53" s="64"/>
      <c r="J53" s="65">
        <f t="shared" si="1"/>
        <v>0</v>
      </c>
      <c r="K53" s="55"/>
      <c r="L53" s="44"/>
      <c r="M53" s="57"/>
    </row>
    <row r="54" spans="1:12" s="57" customFormat="1" ht="13.5" thickBot="1">
      <c r="A54" s="94"/>
      <c r="B54" s="12"/>
      <c r="C54" s="95" t="s">
        <v>69</v>
      </c>
      <c r="D54" s="96" t="s">
        <v>56</v>
      </c>
      <c r="E54" s="97"/>
      <c r="F54" s="98"/>
      <c r="G54" s="99"/>
      <c r="H54" s="100"/>
      <c r="I54" s="101"/>
      <c r="J54" s="102">
        <f>SUM(J45:J53)</f>
        <v>0</v>
      </c>
      <c r="K54" s="103"/>
      <c r="L54" s="104"/>
    </row>
    <row r="55" spans="1:12" s="57" customFormat="1" ht="13.5" thickTop="1">
      <c r="A55" s="114" t="s">
        <v>70</v>
      </c>
      <c r="B55" s="106"/>
      <c r="C55" s="115" t="s">
        <v>71</v>
      </c>
      <c r="D55" s="38"/>
      <c r="E55" s="38"/>
      <c r="F55" s="38"/>
      <c r="G55" s="62"/>
      <c r="H55" s="12"/>
      <c r="I55" s="107"/>
      <c r="J55" s="116"/>
      <c r="K55" s="55"/>
      <c r="L55" s="56"/>
    </row>
    <row r="56" spans="1:12" s="57" customFormat="1" ht="12">
      <c r="A56" s="46" t="s">
        <v>70</v>
      </c>
      <c r="B56" s="72">
        <v>1</v>
      </c>
      <c r="C56" s="69" t="s">
        <v>72</v>
      </c>
      <c r="D56" s="51"/>
      <c r="E56" s="51"/>
      <c r="F56" s="117"/>
      <c r="G56" s="64"/>
      <c r="H56" s="72" t="s">
        <v>33</v>
      </c>
      <c r="I56" s="64"/>
      <c r="J56" s="65">
        <f>G56*(I56)</f>
        <v>0</v>
      </c>
      <c r="K56" s="55"/>
      <c r="L56" s="56"/>
    </row>
    <row r="57" spans="1:12" s="57" customFormat="1" ht="12">
      <c r="A57" s="46" t="s">
        <v>70</v>
      </c>
      <c r="B57" s="81">
        <v>2</v>
      </c>
      <c r="C57" s="77" t="s">
        <v>73</v>
      </c>
      <c r="D57" s="78"/>
      <c r="E57" s="78"/>
      <c r="F57" s="118"/>
      <c r="G57" s="62"/>
      <c r="H57" s="81" t="s">
        <v>35</v>
      </c>
      <c r="I57" s="54"/>
      <c r="J57" s="65">
        <f>G57*(I57)</f>
        <v>0</v>
      </c>
      <c r="K57" s="55"/>
      <c r="L57" s="56"/>
    </row>
    <row r="58" spans="1:12" s="57" customFormat="1" ht="12">
      <c r="A58" s="46" t="s">
        <v>70</v>
      </c>
      <c r="B58" s="72">
        <v>3</v>
      </c>
      <c r="C58" s="69" t="s">
        <v>74</v>
      </c>
      <c r="D58" s="51"/>
      <c r="E58" s="51"/>
      <c r="F58" s="117"/>
      <c r="G58" s="62"/>
      <c r="H58" s="72" t="s">
        <v>75</v>
      </c>
      <c r="I58" s="54"/>
      <c r="J58" s="65">
        <f aca="true" t="shared" si="2" ref="J58:J66">G58*(I58)</f>
        <v>0</v>
      </c>
      <c r="K58" s="55"/>
      <c r="L58" s="56"/>
    </row>
    <row r="59" spans="1:12" s="57" customFormat="1" ht="12">
      <c r="A59" s="46" t="s">
        <v>70</v>
      </c>
      <c r="B59" s="72">
        <v>4</v>
      </c>
      <c r="C59" s="69" t="s">
        <v>76</v>
      </c>
      <c r="D59" s="51"/>
      <c r="E59" s="51"/>
      <c r="F59" s="117"/>
      <c r="G59" s="62">
        <v>650</v>
      </c>
      <c r="H59" s="72" t="s">
        <v>75</v>
      </c>
      <c r="I59" s="64"/>
      <c r="J59" s="65">
        <f t="shared" si="2"/>
        <v>0</v>
      </c>
      <c r="K59" s="55"/>
      <c r="L59" s="56"/>
    </row>
    <row r="60" spans="1:12" s="57" customFormat="1" ht="12">
      <c r="A60" s="46" t="s">
        <v>70</v>
      </c>
      <c r="B60" s="72">
        <v>5</v>
      </c>
      <c r="C60" s="69" t="s">
        <v>77</v>
      </c>
      <c r="D60" s="51"/>
      <c r="E60" s="51"/>
      <c r="F60" s="117"/>
      <c r="G60" s="62"/>
      <c r="H60" s="72" t="s">
        <v>35</v>
      </c>
      <c r="I60" s="54"/>
      <c r="J60" s="65">
        <f t="shared" si="2"/>
        <v>0</v>
      </c>
      <c r="K60" s="55"/>
      <c r="L60" s="56"/>
    </row>
    <row r="61" spans="1:12" s="57" customFormat="1" ht="12">
      <c r="A61" s="46" t="s">
        <v>70</v>
      </c>
      <c r="B61" s="72">
        <v>6</v>
      </c>
      <c r="C61" s="69" t="s">
        <v>78</v>
      </c>
      <c r="D61" s="51"/>
      <c r="E61" s="51"/>
      <c r="F61" s="117"/>
      <c r="G61" s="62"/>
      <c r="H61" s="72" t="s">
        <v>75</v>
      </c>
      <c r="I61" s="54"/>
      <c r="J61" s="65">
        <f t="shared" si="2"/>
        <v>0</v>
      </c>
      <c r="K61" s="55"/>
      <c r="L61" s="56"/>
    </row>
    <row r="62" spans="1:12" s="57" customFormat="1" ht="12">
      <c r="A62" s="46" t="s">
        <v>70</v>
      </c>
      <c r="B62" s="72">
        <v>7</v>
      </c>
      <c r="C62" s="69" t="s">
        <v>79</v>
      </c>
      <c r="D62" s="51"/>
      <c r="E62" s="51"/>
      <c r="F62" s="117"/>
      <c r="G62" s="62"/>
      <c r="H62" s="72" t="s">
        <v>35</v>
      </c>
      <c r="I62" s="54"/>
      <c r="J62" s="65">
        <f t="shared" si="2"/>
        <v>0</v>
      </c>
      <c r="K62" s="55"/>
      <c r="L62" s="56"/>
    </row>
    <row r="63" spans="1:12" s="57" customFormat="1" ht="12">
      <c r="A63" s="46" t="s">
        <v>70</v>
      </c>
      <c r="B63" s="72">
        <v>3</v>
      </c>
      <c r="C63" s="69" t="s">
        <v>80</v>
      </c>
      <c r="D63" s="51"/>
      <c r="E63" s="51"/>
      <c r="F63" s="117"/>
      <c r="G63" s="62">
        <v>6500</v>
      </c>
      <c r="H63" s="72" t="s">
        <v>35</v>
      </c>
      <c r="I63" s="64"/>
      <c r="J63" s="65">
        <f>G63*(I63)</f>
        <v>0</v>
      </c>
      <c r="K63" s="55"/>
      <c r="L63" s="56"/>
    </row>
    <row r="64" spans="1:12" s="57" customFormat="1" ht="12">
      <c r="A64" s="46" t="s">
        <v>70</v>
      </c>
      <c r="B64" s="72">
        <v>4</v>
      </c>
      <c r="C64" s="69" t="s">
        <v>81</v>
      </c>
      <c r="D64" s="51"/>
      <c r="E64" s="51"/>
      <c r="F64" s="117"/>
      <c r="G64" s="64"/>
      <c r="H64" s="72" t="s">
        <v>39</v>
      </c>
      <c r="I64" s="64"/>
      <c r="J64" s="65">
        <f>G64*(I64)</f>
        <v>0</v>
      </c>
      <c r="K64" s="55"/>
      <c r="L64" s="56"/>
    </row>
    <row r="65" spans="1:12" s="57" customFormat="1" ht="12">
      <c r="A65" s="46" t="s">
        <v>70</v>
      </c>
      <c r="B65" s="72">
        <v>10</v>
      </c>
      <c r="C65" s="69" t="s">
        <v>82</v>
      </c>
      <c r="D65" s="51"/>
      <c r="E65" s="51"/>
      <c r="F65" s="117"/>
      <c r="G65" s="62"/>
      <c r="H65" s="72" t="s">
        <v>35</v>
      </c>
      <c r="I65" s="54"/>
      <c r="J65" s="65">
        <f>G65*(I65)</f>
        <v>0</v>
      </c>
      <c r="K65" s="55"/>
      <c r="L65" s="56"/>
    </row>
    <row r="66" spans="1:12" s="57" customFormat="1" ht="12">
      <c r="A66" s="46" t="s">
        <v>70</v>
      </c>
      <c r="B66" s="72">
        <v>11</v>
      </c>
      <c r="C66" s="69" t="s">
        <v>83</v>
      </c>
      <c r="D66" s="51"/>
      <c r="E66" s="51"/>
      <c r="F66" s="117"/>
      <c r="G66" s="62"/>
      <c r="H66" s="72" t="s">
        <v>39</v>
      </c>
      <c r="I66" s="54"/>
      <c r="J66" s="65">
        <f t="shared" si="2"/>
        <v>0</v>
      </c>
      <c r="K66" s="55"/>
      <c r="L66" s="56"/>
    </row>
    <row r="67" spans="1:12" s="57" customFormat="1" ht="12">
      <c r="A67" s="46" t="s">
        <v>70</v>
      </c>
      <c r="B67" s="72">
        <v>5</v>
      </c>
      <c r="C67" s="70" t="s">
        <v>84</v>
      </c>
      <c r="D67" s="61"/>
      <c r="E67" s="61"/>
      <c r="F67" s="61"/>
      <c r="G67" s="64"/>
      <c r="H67" s="59" t="s">
        <v>33</v>
      </c>
      <c r="I67" s="64"/>
      <c r="J67" s="65">
        <f>G67*I67</f>
        <v>0</v>
      </c>
      <c r="K67" s="55"/>
      <c r="L67" s="56"/>
    </row>
    <row r="68" spans="1:12" s="57" customFormat="1" ht="13.5" thickBot="1">
      <c r="A68" s="11"/>
      <c r="B68" s="12"/>
      <c r="C68" s="95" t="s">
        <v>85</v>
      </c>
      <c r="D68" s="96" t="s">
        <v>56</v>
      </c>
      <c r="E68" s="97"/>
      <c r="F68" s="98"/>
      <c r="G68" s="99"/>
      <c r="H68" s="100"/>
      <c r="I68" s="101"/>
      <c r="J68" s="102">
        <f>SUM(J56:J67)</f>
        <v>0</v>
      </c>
      <c r="K68" s="103"/>
      <c r="L68" s="104"/>
    </row>
    <row r="69" spans="1:12" s="57" customFormat="1" ht="13.5" thickTop="1">
      <c r="A69" s="114" t="s">
        <v>86</v>
      </c>
      <c r="B69" s="85"/>
      <c r="C69" s="37" t="s">
        <v>87</v>
      </c>
      <c r="D69" s="38"/>
      <c r="E69" s="38"/>
      <c r="F69" s="38"/>
      <c r="G69" s="86"/>
      <c r="H69" s="12"/>
      <c r="I69" s="107"/>
      <c r="J69" s="65"/>
      <c r="K69" s="55"/>
      <c r="L69" s="56"/>
    </row>
    <row r="70" spans="1:12" s="121" customFormat="1" ht="12">
      <c r="A70" s="119" t="s">
        <v>88</v>
      </c>
      <c r="B70" s="81">
        <v>1</v>
      </c>
      <c r="C70" s="77" t="s">
        <v>89</v>
      </c>
      <c r="D70" s="78"/>
      <c r="E70" s="78"/>
      <c r="F70" s="78"/>
      <c r="G70" s="52">
        <v>119</v>
      </c>
      <c r="H70" s="81" t="s">
        <v>60</v>
      </c>
      <c r="I70" s="64"/>
      <c r="J70" s="65">
        <f aca="true" t="shared" si="3" ref="J70:J79">G70*(I70)</f>
        <v>0</v>
      </c>
      <c r="K70" s="55"/>
      <c r="L70" s="120"/>
    </row>
    <row r="71" spans="1:12" s="121" customFormat="1" ht="12">
      <c r="A71" s="119" t="s">
        <v>88</v>
      </c>
      <c r="B71" s="81">
        <v>2</v>
      </c>
      <c r="C71" s="77" t="s">
        <v>90</v>
      </c>
      <c r="D71" s="78"/>
      <c r="E71" s="78"/>
      <c r="F71" s="78"/>
      <c r="G71" s="52">
        <v>26</v>
      </c>
      <c r="H71" s="81" t="s">
        <v>60</v>
      </c>
      <c r="I71" s="64"/>
      <c r="J71" s="65">
        <f t="shared" si="3"/>
        <v>0</v>
      </c>
      <c r="K71" s="55"/>
      <c r="L71" s="120"/>
    </row>
    <row r="72" spans="1:12" s="121" customFormat="1" ht="12">
      <c r="A72" s="119" t="s">
        <v>88</v>
      </c>
      <c r="B72" s="81">
        <v>3</v>
      </c>
      <c r="C72" s="77" t="s">
        <v>91</v>
      </c>
      <c r="D72" s="78"/>
      <c r="E72" s="78"/>
      <c r="F72" s="78"/>
      <c r="G72" s="52">
        <v>14</v>
      </c>
      <c r="H72" s="81" t="s">
        <v>60</v>
      </c>
      <c r="I72" s="64"/>
      <c r="J72" s="65">
        <f t="shared" si="3"/>
        <v>0</v>
      </c>
      <c r="K72" s="55"/>
      <c r="L72" s="120"/>
    </row>
    <row r="73" spans="1:12" s="121" customFormat="1" ht="12">
      <c r="A73" s="119" t="s">
        <v>88</v>
      </c>
      <c r="B73" s="81">
        <v>4</v>
      </c>
      <c r="C73" s="77" t="s">
        <v>92</v>
      </c>
      <c r="D73" s="78"/>
      <c r="E73" s="78"/>
      <c r="F73" s="78"/>
      <c r="G73" s="52">
        <v>12</v>
      </c>
      <c r="H73" s="81" t="s">
        <v>60</v>
      </c>
      <c r="I73" s="64"/>
      <c r="J73" s="65">
        <f t="shared" si="3"/>
        <v>0</v>
      </c>
      <c r="K73" s="55"/>
      <c r="L73" s="120"/>
    </row>
    <row r="74" spans="1:12" s="121" customFormat="1" ht="12">
      <c r="A74" s="119" t="s">
        <v>88</v>
      </c>
      <c r="B74" s="81">
        <v>5</v>
      </c>
      <c r="C74" s="77" t="s">
        <v>93</v>
      </c>
      <c r="D74" s="78"/>
      <c r="E74" s="78"/>
      <c r="F74" s="78"/>
      <c r="G74" s="52">
        <v>31</v>
      </c>
      <c r="H74" s="81" t="s">
        <v>60</v>
      </c>
      <c r="I74" s="64"/>
      <c r="J74" s="65">
        <f t="shared" si="3"/>
        <v>0</v>
      </c>
      <c r="K74" s="55"/>
      <c r="L74" s="120"/>
    </row>
    <row r="75" spans="1:12" s="121" customFormat="1" ht="12">
      <c r="A75" s="119" t="s">
        <v>88</v>
      </c>
      <c r="B75" s="81">
        <v>6</v>
      </c>
      <c r="C75" s="77" t="s">
        <v>94</v>
      </c>
      <c r="D75" s="78"/>
      <c r="E75" s="78"/>
      <c r="F75" s="78"/>
      <c r="G75" s="52">
        <v>31</v>
      </c>
      <c r="H75" s="81" t="s">
        <v>60</v>
      </c>
      <c r="I75" s="64"/>
      <c r="J75" s="65">
        <f t="shared" si="3"/>
        <v>0</v>
      </c>
      <c r="K75" s="55"/>
      <c r="L75" s="120"/>
    </row>
    <row r="76" spans="1:12" s="121" customFormat="1" ht="12">
      <c r="A76" s="119" t="s">
        <v>88</v>
      </c>
      <c r="B76" s="81">
        <v>7</v>
      </c>
      <c r="C76" s="77" t="s">
        <v>95</v>
      </c>
      <c r="D76" s="78"/>
      <c r="E76" s="78"/>
      <c r="F76" s="78"/>
      <c r="G76" s="52">
        <v>13</v>
      </c>
      <c r="H76" s="81" t="s">
        <v>60</v>
      </c>
      <c r="I76" s="64"/>
      <c r="J76" s="65">
        <f t="shared" si="3"/>
        <v>0</v>
      </c>
      <c r="K76" s="55"/>
      <c r="L76" s="120"/>
    </row>
    <row r="77" spans="1:12" s="121" customFormat="1" ht="12">
      <c r="A77" s="119" t="s">
        <v>88</v>
      </c>
      <c r="B77" s="81">
        <v>8</v>
      </c>
      <c r="C77" s="122" t="s">
        <v>96</v>
      </c>
      <c r="D77" s="123"/>
      <c r="E77" s="123"/>
      <c r="F77" s="123"/>
      <c r="G77" s="62">
        <v>5</v>
      </c>
      <c r="H77" s="93" t="s">
        <v>60</v>
      </c>
      <c r="I77" s="64"/>
      <c r="J77" s="65">
        <f t="shared" si="3"/>
        <v>0</v>
      </c>
      <c r="K77" s="55"/>
      <c r="L77" s="120"/>
    </row>
    <row r="78" spans="1:12" s="121" customFormat="1" ht="12">
      <c r="A78" s="119" t="s">
        <v>88</v>
      </c>
      <c r="B78" s="81">
        <v>9</v>
      </c>
      <c r="C78" s="77" t="s">
        <v>97</v>
      </c>
      <c r="D78" s="78"/>
      <c r="E78" s="78"/>
      <c r="F78" s="78"/>
      <c r="G78" s="52">
        <v>4</v>
      </c>
      <c r="H78" s="81" t="s">
        <v>60</v>
      </c>
      <c r="I78" s="64"/>
      <c r="J78" s="65">
        <f t="shared" si="3"/>
        <v>0</v>
      </c>
      <c r="K78" s="55"/>
      <c r="L78" s="120"/>
    </row>
    <row r="79" spans="1:12" s="121" customFormat="1" ht="12">
      <c r="A79" s="119" t="s">
        <v>88</v>
      </c>
      <c r="B79" s="81">
        <v>10</v>
      </c>
      <c r="C79" s="77" t="s">
        <v>98</v>
      </c>
      <c r="D79" s="78"/>
      <c r="E79" s="78"/>
      <c r="F79" s="78"/>
      <c r="G79" s="62"/>
      <c r="H79" s="72" t="s">
        <v>60</v>
      </c>
      <c r="I79" s="54"/>
      <c r="J79" s="65">
        <f t="shared" si="3"/>
        <v>0</v>
      </c>
      <c r="K79" s="55"/>
      <c r="L79" s="120"/>
    </row>
    <row r="80" spans="1:12" s="121" customFormat="1" ht="12">
      <c r="A80" s="119" t="s">
        <v>88</v>
      </c>
      <c r="B80" s="81">
        <v>11</v>
      </c>
      <c r="C80" s="77" t="s">
        <v>99</v>
      </c>
      <c r="D80" s="78"/>
      <c r="E80" s="78"/>
      <c r="F80" s="78"/>
      <c r="G80" s="64"/>
      <c r="H80" s="93" t="s">
        <v>33</v>
      </c>
      <c r="I80" s="64"/>
      <c r="J80" s="65">
        <f>G80*(I80)</f>
        <v>0</v>
      </c>
      <c r="K80" s="55"/>
      <c r="L80" s="120"/>
    </row>
    <row r="81" spans="1:12" s="57" customFormat="1" ht="13.5" thickBot="1">
      <c r="A81" s="124"/>
      <c r="B81" s="125"/>
      <c r="C81" s="126" t="s">
        <v>100</v>
      </c>
      <c r="D81" s="127" t="s">
        <v>56</v>
      </c>
      <c r="E81" s="128"/>
      <c r="F81" s="129"/>
      <c r="G81" s="130"/>
      <c r="H81" s="131"/>
      <c r="I81" s="132"/>
      <c r="J81" s="133">
        <f>SUM(J70:J80)</f>
        <v>0</v>
      </c>
      <c r="K81" s="103"/>
      <c r="L81" s="104"/>
    </row>
    <row r="82" spans="1:12" s="57" customFormat="1" ht="15">
      <c r="A82" s="134" t="s">
        <v>101</v>
      </c>
      <c r="B82" s="135"/>
      <c r="C82" s="136" t="s">
        <v>102</v>
      </c>
      <c r="D82" s="20"/>
      <c r="E82" s="20"/>
      <c r="F82" s="20"/>
      <c r="G82" s="137"/>
      <c r="H82" s="2"/>
      <c r="I82" s="138"/>
      <c r="J82" s="139"/>
      <c r="K82" s="55"/>
      <c r="L82" s="56"/>
    </row>
    <row r="83" spans="1:12" s="57" customFormat="1" ht="12">
      <c r="A83" s="46" t="s">
        <v>101</v>
      </c>
      <c r="B83" s="59">
        <v>1</v>
      </c>
      <c r="C83" s="70" t="s">
        <v>103</v>
      </c>
      <c r="D83" s="61"/>
      <c r="E83" s="61"/>
      <c r="F83" s="61"/>
      <c r="G83" s="62">
        <v>134</v>
      </c>
      <c r="H83" s="59" t="s">
        <v>22</v>
      </c>
      <c r="I83" s="64"/>
      <c r="J83" s="65">
        <f>G83*(I83)</f>
        <v>0</v>
      </c>
      <c r="K83" s="55"/>
      <c r="L83" s="56"/>
    </row>
    <row r="84" spans="1:12" s="57" customFormat="1" ht="12">
      <c r="A84" s="46" t="s">
        <v>101</v>
      </c>
      <c r="B84" s="59">
        <v>2</v>
      </c>
      <c r="C84" s="90" t="s">
        <v>104</v>
      </c>
      <c r="D84" s="61"/>
      <c r="E84" s="61"/>
      <c r="F84" s="61"/>
      <c r="G84" s="62">
        <v>134</v>
      </c>
      <c r="H84" s="59" t="s">
        <v>22</v>
      </c>
      <c r="I84" s="64"/>
      <c r="J84" s="65">
        <f>G84*(I84)</f>
        <v>0</v>
      </c>
      <c r="K84" s="55"/>
      <c r="L84" s="56"/>
    </row>
    <row r="85" spans="1:12" s="57" customFormat="1" ht="12">
      <c r="A85" s="46" t="s">
        <v>101</v>
      </c>
      <c r="B85" s="59">
        <v>3</v>
      </c>
      <c r="C85" s="90" t="s">
        <v>105</v>
      </c>
      <c r="D85" s="61"/>
      <c r="E85" s="61"/>
      <c r="F85" s="61"/>
      <c r="G85" s="62">
        <v>10</v>
      </c>
      <c r="H85" s="93" t="s">
        <v>22</v>
      </c>
      <c r="I85" s="64"/>
      <c r="J85" s="65">
        <f>G85*(I85)</f>
        <v>0</v>
      </c>
      <c r="K85" s="55"/>
      <c r="L85" s="56"/>
    </row>
    <row r="86" spans="1:16" ht="15">
      <c r="A86" s="46" t="s">
        <v>101</v>
      </c>
      <c r="B86" s="59">
        <v>4</v>
      </c>
      <c r="C86" s="70" t="s">
        <v>106</v>
      </c>
      <c r="D86" s="61"/>
      <c r="E86" s="61"/>
      <c r="F86" s="61"/>
      <c r="G86" s="64"/>
      <c r="H86" s="93" t="s">
        <v>39</v>
      </c>
      <c r="I86" s="64"/>
      <c r="J86" s="65">
        <f>G86*(I86)</f>
        <v>0</v>
      </c>
      <c r="K86" s="55"/>
      <c r="L86" s="56"/>
      <c r="M86" s="57"/>
      <c r="O86" s="10"/>
      <c r="P86" s="10"/>
    </row>
    <row r="87" spans="1:19" s="45" customFormat="1" ht="15">
      <c r="A87" s="46" t="s">
        <v>101</v>
      </c>
      <c r="B87" s="59">
        <v>5</v>
      </c>
      <c r="C87" s="70" t="s">
        <v>107</v>
      </c>
      <c r="D87" s="61"/>
      <c r="E87" s="61"/>
      <c r="F87" s="61"/>
      <c r="G87" s="62">
        <v>1</v>
      </c>
      <c r="H87" s="59" t="s">
        <v>22</v>
      </c>
      <c r="I87" s="64"/>
      <c r="J87" s="65">
        <f>G87*(I87)</f>
        <v>0</v>
      </c>
      <c r="K87" s="55"/>
      <c r="L87" s="140"/>
      <c r="M87" s="57"/>
      <c r="N87" s="141"/>
      <c r="O87" s="141"/>
      <c r="P87" s="141"/>
      <c r="Q87" s="141"/>
      <c r="R87" s="141"/>
      <c r="S87" s="141"/>
    </row>
    <row r="88" spans="1:19" s="57" customFormat="1" ht="13.5" thickBot="1">
      <c r="A88" s="94"/>
      <c r="B88" s="12"/>
      <c r="C88" s="95" t="s">
        <v>108</v>
      </c>
      <c r="D88" s="96" t="s">
        <v>56</v>
      </c>
      <c r="E88" s="97"/>
      <c r="F88" s="98"/>
      <c r="G88" s="99"/>
      <c r="H88" s="100"/>
      <c r="I88" s="101"/>
      <c r="J88" s="102">
        <f>SUM(J83:J87)</f>
        <v>0</v>
      </c>
      <c r="K88" s="103"/>
      <c r="L88" s="104"/>
      <c r="N88" s="108"/>
      <c r="O88" s="108"/>
      <c r="P88" s="108"/>
      <c r="Q88" s="108"/>
      <c r="R88" s="108"/>
      <c r="S88" s="108"/>
    </row>
    <row r="89" spans="1:12" s="57" customFormat="1" ht="13.5" thickTop="1">
      <c r="A89" s="114" t="s">
        <v>109</v>
      </c>
      <c r="B89" s="85"/>
      <c r="C89" s="115" t="s">
        <v>110</v>
      </c>
      <c r="D89" s="38"/>
      <c r="E89" s="38"/>
      <c r="F89" s="38"/>
      <c r="G89" s="142"/>
      <c r="H89" s="12"/>
      <c r="I89" s="143"/>
      <c r="J89" s="65"/>
      <c r="K89" s="55"/>
      <c r="L89" s="56"/>
    </row>
    <row r="90" spans="1:12" s="57" customFormat="1" ht="15">
      <c r="A90" s="113" t="s">
        <v>109</v>
      </c>
      <c r="B90" s="144">
        <v>1</v>
      </c>
      <c r="C90" s="258" t="s">
        <v>111</v>
      </c>
      <c r="D90" s="258"/>
      <c r="E90" s="258"/>
      <c r="F90" s="259"/>
      <c r="G90" s="64"/>
      <c r="H90" s="145" t="s">
        <v>33</v>
      </c>
      <c r="I90" s="64"/>
      <c r="J90" s="65">
        <f aca="true" t="shared" si="4" ref="J90:J103">G90*(I90)</f>
        <v>0</v>
      </c>
      <c r="K90" s="55"/>
      <c r="L90" s="56"/>
    </row>
    <row r="91" spans="1:12" s="57" customFormat="1" ht="15">
      <c r="A91" s="113" t="s">
        <v>109</v>
      </c>
      <c r="B91" s="144">
        <v>2</v>
      </c>
      <c r="C91" s="248" t="s">
        <v>112</v>
      </c>
      <c r="D91" s="248"/>
      <c r="E91" s="248"/>
      <c r="F91" s="249"/>
      <c r="G91" s="64"/>
      <c r="H91" s="145" t="s">
        <v>33</v>
      </c>
      <c r="I91" s="64"/>
      <c r="J91" s="65">
        <f t="shared" si="4"/>
        <v>0</v>
      </c>
      <c r="K91" s="55"/>
      <c r="L91" s="56"/>
    </row>
    <row r="92" spans="1:12" s="57" customFormat="1" ht="15">
      <c r="A92" s="113" t="s">
        <v>109</v>
      </c>
      <c r="B92" s="144">
        <v>3</v>
      </c>
      <c r="C92" s="146" t="s">
        <v>113</v>
      </c>
      <c r="D92" s="147"/>
      <c r="E92" s="147"/>
      <c r="F92" s="147"/>
      <c r="G92" s="64"/>
      <c r="H92" s="145" t="s">
        <v>33</v>
      </c>
      <c r="I92" s="64"/>
      <c r="J92" s="65">
        <f t="shared" si="4"/>
        <v>0</v>
      </c>
      <c r="K92" s="55"/>
      <c r="L92" s="56"/>
    </row>
    <row r="93" spans="1:12" s="57" customFormat="1" ht="15">
      <c r="A93" s="113" t="s">
        <v>109</v>
      </c>
      <c r="B93" s="144">
        <v>4</v>
      </c>
      <c r="C93" s="258" t="s">
        <v>114</v>
      </c>
      <c r="D93" s="258"/>
      <c r="E93" s="258"/>
      <c r="F93" s="259"/>
      <c r="G93" s="148">
        <v>5</v>
      </c>
      <c r="H93" s="145" t="s">
        <v>60</v>
      </c>
      <c r="I93" s="64"/>
      <c r="J93" s="65">
        <f t="shared" si="4"/>
        <v>0</v>
      </c>
      <c r="K93" s="55"/>
      <c r="L93" s="56"/>
    </row>
    <row r="94" spans="1:12" s="57" customFormat="1" ht="15">
      <c r="A94" s="113" t="s">
        <v>109</v>
      </c>
      <c r="B94" s="144">
        <v>5</v>
      </c>
      <c r="C94" s="146" t="s">
        <v>115</v>
      </c>
      <c r="D94" s="147"/>
      <c r="E94" s="147"/>
      <c r="F94" s="147"/>
      <c r="G94" s="148"/>
      <c r="H94" s="149" t="s">
        <v>60</v>
      </c>
      <c r="I94" s="54"/>
      <c r="J94" s="65">
        <f t="shared" si="4"/>
        <v>0</v>
      </c>
      <c r="K94" s="55"/>
      <c r="L94" s="56"/>
    </row>
    <row r="95" spans="1:12" s="57" customFormat="1" ht="15">
      <c r="A95" s="113" t="s">
        <v>109</v>
      </c>
      <c r="B95" s="144">
        <v>6</v>
      </c>
      <c r="C95" s="146" t="s">
        <v>116</v>
      </c>
      <c r="D95" s="147"/>
      <c r="E95" s="147"/>
      <c r="F95" s="147"/>
      <c r="G95" s="148"/>
      <c r="H95" s="149" t="s">
        <v>13</v>
      </c>
      <c r="I95" s="54"/>
      <c r="J95" s="65">
        <f t="shared" si="4"/>
        <v>0</v>
      </c>
      <c r="K95" s="55"/>
      <c r="L95" s="56"/>
    </row>
    <row r="96" spans="1:12" s="57" customFormat="1" ht="15">
      <c r="A96" s="113" t="s">
        <v>109</v>
      </c>
      <c r="B96" s="144">
        <v>5</v>
      </c>
      <c r="C96" s="248" t="s">
        <v>117</v>
      </c>
      <c r="D96" s="248"/>
      <c r="E96" s="248"/>
      <c r="F96" s="249"/>
      <c r="G96" s="148">
        <v>10</v>
      </c>
      <c r="H96" s="145" t="s">
        <v>118</v>
      </c>
      <c r="I96" s="64"/>
      <c r="J96" s="65">
        <f t="shared" si="4"/>
        <v>0</v>
      </c>
      <c r="K96" s="55"/>
      <c r="L96" s="56"/>
    </row>
    <row r="97" spans="1:12" s="57" customFormat="1" ht="15">
      <c r="A97" s="113" t="s">
        <v>109</v>
      </c>
      <c r="B97" s="144">
        <v>6</v>
      </c>
      <c r="C97" s="248" t="s">
        <v>119</v>
      </c>
      <c r="D97" s="248"/>
      <c r="E97" s="248"/>
      <c r="F97" s="249"/>
      <c r="G97" s="148">
        <v>5</v>
      </c>
      <c r="H97" s="149" t="s">
        <v>22</v>
      </c>
      <c r="I97" s="64"/>
      <c r="J97" s="65">
        <f t="shared" si="4"/>
        <v>0</v>
      </c>
      <c r="K97" s="55"/>
      <c r="L97" s="56"/>
    </row>
    <row r="98" spans="1:12" s="57" customFormat="1" ht="13.5">
      <c r="A98" s="113" t="s">
        <v>109</v>
      </c>
      <c r="B98" s="144">
        <v>7</v>
      </c>
      <c r="C98" s="248" t="s">
        <v>120</v>
      </c>
      <c r="D98" s="248"/>
      <c r="E98" s="248"/>
      <c r="F98" s="249"/>
      <c r="G98" s="148">
        <v>5</v>
      </c>
      <c r="H98" s="145" t="s">
        <v>22</v>
      </c>
      <c r="I98" s="64"/>
      <c r="J98" s="65">
        <f t="shared" si="4"/>
        <v>0</v>
      </c>
      <c r="K98" s="55"/>
      <c r="L98" s="56"/>
    </row>
    <row r="99" spans="1:12" s="57" customFormat="1" ht="15">
      <c r="A99" s="113" t="s">
        <v>109</v>
      </c>
      <c r="B99" s="144">
        <v>8</v>
      </c>
      <c r="C99" s="248" t="s">
        <v>121</v>
      </c>
      <c r="D99" s="248"/>
      <c r="E99" s="248"/>
      <c r="F99" s="249"/>
      <c r="G99" s="148">
        <v>5</v>
      </c>
      <c r="H99" s="145" t="s">
        <v>22</v>
      </c>
      <c r="I99" s="64"/>
      <c r="J99" s="65">
        <f t="shared" si="4"/>
        <v>0</v>
      </c>
      <c r="K99" s="55"/>
      <c r="L99" s="56"/>
    </row>
    <row r="100" spans="1:12" s="57" customFormat="1" ht="15">
      <c r="A100" s="113" t="s">
        <v>109</v>
      </c>
      <c r="B100" s="144">
        <v>9</v>
      </c>
      <c r="C100" s="248" t="s">
        <v>122</v>
      </c>
      <c r="D100" s="248"/>
      <c r="E100" s="248"/>
      <c r="F100" s="249"/>
      <c r="G100" s="148">
        <v>3</v>
      </c>
      <c r="H100" s="150" t="s">
        <v>123</v>
      </c>
      <c r="I100" s="64"/>
      <c r="J100" s="65">
        <f t="shared" si="4"/>
        <v>0</v>
      </c>
      <c r="K100" s="55"/>
      <c r="L100" s="56"/>
    </row>
    <row r="101" spans="1:12" s="57" customFormat="1" ht="15">
      <c r="A101" s="113" t="s">
        <v>109</v>
      </c>
      <c r="B101" s="144">
        <v>10</v>
      </c>
      <c r="C101" s="248" t="s">
        <v>124</v>
      </c>
      <c r="D101" s="248"/>
      <c r="E101" s="248"/>
      <c r="F101" s="249"/>
      <c r="G101" s="64"/>
      <c r="H101" s="150" t="s">
        <v>39</v>
      </c>
      <c r="I101" s="64"/>
      <c r="J101" s="65">
        <f t="shared" si="4"/>
        <v>0</v>
      </c>
      <c r="K101" s="55"/>
      <c r="L101" s="56"/>
    </row>
    <row r="102" spans="1:13" s="121" customFormat="1" ht="15">
      <c r="A102" s="113" t="s">
        <v>109</v>
      </c>
      <c r="B102" s="144">
        <v>11</v>
      </c>
      <c r="C102" s="248" t="s">
        <v>125</v>
      </c>
      <c r="D102" s="248"/>
      <c r="E102" s="248"/>
      <c r="F102" s="249"/>
      <c r="G102" s="148">
        <v>1</v>
      </c>
      <c r="H102" s="150" t="s">
        <v>126</v>
      </c>
      <c r="I102" s="64"/>
      <c r="J102" s="65">
        <f t="shared" si="4"/>
        <v>0</v>
      </c>
      <c r="K102" s="55"/>
      <c r="L102" s="120"/>
      <c r="M102" s="57"/>
    </row>
    <row r="103" spans="1:16" ht="15">
      <c r="A103" s="113" t="s">
        <v>109</v>
      </c>
      <c r="B103" s="144">
        <v>12</v>
      </c>
      <c r="C103" s="70" t="s">
        <v>84</v>
      </c>
      <c r="D103" s="61"/>
      <c r="E103" s="61"/>
      <c r="F103" s="61"/>
      <c r="G103" s="151"/>
      <c r="H103" s="152" t="s">
        <v>33</v>
      </c>
      <c r="I103" s="151"/>
      <c r="J103" s="65">
        <f t="shared" si="4"/>
        <v>0</v>
      </c>
      <c r="K103" s="55"/>
      <c r="L103" s="56"/>
      <c r="M103" s="57"/>
      <c r="O103" s="10"/>
      <c r="P103" s="10"/>
    </row>
    <row r="104" spans="1:19" s="57" customFormat="1" ht="13.5" thickBot="1">
      <c r="A104" s="11"/>
      <c r="B104" s="12"/>
      <c r="C104" s="95" t="s">
        <v>127</v>
      </c>
      <c r="D104" s="96" t="s">
        <v>56</v>
      </c>
      <c r="E104" s="97"/>
      <c r="F104" s="98"/>
      <c r="G104" s="153"/>
      <c r="H104" s="154"/>
      <c r="I104" s="155"/>
      <c r="J104" s="102">
        <f>SUM(J90:J103)</f>
        <v>0</v>
      </c>
      <c r="K104" s="103"/>
      <c r="L104" s="104"/>
      <c r="N104" s="108"/>
      <c r="O104" s="108"/>
      <c r="P104" s="108"/>
      <c r="Q104" s="108"/>
      <c r="R104" s="108"/>
      <c r="S104" s="108"/>
    </row>
    <row r="105" spans="1:19" s="57" customFormat="1" ht="13.5" thickTop="1">
      <c r="A105" s="114" t="s">
        <v>128</v>
      </c>
      <c r="B105" s="106"/>
      <c r="C105" s="115" t="s">
        <v>129</v>
      </c>
      <c r="D105" s="38"/>
      <c r="E105" s="38"/>
      <c r="F105" s="38"/>
      <c r="G105" s="86"/>
      <c r="H105" s="12"/>
      <c r="I105" s="107"/>
      <c r="J105" s="65"/>
      <c r="K105" s="53"/>
      <c r="L105" s="156"/>
      <c r="N105" s="108"/>
      <c r="O105" s="108"/>
      <c r="P105" s="108"/>
      <c r="Q105" s="108"/>
      <c r="R105" s="108"/>
      <c r="S105" s="108"/>
    </row>
    <row r="106" spans="1:19" s="57" customFormat="1" ht="12">
      <c r="A106" s="46" t="s">
        <v>128</v>
      </c>
      <c r="B106" s="59">
        <v>1</v>
      </c>
      <c r="C106" s="70" t="s">
        <v>130</v>
      </c>
      <c r="D106" s="61"/>
      <c r="E106" s="61"/>
      <c r="F106" s="61"/>
      <c r="G106" s="157">
        <v>7.5</v>
      </c>
      <c r="H106" s="59" t="s">
        <v>39</v>
      </c>
      <c r="I106" s="64"/>
      <c r="J106" s="65">
        <f>G106*(I106)</f>
        <v>0</v>
      </c>
      <c r="K106" s="55"/>
      <c r="L106" s="156"/>
      <c r="N106" s="108"/>
      <c r="O106" s="108"/>
      <c r="P106" s="108"/>
      <c r="Q106" s="108"/>
      <c r="R106" s="108"/>
      <c r="S106" s="108"/>
    </row>
    <row r="107" spans="1:19" s="57" customFormat="1" ht="12">
      <c r="A107" s="46" t="s">
        <v>128</v>
      </c>
      <c r="B107" s="59">
        <v>2</v>
      </c>
      <c r="C107" s="70" t="s">
        <v>131</v>
      </c>
      <c r="D107" s="61"/>
      <c r="E107" s="61"/>
      <c r="F107" s="61"/>
      <c r="G107" s="157">
        <v>7.5</v>
      </c>
      <c r="H107" s="59" t="s">
        <v>39</v>
      </c>
      <c r="I107" s="64"/>
      <c r="J107" s="65">
        <f>G107*(I107)</f>
        <v>0</v>
      </c>
      <c r="K107" s="55"/>
      <c r="L107" s="156"/>
      <c r="N107" s="108"/>
      <c r="O107" s="108"/>
      <c r="P107" s="108"/>
      <c r="Q107" s="108"/>
      <c r="R107" s="108"/>
      <c r="S107" s="108"/>
    </row>
    <row r="108" spans="1:19" s="57" customFormat="1" ht="12">
      <c r="A108" s="46" t="s">
        <v>128</v>
      </c>
      <c r="B108" s="59">
        <v>3</v>
      </c>
      <c r="C108" s="70" t="s">
        <v>132</v>
      </c>
      <c r="D108" s="61"/>
      <c r="E108" s="61"/>
      <c r="F108" s="61"/>
      <c r="G108" s="64"/>
      <c r="H108" s="93" t="s">
        <v>39</v>
      </c>
      <c r="I108" s="64"/>
      <c r="J108" s="65">
        <f>G108*(I108)</f>
        <v>0</v>
      </c>
      <c r="K108" s="55"/>
      <c r="L108" s="156"/>
      <c r="N108" s="108"/>
      <c r="O108" s="108"/>
      <c r="P108" s="108"/>
      <c r="Q108" s="108"/>
      <c r="R108" s="108"/>
      <c r="S108" s="108"/>
    </row>
    <row r="109" spans="1:19" s="57" customFormat="1" ht="13.5" thickBot="1">
      <c r="A109" s="94"/>
      <c r="B109" s="12"/>
      <c r="C109" s="95" t="s">
        <v>133</v>
      </c>
      <c r="D109" s="96" t="s">
        <v>56</v>
      </c>
      <c r="E109" s="97"/>
      <c r="F109" s="98"/>
      <c r="G109" s="99"/>
      <c r="H109" s="100"/>
      <c r="I109" s="101"/>
      <c r="J109" s="102">
        <f>SUM(J106:J108)</f>
        <v>0</v>
      </c>
      <c r="K109" s="103"/>
      <c r="L109" s="104"/>
      <c r="N109" s="108"/>
      <c r="O109" s="108"/>
      <c r="P109" s="108"/>
      <c r="Q109" s="108"/>
      <c r="R109" s="108"/>
      <c r="S109" s="108"/>
    </row>
    <row r="110" spans="1:19" s="57" customFormat="1" ht="13.5" thickTop="1">
      <c r="A110" s="114" t="s">
        <v>134</v>
      </c>
      <c r="B110" s="85"/>
      <c r="C110" s="115" t="s">
        <v>135</v>
      </c>
      <c r="D110" s="38"/>
      <c r="E110" s="38"/>
      <c r="F110" s="38"/>
      <c r="G110" s="86"/>
      <c r="H110" s="12"/>
      <c r="I110" s="107"/>
      <c r="J110" s="65"/>
      <c r="K110" s="53"/>
      <c r="L110" s="156"/>
      <c r="N110" s="108"/>
      <c r="O110" s="108"/>
      <c r="P110" s="108"/>
      <c r="Q110" s="108"/>
      <c r="R110" s="108"/>
      <c r="S110" s="108"/>
    </row>
    <row r="111" spans="1:19" s="57" customFormat="1" ht="12">
      <c r="A111" s="46" t="s">
        <v>134</v>
      </c>
      <c r="B111" s="59">
        <v>1</v>
      </c>
      <c r="C111" s="70" t="s">
        <v>136</v>
      </c>
      <c r="D111" s="61"/>
      <c r="E111" s="61"/>
      <c r="F111" s="61"/>
      <c r="G111" s="62">
        <v>18</v>
      </c>
      <c r="H111" s="59" t="s">
        <v>75</v>
      </c>
      <c r="I111" s="64"/>
      <c r="J111" s="65">
        <f>G111*(I111)</f>
        <v>0</v>
      </c>
      <c r="K111" s="55"/>
      <c r="L111" s="156"/>
      <c r="N111" s="108"/>
      <c r="O111" s="108"/>
      <c r="P111" s="108"/>
      <c r="Q111" s="108"/>
      <c r="R111" s="108"/>
      <c r="S111" s="108"/>
    </row>
    <row r="112" spans="1:19" s="57" customFormat="1" ht="12">
      <c r="A112" s="46" t="s">
        <v>134</v>
      </c>
      <c r="B112" s="59">
        <v>2</v>
      </c>
      <c r="C112" s="70" t="s">
        <v>137</v>
      </c>
      <c r="D112" s="61"/>
      <c r="E112" s="61"/>
      <c r="F112" s="61"/>
      <c r="G112" s="62">
        <v>18</v>
      </c>
      <c r="H112" s="59" t="s">
        <v>75</v>
      </c>
      <c r="I112" s="64"/>
      <c r="J112" s="65">
        <f>G112*(I112)</f>
        <v>0</v>
      </c>
      <c r="K112" s="55"/>
      <c r="L112" s="156"/>
      <c r="N112" s="108"/>
      <c r="O112" s="108"/>
      <c r="P112" s="108"/>
      <c r="Q112" s="108"/>
      <c r="R112" s="108"/>
      <c r="S112" s="108"/>
    </row>
    <row r="113" spans="1:19" s="57" customFormat="1" ht="12">
      <c r="A113" s="46" t="s">
        <v>134</v>
      </c>
      <c r="B113" s="59">
        <v>3</v>
      </c>
      <c r="C113" s="70" t="s">
        <v>138</v>
      </c>
      <c r="D113" s="61"/>
      <c r="E113" s="61"/>
      <c r="F113" s="61"/>
      <c r="G113" s="64"/>
      <c r="H113" s="93" t="s">
        <v>39</v>
      </c>
      <c r="I113" s="64"/>
      <c r="J113" s="65">
        <f>G113*(I113)</f>
        <v>0</v>
      </c>
      <c r="K113" s="55"/>
      <c r="L113" s="156"/>
      <c r="N113" s="108"/>
      <c r="O113" s="108"/>
      <c r="P113" s="108"/>
      <c r="Q113" s="108"/>
      <c r="R113" s="108"/>
      <c r="S113" s="108"/>
    </row>
    <row r="114" spans="1:19" s="57" customFormat="1" ht="13.5" thickBot="1">
      <c r="A114" s="94"/>
      <c r="B114" s="12"/>
      <c r="C114" s="95" t="s">
        <v>139</v>
      </c>
      <c r="D114" s="96" t="s">
        <v>56</v>
      </c>
      <c r="E114" s="97"/>
      <c r="F114" s="98"/>
      <c r="G114" s="99"/>
      <c r="H114" s="100"/>
      <c r="I114" s="158"/>
      <c r="J114" s="102">
        <f>SUM(J111:J113)</f>
        <v>0</v>
      </c>
      <c r="K114" s="103"/>
      <c r="L114" s="104"/>
      <c r="N114" s="108"/>
      <c r="O114" s="108"/>
      <c r="P114" s="108"/>
      <c r="Q114" s="108"/>
      <c r="R114" s="108"/>
      <c r="S114" s="108"/>
    </row>
    <row r="115" spans="1:19" s="57" customFormat="1" ht="13.5" thickTop="1">
      <c r="A115" s="114" t="s">
        <v>140</v>
      </c>
      <c r="B115" s="85"/>
      <c r="C115" s="115" t="s">
        <v>141</v>
      </c>
      <c r="D115" s="38"/>
      <c r="E115" s="38"/>
      <c r="F115" s="159"/>
      <c r="G115" s="52"/>
      <c r="H115" s="160"/>
      <c r="I115" s="87"/>
      <c r="J115" s="161"/>
      <c r="K115" s="53"/>
      <c r="L115" s="104"/>
      <c r="N115" s="108"/>
      <c r="O115" s="108"/>
      <c r="P115" s="108"/>
      <c r="Q115" s="108"/>
      <c r="R115" s="108"/>
      <c r="S115" s="108"/>
    </row>
    <row r="116" spans="1:19" s="57" customFormat="1" ht="12">
      <c r="A116" s="46" t="s">
        <v>140</v>
      </c>
      <c r="B116" s="72">
        <v>1</v>
      </c>
      <c r="C116" s="162" t="s">
        <v>142</v>
      </c>
      <c r="D116" s="51"/>
      <c r="E116" s="51"/>
      <c r="F116" s="117"/>
      <c r="G116" s="52"/>
      <c r="H116" s="72"/>
      <c r="I116" s="54"/>
      <c r="J116" s="163"/>
      <c r="K116" s="55"/>
      <c r="L116" s="164"/>
      <c r="N116" s="108"/>
      <c r="O116" s="108"/>
      <c r="P116" s="108"/>
      <c r="Q116" s="108"/>
      <c r="R116" s="108"/>
      <c r="S116" s="108"/>
    </row>
    <row r="117" spans="1:19" s="57" customFormat="1" ht="12">
      <c r="A117" s="46" t="s">
        <v>140</v>
      </c>
      <c r="B117" s="72">
        <v>2</v>
      </c>
      <c r="C117" s="77" t="s">
        <v>143</v>
      </c>
      <c r="D117" s="51"/>
      <c r="E117" s="51"/>
      <c r="F117" s="51"/>
      <c r="G117" s="52"/>
      <c r="H117" s="72"/>
      <c r="I117" s="54"/>
      <c r="J117" s="163"/>
      <c r="K117" s="53"/>
      <c r="L117" s="164"/>
      <c r="N117" s="108"/>
      <c r="O117" s="108"/>
      <c r="P117" s="108"/>
      <c r="Q117" s="108"/>
      <c r="R117" s="108"/>
      <c r="S117" s="108"/>
    </row>
    <row r="118" spans="1:19" s="57" customFormat="1" ht="12">
      <c r="A118" s="46" t="s">
        <v>140</v>
      </c>
      <c r="B118" s="72">
        <v>3</v>
      </c>
      <c r="C118" s="77" t="s">
        <v>112</v>
      </c>
      <c r="D118" s="51"/>
      <c r="E118" s="51"/>
      <c r="F118" s="51"/>
      <c r="G118" s="52"/>
      <c r="H118" s="72"/>
      <c r="I118" s="54"/>
      <c r="J118" s="163"/>
      <c r="K118" s="53"/>
      <c r="L118" s="164"/>
      <c r="N118" s="108"/>
      <c r="O118" s="108"/>
      <c r="P118" s="108"/>
      <c r="Q118" s="108"/>
      <c r="R118" s="108"/>
      <c r="S118" s="108"/>
    </row>
    <row r="119" spans="1:19" s="57" customFormat="1" ht="12">
      <c r="A119" s="46" t="s">
        <v>140</v>
      </c>
      <c r="B119" s="72">
        <v>4</v>
      </c>
      <c r="C119" s="80" t="s">
        <v>144</v>
      </c>
      <c r="D119" s="51"/>
      <c r="E119" s="51"/>
      <c r="F119" s="51"/>
      <c r="G119" s="52"/>
      <c r="H119" s="72"/>
      <c r="I119" s="54"/>
      <c r="J119" s="163"/>
      <c r="K119" s="53"/>
      <c r="L119" s="164"/>
      <c r="N119" s="108"/>
      <c r="O119" s="108"/>
      <c r="P119" s="108"/>
      <c r="Q119" s="108"/>
      <c r="R119" s="108"/>
      <c r="S119" s="108"/>
    </row>
    <row r="120" spans="1:19" s="57" customFormat="1" ht="12">
      <c r="A120" s="46" t="s">
        <v>140</v>
      </c>
      <c r="B120" s="72">
        <v>5</v>
      </c>
      <c r="C120" s="80" t="s">
        <v>145</v>
      </c>
      <c r="D120" s="51"/>
      <c r="E120" s="51"/>
      <c r="F120" s="51"/>
      <c r="G120" s="52"/>
      <c r="H120" s="72"/>
      <c r="I120" s="54"/>
      <c r="J120" s="163"/>
      <c r="K120" s="53"/>
      <c r="L120" s="164"/>
      <c r="N120" s="108"/>
      <c r="O120" s="108"/>
      <c r="P120" s="108"/>
      <c r="Q120" s="108"/>
      <c r="R120" s="108"/>
      <c r="S120" s="108"/>
    </row>
    <row r="121" spans="1:19" s="57" customFormat="1" ht="12">
      <c r="A121" s="46" t="s">
        <v>140</v>
      </c>
      <c r="B121" s="72">
        <v>6</v>
      </c>
      <c r="C121" s="69" t="s">
        <v>146</v>
      </c>
      <c r="D121" s="51"/>
      <c r="E121" s="51"/>
      <c r="F121" s="51"/>
      <c r="G121" s="52"/>
      <c r="H121" s="72"/>
      <c r="I121" s="54"/>
      <c r="J121" s="163"/>
      <c r="K121" s="53"/>
      <c r="L121" s="164"/>
      <c r="N121" s="108"/>
      <c r="O121" s="108"/>
      <c r="P121" s="108"/>
      <c r="Q121" s="108"/>
      <c r="R121" s="108"/>
      <c r="S121" s="108"/>
    </row>
    <row r="122" spans="1:19" s="57" customFormat="1" ht="12">
      <c r="A122" s="46" t="s">
        <v>140</v>
      </c>
      <c r="B122" s="72">
        <v>7</v>
      </c>
      <c r="C122" s="69" t="s">
        <v>147</v>
      </c>
      <c r="D122" s="51"/>
      <c r="E122" s="51"/>
      <c r="F122" s="51"/>
      <c r="G122" s="52"/>
      <c r="H122" s="72"/>
      <c r="I122" s="54"/>
      <c r="J122" s="163"/>
      <c r="K122" s="53"/>
      <c r="L122" s="164"/>
      <c r="N122" s="108"/>
      <c r="O122" s="108"/>
      <c r="P122" s="108"/>
      <c r="Q122" s="108"/>
      <c r="R122" s="108"/>
      <c r="S122" s="108"/>
    </row>
    <row r="123" spans="1:19" s="57" customFormat="1" ht="12">
      <c r="A123" s="46" t="s">
        <v>140</v>
      </c>
      <c r="B123" s="72">
        <v>8</v>
      </c>
      <c r="C123" s="69" t="s">
        <v>148</v>
      </c>
      <c r="D123" s="51"/>
      <c r="E123" s="51"/>
      <c r="F123" s="51"/>
      <c r="G123" s="52"/>
      <c r="H123" s="72"/>
      <c r="I123" s="54"/>
      <c r="J123" s="163"/>
      <c r="K123" s="53"/>
      <c r="L123" s="164"/>
      <c r="N123" s="108"/>
      <c r="O123" s="108"/>
      <c r="P123" s="108"/>
      <c r="Q123" s="108"/>
      <c r="R123" s="108"/>
      <c r="S123" s="108"/>
    </row>
    <row r="124" spans="1:19" s="57" customFormat="1" ht="12">
      <c r="A124" s="46" t="s">
        <v>140</v>
      </c>
      <c r="B124" s="72">
        <v>9</v>
      </c>
      <c r="C124" s="69" t="s">
        <v>149</v>
      </c>
      <c r="D124" s="51"/>
      <c r="E124" s="51"/>
      <c r="F124" s="51"/>
      <c r="G124" s="52"/>
      <c r="H124" s="72"/>
      <c r="I124" s="54"/>
      <c r="J124" s="163"/>
      <c r="K124" s="53"/>
      <c r="L124" s="164"/>
      <c r="N124" s="108"/>
      <c r="O124" s="108"/>
      <c r="P124" s="108"/>
      <c r="Q124" s="108"/>
      <c r="R124" s="108"/>
      <c r="S124" s="108"/>
    </row>
    <row r="125" spans="1:19" s="57" customFormat="1" ht="12">
      <c r="A125" s="46" t="s">
        <v>140</v>
      </c>
      <c r="B125" s="72">
        <v>10</v>
      </c>
      <c r="C125" s="69" t="s">
        <v>150</v>
      </c>
      <c r="D125" s="51"/>
      <c r="E125" s="51"/>
      <c r="F125" s="51"/>
      <c r="G125" s="52"/>
      <c r="H125" s="72"/>
      <c r="I125" s="54"/>
      <c r="J125" s="163"/>
      <c r="K125" s="53"/>
      <c r="L125" s="164"/>
      <c r="N125" s="108"/>
      <c r="O125" s="108"/>
      <c r="P125" s="108"/>
      <c r="Q125" s="108"/>
      <c r="R125" s="108"/>
      <c r="S125" s="108"/>
    </row>
    <row r="126" spans="1:19" s="57" customFormat="1" ht="12">
      <c r="A126" s="46" t="s">
        <v>140</v>
      </c>
      <c r="B126" s="72">
        <v>11</v>
      </c>
      <c r="C126" s="69" t="s">
        <v>151</v>
      </c>
      <c r="D126" s="51"/>
      <c r="E126" s="51"/>
      <c r="F126" s="51"/>
      <c r="G126" s="52"/>
      <c r="H126" s="72"/>
      <c r="I126" s="54"/>
      <c r="J126" s="163"/>
      <c r="K126" s="53"/>
      <c r="L126" s="164"/>
      <c r="N126" s="108"/>
      <c r="O126" s="108"/>
      <c r="P126" s="108"/>
      <c r="Q126" s="108"/>
      <c r="R126" s="108"/>
      <c r="S126" s="108"/>
    </row>
    <row r="127" spans="1:19" s="57" customFormat="1" ht="12">
      <c r="A127" s="46" t="s">
        <v>140</v>
      </c>
      <c r="B127" s="72">
        <v>12</v>
      </c>
      <c r="C127" s="69" t="s">
        <v>152</v>
      </c>
      <c r="D127" s="51"/>
      <c r="E127" s="51"/>
      <c r="F127" s="51"/>
      <c r="G127" s="52"/>
      <c r="H127" s="72"/>
      <c r="I127" s="54"/>
      <c r="J127" s="163"/>
      <c r="K127" s="53"/>
      <c r="L127" s="164"/>
      <c r="N127" s="108"/>
      <c r="O127" s="108"/>
      <c r="P127" s="108"/>
      <c r="Q127" s="108"/>
      <c r="R127" s="108"/>
      <c r="S127" s="108"/>
    </row>
    <row r="128" spans="1:19" s="57" customFormat="1" ht="12">
      <c r="A128" s="46" t="s">
        <v>140</v>
      </c>
      <c r="B128" s="72">
        <v>13</v>
      </c>
      <c r="C128" s="80" t="s">
        <v>153</v>
      </c>
      <c r="D128" s="51"/>
      <c r="E128" s="51"/>
      <c r="F128" s="51"/>
      <c r="G128" s="165"/>
      <c r="H128" s="166"/>
      <c r="I128" s="167"/>
      <c r="J128" s="168"/>
      <c r="K128" s="53"/>
      <c r="L128" s="164"/>
      <c r="N128" s="108"/>
      <c r="O128" s="108"/>
      <c r="P128" s="108"/>
      <c r="Q128" s="108"/>
      <c r="R128" s="108"/>
      <c r="S128" s="108"/>
    </row>
    <row r="129" spans="1:19" s="57" customFormat="1" ht="12">
      <c r="A129" s="46"/>
      <c r="B129" s="72"/>
      <c r="C129" s="169" t="s">
        <v>154</v>
      </c>
      <c r="D129" s="51"/>
      <c r="E129" s="51"/>
      <c r="F129" s="51"/>
      <c r="G129" s="170"/>
      <c r="H129" s="171" t="s">
        <v>155</v>
      </c>
      <c r="I129" s="172">
        <f>SUM(J43,J54,J68,J81,J88,J104,J109,J114)</f>
        <v>200000</v>
      </c>
      <c r="J129" s="65">
        <f>I129*G129</f>
        <v>0</v>
      </c>
      <c r="K129" s="53"/>
      <c r="L129" s="164"/>
      <c r="N129" s="108"/>
      <c r="O129" s="108"/>
      <c r="P129" s="108"/>
      <c r="Q129" s="108"/>
      <c r="R129" s="108"/>
      <c r="S129" s="108"/>
    </row>
    <row r="130" spans="1:16" ht="13.5" thickBot="1">
      <c r="A130" s="94"/>
      <c r="C130" s="95" t="s">
        <v>156</v>
      </c>
      <c r="D130" s="96" t="s">
        <v>56</v>
      </c>
      <c r="E130" s="97"/>
      <c r="F130" s="98"/>
      <c r="G130" s="173"/>
      <c r="H130" s="174"/>
      <c r="I130" s="175"/>
      <c r="J130" s="102">
        <f>SUM(J129)</f>
        <v>0</v>
      </c>
      <c r="K130" s="176"/>
      <c r="L130" s="9"/>
      <c r="M130" s="57"/>
      <c r="O130" s="10"/>
      <c r="P130" s="10"/>
    </row>
    <row r="131" spans="1:13" s="185" customFormat="1" ht="13.5" thickTop="1">
      <c r="A131" s="11"/>
      <c r="B131" s="12"/>
      <c r="C131" s="177"/>
      <c r="D131" s="178"/>
      <c r="E131" s="179"/>
      <c r="F131" s="180"/>
      <c r="G131" s="181"/>
      <c r="H131" s="182"/>
      <c r="I131" s="87"/>
      <c r="J131" s="183"/>
      <c r="K131" s="184"/>
      <c r="M131" s="57"/>
    </row>
    <row r="132" spans="1:13" s="185" customFormat="1" ht="13.5" thickBot="1">
      <c r="A132" s="124"/>
      <c r="B132" s="125"/>
      <c r="C132" s="186"/>
      <c r="D132" s="186"/>
      <c r="E132" s="186"/>
      <c r="F132" s="186"/>
      <c r="G132" s="187"/>
      <c r="H132" s="125"/>
      <c r="I132" s="188"/>
      <c r="J132" s="189"/>
      <c r="K132" s="190"/>
      <c r="L132" s="191"/>
      <c r="M132" s="57"/>
    </row>
    <row r="133" spans="1:13" s="185" customFormat="1" ht="13.5" thickBot="1">
      <c r="A133" s="192"/>
      <c r="B133" s="193"/>
      <c r="C133" s="194" t="s">
        <v>157</v>
      </c>
      <c r="D133" s="194"/>
      <c r="E133" s="194"/>
      <c r="F133" s="194"/>
      <c r="G133" s="195"/>
      <c r="H133" s="193"/>
      <c r="I133" s="196"/>
      <c r="J133" s="197">
        <f>SUM(J43,J54,J68,J81,J88,J104,J109,J114,J130)</f>
        <v>200000</v>
      </c>
      <c r="K133" s="198"/>
      <c r="L133" s="199"/>
      <c r="M133" s="199"/>
    </row>
    <row r="134" spans="1:16" ht="15">
      <c r="A134" s="31"/>
      <c r="B134" s="2"/>
      <c r="C134" s="3"/>
      <c r="D134" s="3"/>
      <c r="E134" s="3"/>
      <c r="F134" s="3"/>
      <c r="G134" s="4"/>
      <c r="H134" s="2"/>
      <c r="I134" s="6"/>
      <c r="J134" s="200"/>
      <c r="K134" s="8"/>
      <c r="L134" s="201"/>
      <c r="M134" s="10"/>
      <c r="O134" s="10"/>
      <c r="P134" s="10"/>
    </row>
    <row r="135" spans="1:16" ht="15">
      <c r="A135" s="11"/>
      <c r="G135" s="14"/>
      <c r="J135" s="202"/>
      <c r="K135" s="8"/>
      <c r="L135" s="9"/>
      <c r="M135" s="10"/>
      <c r="O135" s="10"/>
      <c r="P135" s="10"/>
    </row>
    <row r="136" spans="1:16" ht="13.5" thickBot="1">
      <c r="A136" s="124"/>
      <c r="B136" s="125"/>
      <c r="C136" s="186"/>
      <c r="D136" s="186"/>
      <c r="E136" s="186"/>
      <c r="F136" s="186"/>
      <c r="G136" s="203"/>
      <c r="H136" s="125"/>
      <c r="I136" s="204"/>
      <c r="J136" s="205"/>
      <c r="K136" s="8"/>
      <c r="L136" s="9"/>
      <c r="M136" s="10"/>
      <c r="O136" s="10"/>
      <c r="P136" s="10"/>
    </row>
    <row r="137" spans="1:16" ht="15">
      <c r="A137" s="31"/>
      <c r="B137" s="2"/>
      <c r="C137" s="3"/>
      <c r="D137" s="3"/>
      <c r="E137" s="3"/>
      <c r="F137" s="3"/>
      <c r="G137" s="4"/>
      <c r="H137" s="2"/>
      <c r="I137" s="6"/>
      <c r="J137" s="206"/>
      <c r="K137" s="8"/>
      <c r="L137" s="9"/>
      <c r="M137" s="10"/>
      <c r="O137" s="10"/>
      <c r="P137" s="10"/>
    </row>
    <row r="138" spans="1:16" ht="15">
      <c r="A138" s="207" t="s">
        <v>158</v>
      </c>
      <c r="G138" s="14"/>
      <c r="J138" s="208"/>
      <c r="K138" s="8"/>
      <c r="L138" s="9"/>
      <c r="M138" s="10"/>
      <c r="O138" s="10"/>
      <c r="P138" s="10"/>
    </row>
    <row r="139" spans="1:12" s="45" customFormat="1" ht="13.5" thickBot="1">
      <c r="A139" s="124"/>
      <c r="B139" s="125"/>
      <c r="C139" s="186"/>
      <c r="D139" s="186"/>
      <c r="E139" s="186"/>
      <c r="F139" s="186"/>
      <c r="G139" s="203"/>
      <c r="H139" s="125"/>
      <c r="I139" s="204"/>
      <c r="J139" s="209"/>
      <c r="K139" s="43"/>
      <c r="L139" s="44"/>
    </row>
    <row r="140" spans="1:12" s="45" customFormat="1" ht="15">
      <c r="A140" s="210"/>
      <c r="B140" s="211"/>
      <c r="C140" s="212"/>
      <c r="D140" s="212"/>
      <c r="E140" s="212"/>
      <c r="F140" s="212"/>
      <c r="G140" s="213"/>
      <c r="H140" s="214" t="s">
        <v>159</v>
      </c>
      <c r="I140" s="215" t="s">
        <v>160</v>
      </c>
      <c r="J140" s="216" t="s">
        <v>161</v>
      </c>
      <c r="K140" s="43"/>
      <c r="L140" s="44"/>
    </row>
    <row r="141" spans="1:12" s="45" customFormat="1" ht="15">
      <c r="A141" s="11" t="s">
        <v>8</v>
      </c>
      <c r="B141" s="106"/>
      <c r="C141" s="217" t="str">
        <f>C7</f>
        <v xml:space="preserve">VRTÁNÍ  A  ODKRYVNÉ  PRÁCE </v>
      </c>
      <c r="D141" s="13"/>
      <c r="E141" s="13"/>
      <c r="F141" s="13"/>
      <c r="G141" s="218"/>
      <c r="H141" s="218">
        <f>J43</f>
        <v>200000</v>
      </c>
      <c r="I141" s="218">
        <f>H141*0.21</f>
        <v>42000</v>
      </c>
      <c r="J141" s="208">
        <f>SUM(H141:I141)</f>
        <v>242000</v>
      </c>
      <c r="K141" s="43"/>
      <c r="L141" s="44"/>
    </row>
    <row r="142" spans="1:12" s="45" customFormat="1" ht="15">
      <c r="A142" s="94" t="s">
        <v>57</v>
      </c>
      <c r="B142" s="106"/>
      <c r="C142" s="217" t="str">
        <f>C44</f>
        <v xml:space="preserve">POLNÍ ZKOUŠKY </v>
      </c>
      <c r="D142" s="13"/>
      <c r="E142" s="13"/>
      <c r="F142" s="13"/>
      <c r="G142" s="218"/>
      <c r="H142" s="218">
        <f>J54</f>
        <v>0</v>
      </c>
      <c r="I142" s="218">
        <f aca="true" t="shared" si="5" ref="I142:I149">H142*0.21</f>
        <v>0</v>
      </c>
      <c r="J142" s="208">
        <f aca="true" t="shared" si="6" ref="J142:J149">SUM(H142:I142)</f>
        <v>0</v>
      </c>
      <c r="K142" s="43"/>
      <c r="L142" s="44"/>
    </row>
    <row r="143" spans="1:12" s="45" customFormat="1" ht="15">
      <c r="A143" s="11" t="s">
        <v>70</v>
      </c>
      <c r="B143" s="106"/>
      <c r="C143" s="219" t="str">
        <f>C55</f>
        <v>GEOFYZIKÁLNÍ PRÁCE</v>
      </c>
      <c r="D143" s="13"/>
      <c r="E143" s="13"/>
      <c r="F143" s="13"/>
      <c r="G143" s="218"/>
      <c r="H143" s="218">
        <f>J68</f>
        <v>0</v>
      </c>
      <c r="I143" s="218">
        <f t="shared" si="5"/>
        <v>0</v>
      </c>
      <c r="J143" s="208">
        <f t="shared" si="6"/>
        <v>0</v>
      </c>
      <c r="K143" s="43"/>
      <c r="L143" s="44"/>
    </row>
    <row r="144" spans="1:12" s="45" customFormat="1" ht="15">
      <c r="A144" s="11" t="s">
        <v>86</v>
      </c>
      <c r="B144" s="106"/>
      <c r="C144" s="217" t="str">
        <f>C69</f>
        <v>LABORATORNÍ PRÁCE</v>
      </c>
      <c r="D144" s="13"/>
      <c r="E144" s="13"/>
      <c r="F144" s="13"/>
      <c r="G144" s="218"/>
      <c r="H144" s="218">
        <f>J81</f>
        <v>0</v>
      </c>
      <c r="I144" s="218">
        <f t="shared" si="5"/>
        <v>0</v>
      </c>
      <c r="J144" s="208">
        <f t="shared" si="6"/>
        <v>0</v>
      </c>
      <c r="K144" s="43"/>
      <c r="L144" s="44"/>
    </row>
    <row r="145" spans="1:12" s="45" customFormat="1" ht="15">
      <c r="A145" s="94" t="s">
        <v>101</v>
      </c>
      <c r="B145" s="106"/>
      <c r="C145" s="217" t="str">
        <f>C82</f>
        <v>GEODETICKÉ PRÁCE</v>
      </c>
      <c r="D145" s="13"/>
      <c r="E145" s="13"/>
      <c r="F145" s="13"/>
      <c r="G145" s="218"/>
      <c r="H145" s="218">
        <f>J88</f>
        <v>0</v>
      </c>
      <c r="I145" s="218">
        <f t="shared" si="5"/>
        <v>0</v>
      </c>
      <c r="J145" s="208">
        <f t="shared" si="6"/>
        <v>0</v>
      </c>
      <c r="K145" s="43"/>
      <c r="L145" s="44"/>
    </row>
    <row r="146" spans="1:12" s="45" customFormat="1" ht="15">
      <c r="A146" s="11" t="s">
        <v>109</v>
      </c>
      <c r="B146" s="106"/>
      <c r="C146" s="219" t="str">
        <f>C89</f>
        <v>HYDROGEOLOGICKÉ PRÁCE</v>
      </c>
      <c r="D146" s="13"/>
      <c r="E146" s="13"/>
      <c r="F146" s="13"/>
      <c r="G146" s="218"/>
      <c r="H146" s="218">
        <f>J104</f>
        <v>0</v>
      </c>
      <c r="I146" s="218">
        <f t="shared" si="5"/>
        <v>0</v>
      </c>
      <c r="J146" s="208">
        <f t="shared" si="6"/>
        <v>0</v>
      </c>
      <c r="K146" s="43"/>
      <c r="L146" s="44"/>
    </row>
    <row r="147" spans="1:12" s="45" customFormat="1" ht="15">
      <c r="A147" s="11" t="s">
        <v>128</v>
      </c>
      <c r="B147" s="106"/>
      <c r="C147" s="219" t="str">
        <f>C105</f>
        <v>PEDOLOGICKÝ PRŮZKUM</v>
      </c>
      <c r="D147" s="13"/>
      <c r="E147" s="13"/>
      <c r="F147" s="13"/>
      <c r="G147" s="218"/>
      <c r="H147" s="218">
        <f>J109</f>
        <v>0</v>
      </c>
      <c r="I147" s="218">
        <f t="shared" si="5"/>
        <v>0</v>
      </c>
      <c r="J147" s="208">
        <f t="shared" si="6"/>
        <v>0</v>
      </c>
      <c r="K147" s="43"/>
      <c r="L147" s="44"/>
    </row>
    <row r="148" spans="1:16" ht="15">
      <c r="A148" s="94" t="s">
        <v>134</v>
      </c>
      <c r="B148" s="106"/>
      <c r="C148" s="219" t="str">
        <f>C110</f>
        <v>KOROZNÍ PRŮZKUM</v>
      </c>
      <c r="G148" s="218"/>
      <c r="H148" s="218">
        <f>J114</f>
        <v>0</v>
      </c>
      <c r="I148" s="218">
        <f t="shared" si="5"/>
        <v>0</v>
      </c>
      <c r="J148" s="208">
        <f t="shared" si="6"/>
        <v>0</v>
      </c>
      <c r="K148" s="8"/>
      <c r="L148" s="9"/>
      <c r="M148" s="10"/>
      <c r="O148" s="10"/>
      <c r="P148" s="10"/>
    </row>
    <row r="149" spans="1:16" ht="15">
      <c r="A149" s="220" t="s">
        <v>140</v>
      </c>
      <c r="B149" s="221"/>
      <c r="C149" s="222" t="str">
        <f>C115</f>
        <v>VÝKONY GEOLOGICKÉ SLUŽBY</v>
      </c>
      <c r="D149" s="223"/>
      <c r="E149" s="223"/>
      <c r="F149" s="223"/>
      <c r="G149" s="224"/>
      <c r="H149" s="224">
        <f>J130</f>
        <v>0</v>
      </c>
      <c r="I149" s="218">
        <f t="shared" si="5"/>
        <v>0</v>
      </c>
      <c r="J149" s="225">
        <f t="shared" si="6"/>
        <v>0</v>
      </c>
      <c r="K149" s="226"/>
      <c r="L149" s="9"/>
      <c r="M149" s="10"/>
      <c r="O149" s="10"/>
      <c r="P149" s="10"/>
    </row>
    <row r="150" spans="1:16" ht="15">
      <c r="A150" s="11"/>
      <c r="B150" s="106"/>
      <c r="C150" s="219"/>
      <c r="G150" s="227" t="s">
        <v>162</v>
      </c>
      <c r="H150" s="228">
        <f>SUM(H141:H149)</f>
        <v>200000</v>
      </c>
      <c r="I150" s="229">
        <f>SUM(I141:I149)</f>
        <v>42000</v>
      </c>
      <c r="J150" s="230">
        <f>SUM(J141:J149)</f>
        <v>242000</v>
      </c>
      <c r="K150" s="226"/>
      <c r="L150" s="9"/>
      <c r="M150" s="10"/>
      <c r="O150" s="10"/>
      <c r="P150" s="10"/>
    </row>
    <row r="151" spans="1:16" ht="13.5" thickBot="1">
      <c r="A151" s="11"/>
      <c r="G151" s="14"/>
      <c r="J151" s="208"/>
      <c r="K151" s="8"/>
      <c r="L151" s="9"/>
      <c r="M151" s="10"/>
      <c r="O151" s="10"/>
      <c r="P151" s="10"/>
    </row>
    <row r="152" spans="1:16" ht="15">
      <c r="A152" s="11"/>
      <c r="F152" s="231"/>
      <c r="G152" s="232"/>
      <c r="H152" s="233" t="s">
        <v>159</v>
      </c>
      <c r="I152" s="234" t="s">
        <v>7</v>
      </c>
      <c r="J152" s="216">
        <f>SUM(H141:H149)</f>
        <v>200000</v>
      </c>
      <c r="K152" s="8"/>
      <c r="L152" s="9"/>
      <c r="M152" s="10"/>
      <c r="O152" s="10"/>
      <c r="P152" s="10"/>
    </row>
    <row r="153" spans="1:16" ht="15">
      <c r="A153" s="11"/>
      <c r="F153" s="235"/>
      <c r="G153" s="14"/>
      <c r="H153" s="236" t="s">
        <v>163</v>
      </c>
      <c r="I153" s="15" t="s">
        <v>7</v>
      </c>
      <c r="J153" s="208">
        <f>SUM(I141:I149)</f>
        <v>42000</v>
      </c>
      <c r="K153" s="8"/>
      <c r="L153" s="9"/>
      <c r="M153" s="10"/>
      <c r="O153" s="10"/>
      <c r="P153" s="10"/>
    </row>
    <row r="154" spans="1:16" ht="13.5" thickBot="1">
      <c r="A154" s="124"/>
      <c r="B154" s="125"/>
      <c r="C154" s="186"/>
      <c r="D154" s="186"/>
      <c r="E154" s="186"/>
      <c r="F154" s="237"/>
      <c r="G154" s="238"/>
      <c r="H154" s="239" t="s">
        <v>164</v>
      </c>
      <c r="I154" s="240" t="s">
        <v>7</v>
      </c>
      <c r="J154" s="241">
        <f>SUM(J152:J153)</f>
        <v>242000</v>
      </c>
      <c r="K154" s="8"/>
      <c r="L154" s="9"/>
      <c r="M154" s="10"/>
      <c r="O154" s="10"/>
      <c r="P154" s="10"/>
    </row>
    <row r="155" spans="7:16" ht="15">
      <c r="G155" s="14"/>
      <c r="K155" s="8"/>
      <c r="L155" s="9"/>
      <c r="M155" s="10"/>
      <c r="O155" s="10"/>
      <c r="P155" s="10"/>
    </row>
    <row r="156" spans="7:16" ht="15">
      <c r="G156" s="14"/>
      <c r="K156" s="8"/>
      <c r="L156" s="9"/>
      <c r="M156" s="10"/>
      <c r="O156" s="10"/>
      <c r="P156" s="10"/>
    </row>
    <row r="157" spans="1:16" ht="15">
      <c r="A157" s="219"/>
      <c r="G157" s="14"/>
      <c r="K157" s="8"/>
      <c r="L157" s="9"/>
      <c r="M157" s="10"/>
      <c r="O157" s="10"/>
      <c r="P157" s="10"/>
    </row>
    <row r="158" spans="1:16" ht="15">
      <c r="A158" s="219"/>
      <c r="G158" s="14"/>
      <c r="K158" s="8"/>
      <c r="L158" s="9"/>
      <c r="M158" s="10"/>
      <c r="O158" s="10"/>
      <c r="P158" s="10"/>
    </row>
    <row r="159" spans="1:16" ht="15">
      <c r="A159" s="219"/>
      <c r="G159" s="14"/>
      <c r="K159" s="8"/>
      <c r="L159" s="9"/>
      <c r="M159" s="10"/>
      <c r="O159" s="10"/>
      <c r="P159" s="10"/>
    </row>
    <row r="160" spans="1:16" ht="15">
      <c r="A160" s="219"/>
      <c r="G160" s="14"/>
      <c r="K160" s="8"/>
      <c r="L160" s="9"/>
      <c r="M160" s="10"/>
      <c r="O160" s="10"/>
      <c r="P160" s="10"/>
    </row>
    <row r="161" spans="1:16" ht="15">
      <c r="A161" s="219"/>
      <c r="G161" s="14"/>
      <c r="K161" s="8"/>
      <c r="L161" s="9"/>
      <c r="M161" s="10"/>
      <c r="O161" s="10"/>
      <c r="P161" s="10"/>
    </row>
    <row r="162" spans="7:16" ht="15">
      <c r="G162" s="14"/>
      <c r="K162" s="8"/>
      <c r="L162" s="9"/>
      <c r="M162" s="10"/>
      <c r="O162" s="10"/>
      <c r="P162" s="10"/>
    </row>
    <row r="163" spans="7:16" ht="15">
      <c r="G163" s="14"/>
      <c r="K163" s="8"/>
      <c r="L163" s="9"/>
      <c r="M163" s="10"/>
      <c r="O163" s="10"/>
      <c r="P163" s="10"/>
    </row>
    <row r="164" spans="7:16" ht="15">
      <c r="G164" s="246"/>
      <c r="H164" s="247"/>
      <c r="I164" s="247"/>
      <c r="K164" s="8"/>
      <c r="L164" s="9"/>
      <c r="M164" s="10"/>
      <c r="O164" s="10"/>
      <c r="P164" s="10"/>
    </row>
    <row r="165" spans="7:16" ht="15">
      <c r="G165" s="246"/>
      <c r="H165" s="247"/>
      <c r="I165" s="247"/>
      <c r="K165" s="8"/>
      <c r="L165" s="9"/>
      <c r="M165" s="10"/>
      <c r="O165" s="10"/>
      <c r="P165" s="10"/>
    </row>
    <row r="166" spans="3:16" ht="15">
      <c r="C166" s="243"/>
      <c r="D166" s="10"/>
      <c r="E166" s="10"/>
      <c r="F166" s="10"/>
      <c r="G166" s="246"/>
      <c r="H166" s="247"/>
      <c r="I166" s="247"/>
      <c r="K166" s="8"/>
      <c r="L166" s="9"/>
      <c r="M166" s="10"/>
      <c r="O166" s="10"/>
      <c r="P166" s="10"/>
    </row>
    <row r="167" spans="3:16" ht="15">
      <c r="C167" s="244"/>
      <c r="D167" s="10"/>
      <c r="E167" s="10"/>
      <c r="F167" s="10"/>
      <c r="G167" s="246"/>
      <c r="H167" s="247"/>
      <c r="I167" s="247"/>
      <c r="K167" s="8"/>
      <c r="L167" s="9"/>
      <c r="M167" s="10"/>
      <c r="O167" s="10"/>
      <c r="P167" s="10"/>
    </row>
    <row r="168" spans="7:16" ht="15">
      <c r="G168" s="14"/>
      <c r="K168" s="8"/>
      <c r="L168" s="9"/>
      <c r="M168" s="10"/>
      <c r="O168" s="10"/>
      <c r="P168" s="10"/>
    </row>
    <row r="169" spans="7:16" ht="15">
      <c r="G169" s="14"/>
      <c r="K169" s="8"/>
      <c r="L169" s="9"/>
      <c r="M169" s="10"/>
      <c r="O169" s="10"/>
      <c r="P169" s="10"/>
    </row>
    <row r="170" spans="7:16" ht="15">
      <c r="G170" s="14"/>
      <c r="K170" s="8"/>
      <c r="L170" s="9"/>
      <c r="M170" s="10"/>
      <c r="O170" s="10"/>
      <c r="P170" s="10"/>
    </row>
    <row r="171" spans="7:16" ht="15">
      <c r="G171" s="14"/>
      <c r="K171" s="8"/>
      <c r="L171" s="9"/>
      <c r="M171" s="10"/>
      <c r="O171" s="10"/>
      <c r="P171" s="10"/>
    </row>
    <row r="172" spans="7:16" ht="15">
      <c r="G172" s="14"/>
      <c r="K172" s="8"/>
      <c r="L172" s="9"/>
      <c r="M172" s="10"/>
      <c r="O172" s="10"/>
      <c r="P172" s="10"/>
    </row>
    <row r="173" spans="7:16" ht="15">
      <c r="G173" s="14"/>
      <c r="K173" s="8"/>
      <c r="L173" s="9"/>
      <c r="M173" s="10"/>
      <c r="O173" s="10"/>
      <c r="P173" s="10"/>
    </row>
    <row r="174" spans="7:16" ht="15">
      <c r="G174" s="14"/>
      <c r="K174" s="8"/>
      <c r="L174" s="9"/>
      <c r="M174" s="10"/>
      <c r="O174" s="10"/>
      <c r="P174" s="10"/>
    </row>
    <row r="175" spans="7:16" ht="15">
      <c r="G175" s="14"/>
      <c r="K175" s="8"/>
      <c r="L175" s="9"/>
      <c r="M175" s="10"/>
      <c r="O175" s="10"/>
      <c r="P175" s="10"/>
    </row>
    <row r="176" spans="7:16" ht="15">
      <c r="G176" s="14"/>
      <c r="K176" s="8"/>
      <c r="L176" s="9"/>
      <c r="M176" s="10"/>
      <c r="O176" s="10"/>
      <c r="P176" s="10"/>
    </row>
    <row r="177" spans="7:16" ht="15">
      <c r="G177" s="14"/>
      <c r="K177" s="8"/>
      <c r="L177" s="9"/>
      <c r="M177" s="10"/>
      <c r="O177" s="10"/>
      <c r="P177" s="10"/>
    </row>
    <row r="178" spans="7:16" ht="15">
      <c r="G178" s="14"/>
      <c r="K178" s="8"/>
      <c r="L178" s="9"/>
      <c r="M178" s="10"/>
      <c r="O178" s="10"/>
      <c r="P178" s="10"/>
    </row>
    <row r="179" spans="7:16" ht="15">
      <c r="G179" s="14"/>
      <c r="K179" s="8"/>
      <c r="L179" s="9"/>
      <c r="M179" s="10"/>
      <c r="O179" s="10"/>
      <c r="P179" s="10"/>
    </row>
    <row r="180" spans="7:16" ht="15">
      <c r="G180" s="14"/>
      <c r="K180" s="8"/>
      <c r="L180" s="9"/>
      <c r="M180" s="10"/>
      <c r="O180" s="10"/>
      <c r="P180" s="10"/>
    </row>
    <row r="181" spans="7:16" ht="15">
      <c r="G181" s="14"/>
      <c r="K181" s="8"/>
      <c r="L181" s="9"/>
      <c r="M181" s="10"/>
      <c r="O181" s="10"/>
      <c r="P181" s="10"/>
    </row>
    <row r="182" spans="7:16" ht="15">
      <c r="G182" s="14"/>
      <c r="K182" s="8"/>
      <c r="L182" s="9"/>
      <c r="M182" s="10"/>
      <c r="O182" s="10"/>
      <c r="P182" s="10"/>
    </row>
    <row r="183" spans="7:16" ht="15">
      <c r="G183" s="14"/>
      <c r="K183" s="8"/>
      <c r="L183" s="9"/>
      <c r="M183" s="10"/>
      <c r="O183" s="10"/>
      <c r="P183" s="10"/>
    </row>
    <row r="184" spans="7:16" ht="15">
      <c r="G184" s="14"/>
      <c r="K184" s="8"/>
      <c r="L184" s="9"/>
      <c r="M184" s="10"/>
      <c r="O184" s="10"/>
      <c r="P184" s="10"/>
    </row>
    <row r="185" spans="7:16" ht="15">
      <c r="G185" s="14"/>
      <c r="K185" s="8"/>
      <c r="L185" s="9"/>
      <c r="M185" s="10"/>
      <c r="O185" s="10"/>
      <c r="P185" s="10"/>
    </row>
    <row r="186" spans="7:16" ht="15">
      <c r="G186" s="14"/>
      <c r="K186" s="8"/>
      <c r="L186" s="9"/>
      <c r="M186" s="10"/>
      <c r="O186" s="10"/>
      <c r="P186" s="10"/>
    </row>
    <row r="187" spans="7:16" ht="15">
      <c r="G187" s="14"/>
      <c r="K187" s="8"/>
      <c r="L187" s="9"/>
      <c r="M187" s="10"/>
      <c r="O187" s="10"/>
      <c r="P187" s="10"/>
    </row>
    <row r="188" spans="7:16" ht="15">
      <c r="G188" s="14"/>
      <c r="K188" s="8"/>
      <c r="L188" s="9"/>
      <c r="M188" s="10"/>
      <c r="O188" s="10"/>
      <c r="P188" s="10"/>
    </row>
    <row r="189" spans="7:16" ht="15">
      <c r="G189" s="14"/>
      <c r="K189" s="8"/>
      <c r="L189" s="9"/>
      <c r="M189" s="10"/>
      <c r="O189" s="10"/>
      <c r="P189" s="10"/>
    </row>
    <row r="190" spans="7:16" ht="15">
      <c r="G190" s="14"/>
      <c r="K190" s="8"/>
      <c r="L190" s="9"/>
      <c r="M190" s="10"/>
      <c r="O190" s="10"/>
      <c r="P190" s="10"/>
    </row>
    <row r="191" spans="7:16" ht="15">
      <c r="G191" s="14"/>
      <c r="K191" s="8"/>
      <c r="L191" s="9"/>
      <c r="M191" s="10"/>
      <c r="O191" s="10"/>
      <c r="P191" s="10"/>
    </row>
    <row r="192" spans="7:16" ht="15">
      <c r="G192" s="14"/>
      <c r="K192" s="8"/>
      <c r="L192" s="9"/>
      <c r="M192" s="10"/>
      <c r="O192" s="10"/>
      <c r="P192" s="10"/>
    </row>
    <row r="193" spans="7:16" ht="15">
      <c r="G193" s="14"/>
      <c r="K193" s="8"/>
      <c r="L193" s="9"/>
      <c r="M193" s="10"/>
      <c r="O193" s="10"/>
      <c r="P193" s="10"/>
    </row>
    <row r="194" spans="7:16" ht="15">
      <c r="G194" s="14"/>
      <c r="K194" s="8"/>
      <c r="L194" s="9"/>
      <c r="M194" s="10"/>
      <c r="O194" s="10"/>
      <c r="P194" s="10"/>
    </row>
    <row r="195" spans="7:16" ht="15">
      <c r="G195" s="14"/>
      <c r="K195" s="8"/>
      <c r="L195" s="9"/>
      <c r="M195" s="10"/>
      <c r="O195" s="10"/>
      <c r="P195" s="10"/>
    </row>
    <row r="196" spans="7:16" ht="15">
      <c r="G196" s="14"/>
      <c r="K196" s="8"/>
      <c r="L196" s="9"/>
      <c r="M196" s="10"/>
      <c r="O196" s="10"/>
      <c r="P196" s="10"/>
    </row>
    <row r="197" spans="7:16" ht="15">
      <c r="G197" s="14"/>
      <c r="K197" s="8"/>
      <c r="L197" s="9"/>
      <c r="M197" s="10"/>
      <c r="O197" s="10"/>
      <c r="P197" s="10"/>
    </row>
    <row r="198" spans="7:16" ht="15">
      <c r="G198" s="14"/>
      <c r="K198" s="8"/>
      <c r="L198" s="9"/>
      <c r="M198" s="10"/>
      <c r="O198" s="10"/>
      <c r="P198" s="10"/>
    </row>
    <row r="199" spans="7:16" ht="15">
      <c r="G199" s="14"/>
      <c r="K199" s="8"/>
      <c r="L199" s="9"/>
      <c r="M199" s="10"/>
      <c r="O199" s="10"/>
      <c r="P199" s="10"/>
    </row>
    <row r="200" spans="7:16" ht="15">
      <c r="G200" s="14"/>
      <c r="K200" s="8"/>
      <c r="L200" s="9"/>
      <c r="M200" s="10"/>
      <c r="O200" s="10"/>
      <c r="P200" s="10"/>
    </row>
    <row r="201" spans="7:16" ht="15">
      <c r="G201" s="14"/>
      <c r="K201" s="8"/>
      <c r="L201" s="9"/>
      <c r="M201" s="10"/>
      <c r="O201" s="10"/>
      <c r="P201" s="10"/>
    </row>
    <row r="202" spans="7:16" ht="15">
      <c r="G202" s="14"/>
      <c r="K202" s="8"/>
      <c r="L202" s="9"/>
      <c r="M202" s="10"/>
      <c r="O202" s="10"/>
      <c r="P202" s="10"/>
    </row>
    <row r="203" spans="7:16" ht="15">
      <c r="G203" s="14"/>
      <c r="K203" s="8"/>
      <c r="L203" s="9"/>
      <c r="M203" s="10"/>
      <c r="O203" s="10"/>
      <c r="P203" s="10"/>
    </row>
    <row r="204" spans="7:16" ht="15">
      <c r="G204" s="14"/>
      <c r="K204" s="8"/>
      <c r="L204" s="9"/>
      <c r="M204" s="10"/>
      <c r="O204" s="10"/>
      <c r="P204" s="10"/>
    </row>
    <row r="205" spans="7:16" ht="15">
      <c r="G205" s="14"/>
      <c r="K205" s="8"/>
      <c r="L205" s="9"/>
      <c r="M205" s="10"/>
      <c r="O205" s="10"/>
      <c r="P205" s="10"/>
    </row>
    <row r="206" spans="7:16" ht="15">
      <c r="G206" s="14"/>
      <c r="K206" s="8"/>
      <c r="L206" s="9"/>
      <c r="M206" s="10"/>
      <c r="O206" s="10"/>
      <c r="P206" s="10"/>
    </row>
    <row r="207" spans="7:16" ht="15">
      <c r="G207" s="14"/>
      <c r="K207" s="8"/>
      <c r="L207" s="9"/>
      <c r="M207" s="10"/>
      <c r="O207" s="10"/>
      <c r="P207" s="10"/>
    </row>
    <row r="208" spans="7:16" ht="15">
      <c r="G208" s="14"/>
      <c r="K208" s="8"/>
      <c r="L208" s="9"/>
      <c r="M208" s="10"/>
      <c r="O208" s="10"/>
      <c r="P208" s="10"/>
    </row>
    <row r="209" spans="7:16" ht="15">
      <c r="G209" s="14"/>
      <c r="K209" s="8"/>
      <c r="L209" s="9"/>
      <c r="M209" s="10"/>
      <c r="O209" s="10"/>
      <c r="P209" s="10"/>
    </row>
    <row r="210" spans="7:16" ht="15">
      <c r="G210" s="14"/>
      <c r="K210" s="8"/>
      <c r="L210" s="9"/>
      <c r="M210" s="10"/>
      <c r="O210" s="10"/>
      <c r="P210" s="10"/>
    </row>
    <row r="211" spans="7:16" ht="15">
      <c r="G211" s="14"/>
      <c r="K211" s="8"/>
      <c r="L211" s="9"/>
      <c r="M211" s="10"/>
      <c r="O211" s="10"/>
      <c r="P211" s="10"/>
    </row>
    <row r="212" spans="7:16" ht="15">
      <c r="G212" s="14"/>
      <c r="K212" s="8"/>
      <c r="L212" s="9"/>
      <c r="M212" s="10"/>
      <c r="O212" s="10"/>
      <c r="P212" s="10"/>
    </row>
    <row r="213" spans="7:16" ht="15">
      <c r="G213" s="14"/>
      <c r="K213" s="8"/>
      <c r="L213" s="9"/>
      <c r="M213" s="10"/>
      <c r="O213" s="10"/>
      <c r="P213" s="10"/>
    </row>
    <row r="214" spans="7:16" ht="15">
      <c r="G214" s="14"/>
      <c r="K214" s="8"/>
      <c r="L214" s="9"/>
      <c r="M214" s="10"/>
      <c r="O214" s="10"/>
      <c r="P214" s="10"/>
    </row>
    <row r="215" spans="7:16" ht="15">
      <c r="G215" s="14"/>
      <c r="K215" s="8"/>
      <c r="L215" s="9"/>
      <c r="M215" s="10"/>
      <c r="O215" s="10"/>
      <c r="P215" s="10"/>
    </row>
    <row r="216" spans="7:16" ht="15">
      <c r="G216" s="14"/>
      <c r="K216" s="8"/>
      <c r="L216" s="9"/>
      <c r="M216" s="10"/>
      <c r="O216" s="10"/>
      <c r="P216" s="10"/>
    </row>
    <row r="217" spans="7:16" ht="15">
      <c r="G217" s="14"/>
      <c r="K217" s="8"/>
      <c r="L217" s="9"/>
      <c r="M217" s="10"/>
      <c r="O217" s="10"/>
      <c r="P217" s="10"/>
    </row>
    <row r="218" spans="7:16" ht="15">
      <c r="G218" s="14"/>
      <c r="K218" s="8"/>
      <c r="L218" s="9"/>
      <c r="M218" s="10"/>
      <c r="O218" s="10"/>
      <c r="P218" s="10"/>
    </row>
    <row r="219" spans="7:16" ht="15">
      <c r="G219" s="14"/>
      <c r="K219" s="8"/>
      <c r="L219" s="9"/>
      <c r="M219" s="10"/>
      <c r="O219" s="10"/>
      <c r="P219" s="10"/>
    </row>
    <row r="220" spans="7:16" ht="15">
      <c r="G220" s="14"/>
      <c r="K220" s="8"/>
      <c r="L220" s="9"/>
      <c r="M220" s="10"/>
      <c r="O220" s="10"/>
      <c r="P220" s="10"/>
    </row>
    <row r="221" spans="7:16" ht="15">
      <c r="G221" s="14"/>
      <c r="K221" s="8"/>
      <c r="L221" s="9"/>
      <c r="M221" s="10"/>
      <c r="O221" s="10"/>
      <c r="P221" s="10"/>
    </row>
    <row r="222" spans="7:16" ht="15">
      <c r="G222" s="14"/>
      <c r="K222" s="8"/>
      <c r="L222" s="9"/>
      <c r="M222" s="10"/>
      <c r="O222" s="10"/>
      <c r="P222" s="10"/>
    </row>
    <row r="223" spans="7:16" ht="15">
      <c r="G223" s="14"/>
      <c r="K223" s="8"/>
      <c r="L223" s="9"/>
      <c r="M223" s="10"/>
      <c r="O223" s="10"/>
      <c r="P223" s="10"/>
    </row>
    <row r="224" spans="7:16" ht="15">
      <c r="G224" s="14"/>
      <c r="K224" s="8"/>
      <c r="L224" s="9"/>
      <c r="M224" s="10"/>
      <c r="O224" s="10"/>
      <c r="P224" s="10"/>
    </row>
    <row r="225" spans="7:16" ht="15">
      <c r="G225" s="14"/>
      <c r="K225" s="8"/>
      <c r="L225" s="9"/>
      <c r="M225" s="10"/>
      <c r="O225" s="10"/>
      <c r="P225" s="10"/>
    </row>
    <row r="226" spans="7:16" ht="15">
      <c r="G226" s="14"/>
      <c r="K226" s="8"/>
      <c r="L226" s="9"/>
      <c r="M226" s="10"/>
      <c r="O226" s="10"/>
      <c r="P226" s="10"/>
    </row>
    <row r="227" spans="7:16" ht="15">
      <c r="G227" s="14"/>
      <c r="K227" s="8"/>
      <c r="L227" s="9"/>
      <c r="M227" s="10"/>
      <c r="O227" s="10"/>
      <c r="P227" s="10"/>
    </row>
    <row r="228" spans="7:16" ht="15">
      <c r="G228" s="14"/>
      <c r="K228" s="8"/>
      <c r="L228" s="9"/>
      <c r="M228" s="10"/>
      <c r="O228" s="10"/>
      <c r="P228" s="10"/>
    </row>
    <row r="229" spans="7:16" ht="15">
      <c r="G229" s="14"/>
      <c r="K229" s="8"/>
      <c r="L229" s="9"/>
      <c r="M229" s="10"/>
      <c r="O229" s="10"/>
      <c r="P229" s="10"/>
    </row>
    <row r="230" spans="7:16" ht="15">
      <c r="G230" s="14"/>
      <c r="K230" s="8"/>
      <c r="L230" s="9"/>
      <c r="M230" s="10"/>
      <c r="O230" s="10"/>
      <c r="P230" s="10"/>
    </row>
    <row r="231" spans="7:16" ht="15">
      <c r="G231" s="14"/>
      <c r="K231" s="8"/>
      <c r="L231" s="9"/>
      <c r="M231" s="10"/>
      <c r="O231" s="10"/>
      <c r="P231" s="10"/>
    </row>
    <row r="232" spans="7:16" ht="15">
      <c r="G232" s="14"/>
      <c r="K232" s="8"/>
      <c r="L232" s="9"/>
      <c r="M232" s="10"/>
      <c r="O232" s="10"/>
      <c r="P232" s="10"/>
    </row>
    <row r="233" spans="7:16" ht="15">
      <c r="G233" s="14"/>
      <c r="K233" s="8"/>
      <c r="L233" s="9"/>
      <c r="M233" s="10"/>
      <c r="O233" s="10"/>
      <c r="P233" s="10"/>
    </row>
    <row r="234" spans="7:16" ht="15">
      <c r="G234" s="14"/>
      <c r="K234" s="8"/>
      <c r="L234" s="9"/>
      <c r="M234" s="10"/>
      <c r="O234" s="10"/>
      <c r="P234" s="10"/>
    </row>
    <row r="235" spans="7:16" ht="15">
      <c r="G235" s="14"/>
      <c r="K235" s="8"/>
      <c r="L235" s="9"/>
      <c r="M235" s="10"/>
      <c r="O235" s="10"/>
      <c r="P235" s="10"/>
    </row>
    <row r="236" spans="7:16" ht="15">
      <c r="G236" s="14"/>
      <c r="K236" s="8"/>
      <c r="L236" s="9"/>
      <c r="M236" s="10"/>
      <c r="O236" s="10"/>
      <c r="P236" s="10"/>
    </row>
    <row r="237" spans="7:16" ht="15">
      <c r="G237" s="14"/>
      <c r="K237" s="8"/>
      <c r="L237" s="9"/>
      <c r="M237" s="10"/>
      <c r="O237" s="10"/>
      <c r="P237" s="10"/>
    </row>
    <row r="238" spans="7:16" ht="15">
      <c r="G238" s="14"/>
      <c r="K238" s="8"/>
      <c r="L238" s="9"/>
      <c r="M238" s="10"/>
      <c r="O238" s="10"/>
      <c r="P238" s="10"/>
    </row>
    <row r="239" spans="7:16" ht="15">
      <c r="G239" s="14"/>
      <c r="K239" s="8"/>
      <c r="L239" s="9"/>
      <c r="M239" s="10"/>
      <c r="O239" s="10"/>
      <c r="P239" s="10"/>
    </row>
    <row r="240" spans="7:16" ht="15">
      <c r="G240" s="14"/>
      <c r="K240" s="8"/>
      <c r="L240" s="9"/>
      <c r="M240" s="10"/>
      <c r="O240" s="10"/>
      <c r="P240" s="10"/>
    </row>
    <row r="241" spans="7:16" ht="15">
      <c r="G241" s="14"/>
      <c r="K241" s="8"/>
      <c r="L241" s="9"/>
      <c r="M241" s="10"/>
      <c r="O241" s="10"/>
      <c r="P241" s="10"/>
    </row>
  </sheetData>
  <mergeCells count="20">
    <mergeCell ref="C98:F98"/>
    <mergeCell ref="D1:E1"/>
    <mergeCell ref="A2:J2"/>
    <mergeCell ref="C11:F11"/>
    <mergeCell ref="C12:F12"/>
    <mergeCell ref="C13:F13"/>
    <mergeCell ref="C14:F14"/>
    <mergeCell ref="C90:F90"/>
    <mergeCell ref="C91:F91"/>
    <mergeCell ref="C93:F93"/>
    <mergeCell ref="C96:F96"/>
    <mergeCell ref="C97:F97"/>
    <mergeCell ref="G166:I166"/>
    <mergeCell ref="G167:I167"/>
    <mergeCell ref="C99:F99"/>
    <mergeCell ref="C100:F100"/>
    <mergeCell ref="C101:F101"/>
    <mergeCell ref="C102:F102"/>
    <mergeCell ref="G164:I164"/>
    <mergeCell ref="G165:I165"/>
  </mergeCells>
  <printOptions/>
  <pageMargins left="0.25" right="0.25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2020-02-20T08:42:05Z</dcterms:created>
  <dcterms:modified xsi:type="dcterms:W3CDTF">2020-02-20T08:42:07Z</dcterms:modified>
  <cp:category/>
  <cp:version/>
  <cp:contentType/>
  <cp:contentStatus/>
</cp:coreProperties>
</file>