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1" sheetId="1" r:id="rId1"/>
    <sheet name="102" sheetId="2" r:id="rId2"/>
    <sheet name="200-1" sheetId="3" r:id="rId3"/>
    <sheet name="201-1" sheetId="4" r:id="rId4"/>
  </sheets>
  <definedNames/>
  <calcPr fullCalcOnLoad="1"/>
</workbook>
</file>

<file path=xl/sharedStrings.xml><?xml version="1.0" encoding="utf-8"?>
<sst xmlns="http://schemas.openxmlformats.org/spreadsheetml/2006/main" count="740" uniqueCount="338">
  <si>
    <t>ASPE 9</t>
  </si>
  <si>
    <t>Příloha k formuláři pro ocenění nabídky</t>
  </si>
  <si>
    <t>Stavba :</t>
  </si>
  <si>
    <t>číslo a název SO:</t>
  </si>
  <si>
    <t>číslo a název rozpočtu:</t>
  </si>
  <si>
    <t>3135</t>
  </si>
  <si>
    <t>III/24032 BUDIHOSTICE, MOST EV.Č. 24032-1</t>
  </si>
  <si>
    <t>101</t>
  </si>
  <si>
    <t>Komunikace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</si>
  <si>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</si>
  <si>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</si>
  <si>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</si>
  <si>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</si>
  <si>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</si>
  <si>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</si>
  <si>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</si>
  <si>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</si>
  <si>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</si>
  <si>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</si>
  <si>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</si>
  <si>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</si>
  <si>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</si>
  <si>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</si>
  <si>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</si>
  <si>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</si>
  <si>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</si>
  <si>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</si>
  <si>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</si>
  <si>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014112</t>
  </si>
  <si>
    <t/>
  </si>
  <si>
    <t>POPLATKY ZA SKLÁDKU TYP S-IO (INERTNÍ ODPAD)</t>
  </si>
  <si>
    <t xml:space="preserve">T         </t>
  </si>
  <si>
    <t>(48,239+100,664)*1,9=282,916 [A]</t>
  </si>
  <si>
    <t>014122</t>
  </si>
  <si>
    <t>POPLATKY ZA SKLÁDKU TYP S-OO (OSTATNÍ ODPAD)
živičný materiál z vozovky</t>
  </si>
  <si>
    <t>(15,241+17,812)*2,6=85,938 [A]</t>
  </si>
  <si>
    <t>02943</t>
  </si>
  <si>
    <t>OSTATNÍ POŽADAVKY - VYPRACOVÁNÍ RDS</t>
  </si>
  <si>
    <t xml:space="preserve">KPL       </t>
  </si>
  <si>
    <t>02944</t>
  </si>
  <si>
    <t>OSTAT POŽADAVKY - DOKUMENTACE SKUTEČ PROVEDENÍ V DIGIT FORMĚ</t>
  </si>
  <si>
    <t>Zemní práce</t>
  </si>
  <si>
    <t>113328</t>
  </si>
  <si>
    <t>ODSTRAN PODKL ZPEVNĚNÝCH PLOCH Z KAMENIVA NESTMEL, ODVOZ DO 20KM</t>
  </si>
  <si>
    <t xml:space="preserve">M3        </t>
  </si>
  <si>
    <t>ze situace a příčných řezů
(75,734+64,088)*1,15*0,3=48,239 [A]</t>
  </si>
  <si>
    <t>113338</t>
  </si>
  <si>
    <t>ODSTRAN PODKL ZPEVNĚNÝCH PLOCH S ASFALT POJIVEM, ODVOZ DO 20KM</t>
  </si>
  <si>
    <t>ze situace a příčných řezů
(75,734+64,088)*1,09*0,1=15,241 [A]</t>
  </si>
  <si>
    <t>113728</t>
  </si>
  <si>
    <t>FRÉZOVÁNÍ ZPEVNĚNÝCH PLOCH ASFALTOVÝCH, ODVOZ DO 20KM
s odvozem na skládku investora k dalšímu využití nebo na řízenou skládku</t>
  </si>
  <si>
    <t>ze situace a příčných řezů
(75,734+64,088+27,326+10,974)*0,05*2=17,812 [A]</t>
  </si>
  <si>
    <t>121101</t>
  </si>
  <si>
    <t>SEJMUTÍ ORNICE NEBO LESNÍ PŮDY S ODVOZEM DO 1KM
s uložením na mezideponii</t>
  </si>
  <si>
    <t>(126,65+151,16+185,76+234,22+156,62+203,33)*0,15*0,5=79,331 [A]</t>
  </si>
  <si>
    <t>123838</t>
  </si>
  <si>
    <t>ODKOP PRO SPOD STAVBU SILNIC A ŽELEZNIC TŘ. II, ODVOZ DO 20KM</t>
  </si>
  <si>
    <t>ze situace a příčných řezů
((0,717+0,671)*19,32+(1,712+2,719)*23,42+(1,864+1,970)*18,45)*0,5=100,664 [A]</t>
  </si>
  <si>
    <t>125731</t>
  </si>
  <si>
    <t>VYKOPÁVKY ZE ZEMNÍKŮ A SKLÁDEK TŘ. I, ODVOZ DO 1KM
ornice pro ohumusování z meziskládky</t>
  </si>
  <si>
    <t>z položky 18</t>
  </si>
  <si>
    <t>125838</t>
  </si>
  <si>
    <t>VYKOPÁVKY ZE ZEMNÍKŮ A SKLÁDEK TŘ. II, ODVOZ DO 20KM
vhodný materiál na dosypávky krajnic a násypového těles</t>
  </si>
  <si>
    <t>(215,586+103,696)*0,5=159,641 [A]</t>
  </si>
  <si>
    <t>171103</t>
  </si>
  <si>
    <t>ULOŽENÍ SYPANINY DO NÁSYPŮ SE ZHUTNĚNÍM DO 100% PS</t>
  </si>
  <si>
    <t>ze situace a příčných řezů
((3,081+2,086)*23,42+(2,639+2,487)*18,45)*0,5=107,793 [A]</t>
  </si>
  <si>
    <t>17120</t>
  </si>
  <si>
    <t>ULOŽENÍ SYPANINY DO NÁSYPŮ A NA SKLÁDKY BEZ ZHUTNĚNÍ
sejmutá ornice a výkopek</t>
  </si>
  <si>
    <t>48,239+100,664=148,903 [A]</t>
  </si>
  <si>
    <t>173103</t>
  </si>
  <si>
    <t>ZEMNÍ KRAJNICE A DOSYPÁVKY SE ZHUT DO 100% PS</t>
  </si>
  <si>
    <t>ze situace a příčných řezů
((0,853+0,858)*19,32+(0,843+0,845)*23,42+(0,843+0,843)*18,45)*0,5=51,848 [A]</t>
  </si>
  <si>
    <t>18222</t>
  </si>
  <si>
    <t>ROZPROSTŘENÍ ORNICE VE SVAHU V TL DO 0,15M</t>
  </si>
  <si>
    <t xml:space="preserve">M2        </t>
  </si>
  <si>
    <t>(65,719+44,824+20,348+49,432+37,182+45,770)*0,5=131,638 [A]</t>
  </si>
  <si>
    <t>18234</t>
  </si>
  <si>
    <t>ROZPROSTŘENÍ ORNICE V ROVINĚ V TL DO 0,25M
zpětné ohumusování dočasného záboru</t>
  </si>
  <si>
    <t>476,680*0,5=238,340 [A]</t>
  </si>
  <si>
    <t>18241</t>
  </si>
  <si>
    <t>ZALOŽENÍ TRÁVNÍKU RUČNÍM VÝSEVEM</t>
  </si>
  <si>
    <t>(476,68+263,275)*0,5=369,977 [A]</t>
  </si>
  <si>
    <t>Základy</t>
  </si>
  <si>
    <t>289972</t>
  </si>
  <si>
    <t>OPLÁŠTĚNÍ (ZPEVNĚNÍ) Z GEOMŘÍŽOVIN
překrytí spár navazujích vrstev vozovky</t>
  </si>
  <si>
    <t>2*(5,50+5,5)=22,000 [A]</t>
  </si>
  <si>
    <t>56143</t>
  </si>
  <si>
    <t>KAMENIVO ZPEVNĚNÉ CEMENTEM TL. DO 150MM
tl 140 mm,  SC; C 8/10</t>
  </si>
  <si>
    <t>ze situace a příčných řezů
(85,375+64,088)*1,11=165,904 [A]</t>
  </si>
  <si>
    <t>56334</t>
  </si>
  <si>
    <t>VOZOVKOVÉ VRSTVY ZE ŠTĚRKODRTI TL. DO 200MM</t>
  </si>
  <si>
    <t>ze situace a příčných řezů
(85,375+64,088)*1,15=171,882 [A]</t>
  </si>
  <si>
    <t>56932</t>
  </si>
  <si>
    <t>ZPEVNĚNÍ KRAJNIC ZE ŠTĚRKODRTI TL DO 100MM</t>
  </si>
  <si>
    <t>ze situace
(22,0+22,20+17,80)*2*0,5*0,5=31,000 [A]</t>
  </si>
  <si>
    <t>572123</t>
  </si>
  <si>
    <t>INFILTRAČNÍ POSTŘIK Z EMULZE DO 1,0KG/M2
0,8 kg/m2</t>
  </si>
  <si>
    <t>572213</t>
  </si>
  <si>
    <t>SPOJOVACÍ POSTŘIK Z EMULZE DO 0,5KG/M2
0,25 kg/m2</t>
  </si>
  <si>
    <t>574A33</t>
  </si>
  <si>
    <t>ASFALTOVÝ BETON PRO OBRUSNÉ VRSTVY ACO 11 TL. 40MM
obrusná vrstva</t>
  </si>
  <si>
    <t>ze situace
27,476+85,375+64,088+10,974=187,913 [A]</t>
  </si>
  <si>
    <t>574D66</t>
  </si>
  <si>
    <t>ASFALTOVÝ BETON PRO LOŽNÍ VRSTVY MODIFIK ACL 16+, 16S TL. 70MM</t>
  </si>
  <si>
    <t>ze siuace
(13,760+85,375+64,088+5,502)*1,02=172,100 [A]</t>
  </si>
  <si>
    <t>Ostatní konstrukce a práce</t>
  </si>
  <si>
    <t>9</t>
  </si>
  <si>
    <t>9113B1</t>
  </si>
  <si>
    <t>SVODIDLO OCEL SILNIČ JEDNOSTR, ÚROVEŇ ZADRŽ H1 -DODÁVKA A MONTÁŽ</t>
  </si>
  <si>
    <t xml:space="preserve">M         </t>
  </si>
  <si>
    <t>(16,0+22,0-10,0+14,0)*2-6*0,5=81,000 [A]</t>
  </si>
  <si>
    <t>91267</t>
  </si>
  <si>
    <t>ODRAZKY NA SVODIDLA</t>
  </si>
  <si>
    <t xml:space="preserve">KUS       </t>
  </si>
  <si>
    <t>40,0/8+2=7,000 [A]</t>
  </si>
  <si>
    <t>919111</t>
  </si>
  <si>
    <t>ŘEZÁNÍ ASFALTOVÉHO KRYTU VOZOVEK TL DO 50MM</t>
  </si>
  <si>
    <t>2*(5,50+5,50)=22,000 [A]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</si>
  <si>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</si>
  <si>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</si>
  <si>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</si>
  <si>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</si>
  <si>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</si>
  <si>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</si>
  <si>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</si>
  <si>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102</t>
  </si>
  <si>
    <t>Dopravně inženýrská opatření</t>
  </si>
  <si>
    <t>914161</t>
  </si>
  <si>
    <t>DOPRAVNÍ ZNAČKY ZÁKLADNÍ VELIKOSTI HLINÍKOVÉ FÓLIE TŘ 1 - DODÁVKA A MONTÁŽ
B1 2ks, IS 11b 6ks, IS11c 6ks, IP 10a 2ks, E13 2ks</t>
  </si>
  <si>
    <t>2+6+6+2+2=18,000 [A]</t>
  </si>
  <si>
    <t>914163</t>
  </si>
  <si>
    <t>DOPRAVNÍ ZNAČKY ZÁKLADNÍ VELIKOSTI HLINÍKOVÉ FÓLIE TŘ 1 - DEMONTÁŽ</t>
  </si>
  <si>
    <t>914169</t>
  </si>
  <si>
    <t>DOPRAV ZNAČKY ZÁKL VEL HLINÍK FÓLIE TŘ 1 - NÁJEMNÉ</t>
  </si>
  <si>
    <t xml:space="preserve">KSDEN     </t>
  </si>
  <si>
    <t>18*180=3 240,000 [A]</t>
  </si>
  <si>
    <t>914461</t>
  </si>
  <si>
    <t xml:space="preserve">DOPRAVNÍ ZNAČKY 100X150CM HLINÍKOVÉ FÓLIE TŘ 1 - DODÁVKA A MONTÁŽ
IP22 7ks </t>
  </si>
  <si>
    <t>914463</t>
  </si>
  <si>
    <t>DOPRAVNÍ ZNAČKY 100X150CM HLINÍKOVÉ FÓLIE TŘ 1 - DEMONTÁŽ</t>
  </si>
  <si>
    <t>914469</t>
  </si>
  <si>
    <t>DOPRAV ZNAČ 100X150CM HLINÍK FÓLIE TŘ 1 - NÁJEMNÉ</t>
  </si>
  <si>
    <t>7*180=1 260,000 [A]</t>
  </si>
  <si>
    <t>914954</t>
  </si>
  <si>
    <t>SLOUP A STOJKY DZ Z JÄKL PROFPRO OCEL STOJAN DOD,MONT,DEMON</t>
  </si>
  <si>
    <t>18+7=25,000 [A]</t>
  </si>
  <si>
    <t>914959</t>
  </si>
  <si>
    <t>SLOUP A STOJKY DZ Z JÄKL PRO OCEL STOJAN NÁJEMNÉ</t>
  </si>
  <si>
    <t>25*150=3 750,000 [A]</t>
  </si>
  <si>
    <t>916131</t>
  </si>
  <si>
    <t>DOPRAV SVĚTLO VÝSTRAŽ SOUPRAVA 5KS - DOD A MONTÁŽ</t>
  </si>
  <si>
    <t>916133</t>
  </si>
  <si>
    <t>DOPRAV SVĚTLO VÝSTRAŽ SOUPRAVA 5KS - DEMONTÁŽ</t>
  </si>
  <si>
    <t>916139</t>
  </si>
  <si>
    <t>DOPRAVNÍ SVĚTLO VÝSTRAŽNÉ SOUPRAVA 5 KUSŮ - NÁJEMNÉ</t>
  </si>
  <si>
    <t>2*180=360,000 [A]</t>
  </si>
  <si>
    <t>916311</t>
  </si>
  <si>
    <t>DOPRAVNÍ ZÁBRANY Z2 S FÓLIÍ TŘ 1 - DOD A MONTÁŽ</t>
  </si>
  <si>
    <t>916313</t>
  </si>
  <si>
    <t>DOPRAVNÍ ZÁBRANY Z2 S FÓLIÍ TŘ 1 - DEMONTÁŽ</t>
  </si>
  <si>
    <t>916319</t>
  </si>
  <si>
    <t>DOPRAVNÍ ZÁBRANY Z2 - NÁJEMNÉ</t>
  </si>
  <si>
    <t>200-1</t>
  </si>
  <si>
    <t>Odstranění mostního svršku</t>
  </si>
  <si>
    <t>014111</t>
  </si>
  <si>
    <t>(42,42+15,66)*1,9=110,352 [A]</t>
  </si>
  <si>
    <t>POPLATKY ZA SKLÁDKU TYP S-OO (OSTATNÍ ODPAD)
kryt vozovky, kámen a beton</t>
  </si>
  <si>
    <t>18,02*2,5+5,44*2,3=57,562 [A]</t>
  </si>
  <si>
    <t>02920</t>
  </si>
  <si>
    <t>OSTATNÍ POŽADAVKY - OCHRANA ŽIVOTNÍHO PROSTŘEDÍ
Norná stěna a vybavení pro případ havárie viz havarijní plán</t>
  </si>
  <si>
    <t>OSTATNÍ POŽADAVKY - VYPRACOVÁNÍ RDS
Realizační dokumentace</t>
  </si>
  <si>
    <t>02990</t>
  </si>
  <si>
    <t>OSTATNÍ POŽADAVKY - INFORMAČNÍ TABULE
1ks tabule s textem "STŘEDOČESKÝ KRAJ, OMLOUVÁME SE ZA DOČASNÉ OMEZENÍ"
1ks informační tabule v průběhu stavby dle IROP - Zhotovitel, TDS, cena a další povinné údaje</t>
  </si>
  <si>
    <t xml:space="preserve">KS        </t>
  </si>
  <si>
    <t>11343</t>
  </si>
  <si>
    <t>ODSTRAN KRYTU ZPEVNĚNÝCH PLOCH S ASFALT POJIVEM VČET PODKLADU</t>
  </si>
  <si>
    <t>8,63*5,7*0,4=19,676 [A]</t>
  </si>
  <si>
    <t>11421</t>
  </si>
  <si>
    <t>ODSTRAN KONSTR VODNÍCH KORYT Z BETON DÍLCŮ</t>
  </si>
  <si>
    <t>(2,5*1,5*3+3*1,5)*0,15=2,363 [A]</t>
  </si>
  <si>
    <t>12110</t>
  </si>
  <si>
    <t>SEJMUTÍ ORNICE NEBO LESNÍ PŮDY
plocha odměřena</t>
  </si>
  <si>
    <t>1,5*2,5*3+2,5*2,5=17,500 [A]</t>
  </si>
  <si>
    <t>12960</t>
  </si>
  <si>
    <t>ČIŠTĚNÍ VODOTEČÍ A MELIORAČ KANÁLŮ OD NÁNOSŮ</t>
  </si>
  <si>
    <t>3*2,4*7,25*0,3=15,660 [A]</t>
  </si>
  <si>
    <t>131738</t>
  </si>
  <si>
    <t>HLOUBENÍ JAM ZAPAŽ I NEPAŽ TŘ. I, ODVOZ DO 20KM
Cenová soustava: OTSKP-SPK</t>
  </si>
  <si>
    <t xml:space="preserve">4,1*5,64*0,58*2+2,4*0,9*0,58*2+2,07*0,9*0,58*2+7,25*1,3*0,58*2=42,424 [A]  </t>
  </si>
  <si>
    <t>ULOŽENÍ SYPANINY DO NÁSYPŮ A NA SKLÁDKY BEZ ZHUTNĚNÍ</t>
  </si>
  <si>
    <t>42,42=42,420 [A]</t>
  </si>
  <si>
    <t>18110</t>
  </si>
  <si>
    <t>ÚPRAVA PLÁNĚ SE ZHUTNĚNÍM V HORNINĚ TŘ. I</t>
  </si>
  <si>
    <t xml:space="preserve"> 8,5*4,1*2=69,700 [A]</t>
  </si>
  <si>
    <t>9112A3</t>
  </si>
  <si>
    <t>ZÁBRADLÍ MOSTNÍ S VODOR MADLY - DEMONTÁŽ S PŘESUNEM</t>
  </si>
  <si>
    <t>2*15,0=30,000 [A]</t>
  </si>
  <si>
    <t>914113</t>
  </si>
  <si>
    <t>DOPRAVNÍ ZNAČKY ZÁKLADNÍ VELIKOSTI OCELOVÉ NEREFLEXNÍ - DEMONTÁŽ</t>
  </si>
  <si>
    <t>914913</t>
  </si>
  <si>
    <t>SLOUPKY A STOJKY DZ Z OCEL TRUBEK ZABETON DEMONTÁŽ</t>
  </si>
  <si>
    <t>919144</t>
  </si>
  <si>
    <t>ŘEZÁNÍ ŽELEZOBETONOVÝCH KONSTRUKCÍ TL DO 200MM</t>
  </si>
  <si>
    <t>3,57+3,42+3,48+3,5=13,970 [A]</t>
  </si>
  <si>
    <t>96615</t>
  </si>
  <si>
    <t>BOURÁNÍ KONSTRUKCÍ Z PROSTÉHO BETONU</t>
  </si>
  <si>
    <t>0,11*5,68*8,7=5,436 [A]</t>
  </si>
  <si>
    <t>96616</t>
  </si>
  <si>
    <t>BOURÁNÍ KONSTRUKCÍ ZE ŽELEZOBETONU</t>
  </si>
  <si>
    <t>(0,766*0,733+0,81*0,77)*15,2=18,015 [A]</t>
  </si>
  <si>
    <t>97817</t>
  </si>
  <si>
    <t>ODSTRANĚNÍ MOSTNÍ IZOLACE
včetně odvozu a uložení na skládku</t>
  </si>
  <si>
    <t>(8,7+2*0,58)*7,25=71,485 [A]</t>
  </si>
  <si>
    <t>201-1</t>
  </si>
  <si>
    <t>Most ev.č. 24032-1</t>
  </si>
  <si>
    <t>18,0*1,9=34,200 [A]</t>
  </si>
  <si>
    <t>029412</t>
  </si>
  <si>
    <t>OSTATNÍ POŽADAVKY - VYPRACOVÁNÍ MOSTNÍHO LISTU</t>
  </si>
  <si>
    <t>02945</t>
  </si>
  <si>
    <t>OSTAT POŽADAVKY - GEOMETRICKÝ PLÁN</t>
  </si>
  <si>
    <t xml:space="preserve">KČ        </t>
  </si>
  <si>
    <t>02953</t>
  </si>
  <si>
    <t>OSTATNÍ POŽADAVKY - HLAVNÍ MOSTNÍ PROHLÍDKA</t>
  </si>
  <si>
    <t>OSTATNÍ POŽADAVKY - INFORMAČNÍ TABULE
Tabulka pamětní po ukončení akce</t>
  </si>
  <si>
    <t>12573</t>
  </si>
  <si>
    <t>VYKOPÁVKY ZE ZEMNÍKŮ A SKLÁDEK TŘ. I</t>
  </si>
  <si>
    <t>0,9*1,0*10,0*2=18,000 [A]</t>
  </si>
  <si>
    <t>18=18,000 [A]</t>
  </si>
  <si>
    <t>17481</t>
  </si>
  <si>
    <t>ZÁSYP JAM A RÝH Z NAKUPOVANÝCH MATERIÁLŮ</t>
  </si>
  <si>
    <t>4,2*7,25*0,7=21,315 [A]</t>
  </si>
  <si>
    <t>17750</t>
  </si>
  <si>
    <t>ZEMNÍ HRÁZKY ZE ZEMIN NEPROPUSTNÝCH</t>
  </si>
  <si>
    <t>18221</t>
  </si>
  <si>
    <t>ROZPROSTŘENÍ ORNICE VE SVAHU V TL DO 0,10M</t>
  </si>
  <si>
    <t>17,5=17,500 [A]</t>
  </si>
  <si>
    <t>212625</t>
  </si>
  <si>
    <t>TRATIVODY KOMPL Z TRUB Z PLAST HM DN DO 100MM, RÝHA TŘ I</t>
  </si>
  <si>
    <t>2*11,0=22,000 [A]</t>
  </si>
  <si>
    <t>21341</t>
  </si>
  <si>
    <t>DRENÁŽNÍ VRSTVY Z PLASTBETONU (PLASTMALTY)</t>
  </si>
  <si>
    <t xml:space="preserve"> 0,2*9,3*0,04*2=0,149 [A]</t>
  </si>
  <si>
    <t>Svislé konstrukce</t>
  </si>
  <si>
    <t>317325</t>
  </si>
  <si>
    <t>ŘÍMSY ZE ŽELEZOBETONU DO C30/37 (B37)</t>
  </si>
  <si>
    <t>0,23*15,35*2=7,061 [A]</t>
  </si>
  <si>
    <t>317365</t>
  </si>
  <si>
    <t>VÝZTUŽ ŘÍMS Z OCELI 10505, B500B</t>
  </si>
  <si>
    <t>1,42=1,420 [A]</t>
  </si>
  <si>
    <t>333325</t>
  </si>
  <si>
    <t>MOSTNÍ OPĚRY A KŘÍDLA ZE ŽELEZOVÉHO BETONU DO C30/37 (B37)
včetně provedení kotevních trnů</t>
  </si>
  <si>
    <t>0,25*7,7*3,31*2=12,744 [A]</t>
  </si>
  <si>
    <t>333365</t>
  </si>
  <si>
    <t>VÝZTUŽ MOSTNÍCH OPĚR A KŘÍDEL Z OCELI 10505, B500B</t>
  </si>
  <si>
    <t>3,001=3,001 [A]</t>
  </si>
  <si>
    <t>Vodorovné konstrukce</t>
  </si>
  <si>
    <t>451312</t>
  </si>
  <si>
    <t>PODKLADNÍ A VÝPLŇOVÉ VRSTVY Z PROSTÉHO BETONU C12/15</t>
  </si>
  <si>
    <t>(4,1*5,6+8,4*0,9+0,6*1,0*2)*0,1*2+(9,0+10,0+11,0+11,0)*0,2=14,544 [A]</t>
  </si>
  <si>
    <t>451314</t>
  </si>
  <si>
    <t>PODKLADNÍ A VÝPLŇOVÉ VRSTVY Z PROSTÉHO BETONU C25/30</t>
  </si>
  <si>
    <t>3,31*6,5*0,45*0,5*2=9,682 [A]</t>
  </si>
  <si>
    <t>457325</t>
  </si>
  <si>
    <t>VYROVNÁVACÍ A SPÁDOVÝ ŽELEZOBETON C30/37
včetně vyvrtání otvorů pro kotevní trny, jejich dodávka a zalepení</t>
  </si>
  <si>
    <t>(0,35+0,42)*0,5*9,3*7,7+0,3*0,3*7,7*2=28,956 [A]</t>
  </si>
  <si>
    <t>457365</t>
  </si>
  <si>
    <t>VÝZTUŽ VYROV A SPÁD BETONU Z OCELI 10505, B500B</t>
  </si>
  <si>
    <t>4,155=4,155 [A]</t>
  </si>
  <si>
    <t>461313</t>
  </si>
  <si>
    <t>PATKY Z PROSTÉHO BETONU C16/20</t>
  </si>
  <si>
    <t>0,8*0,5*(3*2,5+3,0)=4,200 [A]</t>
  </si>
  <si>
    <t>465512</t>
  </si>
  <si>
    <t>DLAŽBY Z LOMOVÉHO KAMENE NA MC</t>
  </si>
  <si>
    <t>(9,0+10,0+2*11,0)*0,2=8,200 [A]</t>
  </si>
  <si>
    <t>SPOJOVACÍ POSTŘIK Z EMULZE DO 0,5KG/M2</t>
  </si>
  <si>
    <t>9,3*6,5*2=120,900 [A]</t>
  </si>
  <si>
    <t>ASFALTOVÝ BETON PRO OBRUSNÉ VRSTVY ACO 11 TL. 40MM</t>
  </si>
  <si>
    <t>6,5*9,3=60,450 [A]</t>
  </si>
  <si>
    <t>574C07</t>
  </si>
  <si>
    <t>ASFALTOVÝ BETON PRO LOŽNÍ VRSTVY ACL 22</t>
  </si>
  <si>
    <t>6,5*9,3*0,05=3,023 [A]</t>
  </si>
  <si>
    <t>575A53</t>
  </si>
  <si>
    <t>LITÝ ASFALT MA I (SILNICE, DÁLNICE) 11 TL. 40MM</t>
  </si>
  <si>
    <t>Úpravy povrchů, podlahy, výplně otvorů</t>
  </si>
  <si>
    <t>626111</t>
  </si>
  <si>
    <t>REPROFILACE PODHLEDŮ, SVISLÝCH PLOCH SANAČNÍ MALTOU JEDNOVRST TL 10MM
předpoklad 85% plochy</t>
  </si>
  <si>
    <t>(3*2,4*7,25*3+0,25*2,4*3*2+1,9*3,3*0,5*4)*0,85=146,829 [A]</t>
  </si>
  <si>
    <t>626113</t>
  </si>
  <si>
    <t>REPROFILACE PODHLEDŮ, SVISLÝCH PLOCH SANAČNÍ MALTOU JEDNOVRST TL 30MM
předpoklad 10% plochy</t>
  </si>
  <si>
    <t>(3*2,4*7,25*3+0,25*2,4*3*2+1,9*3,3*0,5*4)*0,1=17,274 [A]</t>
  </si>
  <si>
    <t>626122</t>
  </si>
  <si>
    <t>REPROFILACE PODHLEDŮ, SVISLÝCH PLOCH SANAČNÍ MALTOU DVOUVRST TL 50MM
předpoklad 5% plochy</t>
  </si>
  <si>
    <t>(3*2,4*7,25*3+0,25*2,4*3*2+1,9*3,3*0,5*4)*0,05=8,637 [A]</t>
  </si>
  <si>
    <t>62652</t>
  </si>
  <si>
    <t>OCHRANA VÝZTUŽE PŘI NEDOSTATEČNÉM KRYTÍ</t>
  </si>
  <si>
    <t>Přidružená stavební výroba</t>
  </si>
  <si>
    <t>711221</t>
  </si>
  <si>
    <t>IZOLACE ZVLÁŠT KONSTR PROTI TLAK VODĚ ASFALT NÁTĚRY</t>
  </si>
  <si>
    <t>3,0*0,53*6+0,6*0,53*4=10,812 [A]</t>
  </si>
  <si>
    <t>711442</t>
  </si>
  <si>
    <t>IZOLACE MOSTOVEK CELOPLOŠNÁ ASFALTOVÝMI PÁSY S PEČETÍCÍ VRSTVOU</t>
  </si>
  <si>
    <t>7,7*9,3+(3,0+0,5+0,2)*2*6,5=119,710 [A]</t>
  </si>
  <si>
    <t>711502</t>
  </si>
  <si>
    <t>OCHRANA IZOLACE NA POVRCHU ASFALTOVÝMI PÁSY
ochrana pod římsami</t>
  </si>
  <si>
    <t>9,3*0,8*2=14,880 [A]</t>
  </si>
  <si>
    <t>711509</t>
  </si>
  <si>
    <t>OCHRANA IZOLACE NA POVRCHU TEXTILIÍ</t>
  </si>
  <si>
    <t>(3,0*0,53*6+0,6*0,53*4)*2=21,624 [A]</t>
  </si>
  <si>
    <t>78384</t>
  </si>
  <si>
    <t>NÁTĚRY BETON KONSTR TYP S5 (OS-DI)</t>
  </si>
  <si>
    <t>(3*2,4*7,25*3+0,25*2,4*3*2+1,9*3,3*0,5*4)+(0,2+0,35+0,8+0,15)*15,3+0,287*9,3*2+3,0*0,557*4=207,712 [A]</t>
  </si>
  <si>
    <t>Potrubí</t>
  </si>
  <si>
    <t>83433</t>
  </si>
  <si>
    <t>POTRUBÍ Z TRUB KAMENINOVÝCH DN DO 150MM</t>
  </si>
  <si>
    <t>2*1,0=2,000 [A]</t>
  </si>
  <si>
    <t>9117C1</t>
  </si>
  <si>
    <t>SVOD OCEL ZÁBRADEL ÚROVEŇ ZADRŽ H2 - DODÁVKA A MONTÁŽ</t>
  </si>
  <si>
    <t>2*14,0=28,000 [A]</t>
  </si>
  <si>
    <t>91355</t>
  </si>
  <si>
    <t>EVIDENČNÍ ČÍSLO MOSTU</t>
  </si>
  <si>
    <t>2*6,5=13,000 [A]</t>
  </si>
  <si>
    <t>931183</t>
  </si>
  <si>
    <t>VÝPLŇ DILATAČNÍCH SPAR Z POLYSTYRENU TL 30MM</t>
  </si>
  <si>
    <t>0,23*4+0,53*0,6*4=2,192 [A]</t>
  </si>
  <si>
    <t>931315</t>
  </si>
  <si>
    <t>TĚSNĚNÍ DILATAČ SPAR ASF ZÁLIVKOU PRŮŘ DO 600MM2</t>
  </si>
  <si>
    <t>2*(6.5+15,3)=43,600 [A]</t>
  </si>
  <si>
    <t>931335</t>
  </si>
  <si>
    <t>TĚSNĚNÍ DILATAČNÍCH SPAR POLYURETANOVÝM TMELEM PRŮŘEZU DO 600MM2</t>
  </si>
  <si>
    <t>(0,2+0,35+0,8+0,15)*6+0,6*4=11,400 [A]</t>
  </si>
  <si>
    <t>936501</t>
  </si>
  <si>
    <t>DROBNÉ DOPLŇK KONSTR KOVOVÉ NEREZ
kotvení říms</t>
  </si>
  <si>
    <t xml:space="preserve">KG        </t>
  </si>
  <si>
    <t>32*8,3=265,600 [A]</t>
  </si>
  <si>
    <t>938543</t>
  </si>
  <si>
    <t>OČIŠTĚNÍ BETON KONSTR OTRYSKÁNÍM TLAK VODOU DO 1000 BARŮ</t>
  </si>
  <si>
    <t>3*2,4*7,25*3+0,25*2,4*3*2+1,9*3,3*0,5*4=172,740 [A]</t>
  </si>
</sst>
</file>

<file path=xl/styles.xml><?xml version="1.0" encoding="utf-8"?>
<styleSheet xmlns="http://schemas.openxmlformats.org/spreadsheetml/2006/main">
  <numFmts count="2">
    <numFmt numFmtId="177" formatCode="### ### ### ##0.000"/>
    <numFmt numFmtId="178" formatCode="### ### ### ##0.00"/>
  </numFmts>
  <fonts count="4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77" fontId="0" fillId="0" borderId="1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178" fontId="0" fillId="0" borderId="3" xfId="0" applyNumberFormat="1" applyBorder="1" applyAlignment="1" applyProtection="1">
      <alignment vertical="center"/>
      <protection locked="0"/>
    </xf>
    <xf numFmtId="178" fontId="0" fillId="0" borderId="1" xfId="0" applyNumberFormat="1" applyFont="1" applyFill="1" applyBorder="1" applyAlignment="1" applyProtection="1">
      <alignment vertical="center"/>
      <protection/>
    </xf>
    <xf numFmtId="178" fontId="0" fillId="0" borderId="1" xfId="0" applyNumberFormat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78" fontId="3" fillId="2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1" t="s">
        <v>0</v>
      </c>
    </row>
    <row r="2" ht="12.75" customHeight="1">
      <c r="C2" s="2" t="s">
        <v>1</v>
      </c>
    </row>
    <row r="4" spans="1:5" ht="12.75" customHeight="1">
      <c r="A4" t="s">
        <v>2</v>
      </c>
      <c r="C4" s="1" t="s">
        <v>5</v>
      </c>
      <c r="D4" s="1" t="s">
        <v>6</v>
      </c>
      <c r="E4" s="1"/>
    </row>
    <row r="5" spans="1:5" ht="12.75" customHeight="1">
      <c r="A5" t="s">
        <v>3</v>
      </c>
      <c r="C5" s="1" t="s">
        <v>7</v>
      </c>
      <c r="D5" s="1" t="s">
        <v>8</v>
      </c>
      <c r="E5" s="1"/>
    </row>
    <row r="6" spans="1:5" ht="12.75" customHeight="1">
      <c r="A6" t="s">
        <v>4</v>
      </c>
      <c r="C6" s="1" t="s">
        <v>7</v>
      </c>
      <c r="D6" s="1" t="s">
        <v>8</v>
      </c>
      <c r="E6" s="1"/>
    </row>
    <row r="7" spans="3:5" ht="12.75" customHeight="1">
      <c r="C7" s="1"/>
      <c r="D7" s="1"/>
      <c r="E7" s="1"/>
    </row>
    <row r="8" spans="1:8" ht="12.75" customHeight="1">
      <c r="A8" s="3" t="s">
        <v>9</v>
      </c>
      <c r="B8" s="3" t="s">
        <v>11</v>
      </c>
      <c r="C8" s="3" t="s">
        <v>12</v>
      </c>
      <c r="D8" s="3" t="s">
        <v>13</v>
      </c>
      <c r="E8" s="3" t="s">
        <v>14</v>
      </c>
      <c r="F8" s="3" t="s">
        <v>15</v>
      </c>
      <c r="G8" s="3" t="s">
        <v>16</v>
      </c>
      <c r="H8" s="3"/>
    </row>
    <row r="9" spans="1:8" ht="28.5">
      <c r="A9" s="3"/>
      <c r="B9" s="3"/>
      <c r="C9" s="3"/>
      <c r="D9" s="3"/>
      <c r="E9" s="3"/>
      <c r="F9" s="3"/>
      <c r="G9" s="3" t="s">
        <v>17</v>
      </c>
      <c r="H9" s="3" t="s">
        <v>18</v>
      </c>
    </row>
    <row r="10" spans="1:8" ht="14.25">
      <c r="A10" s="3" t="s">
        <v>10</v>
      </c>
      <c r="B10" s="3" t="s">
        <v>19</v>
      </c>
      <c r="C10" s="3" t="s">
        <v>20</v>
      </c>
      <c r="D10" s="3" t="s">
        <v>21</v>
      </c>
      <c r="E10" s="3" t="s">
        <v>22</v>
      </c>
      <c r="F10" s="3" t="s">
        <v>23</v>
      </c>
      <c r="G10" s="3" t="s">
        <v>24</v>
      </c>
      <c r="H10" s="3" t="s">
        <v>25</v>
      </c>
    </row>
    <row r="11" spans="1:8" ht="12.75" customHeight="1">
      <c r="A11" s="4"/>
      <c r="B11" s="4"/>
      <c r="C11" s="4" t="s">
        <v>27</v>
      </c>
      <c r="D11" s="4" t="s">
        <v>26</v>
      </c>
      <c r="E11" s="4"/>
      <c r="F11" s="6"/>
      <c r="G11" s="4"/>
      <c r="H11" s="6"/>
    </row>
    <row r="12" spans="1:8" ht="12.75">
      <c r="A12" s="10">
        <v>34</v>
      </c>
      <c r="B12" s="10" t="s">
        <v>28</v>
      </c>
      <c r="C12" s="10" t="s">
        <v>29</v>
      </c>
      <c r="D12" s="10" t="s">
        <v>30</v>
      </c>
      <c r="E12" s="10" t="s">
        <v>31</v>
      </c>
      <c r="F12" s="5">
        <v>282.916</v>
      </c>
      <c r="G12" s="9"/>
      <c r="H12" s="8">
        <f>ROUND((G12*F12),2)</f>
      </c>
    </row>
    <row r="13" ht="51">
      <c r="D13" s="11" t="s">
        <v>32</v>
      </c>
    </row>
    <row r="14" spans="1:8" ht="12.75">
      <c r="A14" s="10">
        <v>35</v>
      </c>
      <c r="B14" s="10" t="s">
        <v>33</v>
      </c>
      <c r="C14" s="10" t="s">
        <v>29</v>
      </c>
      <c r="D14" s="10" t="s">
        <v>34</v>
      </c>
      <c r="E14" s="10" t="s">
        <v>31</v>
      </c>
      <c r="F14" s="5">
        <v>85.938</v>
      </c>
      <c r="G14" s="9"/>
      <c r="H14" s="8">
        <f>ROUND((G14*F14),2)</f>
      </c>
    </row>
    <row r="15" ht="51">
      <c r="D15" s="11" t="s">
        <v>35</v>
      </c>
    </row>
    <row r="16" spans="1:8" ht="12.75">
      <c r="A16" s="10">
        <v>26</v>
      </c>
      <c r="B16" s="10" t="s">
        <v>36</v>
      </c>
      <c r="C16" s="10" t="s">
        <v>29</v>
      </c>
      <c r="D16" s="10" t="s">
        <v>37</v>
      </c>
      <c r="E16" s="10" t="s">
        <v>38</v>
      </c>
      <c r="F16" s="5">
        <v>1</v>
      </c>
      <c r="G16" s="9"/>
      <c r="H16" s="8">
        <f>ROUND((G16*F16),2)</f>
      </c>
    </row>
    <row r="17" spans="1:8" ht="12.75">
      <c r="A17" s="10">
        <v>27</v>
      </c>
      <c r="B17" s="10" t="s">
        <v>39</v>
      </c>
      <c r="C17" s="10" t="s">
        <v>29</v>
      </c>
      <c r="D17" s="10" t="s">
        <v>40</v>
      </c>
      <c r="E17" s="10" t="s">
        <v>38</v>
      </c>
      <c r="F17" s="5">
        <v>1</v>
      </c>
      <c r="G17" s="9"/>
      <c r="H17" s="8">
        <f>ROUND((G17*F17),2)</f>
      </c>
    </row>
    <row r="18" spans="1:16" ht="12.75" customHeight="1">
      <c r="A18" s="12"/>
      <c r="B18" s="12"/>
      <c r="C18" s="12" t="s">
        <v>27</v>
      </c>
      <c r="D18" s="12" t="s">
        <v>26</v>
      </c>
      <c r="E18" s="12"/>
      <c r="F18" s="12"/>
      <c r="G18" s="12"/>
      <c r="H18" s="12">
        <f>SUM(H12:H17)</f>
      </c>
      <c r="P18">
        <f>SUM(P12:P17)</f>
      </c>
    </row>
    <row r="20" spans="1:8" ht="12.75" customHeight="1">
      <c r="A20" s="4"/>
      <c r="B20" s="4"/>
      <c r="C20" s="4" t="s">
        <v>10</v>
      </c>
      <c r="D20" s="4" t="s">
        <v>41</v>
      </c>
      <c r="E20" s="4"/>
      <c r="F20" s="6"/>
      <c r="G20" s="4"/>
      <c r="H20" s="6"/>
    </row>
    <row r="21" spans="1:8" ht="12.75">
      <c r="A21" s="10">
        <v>4</v>
      </c>
      <c r="B21" s="10" t="s">
        <v>42</v>
      </c>
      <c r="C21" s="10" t="s">
        <v>29</v>
      </c>
      <c r="D21" s="10" t="s">
        <v>43</v>
      </c>
      <c r="E21" s="10" t="s">
        <v>44</v>
      </c>
      <c r="F21" s="5">
        <v>48.239</v>
      </c>
      <c r="G21" s="9"/>
      <c r="H21" s="8">
        <f>ROUND((G21*F21),2)</f>
      </c>
    </row>
    <row r="22" ht="102">
      <c r="D22" s="11" t="s">
        <v>45</v>
      </c>
    </row>
    <row r="23" spans="1:8" ht="12.75">
      <c r="A23" s="10">
        <v>5</v>
      </c>
      <c r="B23" s="10" t="s">
        <v>46</v>
      </c>
      <c r="C23" s="10" t="s">
        <v>29</v>
      </c>
      <c r="D23" s="10" t="s">
        <v>47</v>
      </c>
      <c r="E23" s="10" t="s">
        <v>44</v>
      </c>
      <c r="F23" s="5">
        <v>15.241</v>
      </c>
      <c r="G23" s="9"/>
      <c r="H23" s="8">
        <f>ROUND((G23*F23),2)</f>
      </c>
    </row>
    <row r="24" ht="102">
      <c r="D24" s="11" t="s">
        <v>48</v>
      </c>
    </row>
    <row r="25" spans="1:8" ht="12.75">
      <c r="A25" s="10">
        <v>6</v>
      </c>
      <c r="B25" s="10" t="s">
        <v>49</v>
      </c>
      <c r="C25" s="10" t="s">
        <v>29</v>
      </c>
      <c r="D25" s="10" t="s">
        <v>50</v>
      </c>
      <c r="E25" s="10" t="s">
        <v>44</v>
      </c>
      <c r="F25" s="5">
        <v>17.812</v>
      </c>
      <c r="G25" s="9"/>
      <c r="H25" s="8">
        <f>ROUND((G25*F25),2)</f>
      </c>
    </row>
    <row r="26" ht="127.5">
      <c r="D26" s="11" t="s">
        <v>51</v>
      </c>
    </row>
    <row r="27" spans="1:8" ht="12.75">
      <c r="A27" s="10">
        <v>18</v>
      </c>
      <c r="B27" s="10" t="s">
        <v>52</v>
      </c>
      <c r="C27" s="10" t="s">
        <v>29</v>
      </c>
      <c r="D27" s="10" t="s">
        <v>53</v>
      </c>
      <c r="E27" s="10" t="s">
        <v>44</v>
      </c>
      <c r="F27" s="5">
        <v>79.331</v>
      </c>
      <c r="G27" s="9"/>
      <c r="H27" s="8">
        <f>ROUND((G27*F27),2)</f>
      </c>
    </row>
    <row r="28" ht="102">
      <c r="D28" s="11" t="s">
        <v>54</v>
      </c>
    </row>
    <row r="29" spans="1:8" ht="12.75">
      <c r="A29" s="10">
        <v>40</v>
      </c>
      <c r="B29" s="10" t="s">
        <v>55</v>
      </c>
      <c r="C29" s="10" t="s">
        <v>29</v>
      </c>
      <c r="D29" s="10" t="s">
        <v>56</v>
      </c>
      <c r="E29" s="10" t="s">
        <v>44</v>
      </c>
      <c r="F29" s="5">
        <v>100.664</v>
      </c>
      <c r="G29" s="9"/>
      <c r="H29" s="8">
        <f>ROUND((G29*F29),2)</f>
      </c>
    </row>
    <row r="30" ht="165.75">
      <c r="D30" s="11" t="s">
        <v>57</v>
      </c>
    </row>
    <row r="31" spans="1:8" ht="12.75">
      <c r="A31" s="10">
        <v>21</v>
      </c>
      <c r="B31" s="10" t="s">
        <v>58</v>
      </c>
      <c r="C31" s="10" t="s">
        <v>29</v>
      </c>
      <c r="D31" s="10" t="s">
        <v>59</v>
      </c>
      <c r="E31" s="10" t="s">
        <v>44</v>
      </c>
      <c r="F31" s="5">
        <v>79.331</v>
      </c>
      <c r="G31" s="9"/>
      <c r="H31" s="8">
        <f>ROUND((G31*F31),2)</f>
      </c>
    </row>
    <row r="32" ht="25.5">
      <c r="D32" s="11" t="s">
        <v>60</v>
      </c>
    </row>
    <row r="33" spans="1:8" ht="12.75">
      <c r="A33" s="10">
        <v>36</v>
      </c>
      <c r="B33" s="10" t="s">
        <v>61</v>
      </c>
      <c r="C33" s="10" t="s">
        <v>29</v>
      </c>
      <c r="D33" s="10" t="s">
        <v>62</v>
      </c>
      <c r="E33" s="10" t="s">
        <v>44</v>
      </c>
      <c r="F33" s="5">
        <v>159.641</v>
      </c>
      <c r="G33" s="9"/>
      <c r="H33" s="8">
        <f>ROUND((G33*F33),2)</f>
      </c>
    </row>
    <row r="34" ht="51">
      <c r="D34" s="11" t="s">
        <v>63</v>
      </c>
    </row>
    <row r="35" spans="1:8" ht="12.75">
      <c r="A35" s="10">
        <v>43</v>
      </c>
      <c r="B35" s="10" t="s">
        <v>64</v>
      </c>
      <c r="C35" s="10" t="s">
        <v>29</v>
      </c>
      <c r="D35" s="10" t="s">
        <v>65</v>
      </c>
      <c r="E35" s="10" t="s">
        <v>44</v>
      </c>
      <c r="F35" s="5">
        <v>107.793</v>
      </c>
      <c r="G35" s="9"/>
      <c r="H35" s="8">
        <f>ROUND((G35*F35),2)</f>
      </c>
    </row>
    <row r="36" ht="140.25">
      <c r="D36" s="11" t="s">
        <v>66</v>
      </c>
    </row>
    <row r="37" spans="1:8" ht="12.75">
      <c r="A37" s="10">
        <v>42</v>
      </c>
      <c r="B37" s="10" t="s">
        <v>67</v>
      </c>
      <c r="C37" s="10" t="s">
        <v>29</v>
      </c>
      <c r="D37" s="10" t="s">
        <v>68</v>
      </c>
      <c r="E37" s="10" t="s">
        <v>44</v>
      </c>
      <c r="F37" s="5">
        <v>148.903</v>
      </c>
      <c r="G37" s="9"/>
      <c r="H37" s="8">
        <f>ROUND((G37*F37),2)</f>
      </c>
    </row>
    <row r="38" ht="51">
      <c r="D38" s="11" t="s">
        <v>69</v>
      </c>
    </row>
    <row r="39" spans="1:8" ht="12.75">
      <c r="A39" s="10">
        <v>9</v>
      </c>
      <c r="B39" s="10" t="s">
        <v>70</v>
      </c>
      <c r="C39" s="10" t="s">
        <v>29</v>
      </c>
      <c r="D39" s="10" t="s">
        <v>71</v>
      </c>
      <c r="E39" s="10" t="s">
        <v>44</v>
      </c>
      <c r="F39" s="5">
        <v>51.848</v>
      </c>
      <c r="G39" s="9"/>
      <c r="H39" s="8">
        <f>ROUND((G39*F39),2)</f>
      </c>
    </row>
    <row r="40" ht="165.75">
      <c r="D40" s="11" t="s">
        <v>72</v>
      </c>
    </row>
    <row r="41" spans="1:8" ht="12.75">
      <c r="A41" s="10">
        <v>19</v>
      </c>
      <c r="B41" s="10" t="s">
        <v>73</v>
      </c>
      <c r="C41" s="10" t="s">
        <v>29</v>
      </c>
      <c r="D41" s="10" t="s">
        <v>74</v>
      </c>
      <c r="E41" s="10" t="s">
        <v>75</v>
      </c>
      <c r="F41" s="5">
        <v>131.638</v>
      </c>
      <c r="G41" s="9"/>
      <c r="H41" s="8">
        <f>ROUND((G41*F41),2)</f>
      </c>
    </row>
    <row r="42" ht="89.25">
      <c r="D42" s="11" t="s">
        <v>76</v>
      </c>
    </row>
    <row r="43" spans="1:8" ht="12.75">
      <c r="A43" s="10">
        <v>39</v>
      </c>
      <c r="B43" s="10" t="s">
        <v>77</v>
      </c>
      <c r="C43" s="10" t="s">
        <v>29</v>
      </c>
      <c r="D43" s="10" t="s">
        <v>78</v>
      </c>
      <c r="E43" s="10" t="s">
        <v>75</v>
      </c>
      <c r="F43" s="5">
        <v>238.34</v>
      </c>
      <c r="G43" s="9"/>
      <c r="H43" s="8">
        <f>ROUND((G43*F43),2)</f>
      </c>
    </row>
    <row r="44" ht="38.25">
      <c r="D44" s="11" t="s">
        <v>79</v>
      </c>
    </row>
    <row r="45" spans="1:8" ht="12.75">
      <c r="A45" s="10">
        <v>20</v>
      </c>
      <c r="B45" s="10" t="s">
        <v>80</v>
      </c>
      <c r="C45" s="10" t="s">
        <v>29</v>
      </c>
      <c r="D45" s="10" t="s">
        <v>81</v>
      </c>
      <c r="E45" s="10" t="s">
        <v>75</v>
      </c>
      <c r="F45" s="5">
        <v>369.978</v>
      </c>
      <c r="G45" s="9"/>
      <c r="H45" s="8">
        <f>ROUND((G45*F45),2)</f>
      </c>
    </row>
    <row r="46" ht="51">
      <c r="D46" s="11" t="s">
        <v>82</v>
      </c>
    </row>
    <row r="47" spans="1:16" ht="12.75" customHeight="1">
      <c r="A47" s="12"/>
      <c r="B47" s="12"/>
      <c r="C47" s="12" t="s">
        <v>10</v>
      </c>
      <c r="D47" s="12" t="s">
        <v>41</v>
      </c>
      <c r="E47" s="12"/>
      <c r="F47" s="12"/>
      <c r="G47" s="12"/>
      <c r="H47" s="12">
        <f>SUM(H21:H46)</f>
      </c>
      <c r="P47">
        <f>SUM(P21:P46)</f>
      </c>
    </row>
    <row r="49" spans="1:8" ht="12.75" customHeight="1">
      <c r="A49" s="4"/>
      <c r="B49" s="4"/>
      <c r="C49" s="4" t="s">
        <v>19</v>
      </c>
      <c r="D49" s="4" t="s">
        <v>83</v>
      </c>
      <c r="E49" s="4"/>
      <c r="F49" s="6"/>
      <c r="G49" s="4"/>
      <c r="H49" s="6"/>
    </row>
    <row r="50" spans="1:8" ht="12.75">
      <c r="A50" s="10">
        <v>25</v>
      </c>
      <c r="B50" s="10" t="s">
        <v>84</v>
      </c>
      <c r="C50" s="10" t="s">
        <v>29</v>
      </c>
      <c r="D50" s="10" t="s">
        <v>85</v>
      </c>
      <c r="E50" s="10" t="s">
        <v>75</v>
      </c>
      <c r="F50" s="5">
        <v>22</v>
      </c>
      <c r="G50" s="9"/>
      <c r="H50" s="8">
        <f>ROUND((G50*F50),2)</f>
      </c>
    </row>
    <row r="51" ht="38.25">
      <c r="D51" s="11" t="s">
        <v>86</v>
      </c>
    </row>
    <row r="52" spans="1:16" ht="12.75" customHeight="1">
      <c r="A52" s="12"/>
      <c r="B52" s="12"/>
      <c r="C52" s="12" t="s">
        <v>19</v>
      </c>
      <c r="D52" s="12" t="s">
        <v>83</v>
      </c>
      <c r="E52" s="12"/>
      <c r="F52" s="12"/>
      <c r="G52" s="12"/>
      <c r="H52" s="12">
        <f>SUM(H50:H51)</f>
      </c>
      <c r="P52">
        <f>SUM(P50:P51)</f>
      </c>
    </row>
    <row r="54" spans="1:8" ht="12.75" customHeight="1">
      <c r="A54" s="4"/>
      <c r="B54" s="4"/>
      <c r="C54" s="4" t="s">
        <v>22</v>
      </c>
      <c r="D54" s="4" t="s">
        <v>8</v>
      </c>
      <c r="E54" s="4"/>
      <c r="F54" s="6"/>
      <c r="G54" s="4"/>
      <c r="H54" s="6"/>
    </row>
    <row r="55" spans="1:8" ht="12.75">
      <c r="A55" s="10">
        <v>13</v>
      </c>
      <c r="B55" s="10" t="s">
        <v>87</v>
      </c>
      <c r="C55" s="10" t="s">
        <v>29</v>
      </c>
      <c r="D55" s="10" t="s">
        <v>88</v>
      </c>
      <c r="E55" s="10" t="s">
        <v>75</v>
      </c>
      <c r="F55" s="5">
        <v>165.904</v>
      </c>
      <c r="G55" s="9"/>
      <c r="H55" s="8">
        <f>ROUND((G55*F55),2)</f>
      </c>
    </row>
    <row r="56" ht="102">
      <c r="D56" s="11" t="s">
        <v>89</v>
      </c>
    </row>
    <row r="57" spans="1:8" ht="12.75">
      <c r="A57" s="10">
        <v>38</v>
      </c>
      <c r="B57" s="10" t="s">
        <v>90</v>
      </c>
      <c r="C57" s="10" t="s">
        <v>29</v>
      </c>
      <c r="D57" s="10" t="s">
        <v>91</v>
      </c>
      <c r="E57" s="10" t="s">
        <v>75</v>
      </c>
      <c r="F57" s="5">
        <v>171.882</v>
      </c>
      <c r="G57" s="9"/>
      <c r="H57" s="8">
        <f>ROUND((G57*F57),2)</f>
      </c>
    </row>
    <row r="58" ht="102">
      <c r="D58" s="11" t="s">
        <v>92</v>
      </c>
    </row>
    <row r="59" spans="1:8" ht="12.75">
      <c r="A59" s="10">
        <v>10</v>
      </c>
      <c r="B59" s="10" t="s">
        <v>93</v>
      </c>
      <c r="C59" s="10" t="s">
        <v>29</v>
      </c>
      <c r="D59" s="10" t="s">
        <v>94</v>
      </c>
      <c r="E59" s="10" t="s">
        <v>75</v>
      </c>
      <c r="F59" s="5">
        <v>31</v>
      </c>
      <c r="G59" s="9"/>
      <c r="H59" s="8">
        <f>ROUND((G59*F59),2)</f>
      </c>
    </row>
    <row r="60" ht="89.25">
      <c r="D60" s="11" t="s">
        <v>95</v>
      </c>
    </row>
    <row r="61" spans="1:8" ht="12.75">
      <c r="A61" s="10">
        <v>14</v>
      </c>
      <c r="B61" s="10" t="s">
        <v>96</v>
      </c>
      <c r="C61" s="10" t="s">
        <v>29</v>
      </c>
      <c r="D61" s="10" t="s">
        <v>97</v>
      </c>
      <c r="E61" s="10" t="s">
        <v>75</v>
      </c>
      <c r="F61" s="5">
        <v>172.1</v>
      </c>
      <c r="G61" s="9"/>
      <c r="H61" s="8">
        <f>ROUND((G61*F61),2)</f>
      </c>
    </row>
    <row r="62" spans="1:8" ht="12.75">
      <c r="A62" s="10">
        <v>15</v>
      </c>
      <c r="B62" s="10" t="s">
        <v>98</v>
      </c>
      <c r="C62" s="10" t="s">
        <v>29</v>
      </c>
      <c r="D62" s="10" t="s">
        <v>99</v>
      </c>
      <c r="E62" s="10" t="s">
        <v>75</v>
      </c>
      <c r="F62" s="5">
        <v>187.913</v>
      </c>
      <c r="G62" s="9"/>
      <c r="H62" s="8">
        <f>ROUND((G62*F62),2)</f>
      </c>
    </row>
    <row r="63" spans="1:8" ht="12.75">
      <c r="A63" s="10">
        <v>11</v>
      </c>
      <c r="B63" s="10" t="s">
        <v>100</v>
      </c>
      <c r="C63" s="10" t="s">
        <v>29</v>
      </c>
      <c r="D63" s="10" t="s">
        <v>101</v>
      </c>
      <c r="E63" s="10" t="s">
        <v>75</v>
      </c>
      <c r="F63" s="5">
        <v>187.913</v>
      </c>
      <c r="G63" s="9"/>
      <c r="H63" s="8">
        <f>ROUND((G63*F63),2)</f>
      </c>
    </row>
    <row r="64" ht="89.25">
      <c r="D64" s="11" t="s">
        <v>102</v>
      </c>
    </row>
    <row r="65" spans="1:8" ht="12.75">
      <c r="A65" s="10">
        <v>12</v>
      </c>
      <c r="B65" s="10" t="s">
        <v>103</v>
      </c>
      <c r="C65" s="10" t="s">
        <v>29</v>
      </c>
      <c r="D65" s="10" t="s">
        <v>104</v>
      </c>
      <c r="E65" s="10" t="s">
        <v>75</v>
      </c>
      <c r="F65" s="5">
        <v>172.1</v>
      </c>
      <c r="G65" s="9"/>
      <c r="H65" s="8">
        <f>ROUND((G65*F65),2)</f>
      </c>
    </row>
    <row r="66" ht="89.25">
      <c r="D66" s="11" t="s">
        <v>105</v>
      </c>
    </row>
    <row r="67" spans="1:16" ht="12.75" customHeight="1">
      <c r="A67" s="12"/>
      <c r="B67" s="12"/>
      <c r="C67" s="12" t="s">
        <v>22</v>
      </c>
      <c r="D67" s="12" t="s">
        <v>8</v>
      </c>
      <c r="E67" s="12"/>
      <c r="F67" s="12"/>
      <c r="G67" s="12"/>
      <c r="H67" s="12">
        <f>SUM(H55:H66)</f>
      </c>
      <c r="P67">
        <f>SUM(P55:P66)</f>
      </c>
    </row>
    <row r="69" spans="1:8" ht="12.75" customHeight="1">
      <c r="A69" s="4"/>
      <c r="B69" s="4"/>
      <c r="C69" s="4" t="s">
        <v>107</v>
      </c>
      <c r="D69" s="4" t="s">
        <v>106</v>
      </c>
      <c r="E69" s="4"/>
      <c r="F69" s="6"/>
      <c r="G69" s="4"/>
      <c r="H69" s="6"/>
    </row>
    <row r="70" spans="1:8" ht="12.75">
      <c r="A70" s="10">
        <v>44</v>
      </c>
      <c r="B70" s="10" t="s">
        <v>108</v>
      </c>
      <c r="C70" s="10" t="s">
        <v>29</v>
      </c>
      <c r="D70" s="10" t="s">
        <v>109</v>
      </c>
      <c r="E70" s="10" t="s">
        <v>110</v>
      </c>
      <c r="F70" s="5">
        <v>81</v>
      </c>
      <c r="G70" s="9"/>
      <c r="H70" s="8">
        <f>ROUND((G70*F70),2)</f>
      </c>
    </row>
    <row r="71" ht="76.5">
      <c r="D71" s="11" t="s">
        <v>111</v>
      </c>
    </row>
    <row r="72" spans="1:8" ht="12.75">
      <c r="A72" s="10">
        <v>45</v>
      </c>
      <c r="B72" s="10" t="s">
        <v>112</v>
      </c>
      <c r="C72" s="10" t="s">
        <v>29</v>
      </c>
      <c r="D72" s="10" t="s">
        <v>113</v>
      </c>
      <c r="E72" s="10" t="s">
        <v>114</v>
      </c>
      <c r="F72" s="5">
        <v>7</v>
      </c>
      <c r="G72" s="9"/>
      <c r="H72" s="8">
        <f>ROUND((G72*F72),2)</f>
      </c>
    </row>
    <row r="73" ht="38.25">
      <c r="D73" s="11" t="s">
        <v>115</v>
      </c>
    </row>
    <row r="74" spans="1:8" ht="12.75">
      <c r="A74" s="10">
        <v>17</v>
      </c>
      <c r="B74" s="10" t="s">
        <v>116</v>
      </c>
      <c r="C74" s="10" t="s">
        <v>29</v>
      </c>
      <c r="D74" s="10" t="s">
        <v>117</v>
      </c>
      <c r="E74" s="10" t="s">
        <v>110</v>
      </c>
      <c r="F74" s="5">
        <v>22</v>
      </c>
      <c r="G74" s="9"/>
      <c r="H74" s="8">
        <f>ROUND((G74*F74),2)</f>
      </c>
    </row>
    <row r="75" ht="38.25">
      <c r="D75" s="11" t="s">
        <v>118</v>
      </c>
    </row>
    <row r="76" spans="1:16" ht="12.75" customHeight="1">
      <c r="A76" s="12"/>
      <c r="B76" s="12"/>
      <c r="C76" s="12" t="s">
        <v>107</v>
      </c>
      <c r="D76" s="12" t="s">
        <v>106</v>
      </c>
      <c r="E76" s="12"/>
      <c r="F76" s="12"/>
      <c r="G76" s="12"/>
      <c r="H76" s="12">
        <f>SUM(H70:H75)</f>
      </c>
      <c r="P76">
        <f>SUM(P70:P75)</f>
      </c>
    </row>
    <row r="78" spans="1:16" ht="12.75" customHeight="1">
      <c r="A78" s="12"/>
      <c r="B78" s="12"/>
      <c r="C78" s="12"/>
      <c r="D78" s="12" t="s">
        <v>119</v>
      </c>
      <c r="E78" s="12"/>
      <c r="F78" s="12"/>
      <c r="G78" s="12"/>
      <c r="H78" s="12">
        <f>+H18+H47+H52+H67+H76</f>
      </c>
      <c r="P78">
        <f>+P18+P47+P52+P67+P76</f>
      </c>
    </row>
    <row r="80" spans="1:8" ht="12.75" customHeight="1">
      <c r="A80" s="4" t="s">
        <v>120</v>
      </c>
      <c r="B80" s="4"/>
      <c r="C80" s="4"/>
      <c r="D80" s="4"/>
      <c r="E80" s="4"/>
      <c r="F80" s="4"/>
      <c r="G80" s="4"/>
      <c r="H80" s="4"/>
    </row>
    <row r="81" spans="1:8" ht="12.75" customHeight="1">
      <c r="A81" s="4"/>
      <c r="B81" s="4"/>
      <c r="C81" s="4"/>
      <c r="D81" s="4" t="s">
        <v>121</v>
      </c>
      <c r="E81" s="4"/>
      <c r="F81" s="4"/>
      <c r="G81" s="4"/>
      <c r="H81" s="4"/>
    </row>
    <row r="82" spans="1:16" ht="12.75" customHeight="1">
      <c r="A82" s="12"/>
      <c r="B82" s="12"/>
      <c r="C82" s="12"/>
      <c r="D82" s="12" t="s">
        <v>122</v>
      </c>
      <c r="E82" s="12"/>
      <c r="F82" s="12"/>
      <c r="G82" s="12"/>
      <c r="H82" s="12">
        <v>0</v>
      </c>
      <c r="P82">
        <v>0</v>
      </c>
    </row>
    <row r="83" spans="1:8" ht="12.75" customHeight="1">
      <c r="A83" s="12"/>
      <c r="B83" s="12"/>
      <c r="C83" s="12"/>
      <c r="D83" s="12" t="s">
        <v>123</v>
      </c>
      <c r="E83" s="12"/>
      <c r="F83" s="12"/>
      <c r="G83" s="12"/>
      <c r="H83" s="12"/>
    </row>
    <row r="84" spans="1:16" ht="12.75" customHeight="1">
      <c r="A84" s="12"/>
      <c r="B84" s="12"/>
      <c r="C84" s="12"/>
      <c r="D84" s="12" t="s">
        <v>124</v>
      </c>
      <c r="E84" s="12"/>
      <c r="F84" s="12"/>
      <c r="G84" s="12"/>
      <c r="H84" s="12">
        <v>0</v>
      </c>
      <c r="P84">
        <v>0</v>
      </c>
    </row>
    <row r="85" spans="1:16" ht="12.75" customHeight="1">
      <c r="A85" s="12"/>
      <c r="B85" s="12"/>
      <c r="C85" s="12"/>
      <c r="D85" s="12" t="s">
        <v>125</v>
      </c>
      <c r="E85" s="12"/>
      <c r="F85" s="12"/>
      <c r="G85" s="12"/>
      <c r="H85" s="12">
        <f>H82+H84</f>
      </c>
      <c r="P85">
        <f>P82+P84</f>
      </c>
    </row>
    <row r="87" spans="1:16" ht="12.75" customHeight="1">
      <c r="A87" s="12"/>
      <c r="B87" s="12"/>
      <c r="C87" s="12"/>
      <c r="D87" s="12" t="s">
        <v>125</v>
      </c>
      <c r="E87" s="12"/>
      <c r="F87" s="12"/>
      <c r="G87" s="12"/>
      <c r="H87" s="12">
        <f>H78+H85</f>
      </c>
      <c r="P87">
        <f>P78+P85</f>
      </c>
    </row>
  </sheetData>
  <sheetProtection password="C44A" sheet="1" objects="1" scenarios="1"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1" t="s">
        <v>0</v>
      </c>
    </row>
    <row r="2" ht="12.75" customHeight="1">
      <c r="C2" s="2" t="s">
        <v>1</v>
      </c>
    </row>
    <row r="4" spans="1:5" ht="12.75" customHeight="1">
      <c r="A4" t="s">
        <v>2</v>
      </c>
      <c r="C4" s="1" t="s">
        <v>5</v>
      </c>
      <c r="D4" s="1" t="s">
        <v>6</v>
      </c>
      <c r="E4" s="1"/>
    </row>
    <row r="5" spans="1:5" ht="12.75" customHeight="1">
      <c r="A5" t="s">
        <v>3</v>
      </c>
      <c r="C5" s="1" t="s">
        <v>126</v>
      </c>
      <c r="D5" s="1" t="s">
        <v>127</v>
      </c>
      <c r="E5" s="1"/>
    </row>
    <row r="6" spans="1:5" ht="12.75" customHeight="1">
      <c r="A6" t="s">
        <v>4</v>
      </c>
      <c r="C6" s="1" t="s">
        <v>126</v>
      </c>
      <c r="D6" s="1" t="s">
        <v>127</v>
      </c>
      <c r="E6" s="1"/>
    </row>
    <row r="7" spans="3:5" ht="12.75" customHeight="1">
      <c r="C7" s="1"/>
      <c r="D7" s="1"/>
      <c r="E7" s="1"/>
    </row>
    <row r="8" spans="1:8" ht="12.75" customHeight="1">
      <c r="A8" s="3" t="s">
        <v>9</v>
      </c>
      <c r="B8" s="3" t="s">
        <v>11</v>
      </c>
      <c r="C8" s="3" t="s">
        <v>12</v>
      </c>
      <c r="D8" s="3" t="s">
        <v>13</v>
      </c>
      <c r="E8" s="3" t="s">
        <v>14</v>
      </c>
      <c r="F8" s="3" t="s">
        <v>15</v>
      </c>
      <c r="G8" s="3" t="s">
        <v>16</v>
      </c>
      <c r="H8" s="3"/>
    </row>
    <row r="9" spans="1:8" ht="28.5">
      <c r="A9" s="3"/>
      <c r="B9" s="3"/>
      <c r="C9" s="3"/>
      <c r="D9" s="3"/>
      <c r="E9" s="3"/>
      <c r="F9" s="3"/>
      <c r="G9" s="3" t="s">
        <v>17</v>
      </c>
      <c r="H9" s="3" t="s">
        <v>18</v>
      </c>
    </row>
    <row r="10" spans="1:8" ht="14.25">
      <c r="A10" s="3" t="s">
        <v>10</v>
      </c>
      <c r="B10" s="3" t="s">
        <v>19</v>
      </c>
      <c r="C10" s="3" t="s">
        <v>20</v>
      </c>
      <c r="D10" s="3" t="s">
        <v>21</v>
      </c>
      <c r="E10" s="3" t="s">
        <v>22</v>
      </c>
      <c r="F10" s="3" t="s">
        <v>23</v>
      </c>
      <c r="G10" s="3" t="s">
        <v>24</v>
      </c>
      <c r="H10" s="3" t="s">
        <v>25</v>
      </c>
    </row>
    <row r="11" spans="1:8" ht="12.75" customHeight="1">
      <c r="A11" s="4"/>
      <c r="B11" s="4"/>
      <c r="C11" s="4" t="s">
        <v>27</v>
      </c>
      <c r="D11" s="4" t="s">
        <v>26</v>
      </c>
      <c r="E11" s="4"/>
      <c r="F11" s="6"/>
      <c r="G11" s="4"/>
      <c r="H11" s="6"/>
    </row>
    <row r="12" spans="1:8" ht="12.75">
      <c r="A12" s="10">
        <v>1</v>
      </c>
      <c r="B12" s="10" t="s">
        <v>36</v>
      </c>
      <c r="C12" s="10" t="s">
        <v>10</v>
      </c>
      <c r="D12" s="10" t="s">
        <v>37</v>
      </c>
      <c r="E12" s="10" t="s">
        <v>38</v>
      </c>
      <c r="F12" s="5">
        <v>1</v>
      </c>
      <c r="G12" s="9"/>
      <c r="H12" s="8">
        <f>ROUND((G12*F12),2)</f>
      </c>
    </row>
    <row r="13" spans="1:16" ht="12.75" customHeight="1">
      <c r="A13" s="12"/>
      <c r="B13" s="12"/>
      <c r="C13" s="12" t="s">
        <v>27</v>
      </c>
      <c r="D13" s="12" t="s">
        <v>26</v>
      </c>
      <c r="E13" s="12"/>
      <c r="F13" s="12"/>
      <c r="G13" s="12"/>
      <c r="H13" s="12">
        <f>SUM(H12:H12)</f>
      </c>
      <c r="P13">
        <f>SUM(P12:P12)</f>
      </c>
    </row>
    <row r="15" spans="1:8" ht="12.75" customHeight="1">
      <c r="A15" s="4"/>
      <c r="B15" s="4"/>
      <c r="C15" s="4" t="s">
        <v>107</v>
      </c>
      <c r="D15" s="4" t="s">
        <v>106</v>
      </c>
      <c r="E15" s="4"/>
      <c r="F15" s="6"/>
      <c r="G15" s="4"/>
      <c r="H15" s="6"/>
    </row>
    <row r="16" spans="1:8" ht="12.75">
      <c r="A16" s="10">
        <v>6</v>
      </c>
      <c r="B16" s="10" t="s">
        <v>128</v>
      </c>
      <c r="C16" s="10" t="s">
        <v>29</v>
      </c>
      <c r="D16" s="10" t="s">
        <v>129</v>
      </c>
      <c r="E16" s="10" t="s">
        <v>114</v>
      </c>
      <c r="F16" s="5">
        <v>18</v>
      </c>
      <c r="G16" s="9"/>
      <c r="H16" s="8">
        <f>ROUND((G16*F16),2)</f>
      </c>
    </row>
    <row r="17" ht="38.25">
      <c r="D17" s="11" t="s">
        <v>130</v>
      </c>
    </row>
    <row r="18" spans="1:8" ht="12.75">
      <c r="A18" s="10">
        <v>17</v>
      </c>
      <c r="B18" s="10" t="s">
        <v>131</v>
      </c>
      <c r="C18" s="10" t="s">
        <v>29</v>
      </c>
      <c r="D18" s="10" t="s">
        <v>132</v>
      </c>
      <c r="E18" s="10" t="s">
        <v>114</v>
      </c>
      <c r="F18" s="5">
        <v>18</v>
      </c>
      <c r="G18" s="9"/>
      <c r="H18" s="8">
        <f>ROUND((G18*F18),2)</f>
      </c>
    </row>
    <row r="19" spans="1:8" ht="12.75">
      <c r="A19" s="10">
        <v>12</v>
      </c>
      <c r="B19" s="10" t="s">
        <v>133</v>
      </c>
      <c r="C19" s="10" t="s">
        <v>29</v>
      </c>
      <c r="D19" s="10" t="s">
        <v>134</v>
      </c>
      <c r="E19" s="10" t="s">
        <v>135</v>
      </c>
      <c r="F19" s="5">
        <v>3240</v>
      </c>
      <c r="G19" s="9"/>
      <c r="H19" s="8">
        <f>ROUND((G19*F19),2)</f>
      </c>
    </row>
    <row r="20" ht="38.25">
      <c r="D20" s="11" t="s">
        <v>136</v>
      </c>
    </row>
    <row r="21" spans="1:8" ht="12.75">
      <c r="A21" s="10">
        <v>7</v>
      </c>
      <c r="B21" s="10" t="s">
        <v>137</v>
      </c>
      <c r="C21" s="10" t="s">
        <v>29</v>
      </c>
      <c r="D21" s="10" t="s">
        <v>138</v>
      </c>
      <c r="E21" s="10" t="s">
        <v>114</v>
      </c>
      <c r="F21" s="5">
        <v>7</v>
      </c>
      <c r="G21" s="9"/>
      <c r="H21" s="8">
        <f>ROUND((G21*F21),2)</f>
      </c>
    </row>
    <row r="22" spans="1:8" ht="12.75">
      <c r="A22" s="10">
        <v>18</v>
      </c>
      <c r="B22" s="10" t="s">
        <v>139</v>
      </c>
      <c r="C22" s="10" t="s">
        <v>29</v>
      </c>
      <c r="D22" s="10" t="s">
        <v>140</v>
      </c>
      <c r="E22" s="10" t="s">
        <v>114</v>
      </c>
      <c r="F22" s="5">
        <v>7</v>
      </c>
      <c r="G22" s="9"/>
      <c r="H22" s="8">
        <f>ROUND((G22*F22),2)</f>
      </c>
    </row>
    <row r="23" spans="1:8" ht="12.75">
      <c r="A23" s="10">
        <v>13</v>
      </c>
      <c r="B23" s="10" t="s">
        <v>141</v>
      </c>
      <c r="C23" s="10" t="s">
        <v>29</v>
      </c>
      <c r="D23" s="10" t="s">
        <v>142</v>
      </c>
      <c r="E23" s="10" t="s">
        <v>135</v>
      </c>
      <c r="F23" s="5">
        <v>1260</v>
      </c>
      <c r="G23" s="9"/>
      <c r="H23" s="8">
        <f>ROUND((G23*F23),2)</f>
      </c>
    </row>
    <row r="24" ht="38.25">
      <c r="D24" s="11" t="s">
        <v>143</v>
      </c>
    </row>
    <row r="25" spans="1:8" ht="12.75">
      <c r="A25" s="10">
        <v>8</v>
      </c>
      <c r="B25" s="10" t="s">
        <v>144</v>
      </c>
      <c r="C25" s="10" t="s">
        <v>29</v>
      </c>
      <c r="D25" s="10" t="s">
        <v>145</v>
      </c>
      <c r="E25" s="10" t="s">
        <v>114</v>
      </c>
      <c r="F25" s="5">
        <v>25</v>
      </c>
      <c r="G25" s="9"/>
      <c r="H25" s="8">
        <f>ROUND((G25*F25),2)</f>
      </c>
    </row>
    <row r="26" ht="25.5">
      <c r="D26" s="11" t="s">
        <v>146</v>
      </c>
    </row>
    <row r="27" spans="1:8" ht="12.75">
      <c r="A27" s="10">
        <v>14</v>
      </c>
      <c r="B27" s="10" t="s">
        <v>147</v>
      </c>
      <c r="C27" s="10" t="s">
        <v>29</v>
      </c>
      <c r="D27" s="10" t="s">
        <v>148</v>
      </c>
      <c r="E27" s="10" t="s">
        <v>135</v>
      </c>
      <c r="F27" s="5">
        <v>3750</v>
      </c>
      <c r="G27" s="9"/>
      <c r="H27" s="8">
        <f>ROUND((G27*F27),2)</f>
      </c>
    </row>
    <row r="28" ht="38.25">
      <c r="D28" s="11" t="s">
        <v>149</v>
      </c>
    </row>
    <row r="29" spans="1:8" ht="12.75">
      <c r="A29" s="10">
        <v>9</v>
      </c>
      <c r="B29" s="10" t="s">
        <v>150</v>
      </c>
      <c r="C29" s="10" t="s">
        <v>29</v>
      </c>
      <c r="D29" s="10" t="s">
        <v>151</v>
      </c>
      <c r="E29" s="10" t="s">
        <v>114</v>
      </c>
      <c r="F29" s="5">
        <v>2</v>
      </c>
      <c r="G29" s="9"/>
      <c r="H29" s="8">
        <f>ROUND((G29*F29),2)</f>
      </c>
    </row>
    <row r="30" spans="1:8" ht="12.75">
      <c r="A30" s="10">
        <v>19</v>
      </c>
      <c r="B30" s="10" t="s">
        <v>152</v>
      </c>
      <c r="C30" s="10" t="s">
        <v>29</v>
      </c>
      <c r="D30" s="10" t="s">
        <v>153</v>
      </c>
      <c r="E30" s="10" t="s">
        <v>114</v>
      </c>
      <c r="F30" s="5">
        <v>2</v>
      </c>
      <c r="G30" s="9"/>
      <c r="H30" s="8">
        <f>ROUND((G30*F30),2)</f>
      </c>
    </row>
    <row r="31" spans="1:8" ht="12.75">
      <c r="A31" s="10">
        <v>15</v>
      </c>
      <c r="B31" s="10" t="s">
        <v>154</v>
      </c>
      <c r="C31" s="10" t="s">
        <v>29</v>
      </c>
      <c r="D31" s="10" t="s">
        <v>155</v>
      </c>
      <c r="E31" s="10" t="s">
        <v>135</v>
      </c>
      <c r="F31" s="5">
        <v>360</v>
      </c>
      <c r="G31" s="9"/>
      <c r="H31" s="8">
        <f>ROUND((G31*F31),2)</f>
      </c>
    </row>
    <row r="32" ht="25.5">
      <c r="D32" s="11" t="s">
        <v>156</v>
      </c>
    </row>
    <row r="33" spans="1:8" ht="12.75">
      <c r="A33" s="10">
        <v>10</v>
      </c>
      <c r="B33" s="10" t="s">
        <v>157</v>
      </c>
      <c r="C33" s="10" t="s">
        <v>29</v>
      </c>
      <c r="D33" s="10" t="s">
        <v>158</v>
      </c>
      <c r="E33" s="10" t="s">
        <v>114</v>
      </c>
      <c r="F33" s="5">
        <v>2</v>
      </c>
      <c r="G33" s="9"/>
      <c r="H33" s="8">
        <f>ROUND((G33*F33),2)</f>
      </c>
    </row>
    <row r="34" spans="1:8" ht="12.75">
      <c r="A34" s="10">
        <v>20</v>
      </c>
      <c r="B34" s="10" t="s">
        <v>159</v>
      </c>
      <c r="C34" s="10" t="s">
        <v>29</v>
      </c>
      <c r="D34" s="10" t="s">
        <v>160</v>
      </c>
      <c r="E34" s="10" t="s">
        <v>114</v>
      </c>
      <c r="F34" s="5">
        <v>2</v>
      </c>
      <c r="G34" s="9"/>
      <c r="H34" s="8">
        <f>ROUND((G34*F34),2)</f>
      </c>
    </row>
    <row r="35" spans="1:8" ht="12.75">
      <c r="A35" s="10">
        <v>16</v>
      </c>
      <c r="B35" s="10" t="s">
        <v>161</v>
      </c>
      <c r="C35" s="10" t="s">
        <v>29</v>
      </c>
      <c r="D35" s="10" t="s">
        <v>162</v>
      </c>
      <c r="E35" s="10" t="s">
        <v>135</v>
      </c>
      <c r="F35" s="5">
        <v>360</v>
      </c>
      <c r="G35" s="9"/>
      <c r="H35" s="8">
        <f>ROUND((G35*F35),2)</f>
      </c>
    </row>
    <row r="36" ht="25.5">
      <c r="D36" s="11" t="s">
        <v>156</v>
      </c>
    </row>
    <row r="37" spans="1:16" ht="12.75" customHeight="1">
      <c r="A37" s="12"/>
      <c r="B37" s="12"/>
      <c r="C37" s="12" t="s">
        <v>107</v>
      </c>
      <c r="D37" s="12" t="s">
        <v>106</v>
      </c>
      <c r="E37" s="12"/>
      <c r="F37" s="12"/>
      <c r="G37" s="12"/>
      <c r="H37" s="12">
        <f>SUM(H16:H36)</f>
      </c>
      <c r="P37">
        <f>SUM(P16:P36)</f>
      </c>
    </row>
    <row r="39" spans="1:16" ht="12.75" customHeight="1">
      <c r="A39" s="12"/>
      <c r="B39" s="12"/>
      <c r="C39" s="12"/>
      <c r="D39" s="12" t="s">
        <v>119</v>
      </c>
      <c r="E39" s="12"/>
      <c r="F39" s="12"/>
      <c r="G39" s="12"/>
      <c r="H39" s="12">
        <f>+H13+H37</f>
      </c>
      <c r="P39">
        <f>+P13+P37</f>
      </c>
    </row>
    <row r="41" spans="1:8" ht="12.75" customHeight="1">
      <c r="A41" s="4" t="s">
        <v>120</v>
      </c>
      <c r="B41" s="4"/>
      <c r="C41" s="4"/>
      <c r="D41" s="4"/>
      <c r="E41" s="4"/>
      <c r="F41" s="4"/>
      <c r="G41" s="4"/>
      <c r="H41" s="4"/>
    </row>
    <row r="42" spans="1:8" ht="12.75" customHeight="1">
      <c r="A42" s="4"/>
      <c r="B42" s="4"/>
      <c r="C42" s="4"/>
      <c r="D42" s="4" t="s">
        <v>121</v>
      </c>
      <c r="E42" s="4"/>
      <c r="F42" s="4"/>
      <c r="G42" s="4"/>
      <c r="H42" s="4"/>
    </row>
    <row r="43" spans="1:16" ht="12.75" customHeight="1">
      <c r="A43" s="12"/>
      <c r="B43" s="12"/>
      <c r="C43" s="12"/>
      <c r="D43" s="12" t="s">
        <v>122</v>
      </c>
      <c r="E43" s="12"/>
      <c r="F43" s="12"/>
      <c r="G43" s="12"/>
      <c r="H43" s="12">
        <v>0</v>
      </c>
      <c r="P43">
        <v>0</v>
      </c>
    </row>
    <row r="44" spans="1:8" ht="12.75" customHeight="1">
      <c r="A44" s="12"/>
      <c r="B44" s="12"/>
      <c r="C44" s="12"/>
      <c r="D44" s="12" t="s">
        <v>123</v>
      </c>
      <c r="E44" s="12"/>
      <c r="F44" s="12"/>
      <c r="G44" s="12"/>
      <c r="H44" s="12"/>
    </row>
    <row r="45" spans="1:16" ht="12.75" customHeight="1">
      <c r="A45" s="12"/>
      <c r="B45" s="12"/>
      <c r="C45" s="12"/>
      <c r="D45" s="12" t="s">
        <v>124</v>
      </c>
      <c r="E45" s="12"/>
      <c r="F45" s="12"/>
      <c r="G45" s="12"/>
      <c r="H45" s="12">
        <v>0</v>
      </c>
      <c r="P45">
        <v>0</v>
      </c>
    </row>
    <row r="46" spans="1:16" ht="12.75" customHeight="1">
      <c r="A46" s="12"/>
      <c r="B46" s="12"/>
      <c r="C46" s="12"/>
      <c r="D46" s="12" t="s">
        <v>125</v>
      </c>
      <c r="E46" s="12"/>
      <c r="F46" s="12"/>
      <c r="G46" s="12"/>
      <c r="H46" s="12">
        <f>H43+H45</f>
      </c>
      <c r="P46">
        <f>P43+P45</f>
      </c>
    </row>
    <row r="48" spans="1:16" ht="12.75" customHeight="1">
      <c r="A48" s="12"/>
      <c r="B48" s="12"/>
      <c r="C48" s="12"/>
      <c r="D48" s="12" t="s">
        <v>125</v>
      </c>
      <c r="E48" s="12"/>
      <c r="F48" s="12"/>
      <c r="G48" s="12"/>
      <c r="H48" s="12">
        <f>H39+H46</f>
      </c>
      <c r="P48">
        <f>P39+P46</f>
      </c>
    </row>
  </sheetData>
  <sheetProtection password="C44A" sheet="1" objects="1" scenarios="1"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1" t="s">
        <v>0</v>
      </c>
    </row>
    <row r="2" ht="12.75" customHeight="1">
      <c r="C2" s="2" t="s">
        <v>1</v>
      </c>
    </row>
    <row r="4" spans="1:5" ht="12.75" customHeight="1">
      <c r="A4" t="s">
        <v>2</v>
      </c>
      <c r="C4" s="1" t="s">
        <v>5</v>
      </c>
      <c r="D4" s="1" t="s">
        <v>6</v>
      </c>
      <c r="E4" s="1"/>
    </row>
    <row r="5" spans="1:5" ht="12.75" customHeight="1">
      <c r="A5" t="s">
        <v>3</v>
      </c>
      <c r="C5" s="1" t="s">
        <v>163</v>
      </c>
      <c r="D5" s="1" t="s">
        <v>164</v>
      </c>
      <c r="E5" s="1"/>
    </row>
    <row r="6" spans="1:5" ht="12.75" customHeight="1">
      <c r="A6" t="s">
        <v>4</v>
      </c>
      <c r="C6" s="1" t="s">
        <v>163</v>
      </c>
      <c r="D6" s="1" t="s">
        <v>164</v>
      </c>
      <c r="E6" s="1"/>
    </row>
    <row r="7" spans="3:5" ht="12.75" customHeight="1">
      <c r="C7" s="1"/>
      <c r="D7" s="1"/>
      <c r="E7" s="1"/>
    </row>
    <row r="8" spans="1:8" ht="12.75" customHeight="1">
      <c r="A8" s="3" t="s">
        <v>9</v>
      </c>
      <c r="B8" s="3" t="s">
        <v>11</v>
      </c>
      <c r="C8" s="3" t="s">
        <v>12</v>
      </c>
      <c r="D8" s="3" t="s">
        <v>13</v>
      </c>
      <c r="E8" s="3" t="s">
        <v>14</v>
      </c>
      <c r="F8" s="3" t="s">
        <v>15</v>
      </c>
      <c r="G8" s="3" t="s">
        <v>16</v>
      </c>
      <c r="H8" s="3"/>
    </row>
    <row r="9" spans="1:8" ht="28.5">
      <c r="A9" s="3"/>
      <c r="B9" s="3"/>
      <c r="C9" s="3"/>
      <c r="D9" s="3"/>
      <c r="E9" s="3"/>
      <c r="F9" s="3"/>
      <c r="G9" s="3" t="s">
        <v>17</v>
      </c>
      <c r="H9" s="3" t="s">
        <v>18</v>
      </c>
    </row>
    <row r="10" spans="1:8" ht="14.25">
      <c r="A10" s="3" t="s">
        <v>10</v>
      </c>
      <c r="B10" s="3" t="s">
        <v>19</v>
      </c>
      <c r="C10" s="3" t="s">
        <v>20</v>
      </c>
      <c r="D10" s="3" t="s">
        <v>21</v>
      </c>
      <c r="E10" s="3" t="s">
        <v>22</v>
      </c>
      <c r="F10" s="3" t="s">
        <v>23</v>
      </c>
      <c r="G10" s="3" t="s">
        <v>24</v>
      </c>
      <c r="H10" s="3" t="s">
        <v>25</v>
      </c>
    </row>
    <row r="11" spans="1:8" ht="12.75" customHeight="1">
      <c r="A11" s="4"/>
      <c r="B11" s="4"/>
      <c r="C11" s="4" t="s">
        <v>27</v>
      </c>
      <c r="D11" s="4" t="s">
        <v>26</v>
      </c>
      <c r="E11" s="4"/>
      <c r="F11" s="6"/>
      <c r="G11" s="4"/>
      <c r="H11" s="6"/>
    </row>
    <row r="12" spans="1:8" ht="12.75">
      <c r="A12" s="10">
        <v>1</v>
      </c>
      <c r="B12" s="10" t="s">
        <v>165</v>
      </c>
      <c r="C12" s="10" t="s">
        <v>29</v>
      </c>
      <c r="D12" s="10" t="s">
        <v>30</v>
      </c>
      <c r="E12" s="10" t="s">
        <v>31</v>
      </c>
      <c r="F12" s="5">
        <v>110.352</v>
      </c>
      <c r="G12" s="9"/>
      <c r="H12" s="8">
        <f>ROUND((G12*F12),2)</f>
      </c>
    </row>
    <row r="13" ht="51">
      <c r="D13" s="11" t="s">
        <v>166</v>
      </c>
    </row>
    <row r="14" spans="1:8" ht="12.75">
      <c r="A14" s="10">
        <v>2</v>
      </c>
      <c r="B14" s="10" t="s">
        <v>33</v>
      </c>
      <c r="C14" s="10" t="s">
        <v>29</v>
      </c>
      <c r="D14" s="10" t="s">
        <v>167</v>
      </c>
      <c r="E14" s="10" t="s">
        <v>31</v>
      </c>
      <c r="F14" s="5">
        <v>57.562</v>
      </c>
      <c r="G14" s="9"/>
      <c r="H14" s="8">
        <f>ROUND((G14*F14),2)</f>
      </c>
    </row>
    <row r="15" ht="51">
      <c r="D15" s="11" t="s">
        <v>168</v>
      </c>
    </row>
    <row r="16" spans="1:8" ht="12.75">
      <c r="A16" s="10">
        <v>5</v>
      </c>
      <c r="B16" s="10" t="s">
        <v>169</v>
      </c>
      <c r="C16" s="10" t="s">
        <v>29</v>
      </c>
      <c r="D16" s="10" t="s">
        <v>170</v>
      </c>
      <c r="E16" s="10" t="s">
        <v>38</v>
      </c>
      <c r="F16" s="5">
        <v>1</v>
      </c>
      <c r="G16" s="9"/>
      <c r="H16" s="8">
        <f>ROUND((G16*F16),2)</f>
      </c>
    </row>
    <row r="17" spans="1:8" ht="12.75">
      <c r="A17" s="10">
        <v>7</v>
      </c>
      <c r="B17" s="10" t="s">
        <v>36</v>
      </c>
      <c r="C17" s="10" t="s">
        <v>29</v>
      </c>
      <c r="D17" s="10" t="s">
        <v>171</v>
      </c>
      <c r="E17" s="10" t="s">
        <v>38</v>
      </c>
      <c r="F17" s="5">
        <v>1</v>
      </c>
      <c r="G17" s="9"/>
      <c r="H17" s="8">
        <f>ROUND((G17*F17),2)</f>
      </c>
    </row>
    <row r="18" spans="1:8" ht="12.75">
      <c r="A18" s="10">
        <v>10</v>
      </c>
      <c r="B18" s="10" t="s">
        <v>172</v>
      </c>
      <c r="C18" s="10" t="s">
        <v>10</v>
      </c>
      <c r="D18" s="10" t="s">
        <v>173</v>
      </c>
      <c r="E18" s="10" t="s">
        <v>174</v>
      </c>
      <c r="F18" s="5">
        <v>2</v>
      </c>
      <c r="G18" s="9"/>
      <c r="H18" s="8">
        <f>ROUND((G18*F18),2)</f>
      </c>
    </row>
    <row r="19" spans="1:16" ht="12.75" customHeight="1">
      <c r="A19" s="12"/>
      <c r="B19" s="12"/>
      <c r="C19" s="12" t="s">
        <v>27</v>
      </c>
      <c r="D19" s="12" t="s">
        <v>26</v>
      </c>
      <c r="E19" s="12"/>
      <c r="F19" s="12"/>
      <c r="G19" s="12"/>
      <c r="H19" s="12">
        <f>SUM(H12:H18)</f>
      </c>
      <c r="P19">
        <f>SUM(P12:P18)</f>
      </c>
    </row>
    <row r="21" spans="1:8" ht="12.75" customHeight="1">
      <c r="A21" s="4"/>
      <c r="B21" s="4"/>
      <c r="C21" s="4" t="s">
        <v>10</v>
      </c>
      <c r="D21" s="4" t="s">
        <v>41</v>
      </c>
      <c r="E21" s="4"/>
      <c r="F21" s="6"/>
      <c r="G21" s="4"/>
      <c r="H21" s="6"/>
    </row>
    <row r="22" spans="1:8" ht="12.75">
      <c r="A22" s="10">
        <v>33</v>
      </c>
      <c r="B22" s="10" t="s">
        <v>175</v>
      </c>
      <c r="C22" s="10" t="s">
        <v>29</v>
      </c>
      <c r="D22" s="10" t="s">
        <v>176</v>
      </c>
      <c r="E22" s="10" t="s">
        <v>44</v>
      </c>
      <c r="F22" s="5">
        <v>19.676</v>
      </c>
      <c r="G22" s="9"/>
      <c r="H22" s="8">
        <f>ROUND((G22*F22),2)</f>
      </c>
    </row>
    <row r="23" ht="38.25">
      <c r="D23" s="11" t="s">
        <v>177</v>
      </c>
    </row>
    <row r="24" spans="1:8" ht="12.75">
      <c r="A24" s="10">
        <v>34</v>
      </c>
      <c r="B24" s="10" t="s">
        <v>178</v>
      </c>
      <c r="C24" s="10" t="s">
        <v>29</v>
      </c>
      <c r="D24" s="10" t="s">
        <v>179</v>
      </c>
      <c r="E24" s="10" t="s">
        <v>44</v>
      </c>
      <c r="F24" s="5">
        <v>2.363</v>
      </c>
      <c r="G24" s="9"/>
      <c r="H24" s="8">
        <f>ROUND((G24*F24),2)</f>
      </c>
    </row>
    <row r="25" ht="51">
      <c r="D25" s="11" t="s">
        <v>180</v>
      </c>
    </row>
    <row r="26" spans="1:8" ht="12.75">
      <c r="A26" s="10">
        <v>14</v>
      </c>
      <c r="B26" s="10" t="s">
        <v>181</v>
      </c>
      <c r="C26" s="10" t="s">
        <v>29</v>
      </c>
      <c r="D26" s="10" t="s">
        <v>182</v>
      </c>
      <c r="E26" s="10" t="s">
        <v>44</v>
      </c>
      <c r="F26" s="5">
        <v>17.5</v>
      </c>
      <c r="G26" s="9"/>
      <c r="H26" s="8">
        <f>ROUND((G26*F26),2)</f>
      </c>
    </row>
    <row r="27" ht="51">
      <c r="D27" s="11" t="s">
        <v>183</v>
      </c>
    </row>
    <row r="28" spans="1:8" ht="12.75">
      <c r="A28" s="10">
        <v>35</v>
      </c>
      <c r="B28" s="10" t="s">
        <v>184</v>
      </c>
      <c r="C28" s="10" t="s">
        <v>29</v>
      </c>
      <c r="D28" s="10" t="s">
        <v>185</v>
      </c>
      <c r="E28" s="10" t="s">
        <v>44</v>
      </c>
      <c r="F28" s="5">
        <v>15.66</v>
      </c>
      <c r="G28" s="9"/>
      <c r="H28" s="8">
        <f>ROUND((G28*F28),2)</f>
      </c>
    </row>
    <row r="29" ht="38.25">
      <c r="D29" s="11" t="s">
        <v>186</v>
      </c>
    </row>
    <row r="30" spans="1:8" ht="12.75">
      <c r="A30" s="10">
        <v>15</v>
      </c>
      <c r="B30" s="10" t="s">
        <v>187</v>
      </c>
      <c r="C30" s="10" t="s">
        <v>29</v>
      </c>
      <c r="D30" s="10" t="s">
        <v>188</v>
      </c>
      <c r="E30" s="10" t="s">
        <v>44</v>
      </c>
      <c r="F30" s="5">
        <v>42.424</v>
      </c>
      <c r="G30" s="9"/>
      <c r="H30" s="8">
        <f>ROUND((G30*F30),2)</f>
      </c>
    </row>
    <row r="31" ht="114.75">
      <c r="D31" s="11" t="s">
        <v>189</v>
      </c>
    </row>
    <row r="32" spans="1:8" ht="12.75">
      <c r="A32" s="10">
        <v>16</v>
      </c>
      <c r="B32" s="10" t="s">
        <v>67</v>
      </c>
      <c r="C32" s="10" t="s">
        <v>29</v>
      </c>
      <c r="D32" s="10" t="s">
        <v>190</v>
      </c>
      <c r="E32" s="10" t="s">
        <v>44</v>
      </c>
      <c r="F32" s="5">
        <v>42.42</v>
      </c>
      <c r="G32" s="9"/>
      <c r="H32" s="8">
        <f>ROUND((G32*F32),2)</f>
      </c>
    </row>
    <row r="33" ht="25.5">
      <c r="D33" s="11" t="s">
        <v>191</v>
      </c>
    </row>
    <row r="34" spans="1:8" ht="12.75">
      <c r="A34" s="10">
        <v>18</v>
      </c>
      <c r="B34" s="10" t="s">
        <v>192</v>
      </c>
      <c r="C34" s="10" t="s">
        <v>29</v>
      </c>
      <c r="D34" s="10" t="s">
        <v>193</v>
      </c>
      <c r="E34" s="10" t="s">
        <v>75</v>
      </c>
      <c r="F34" s="5">
        <v>69.7</v>
      </c>
      <c r="G34" s="9"/>
      <c r="H34" s="8">
        <f>ROUND((G34*F34),2)</f>
      </c>
    </row>
    <row r="35" ht="51">
      <c r="D35" s="11" t="s">
        <v>194</v>
      </c>
    </row>
    <row r="36" spans="1:16" ht="12.75" customHeight="1">
      <c r="A36" s="12"/>
      <c r="B36" s="12"/>
      <c r="C36" s="12" t="s">
        <v>10</v>
      </c>
      <c r="D36" s="12" t="s">
        <v>41</v>
      </c>
      <c r="E36" s="12"/>
      <c r="F36" s="12"/>
      <c r="G36" s="12"/>
      <c r="H36" s="12">
        <f>SUM(H22:H35)</f>
      </c>
      <c r="P36">
        <f>SUM(P22:P35)</f>
      </c>
    </row>
    <row r="38" spans="1:8" ht="12.75" customHeight="1">
      <c r="A38" s="4"/>
      <c r="B38" s="4"/>
      <c r="C38" s="4" t="s">
        <v>107</v>
      </c>
      <c r="D38" s="4" t="s">
        <v>106</v>
      </c>
      <c r="E38" s="4"/>
      <c r="F38" s="6"/>
      <c r="G38" s="4"/>
      <c r="H38" s="6"/>
    </row>
    <row r="39" spans="1:8" ht="12.75">
      <c r="A39" s="10">
        <v>36</v>
      </c>
      <c r="B39" s="10" t="s">
        <v>195</v>
      </c>
      <c r="C39" s="10" t="s">
        <v>29</v>
      </c>
      <c r="D39" s="10" t="s">
        <v>196</v>
      </c>
      <c r="E39" s="10" t="s">
        <v>110</v>
      </c>
      <c r="F39" s="5">
        <v>30</v>
      </c>
      <c r="G39" s="9"/>
      <c r="H39" s="8">
        <f>ROUND((G39*F39),2)</f>
      </c>
    </row>
    <row r="40" ht="25.5">
      <c r="D40" s="11" t="s">
        <v>197</v>
      </c>
    </row>
    <row r="41" spans="1:8" ht="12.75">
      <c r="A41" s="10">
        <v>24</v>
      </c>
      <c r="B41" s="10" t="s">
        <v>198</v>
      </c>
      <c r="C41" s="10" t="s">
        <v>29</v>
      </c>
      <c r="D41" s="10" t="s">
        <v>199</v>
      </c>
      <c r="E41" s="10" t="s">
        <v>114</v>
      </c>
      <c r="F41" s="5">
        <v>2</v>
      </c>
      <c r="G41" s="9"/>
      <c r="H41" s="8">
        <f>ROUND((G41*F41),2)</f>
      </c>
    </row>
    <row r="42" spans="1:8" ht="12.75">
      <c r="A42" s="10">
        <v>25</v>
      </c>
      <c r="B42" s="10" t="s">
        <v>200</v>
      </c>
      <c r="C42" s="10" t="s">
        <v>29</v>
      </c>
      <c r="D42" s="10" t="s">
        <v>201</v>
      </c>
      <c r="E42" s="10" t="s">
        <v>114</v>
      </c>
      <c r="F42" s="5">
        <v>2</v>
      </c>
      <c r="G42" s="9"/>
      <c r="H42" s="8">
        <f>ROUND((G42*F42),2)</f>
      </c>
    </row>
    <row r="43" spans="1:8" ht="12.75">
      <c r="A43" s="10">
        <v>37</v>
      </c>
      <c r="B43" s="10" t="s">
        <v>202</v>
      </c>
      <c r="C43" s="10" t="s">
        <v>29</v>
      </c>
      <c r="D43" s="10" t="s">
        <v>203</v>
      </c>
      <c r="E43" s="10" t="s">
        <v>110</v>
      </c>
      <c r="F43" s="5">
        <v>13.97</v>
      </c>
      <c r="G43" s="9"/>
      <c r="H43" s="8">
        <f>ROUND((G43*F43),2)</f>
      </c>
    </row>
    <row r="44" ht="51">
      <c r="D44" s="11" t="s">
        <v>204</v>
      </c>
    </row>
    <row r="45" spans="1:8" ht="12.75">
      <c r="A45" s="10">
        <v>38</v>
      </c>
      <c r="B45" s="10" t="s">
        <v>205</v>
      </c>
      <c r="C45" s="10" t="s">
        <v>29</v>
      </c>
      <c r="D45" s="10" t="s">
        <v>206</v>
      </c>
      <c r="E45" s="10" t="s">
        <v>44</v>
      </c>
      <c r="F45" s="5">
        <v>5.436</v>
      </c>
      <c r="G45" s="9"/>
      <c r="H45" s="8">
        <f>ROUND((G45*F45),2)</f>
      </c>
    </row>
    <row r="46" ht="38.25">
      <c r="D46" s="11" t="s">
        <v>207</v>
      </c>
    </row>
    <row r="47" spans="1:8" ht="12.75">
      <c r="A47" s="10">
        <v>39</v>
      </c>
      <c r="B47" s="10" t="s">
        <v>208</v>
      </c>
      <c r="C47" s="10" t="s">
        <v>29</v>
      </c>
      <c r="D47" s="10" t="s">
        <v>209</v>
      </c>
      <c r="E47" s="10" t="s">
        <v>44</v>
      </c>
      <c r="F47" s="5">
        <v>18.015</v>
      </c>
      <c r="G47" s="9"/>
      <c r="H47" s="8">
        <f>ROUND((G47*F47),2)</f>
      </c>
    </row>
    <row r="48" ht="63.75">
      <c r="D48" s="11" t="s">
        <v>210</v>
      </c>
    </row>
    <row r="49" spans="1:8" ht="12.75">
      <c r="A49" s="10">
        <v>32</v>
      </c>
      <c r="B49" s="10" t="s">
        <v>211</v>
      </c>
      <c r="C49" s="10" t="s">
        <v>29</v>
      </c>
      <c r="D49" s="10" t="s">
        <v>212</v>
      </c>
      <c r="E49" s="10" t="s">
        <v>75</v>
      </c>
      <c r="F49" s="5">
        <v>71.485</v>
      </c>
      <c r="G49" s="9"/>
      <c r="H49" s="8">
        <f>ROUND((G49*F49),2)</f>
      </c>
    </row>
    <row r="50" ht="51">
      <c r="D50" s="11" t="s">
        <v>213</v>
      </c>
    </row>
    <row r="51" spans="1:16" ht="12.75" customHeight="1">
      <c r="A51" s="12"/>
      <c r="B51" s="12"/>
      <c r="C51" s="12" t="s">
        <v>107</v>
      </c>
      <c r="D51" s="12" t="s">
        <v>106</v>
      </c>
      <c r="E51" s="12"/>
      <c r="F51" s="12"/>
      <c r="G51" s="12"/>
      <c r="H51" s="12">
        <f>SUM(H39:H50)</f>
      </c>
      <c r="P51">
        <f>SUM(P39:P50)</f>
      </c>
    </row>
    <row r="53" spans="1:16" ht="12.75" customHeight="1">
      <c r="A53" s="12"/>
      <c r="B53" s="12"/>
      <c r="C53" s="12"/>
      <c r="D53" s="12" t="s">
        <v>119</v>
      </c>
      <c r="E53" s="12"/>
      <c r="F53" s="12"/>
      <c r="G53" s="12"/>
      <c r="H53" s="12">
        <f>+H19+H36+H51</f>
      </c>
      <c r="P53">
        <f>+P19+P36+P51</f>
      </c>
    </row>
    <row r="55" spans="1:8" ht="12.75" customHeight="1">
      <c r="A55" s="4" t="s">
        <v>120</v>
      </c>
      <c r="B55" s="4"/>
      <c r="C55" s="4"/>
      <c r="D55" s="4"/>
      <c r="E55" s="4"/>
      <c r="F55" s="4"/>
      <c r="G55" s="4"/>
      <c r="H55" s="4"/>
    </row>
    <row r="56" spans="1:8" ht="12.75" customHeight="1">
      <c r="A56" s="4"/>
      <c r="B56" s="4"/>
      <c r="C56" s="4"/>
      <c r="D56" s="4" t="s">
        <v>121</v>
      </c>
      <c r="E56" s="4"/>
      <c r="F56" s="4"/>
      <c r="G56" s="4"/>
      <c r="H56" s="4"/>
    </row>
    <row r="57" spans="1:16" ht="12.75" customHeight="1">
      <c r="A57" s="12"/>
      <c r="B57" s="12"/>
      <c r="C57" s="12"/>
      <c r="D57" s="12" t="s">
        <v>122</v>
      </c>
      <c r="E57" s="12"/>
      <c r="F57" s="12"/>
      <c r="G57" s="12"/>
      <c r="H57" s="12">
        <v>0</v>
      </c>
      <c r="P57">
        <v>0</v>
      </c>
    </row>
    <row r="58" spans="1:8" ht="12.75" customHeight="1">
      <c r="A58" s="12"/>
      <c r="B58" s="12"/>
      <c r="C58" s="12"/>
      <c r="D58" s="12" t="s">
        <v>123</v>
      </c>
      <c r="E58" s="12"/>
      <c r="F58" s="12"/>
      <c r="G58" s="12"/>
      <c r="H58" s="12"/>
    </row>
    <row r="59" spans="1:16" ht="12.75" customHeight="1">
      <c r="A59" s="12"/>
      <c r="B59" s="12"/>
      <c r="C59" s="12"/>
      <c r="D59" s="12" t="s">
        <v>124</v>
      </c>
      <c r="E59" s="12"/>
      <c r="F59" s="12"/>
      <c r="G59" s="12"/>
      <c r="H59" s="12">
        <v>0</v>
      </c>
      <c r="P59">
        <v>0</v>
      </c>
    </row>
    <row r="60" spans="1:16" ht="12.75" customHeight="1">
      <c r="A60" s="12"/>
      <c r="B60" s="12"/>
      <c r="C60" s="12"/>
      <c r="D60" s="12" t="s">
        <v>125</v>
      </c>
      <c r="E60" s="12"/>
      <c r="F60" s="12"/>
      <c r="G60" s="12"/>
      <c r="H60" s="12">
        <f>H57+H59</f>
      </c>
      <c r="P60">
        <f>P57+P59</f>
      </c>
    </row>
    <row r="62" spans="1:16" ht="12.75" customHeight="1">
      <c r="A62" s="12"/>
      <c r="B62" s="12"/>
      <c r="C62" s="12"/>
      <c r="D62" s="12" t="s">
        <v>125</v>
      </c>
      <c r="E62" s="12"/>
      <c r="F62" s="12"/>
      <c r="G62" s="12"/>
      <c r="H62" s="12">
        <f>H53+H60</f>
      </c>
      <c r="P62">
        <f>P53+P60</f>
      </c>
    </row>
  </sheetData>
  <sheetProtection password="C44A" sheet="1" objects="1" scenarios="1"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1" t="s">
        <v>0</v>
      </c>
    </row>
    <row r="2" ht="12.75" customHeight="1">
      <c r="C2" s="2" t="s">
        <v>1</v>
      </c>
    </row>
    <row r="4" spans="1:5" ht="12.75" customHeight="1">
      <c r="A4" t="s">
        <v>2</v>
      </c>
      <c r="C4" s="1" t="s">
        <v>5</v>
      </c>
      <c r="D4" s="1" t="s">
        <v>6</v>
      </c>
      <c r="E4" s="1"/>
    </row>
    <row r="5" spans="1:5" ht="12.75" customHeight="1">
      <c r="A5" t="s">
        <v>3</v>
      </c>
      <c r="C5" s="1" t="s">
        <v>214</v>
      </c>
      <c r="D5" s="1" t="s">
        <v>215</v>
      </c>
      <c r="E5" s="1"/>
    </row>
    <row r="6" spans="1:5" ht="12.75" customHeight="1">
      <c r="A6" t="s">
        <v>4</v>
      </c>
      <c r="C6" s="1" t="s">
        <v>214</v>
      </c>
      <c r="D6" s="1" t="s">
        <v>215</v>
      </c>
      <c r="E6" s="1"/>
    </row>
    <row r="7" spans="3:5" ht="12.75" customHeight="1">
      <c r="C7" s="1"/>
      <c r="D7" s="1"/>
      <c r="E7" s="1"/>
    </row>
    <row r="8" spans="1:8" ht="12.75" customHeight="1">
      <c r="A8" s="3" t="s">
        <v>9</v>
      </c>
      <c r="B8" s="3" t="s">
        <v>11</v>
      </c>
      <c r="C8" s="3" t="s">
        <v>12</v>
      </c>
      <c r="D8" s="3" t="s">
        <v>13</v>
      </c>
      <c r="E8" s="3" t="s">
        <v>14</v>
      </c>
      <c r="F8" s="3" t="s">
        <v>15</v>
      </c>
      <c r="G8" s="3" t="s">
        <v>16</v>
      </c>
      <c r="H8" s="3"/>
    </row>
    <row r="9" spans="1:8" ht="28.5">
      <c r="A9" s="3"/>
      <c r="B9" s="3"/>
      <c r="C9" s="3"/>
      <c r="D9" s="3"/>
      <c r="E9" s="3"/>
      <c r="F9" s="3"/>
      <c r="G9" s="3" t="s">
        <v>17</v>
      </c>
      <c r="H9" s="3" t="s">
        <v>18</v>
      </c>
    </row>
    <row r="10" spans="1:8" ht="14.25">
      <c r="A10" s="3" t="s">
        <v>10</v>
      </c>
      <c r="B10" s="3" t="s">
        <v>19</v>
      </c>
      <c r="C10" s="3" t="s">
        <v>20</v>
      </c>
      <c r="D10" s="3" t="s">
        <v>21</v>
      </c>
      <c r="E10" s="3" t="s">
        <v>22</v>
      </c>
      <c r="F10" s="3" t="s">
        <v>23</v>
      </c>
      <c r="G10" s="3" t="s">
        <v>24</v>
      </c>
      <c r="H10" s="3" t="s">
        <v>25</v>
      </c>
    </row>
    <row r="11" spans="1:8" ht="12.75" customHeight="1">
      <c r="A11" s="4"/>
      <c r="B11" s="4"/>
      <c r="C11" s="4" t="s">
        <v>27</v>
      </c>
      <c r="D11" s="4" t="s">
        <v>26</v>
      </c>
      <c r="E11" s="4"/>
      <c r="F11" s="6"/>
      <c r="G11" s="4"/>
      <c r="H11" s="6"/>
    </row>
    <row r="12" spans="1:8" ht="12.75">
      <c r="A12" s="10">
        <v>90</v>
      </c>
      <c r="B12" s="10" t="s">
        <v>28</v>
      </c>
      <c r="C12" s="10" t="s">
        <v>29</v>
      </c>
      <c r="D12" s="10" t="s">
        <v>30</v>
      </c>
      <c r="E12" s="10" t="s">
        <v>31</v>
      </c>
      <c r="F12" s="5">
        <v>34.2</v>
      </c>
      <c r="G12" s="9"/>
      <c r="H12" s="8">
        <f>ROUND((G12*F12),2)</f>
      </c>
    </row>
    <row r="13" ht="38.25">
      <c r="D13" s="11" t="s">
        <v>216</v>
      </c>
    </row>
    <row r="14" spans="1:8" ht="12.75">
      <c r="A14" s="10">
        <v>3</v>
      </c>
      <c r="B14" s="10" t="s">
        <v>217</v>
      </c>
      <c r="C14" s="10" t="s">
        <v>29</v>
      </c>
      <c r="D14" s="10" t="s">
        <v>218</v>
      </c>
      <c r="E14" s="10" t="s">
        <v>114</v>
      </c>
      <c r="F14" s="5">
        <v>1</v>
      </c>
      <c r="G14" s="9"/>
      <c r="H14" s="8">
        <f>ROUND((G14*F14),2)</f>
      </c>
    </row>
    <row r="15" spans="1:8" ht="12.75">
      <c r="A15" s="10">
        <v>4</v>
      </c>
      <c r="B15" s="10" t="s">
        <v>36</v>
      </c>
      <c r="C15" s="10" t="s">
        <v>29</v>
      </c>
      <c r="D15" s="10" t="s">
        <v>37</v>
      </c>
      <c r="E15" s="10" t="s">
        <v>38</v>
      </c>
      <c r="F15" s="5">
        <v>1</v>
      </c>
      <c r="G15" s="9"/>
      <c r="H15" s="8">
        <f>ROUND((G15*F15),2)</f>
      </c>
    </row>
    <row r="16" spans="1:8" ht="12.75">
      <c r="A16" s="10">
        <v>5</v>
      </c>
      <c r="B16" s="10" t="s">
        <v>39</v>
      </c>
      <c r="C16" s="10" t="s">
        <v>29</v>
      </c>
      <c r="D16" s="10" t="s">
        <v>40</v>
      </c>
      <c r="E16" s="10" t="s">
        <v>38</v>
      </c>
      <c r="F16" s="5">
        <v>1</v>
      </c>
      <c r="G16" s="9"/>
      <c r="H16" s="8">
        <f>ROUND((G16*F16),2)</f>
      </c>
    </row>
    <row r="17" spans="1:8" ht="12.75">
      <c r="A17" s="10">
        <v>6</v>
      </c>
      <c r="B17" s="10" t="s">
        <v>219</v>
      </c>
      <c r="C17" s="10" t="s">
        <v>29</v>
      </c>
      <c r="D17" s="10" t="s">
        <v>220</v>
      </c>
      <c r="E17" s="10" t="s">
        <v>221</v>
      </c>
      <c r="F17" s="5">
        <v>1</v>
      </c>
      <c r="G17" s="9"/>
      <c r="H17" s="8">
        <f>ROUND((G17*F17),2)</f>
      </c>
    </row>
    <row r="18" spans="1:8" ht="12.75">
      <c r="A18" s="10">
        <v>7</v>
      </c>
      <c r="B18" s="10" t="s">
        <v>222</v>
      </c>
      <c r="C18" s="10" t="s">
        <v>29</v>
      </c>
      <c r="D18" s="10" t="s">
        <v>223</v>
      </c>
      <c r="E18" s="10" t="s">
        <v>114</v>
      </c>
      <c r="F18" s="5">
        <v>1</v>
      </c>
      <c r="G18" s="9"/>
      <c r="H18" s="8">
        <f>ROUND((G18*F18),2)</f>
      </c>
    </row>
    <row r="19" spans="1:8" ht="12.75">
      <c r="A19" s="10">
        <v>9</v>
      </c>
      <c r="B19" s="10" t="s">
        <v>172</v>
      </c>
      <c r="C19" s="10" t="s">
        <v>29</v>
      </c>
      <c r="D19" s="10" t="s">
        <v>224</v>
      </c>
      <c r="E19" s="10" t="s">
        <v>174</v>
      </c>
      <c r="F19" s="5">
        <v>1</v>
      </c>
      <c r="G19" s="9"/>
      <c r="H19" s="8">
        <f>ROUND((G19*F19),2)</f>
      </c>
    </row>
    <row r="20" spans="1:16" ht="12.75" customHeight="1">
      <c r="A20" s="12"/>
      <c r="B20" s="12"/>
      <c r="C20" s="12" t="s">
        <v>27</v>
      </c>
      <c r="D20" s="12" t="s">
        <v>26</v>
      </c>
      <c r="E20" s="12"/>
      <c r="F20" s="12"/>
      <c r="G20" s="12"/>
      <c r="H20" s="12">
        <f>SUM(H12:H19)</f>
      </c>
      <c r="P20">
        <f>SUM(P12:P19)</f>
      </c>
    </row>
    <row r="22" spans="1:8" ht="12.75" customHeight="1">
      <c r="A22" s="4"/>
      <c r="B22" s="4"/>
      <c r="C22" s="4" t="s">
        <v>10</v>
      </c>
      <c r="D22" s="4" t="s">
        <v>41</v>
      </c>
      <c r="E22" s="4"/>
      <c r="F22" s="6"/>
      <c r="G22" s="4"/>
      <c r="H22" s="6"/>
    </row>
    <row r="23" spans="1:8" ht="12.75">
      <c r="A23" s="10">
        <v>72</v>
      </c>
      <c r="B23" s="10" t="s">
        <v>225</v>
      </c>
      <c r="C23" s="10" t="s">
        <v>29</v>
      </c>
      <c r="D23" s="10" t="s">
        <v>226</v>
      </c>
      <c r="E23" s="10" t="s">
        <v>44</v>
      </c>
      <c r="F23" s="5">
        <v>18</v>
      </c>
      <c r="G23" s="9"/>
      <c r="H23" s="8">
        <f>ROUND((G23*F23),2)</f>
      </c>
    </row>
    <row r="24" ht="38.25">
      <c r="D24" s="11" t="s">
        <v>227</v>
      </c>
    </row>
    <row r="25" spans="1:8" ht="12.75">
      <c r="A25" s="10">
        <v>74</v>
      </c>
      <c r="B25" s="10" t="s">
        <v>67</v>
      </c>
      <c r="C25" s="10" t="s">
        <v>29</v>
      </c>
      <c r="D25" s="10" t="s">
        <v>190</v>
      </c>
      <c r="E25" s="10" t="s">
        <v>44</v>
      </c>
      <c r="F25" s="5">
        <v>18</v>
      </c>
      <c r="G25" s="9"/>
      <c r="H25" s="8">
        <f>ROUND((G25*F25),2)</f>
      </c>
    </row>
    <row r="26" ht="25.5">
      <c r="D26" s="11" t="s">
        <v>228</v>
      </c>
    </row>
    <row r="27" spans="1:8" ht="12.75">
      <c r="A27" s="10">
        <v>73</v>
      </c>
      <c r="B27" s="10" t="s">
        <v>229</v>
      </c>
      <c r="C27" s="10" t="s">
        <v>29</v>
      </c>
      <c r="D27" s="10" t="s">
        <v>230</v>
      </c>
      <c r="E27" s="10" t="s">
        <v>44</v>
      </c>
      <c r="F27" s="5">
        <v>21.315</v>
      </c>
      <c r="G27" s="9"/>
      <c r="H27" s="8">
        <f>ROUND((G27*F27),2)</f>
      </c>
    </row>
    <row r="28" ht="38.25">
      <c r="D28" s="11" t="s">
        <v>231</v>
      </c>
    </row>
    <row r="29" spans="1:8" ht="12.75">
      <c r="A29" s="10">
        <v>71</v>
      </c>
      <c r="B29" s="10" t="s">
        <v>232</v>
      </c>
      <c r="C29" s="10" t="s">
        <v>29</v>
      </c>
      <c r="D29" s="10" t="s">
        <v>233</v>
      </c>
      <c r="E29" s="10" t="s">
        <v>44</v>
      </c>
      <c r="F29" s="5">
        <v>18</v>
      </c>
      <c r="G29" s="9"/>
      <c r="H29" s="8">
        <f>ROUND((G29*F29),2)</f>
      </c>
    </row>
    <row r="30" ht="38.25">
      <c r="D30" s="11" t="s">
        <v>227</v>
      </c>
    </row>
    <row r="31" spans="1:8" ht="12.75">
      <c r="A31" s="10">
        <v>75</v>
      </c>
      <c r="B31" s="10" t="s">
        <v>234</v>
      </c>
      <c r="C31" s="10" t="s">
        <v>29</v>
      </c>
      <c r="D31" s="10" t="s">
        <v>235</v>
      </c>
      <c r="E31" s="10" t="s">
        <v>75</v>
      </c>
      <c r="F31" s="5">
        <v>17.5</v>
      </c>
      <c r="G31" s="9"/>
      <c r="H31" s="8">
        <f>ROUND((G31*F31),2)</f>
      </c>
    </row>
    <row r="32" ht="25.5">
      <c r="D32" s="11" t="s">
        <v>236</v>
      </c>
    </row>
    <row r="33" spans="1:16" ht="12.75" customHeight="1">
      <c r="A33" s="12"/>
      <c r="B33" s="12"/>
      <c r="C33" s="12" t="s">
        <v>10</v>
      </c>
      <c r="D33" s="12" t="s">
        <v>41</v>
      </c>
      <c r="E33" s="12"/>
      <c r="F33" s="12"/>
      <c r="G33" s="12"/>
      <c r="H33" s="12">
        <f>SUM(H23:H32)</f>
      </c>
      <c r="P33">
        <f>SUM(P23:P32)</f>
      </c>
    </row>
    <row r="35" spans="1:8" ht="12.75" customHeight="1">
      <c r="A35" s="4"/>
      <c r="B35" s="4"/>
      <c r="C35" s="4" t="s">
        <v>19</v>
      </c>
      <c r="D35" s="4" t="s">
        <v>83</v>
      </c>
      <c r="E35" s="4"/>
      <c r="F35" s="6"/>
      <c r="G35" s="4"/>
      <c r="H35" s="6"/>
    </row>
    <row r="36" spans="1:8" ht="12.75">
      <c r="A36" s="10">
        <v>76</v>
      </c>
      <c r="B36" s="10" t="s">
        <v>237</v>
      </c>
      <c r="C36" s="10" t="s">
        <v>29</v>
      </c>
      <c r="D36" s="10" t="s">
        <v>238</v>
      </c>
      <c r="E36" s="10" t="s">
        <v>110</v>
      </c>
      <c r="F36" s="5">
        <v>22</v>
      </c>
      <c r="G36" s="9"/>
      <c r="H36" s="8">
        <f>ROUND((G36*F36),2)</f>
      </c>
    </row>
    <row r="37" ht="25.5">
      <c r="D37" s="11" t="s">
        <v>239</v>
      </c>
    </row>
    <row r="38" spans="1:8" ht="12.75">
      <c r="A38" s="10">
        <v>18</v>
      </c>
      <c r="B38" s="10" t="s">
        <v>240</v>
      </c>
      <c r="C38" s="10" t="s">
        <v>29</v>
      </c>
      <c r="D38" s="10" t="s">
        <v>241</v>
      </c>
      <c r="E38" s="10" t="s">
        <v>44</v>
      </c>
      <c r="F38" s="5">
        <v>0.149</v>
      </c>
      <c r="G38" s="9"/>
      <c r="H38" s="8">
        <f>ROUND((G38*F38),2)</f>
      </c>
    </row>
    <row r="39" ht="51">
      <c r="D39" s="11" t="s">
        <v>242</v>
      </c>
    </row>
    <row r="40" spans="1:16" ht="12.75" customHeight="1">
      <c r="A40" s="12"/>
      <c r="B40" s="12"/>
      <c r="C40" s="12" t="s">
        <v>19</v>
      </c>
      <c r="D40" s="12" t="s">
        <v>83</v>
      </c>
      <c r="E40" s="12"/>
      <c r="F40" s="12"/>
      <c r="G40" s="12"/>
      <c r="H40" s="12">
        <f>SUM(H36:H39)</f>
      </c>
      <c r="P40">
        <f>SUM(P36:P39)</f>
      </c>
    </row>
    <row r="42" spans="1:8" ht="12.75" customHeight="1">
      <c r="A42" s="4"/>
      <c r="B42" s="4"/>
      <c r="C42" s="4" t="s">
        <v>20</v>
      </c>
      <c r="D42" s="4" t="s">
        <v>243</v>
      </c>
      <c r="E42" s="4"/>
      <c r="F42" s="6"/>
      <c r="G42" s="4"/>
      <c r="H42" s="6"/>
    </row>
    <row r="43" spans="1:8" ht="12.75">
      <c r="A43" s="10">
        <v>25</v>
      </c>
      <c r="B43" s="10" t="s">
        <v>244</v>
      </c>
      <c r="C43" s="10" t="s">
        <v>29</v>
      </c>
      <c r="D43" s="10" t="s">
        <v>245</v>
      </c>
      <c r="E43" s="10" t="s">
        <v>44</v>
      </c>
      <c r="F43" s="5">
        <v>7.061</v>
      </c>
      <c r="G43" s="9"/>
      <c r="H43" s="8">
        <f>ROUND((G43*F43),2)</f>
      </c>
    </row>
    <row r="44" ht="38.25">
      <c r="D44" s="11" t="s">
        <v>246</v>
      </c>
    </row>
    <row r="45" spans="1:8" ht="12.75">
      <c r="A45" s="10">
        <v>26</v>
      </c>
      <c r="B45" s="10" t="s">
        <v>247</v>
      </c>
      <c r="C45" s="10" t="s">
        <v>29</v>
      </c>
      <c r="D45" s="10" t="s">
        <v>248</v>
      </c>
      <c r="E45" s="10" t="s">
        <v>31</v>
      </c>
      <c r="F45" s="5">
        <v>1.42</v>
      </c>
      <c r="G45" s="9"/>
      <c r="H45" s="8">
        <f>ROUND((G45*F45),2)</f>
      </c>
    </row>
    <row r="46" ht="25.5">
      <c r="D46" s="11" t="s">
        <v>249</v>
      </c>
    </row>
    <row r="47" spans="1:8" ht="12.75">
      <c r="A47" s="10">
        <v>77</v>
      </c>
      <c r="B47" s="10" t="s">
        <v>250</v>
      </c>
      <c r="C47" s="10" t="s">
        <v>29</v>
      </c>
      <c r="D47" s="10" t="s">
        <v>251</v>
      </c>
      <c r="E47" s="10" t="s">
        <v>44</v>
      </c>
      <c r="F47" s="5">
        <v>12.744</v>
      </c>
      <c r="G47" s="9"/>
      <c r="H47" s="8">
        <f>ROUND((G47*F47),2)</f>
      </c>
    </row>
    <row r="48" ht="38.25">
      <c r="D48" s="11" t="s">
        <v>252</v>
      </c>
    </row>
    <row r="49" spans="1:8" ht="12.75">
      <c r="A49" s="10">
        <v>31</v>
      </c>
      <c r="B49" s="10" t="s">
        <v>253</v>
      </c>
      <c r="C49" s="10" t="s">
        <v>29</v>
      </c>
      <c r="D49" s="10" t="s">
        <v>254</v>
      </c>
      <c r="E49" s="10" t="s">
        <v>31</v>
      </c>
      <c r="F49" s="5">
        <v>3.001</v>
      </c>
      <c r="G49" s="9"/>
      <c r="H49" s="8">
        <f>ROUND((G49*F49),2)</f>
      </c>
    </row>
    <row r="50" ht="25.5">
      <c r="D50" s="11" t="s">
        <v>255</v>
      </c>
    </row>
    <row r="51" spans="1:16" ht="12.75" customHeight="1">
      <c r="A51" s="12"/>
      <c r="B51" s="12"/>
      <c r="C51" s="12" t="s">
        <v>20</v>
      </c>
      <c r="D51" s="12" t="s">
        <v>243</v>
      </c>
      <c r="E51" s="12"/>
      <c r="F51" s="12"/>
      <c r="G51" s="12"/>
      <c r="H51" s="12">
        <f>SUM(H43:H50)</f>
      </c>
      <c r="P51">
        <f>SUM(P43:P50)</f>
      </c>
    </row>
    <row r="53" spans="1:8" ht="12.75" customHeight="1">
      <c r="A53" s="4"/>
      <c r="B53" s="4"/>
      <c r="C53" s="4" t="s">
        <v>21</v>
      </c>
      <c r="D53" s="4" t="s">
        <v>256</v>
      </c>
      <c r="E53" s="4"/>
      <c r="F53" s="6"/>
      <c r="G53" s="4"/>
      <c r="H53" s="6"/>
    </row>
    <row r="54" spans="1:8" ht="12.75">
      <c r="A54" s="10">
        <v>37</v>
      </c>
      <c r="B54" s="10" t="s">
        <v>257</v>
      </c>
      <c r="C54" s="10" t="s">
        <v>29</v>
      </c>
      <c r="D54" s="10" t="s">
        <v>258</v>
      </c>
      <c r="E54" s="10" t="s">
        <v>44</v>
      </c>
      <c r="F54" s="5">
        <v>14.544</v>
      </c>
      <c r="G54" s="9"/>
      <c r="H54" s="8">
        <f>ROUND((G54*F54),2)</f>
      </c>
    </row>
    <row r="55" ht="102">
      <c r="D55" s="11" t="s">
        <v>259</v>
      </c>
    </row>
    <row r="56" spans="1:8" ht="12.75">
      <c r="A56" s="10">
        <v>78</v>
      </c>
      <c r="B56" s="10" t="s">
        <v>260</v>
      </c>
      <c r="C56" s="10" t="s">
        <v>29</v>
      </c>
      <c r="D56" s="10" t="s">
        <v>261</v>
      </c>
      <c r="E56" s="10" t="s">
        <v>44</v>
      </c>
      <c r="F56" s="5">
        <v>9.682</v>
      </c>
      <c r="G56" s="9"/>
      <c r="H56" s="8">
        <f>ROUND((G56*F56),2)</f>
      </c>
    </row>
    <row r="57" ht="51">
      <c r="D57" s="11" t="s">
        <v>262</v>
      </c>
    </row>
    <row r="58" spans="1:8" ht="12.75">
      <c r="A58" s="10">
        <v>79</v>
      </c>
      <c r="B58" s="10" t="s">
        <v>263</v>
      </c>
      <c r="C58" s="10" t="s">
        <v>29</v>
      </c>
      <c r="D58" s="10" t="s">
        <v>264</v>
      </c>
      <c r="E58" s="10" t="s">
        <v>44</v>
      </c>
      <c r="F58" s="5">
        <v>28.956</v>
      </c>
      <c r="G58" s="9"/>
      <c r="H58" s="8">
        <f>ROUND((G58*F58),2)</f>
      </c>
    </row>
    <row r="59" ht="76.5">
      <c r="D59" s="11" t="s">
        <v>265</v>
      </c>
    </row>
    <row r="60" spans="1:8" ht="12.75">
      <c r="A60" s="10">
        <v>80</v>
      </c>
      <c r="B60" s="10" t="s">
        <v>266</v>
      </c>
      <c r="C60" s="10" t="s">
        <v>29</v>
      </c>
      <c r="D60" s="10" t="s">
        <v>267</v>
      </c>
      <c r="E60" s="10" t="s">
        <v>31</v>
      </c>
      <c r="F60" s="5">
        <v>4.155</v>
      </c>
      <c r="G60" s="9"/>
      <c r="H60" s="8">
        <f>ROUND((G60*F60),2)</f>
      </c>
    </row>
    <row r="61" ht="25.5">
      <c r="D61" s="11" t="s">
        <v>268</v>
      </c>
    </row>
    <row r="62" spans="1:8" ht="12.75">
      <c r="A62" s="10">
        <v>91</v>
      </c>
      <c r="B62" s="10" t="s">
        <v>269</v>
      </c>
      <c r="C62" s="10" t="s">
        <v>29</v>
      </c>
      <c r="D62" s="10" t="s">
        <v>270</v>
      </c>
      <c r="E62" s="10" t="s">
        <v>44</v>
      </c>
      <c r="F62" s="5">
        <v>4.2</v>
      </c>
      <c r="G62" s="9"/>
      <c r="H62" s="8">
        <f>ROUND((G62*F62),2)</f>
      </c>
    </row>
    <row r="63" ht="51">
      <c r="D63" s="11" t="s">
        <v>271</v>
      </c>
    </row>
    <row r="64" spans="1:8" ht="12.75">
      <c r="A64" s="10">
        <v>39</v>
      </c>
      <c r="B64" s="10" t="s">
        <v>272</v>
      </c>
      <c r="C64" s="10" t="s">
        <v>29</v>
      </c>
      <c r="D64" s="10" t="s">
        <v>273</v>
      </c>
      <c r="E64" s="10" t="s">
        <v>44</v>
      </c>
      <c r="F64" s="5">
        <v>8.2</v>
      </c>
      <c r="G64" s="9"/>
      <c r="H64" s="8">
        <f>ROUND((G64*F64),2)</f>
      </c>
    </row>
    <row r="65" ht="51">
      <c r="D65" s="11" t="s">
        <v>274</v>
      </c>
    </row>
    <row r="66" spans="1:16" ht="12.75" customHeight="1">
      <c r="A66" s="12"/>
      <c r="B66" s="12"/>
      <c r="C66" s="12" t="s">
        <v>21</v>
      </c>
      <c r="D66" s="12" t="s">
        <v>256</v>
      </c>
      <c r="E66" s="12"/>
      <c r="F66" s="12"/>
      <c r="G66" s="12"/>
      <c r="H66" s="12">
        <f>SUM(H54:H65)</f>
      </c>
      <c r="P66">
        <f>SUM(P54:P65)</f>
      </c>
    </row>
    <row r="68" spans="1:8" ht="12.75" customHeight="1">
      <c r="A68" s="4"/>
      <c r="B68" s="4"/>
      <c r="C68" s="4" t="s">
        <v>22</v>
      </c>
      <c r="D68" s="4" t="s">
        <v>8</v>
      </c>
      <c r="E68" s="4"/>
      <c r="F68" s="6"/>
      <c r="G68" s="4"/>
      <c r="H68" s="6"/>
    </row>
    <row r="69" spans="1:8" ht="12.75">
      <c r="A69" s="10">
        <v>40</v>
      </c>
      <c r="B69" s="10" t="s">
        <v>98</v>
      </c>
      <c r="C69" s="10" t="s">
        <v>29</v>
      </c>
      <c r="D69" s="10" t="s">
        <v>275</v>
      </c>
      <c r="E69" s="10" t="s">
        <v>75</v>
      </c>
      <c r="F69" s="5">
        <v>120.9</v>
      </c>
      <c r="G69" s="9"/>
      <c r="H69" s="8">
        <f>ROUND((G69*F69),2)</f>
      </c>
    </row>
    <row r="70" ht="38.25">
      <c r="D70" s="11" t="s">
        <v>276</v>
      </c>
    </row>
    <row r="71" spans="1:8" ht="12.75">
      <c r="A71" s="10">
        <v>41</v>
      </c>
      <c r="B71" s="10" t="s">
        <v>100</v>
      </c>
      <c r="C71" s="10" t="s">
        <v>29</v>
      </c>
      <c r="D71" s="10" t="s">
        <v>277</v>
      </c>
      <c r="E71" s="10" t="s">
        <v>75</v>
      </c>
      <c r="F71" s="5">
        <v>60.45</v>
      </c>
      <c r="G71" s="9"/>
      <c r="H71" s="8">
        <f>ROUND((G71*F71),2)</f>
      </c>
    </row>
    <row r="72" ht="25.5">
      <c r="D72" s="11" t="s">
        <v>278</v>
      </c>
    </row>
    <row r="73" spans="1:8" ht="12.75">
      <c r="A73" s="10">
        <v>81</v>
      </c>
      <c r="B73" s="10" t="s">
        <v>279</v>
      </c>
      <c r="C73" s="10" t="s">
        <v>29</v>
      </c>
      <c r="D73" s="10" t="s">
        <v>280</v>
      </c>
      <c r="E73" s="10" t="s">
        <v>44</v>
      </c>
      <c r="F73" s="5">
        <v>3.023</v>
      </c>
      <c r="G73" s="9"/>
      <c r="H73" s="8">
        <f>ROUND((G73*F73),2)</f>
      </c>
    </row>
    <row r="74" ht="38.25">
      <c r="D74" s="11" t="s">
        <v>281</v>
      </c>
    </row>
    <row r="75" spans="1:8" ht="12.75">
      <c r="A75" s="10">
        <v>42</v>
      </c>
      <c r="B75" s="10" t="s">
        <v>282</v>
      </c>
      <c r="C75" s="10" t="s">
        <v>29</v>
      </c>
      <c r="D75" s="10" t="s">
        <v>283</v>
      </c>
      <c r="E75" s="10" t="s">
        <v>75</v>
      </c>
      <c r="F75" s="5">
        <v>60.45</v>
      </c>
      <c r="G75" s="9"/>
      <c r="H75" s="8">
        <f>ROUND((G75*F75),2)</f>
      </c>
    </row>
    <row r="76" ht="25.5">
      <c r="D76" s="11" t="s">
        <v>278</v>
      </c>
    </row>
    <row r="77" spans="1:16" ht="12.75" customHeight="1">
      <c r="A77" s="12"/>
      <c r="B77" s="12"/>
      <c r="C77" s="12" t="s">
        <v>22</v>
      </c>
      <c r="D77" s="12" t="s">
        <v>8</v>
      </c>
      <c r="E77" s="12"/>
      <c r="F77" s="12"/>
      <c r="G77" s="12"/>
      <c r="H77" s="12">
        <f>SUM(H69:H76)</f>
      </c>
      <c r="P77">
        <f>SUM(P69:P76)</f>
      </c>
    </row>
    <row r="79" spans="1:8" ht="12.75" customHeight="1">
      <c r="A79" s="4"/>
      <c r="B79" s="4"/>
      <c r="C79" s="4" t="s">
        <v>23</v>
      </c>
      <c r="D79" s="4" t="s">
        <v>284</v>
      </c>
      <c r="E79" s="4"/>
      <c r="F79" s="6"/>
      <c r="G79" s="4"/>
      <c r="H79" s="6"/>
    </row>
    <row r="80" spans="1:8" ht="12.75">
      <c r="A80" s="10">
        <v>82</v>
      </c>
      <c r="B80" s="10" t="s">
        <v>285</v>
      </c>
      <c r="C80" s="10" t="s">
        <v>29</v>
      </c>
      <c r="D80" s="10" t="s">
        <v>286</v>
      </c>
      <c r="E80" s="10" t="s">
        <v>75</v>
      </c>
      <c r="F80" s="5">
        <v>146.829</v>
      </c>
      <c r="G80" s="9"/>
      <c r="H80" s="8">
        <f>ROUND((G80*F80),2)</f>
      </c>
    </row>
    <row r="81" ht="89.25">
      <c r="D81" s="11" t="s">
        <v>287</v>
      </c>
    </row>
    <row r="82" spans="1:8" ht="12.75">
      <c r="A82" s="10">
        <v>83</v>
      </c>
      <c r="B82" s="10" t="s">
        <v>288</v>
      </c>
      <c r="C82" s="10" t="s">
        <v>29</v>
      </c>
      <c r="D82" s="10" t="s">
        <v>289</v>
      </c>
      <c r="E82" s="10" t="s">
        <v>75</v>
      </c>
      <c r="F82" s="5">
        <v>17.274</v>
      </c>
      <c r="G82" s="9"/>
      <c r="H82" s="8">
        <f>ROUND((G82*F82),2)</f>
      </c>
    </row>
    <row r="83" ht="76.5">
      <c r="D83" s="11" t="s">
        <v>290</v>
      </c>
    </row>
    <row r="84" spans="1:8" ht="12.75">
      <c r="A84" s="10">
        <v>84</v>
      </c>
      <c r="B84" s="10" t="s">
        <v>291</v>
      </c>
      <c r="C84" s="10" t="s">
        <v>29</v>
      </c>
      <c r="D84" s="10" t="s">
        <v>292</v>
      </c>
      <c r="E84" s="10" t="s">
        <v>75</v>
      </c>
      <c r="F84" s="5">
        <v>8.637</v>
      </c>
      <c r="G84" s="9"/>
      <c r="H84" s="8">
        <f>ROUND((G84*F84),2)</f>
      </c>
    </row>
    <row r="85" ht="76.5">
      <c r="D85" s="11" t="s">
        <v>293</v>
      </c>
    </row>
    <row r="86" spans="1:8" ht="12.75">
      <c r="A86" s="10">
        <v>85</v>
      </c>
      <c r="B86" s="10" t="s">
        <v>294</v>
      </c>
      <c r="C86" s="10" t="s">
        <v>29</v>
      </c>
      <c r="D86" s="10" t="s">
        <v>295</v>
      </c>
      <c r="E86" s="10" t="s">
        <v>75</v>
      </c>
      <c r="F86" s="5">
        <v>17.274</v>
      </c>
      <c r="G86" s="9"/>
      <c r="H86" s="8">
        <f>ROUND((G86*F86),2)</f>
      </c>
    </row>
    <row r="87" ht="76.5">
      <c r="D87" s="11" t="s">
        <v>290</v>
      </c>
    </row>
    <row r="88" spans="1:16" ht="12.75" customHeight="1">
      <c r="A88" s="12"/>
      <c r="B88" s="12"/>
      <c r="C88" s="12" t="s">
        <v>23</v>
      </c>
      <c r="D88" s="12" t="s">
        <v>284</v>
      </c>
      <c r="E88" s="12"/>
      <c r="F88" s="12"/>
      <c r="G88" s="12"/>
      <c r="H88" s="12">
        <f>SUM(H80:H87)</f>
      </c>
      <c r="P88">
        <f>SUM(P80:P87)</f>
      </c>
    </row>
    <row r="90" spans="1:8" ht="12.75" customHeight="1">
      <c r="A90" s="4"/>
      <c r="B90" s="4"/>
      <c r="C90" s="4" t="s">
        <v>24</v>
      </c>
      <c r="D90" s="4" t="s">
        <v>296</v>
      </c>
      <c r="E90" s="4"/>
      <c r="F90" s="6"/>
      <c r="G90" s="4"/>
      <c r="H90" s="6"/>
    </row>
    <row r="91" spans="1:8" ht="12.75">
      <c r="A91" s="10">
        <v>86</v>
      </c>
      <c r="B91" s="10" t="s">
        <v>297</v>
      </c>
      <c r="C91" s="10" t="s">
        <v>29</v>
      </c>
      <c r="D91" s="10" t="s">
        <v>298</v>
      </c>
      <c r="E91" s="10" t="s">
        <v>75</v>
      </c>
      <c r="F91" s="5">
        <v>10.812</v>
      </c>
      <c r="G91" s="9"/>
      <c r="H91" s="8">
        <f>ROUND((G91*F91),2)</f>
      </c>
    </row>
    <row r="92" ht="51">
      <c r="D92" s="11" t="s">
        <v>299</v>
      </c>
    </row>
    <row r="93" spans="1:8" ht="12.75">
      <c r="A93" s="10">
        <v>46</v>
      </c>
      <c r="B93" s="10" t="s">
        <v>300</v>
      </c>
      <c r="C93" s="10" t="s">
        <v>29</v>
      </c>
      <c r="D93" s="10" t="s">
        <v>301</v>
      </c>
      <c r="E93" s="10" t="s">
        <v>75</v>
      </c>
      <c r="F93" s="5">
        <v>119.71</v>
      </c>
      <c r="G93" s="9"/>
      <c r="H93" s="8">
        <f>ROUND((G93*F93),2)</f>
      </c>
    </row>
    <row r="94" ht="63.75">
      <c r="D94" s="11" t="s">
        <v>302</v>
      </c>
    </row>
    <row r="95" spans="1:8" ht="12.75">
      <c r="A95" s="10">
        <v>47</v>
      </c>
      <c r="B95" s="10" t="s">
        <v>303</v>
      </c>
      <c r="C95" s="10" t="s">
        <v>29</v>
      </c>
      <c r="D95" s="10" t="s">
        <v>304</v>
      </c>
      <c r="E95" s="10" t="s">
        <v>75</v>
      </c>
      <c r="F95" s="5">
        <v>14.88</v>
      </c>
      <c r="G95" s="9"/>
      <c r="H95" s="8">
        <f>ROUND((G95*F95),2)</f>
      </c>
    </row>
    <row r="96" ht="38.25">
      <c r="D96" s="11" t="s">
        <v>305</v>
      </c>
    </row>
    <row r="97" spans="1:8" ht="12.75">
      <c r="A97" s="10">
        <v>48</v>
      </c>
      <c r="B97" s="10" t="s">
        <v>306</v>
      </c>
      <c r="C97" s="10" t="s">
        <v>29</v>
      </c>
      <c r="D97" s="10" t="s">
        <v>307</v>
      </c>
      <c r="E97" s="10" t="s">
        <v>75</v>
      </c>
      <c r="F97" s="5">
        <v>21.624</v>
      </c>
      <c r="G97" s="9"/>
      <c r="H97" s="8">
        <f>ROUND((G97*F97),2)</f>
      </c>
    </row>
    <row r="98" ht="51">
      <c r="D98" s="11" t="s">
        <v>308</v>
      </c>
    </row>
    <row r="99" spans="1:8" ht="12.75">
      <c r="A99" s="10">
        <v>49</v>
      </c>
      <c r="B99" s="10" t="s">
        <v>309</v>
      </c>
      <c r="C99" s="10" t="s">
        <v>29</v>
      </c>
      <c r="D99" s="10" t="s">
        <v>310</v>
      </c>
      <c r="E99" s="10" t="s">
        <v>75</v>
      </c>
      <c r="F99" s="5">
        <v>207.712</v>
      </c>
      <c r="G99" s="9"/>
      <c r="H99" s="8">
        <f>ROUND((G99*F99),2)</f>
      </c>
    </row>
    <row r="100" ht="140.25">
      <c r="D100" s="11" t="s">
        <v>311</v>
      </c>
    </row>
    <row r="101" spans="1:16" ht="12.75" customHeight="1">
      <c r="A101" s="12"/>
      <c r="B101" s="12"/>
      <c r="C101" s="12" t="s">
        <v>24</v>
      </c>
      <c r="D101" s="12" t="s">
        <v>296</v>
      </c>
      <c r="E101" s="12"/>
      <c r="F101" s="12"/>
      <c r="G101" s="12"/>
      <c r="H101" s="12">
        <f>SUM(H91:H100)</f>
      </c>
      <c r="P101">
        <f>SUM(P91:P100)</f>
      </c>
    </row>
    <row r="103" spans="1:8" ht="12.75" customHeight="1">
      <c r="A103" s="4"/>
      <c r="B103" s="4"/>
      <c r="C103" s="4" t="s">
        <v>25</v>
      </c>
      <c r="D103" s="4" t="s">
        <v>312</v>
      </c>
      <c r="E103" s="4"/>
      <c r="F103" s="6"/>
      <c r="G103" s="4"/>
      <c r="H103" s="6"/>
    </row>
    <row r="104" spans="1:8" ht="12.75">
      <c r="A104" s="10">
        <v>87</v>
      </c>
      <c r="B104" s="10" t="s">
        <v>313</v>
      </c>
      <c r="C104" s="10" t="s">
        <v>29</v>
      </c>
      <c r="D104" s="10" t="s">
        <v>314</v>
      </c>
      <c r="E104" s="10" t="s">
        <v>110</v>
      </c>
      <c r="F104" s="5">
        <v>2</v>
      </c>
      <c r="G104" s="9"/>
      <c r="H104" s="8">
        <f>ROUND((G104*F104),2)</f>
      </c>
    </row>
    <row r="105" ht="25.5">
      <c r="D105" s="11" t="s">
        <v>315</v>
      </c>
    </row>
    <row r="106" spans="1:16" ht="12.75" customHeight="1">
      <c r="A106" s="12"/>
      <c r="B106" s="12"/>
      <c r="C106" s="12" t="s">
        <v>25</v>
      </c>
      <c r="D106" s="12" t="s">
        <v>312</v>
      </c>
      <c r="E106" s="12"/>
      <c r="F106" s="12"/>
      <c r="G106" s="12"/>
      <c r="H106" s="12">
        <f>SUM(H104:H105)</f>
      </c>
      <c r="P106">
        <f>SUM(P104:P105)</f>
      </c>
    </row>
    <row r="108" spans="1:8" ht="12.75" customHeight="1">
      <c r="A108" s="4"/>
      <c r="B108" s="4"/>
      <c r="C108" s="4" t="s">
        <v>107</v>
      </c>
      <c r="D108" s="4" t="s">
        <v>106</v>
      </c>
      <c r="E108" s="4"/>
      <c r="F108" s="6"/>
      <c r="G108" s="4"/>
      <c r="H108" s="6"/>
    </row>
    <row r="109" spans="1:8" ht="12.75">
      <c r="A109" s="10">
        <v>88</v>
      </c>
      <c r="B109" s="10" t="s">
        <v>316</v>
      </c>
      <c r="C109" s="10" t="s">
        <v>29</v>
      </c>
      <c r="D109" s="10" t="s">
        <v>317</v>
      </c>
      <c r="E109" s="10" t="s">
        <v>110</v>
      </c>
      <c r="F109" s="5">
        <v>28</v>
      </c>
      <c r="G109" s="9"/>
      <c r="H109" s="8">
        <f>ROUND((G109*F109),2)</f>
      </c>
    </row>
    <row r="110" ht="25.5">
      <c r="D110" s="11" t="s">
        <v>318</v>
      </c>
    </row>
    <row r="111" spans="1:8" ht="12.75">
      <c r="A111" s="10">
        <v>56</v>
      </c>
      <c r="B111" s="10" t="s">
        <v>319</v>
      </c>
      <c r="C111" s="10" t="s">
        <v>29</v>
      </c>
      <c r="D111" s="10" t="s">
        <v>320</v>
      </c>
      <c r="E111" s="10" t="s">
        <v>114</v>
      </c>
      <c r="F111" s="5">
        <v>2</v>
      </c>
      <c r="G111" s="9"/>
      <c r="H111" s="8">
        <f>ROUND((G111*F111),2)</f>
      </c>
    </row>
    <row r="112" spans="1:8" ht="12.75">
      <c r="A112" s="10">
        <v>58</v>
      </c>
      <c r="B112" s="10" t="s">
        <v>116</v>
      </c>
      <c r="C112" s="10" t="s">
        <v>29</v>
      </c>
      <c r="D112" s="10" t="s">
        <v>117</v>
      </c>
      <c r="E112" s="10" t="s">
        <v>110</v>
      </c>
      <c r="F112" s="5">
        <v>13</v>
      </c>
      <c r="G112" s="9"/>
      <c r="H112" s="8">
        <f>ROUND((G112*F112),2)</f>
      </c>
    </row>
    <row r="113" ht="25.5">
      <c r="D113" s="11" t="s">
        <v>321</v>
      </c>
    </row>
    <row r="114" spans="1:8" ht="12.75">
      <c r="A114" s="10">
        <v>60</v>
      </c>
      <c r="B114" s="10" t="s">
        <v>322</v>
      </c>
      <c r="C114" s="10" t="s">
        <v>29</v>
      </c>
      <c r="D114" s="10" t="s">
        <v>323</v>
      </c>
      <c r="E114" s="10" t="s">
        <v>75</v>
      </c>
      <c r="F114" s="5">
        <v>2.192</v>
      </c>
      <c r="G114" s="9"/>
      <c r="H114" s="8">
        <f>ROUND((G114*F114),2)</f>
      </c>
    </row>
    <row r="115" ht="38.25">
      <c r="D115" s="11" t="s">
        <v>324</v>
      </c>
    </row>
    <row r="116" spans="1:8" ht="12.75">
      <c r="A116" s="10">
        <v>62</v>
      </c>
      <c r="B116" s="10" t="s">
        <v>325</v>
      </c>
      <c r="C116" s="10" t="s">
        <v>29</v>
      </c>
      <c r="D116" s="10" t="s">
        <v>326</v>
      </c>
      <c r="E116" s="10" t="s">
        <v>110</v>
      </c>
      <c r="F116" s="5">
        <v>43.6</v>
      </c>
      <c r="G116" s="9"/>
      <c r="H116" s="8">
        <f>ROUND((G116*F116),2)</f>
      </c>
    </row>
    <row r="117" ht="38.25">
      <c r="D117" s="11" t="s">
        <v>327</v>
      </c>
    </row>
    <row r="118" spans="1:8" ht="12.75">
      <c r="A118" s="10">
        <v>63</v>
      </c>
      <c r="B118" s="10" t="s">
        <v>328</v>
      </c>
      <c r="C118" s="10" t="s">
        <v>29</v>
      </c>
      <c r="D118" s="10" t="s">
        <v>329</v>
      </c>
      <c r="E118" s="10" t="s">
        <v>110</v>
      </c>
      <c r="F118" s="5">
        <v>11.4</v>
      </c>
      <c r="G118" s="9"/>
      <c r="H118" s="8">
        <f>ROUND((G118*F118),2)</f>
      </c>
    </row>
    <row r="119" ht="63.75">
      <c r="D119" s="11" t="s">
        <v>330</v>
      </c>
    </row>
    <row r="120" spans="1:8" ht="12.75">
      <c r="A120" s="10">
        <v>65</v>
      </c>
      <c r="B120" s="10" t="s">
        <v>331</v>
      </c>
      <c r="C120" s="10" t="s">
        <v>29</v>
      </c>
      <c r="D120" s="10" t="s">
        <v>332</v>
      </c>
      <c r="E120" s="10" t="s">
        <v>333</v>
      </c>
      <c r="F120" s="5">
        <v>265.6</v>
      </c>
      <c r="G120" s="9"/>
      <c r="H120" s="8">
        <f>ROUND((G120*F120),2)</f>
      </c>
    </row>
    <row r="121" ht="25.5">
      <c r="D121" s="11" t="s">
        <v>334</v>
      </c>
    </row>
    <row r="122" spans="1:8" ht="12.75">
      <c r="A122" s="10">
        <v>89</v>
      </c>
      <c r="B122" s="10" t="s">
        <v>335</v>
      </c>
      <c r="C122" s="10" t="s">
        <v>29</v>
      </c>
      <c r="D122" s="10" t="s">
        <v>336</v>
      </c>
      <c r="E122" s="10" t="s">
        <v>75</v>
      </c>
      <c r="F122" s="5">
        <v>172.74</v>
      </c>
      <c r="G122" s="9"/>
      <c r="H122" s="8">
        <f>ROUND((G122*F122),2)</f>
      </c>
    </row>
    <row r="123" ht="76.5">
      <c r="D123" s="11" t="s">
        <v>337</v>
      </c>
    </row>
    <row r="124" spans="1:16" ht="12.75" customHeight="1">
      <c r="A124" s="12"/>
      <c r="B124" s="12"/>
      <c r="C124" s="12" t="s">
        <v>107</v>
      </c>
      <c r="D124" s="12" t="s">
        <v>106</v>
      </c>
      <c r="E124" s="12"/>
      <c r="F124" s="12"/>
      <c r="G124" s="12"/>
      <c r="H124" s="12">
        <f>SUM(H109:H123)</f>
      </c>
      <c r="P124">
        <f>SUM(P109:P123)</f>
      </c>
    </row>
    <row r="126" spans="1:16" ht="12.75" customHeight="1">
      <c r="A126" s="12"/>
      <c r="B126" s="12"/>
      <c r="C126" s="12"/>
      <c r="D126" s="12" t="s">
        <v>119</v>
      </c>
      <c r="E126" s="12"/>
      <c r="F126" s="12"/>
      <c r="G126" s="12"/>
      <c r="H126" s="12">
        <f>+H20+H33+H40+H51+H66+H77+H88+H101+H106+H124</f>
      </c>
      <c r="P126">
        <f>+P20+P33+P40+P51+P66+P77+P88+P101+P106+P124</f>
      </c>
    </row>
    <row r="128" spans="1:8" ht="12.75" customHeight="1">
      <c r="A128" s="4" t="s">
        <v>120</v>
      </c>
      <c r="B128" s="4"/>
      <c r="C128" s="4"/>
      <c r="D128" s="4"/>
      <c r="E128" s="4"/>
      <c r="F128" s="4"/>
      <c r="G128" s="4"/>
      <c r="H128" s="4"/>
    </row>
    <row r="129" spans="1:8" ht="12.75" customHeight="1">
      <c r="A129" s="4"/>
      <c r="B129" s="4"/>
      <c r="C129" s="4"/>
      <c r="D129" s="4" t="s">
        <v>121</v>
      </c>
      <c r="E129" s="4"/>
      <c r="F129" s="4"/>
      <c r="G129" s="4"/>
      <c r="H129" s="4"/>
    </row>
    <row r="130" spans="1:16" ht="12.75" customHeight="1">
      <c r="A130" s="12"/>
      <c r="B130" s="12"/>
      <c r="C130" s="12"/>
      <c r="D130" s="12" t="s">
        <v>122</v>
      </c>
      <c r="E130" s="12"/>
      <c r="F130" s="12"/>
      <c r="G130" s="12"/>
      <c r="H130" s="12">
        <v>0</v>
      </c>
      <c r="P130">
        <v>0</v>
      </c>
    </row>
    <row r="131" spans="1:8" ht="12.75" customHeight="1">
      <c r="A131" s="12"/>
      <c r="B131" s="12"/>
      <c r="C131" s="12"/>
      <c r="D131" s="12" t="s">
        <v>123</v>
      </c>
      <c r="E131" s="12"/>
      <c r="F131" s="12"/>
      <c r="G131" s="12"/>
      <c r="H131" s="12"/>
    </row>
    <row r="132" spans="1:16" ht="12.75" customHeight="1">
      <c r="A132" s="12"/>
      <c r="B132" s="12"/>
      <c r="C132" s="12"/>
      <c r="D132" s="12" t="s">
        <v>124</v>
      </c>
      <c r="E132" s="12"/>
      <c r="F132" s="12"/>
      <c r="G132" s="12"/>
      <c r="H132" s="12">
        <v>0</v>
      </c>
      <c r="P132">
        <v>0</v>
      </c>
    </row>
    <row r="133" spans="1:16" ht="12.75" customHeight="1">
      <c r="A133" s="12"/>
      <c r="B133" s="12"/>
      <c r="C133" s="12"/>
      <c r="D133" s="12" t="s">
        <v>125</v>
      </c>
      <c r="E133" s="12"/>
      <c r="F133" s="12"/>
      <c r="G133" s="12"/>
      <c r="H133" s="12">
        <f>H130+H132</f>
      </c>
      <c r="P133">
        <f>P130+P132</f>
      </c>
    </row>
    <row r="135" spans="1:16" ht="12.75" customHeight="1">
      <c r="A135" s="12"/>
      <c r="B135" s="12"/>
      <c r="C135" s="12"/>
      <c r="D135" s="12" t="s">
        <v>125</v>
      </c>
      <c r="E135" s="12"/>
      <c r="F135" s="12"/>
      <c r="G135" s="12"/>
      <c r="H135" s="12">
        <f>H126+H133</f>
      </c>
      <c r="P135">
        <f>P126+P133</f>
      </c>
    </row>
  </sheetData>
  <sheetProtection password="C44A" sheet="1" objects="1" scenarios="1"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