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01" sheetId="1" r:id="rId1"/>
  </sheets>
  <definedNames>
    <definedName name="_xlnm.Print_Titles" localSheetId="0">'01'!$4:$7</definedName>
  </definedNames>
  <calcPr fullCalcOnLoad="1"/>
</workbook>
</file>

<file path=xl/sharedStrings.xml><?xml version="1.0" encoding="utf-8"?>
<sst xmlns="http://schemas.openxmlformats.org/spreadsheetml/2006/main" count="376" uniqueCount="165">
  <si>
    <t>ASPE10</t>
  </si>
  <si>
    <t>S</t>
  </si>
  <si>
    <t>Příloha k formuláři pro ocenění nabídky</t>
  </si>
  <si>
    <t xml:space="preserve">Stavba: </t>
  </si>
  <si>
    <t>02</t>
  </si>
  <si>
    <t>Most přes dálnici D11 před obcí Sány</t>
  </si>
  <si>
    <t>O</t>
  </si>
  <si>
    <t>Rozpočet:</t>
  </si>
  <si>
    <t>0,00</t>
  </si>
  <si>
    <t>15,00</t>
  </si>
  <si>
    <t>21,00</t>
  </si>
  <si>
    <t>3</t>
  </si>
  <si>
    <t>2</t>
  </si>
  <si>
    <t>01</t>
  </si>
  <si>
    <t>Sány - údržba mostu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</si>
  <si>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</si>
  <si>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</si>
  <si>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</si>
  <si>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</si>
  <si>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</si>
  <si>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</si>
  <si>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</si>
  <si>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</si>
  <si>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</si>
  <si>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</si>
  <si>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</si>
  <si>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</si>
  <si>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</si>
  <si>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</si>
  <si>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</si>
  <si>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</si>
  <si>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</si>
  <si>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</si>
  <si>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</si>
  <si>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</si>
  <si>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015140R</t>
  </si>
  <si>
    <t/>
  </si>
  <si>
    <t>POPLATKY ZA LIKVIDACŮ ODPADŮ NEKONTAMINOVANÝCH - 17 01 01 BETON Z DEMOLIC OBJEKTŮ, ZÁKLADŮ TV</t>
  </si>
  <si>
    <t>T</t>
  </si>
  <si>
    <t>PP</t>
  </si>
  <si>
    <t>odbourané římsy</t>
  </si>
  <si>
    <t>VV</t>
  </si>
  <si>
    <t>Rímsy u dilatačních závěrů (0,8*0,25+0,55*0,25)*0,75*2*4*2,6=5,265 [A]</t>
  </si>
  <si>
    <t>015570R</t>
  </si>
  <si>
    <t>POPLATKY ZA LIKVIDACŮ ODPADŮ NEBEZPEČNÝCH - 17 03 03* ASFALTOVÉ hmoty</t>
  </si>
  <si>
    <t>odbourané části vozovek</t>
  </si>
  <si>
    <t>pod ložnou 2*2*7,9*0,75*1,1*0,04*2,0=2,086 [A] 
dilatace-kryt (1,0+1,0)*7,9*2*1,1*0,045*2,0=3,128 [B] 
dilatace-ložná vrstva (0,75+0,75)*7,9*2*1,1*0,045*2,0=2,346 [C] 
celkem a+b+c=7,560 [D]</t>
  </si>
  <si>
    <t>029113</t>
  </si>
  <si>
    <t>OSTATNÍ POŽADAVKY - GEODETICKÉ ZAMĚŘENÍ - CELKY</t>
  </si>
  <si>
    <t>KUS</t>
  </si>
  <si>
    <t>Zaměření dilatace</t>
  </si>
  <si>
    <t>2=2,000 [A]</t>
  </si>
  <si>
    <t>02940</t>
  </si>
  <si>
    <t>OSTATNÍ POŽADAVKY - VYPRACOVÁNÍ DOKUMENTACE - VTD</t>
  </si>
  <si>
    <t>KPL</t>
  </si>
  <si>
    <t>dilatačních závěrů</t>
  </si>
  <si>
    <t>1=1,000 [A]</t>
  </si>
  <si>
    <t>02943</t>
  </si>
  <si>
    <t>OSTATNÍ POŽADAVKY - VYPRACOVÁNÍ RDS</t>
  </si>
  <si>
    <t>02944</t>
  </si>
  <si>
    <t>OSTAT POŽADAVKY - DOKUMENTACE SKUTEČ PROVEDENÍ V DIGIT FORMĚ</t>
  </si>
  <si>
    <t>7</t>
  </si>
  <si>
    <t>02999R</t>
  </si>
  <si>
    <t>OSTATNÍ POŽADAVKY - ZOHLEDNĚNÍ PRACÍ MALÉHO ROZSAHU</t>
  </si>
  <si>
    <t>8</t>
  </si>
  <si>
    <t>03100</t>
  </si>
  <si>
    <t>ZAŘÍZENÍ STAVENIŠTĚ - ZŘÍZENÍ, PROVOZ, DEMONTÁŽ</t>
  </si>
  <si>
    <t>03720</t>
  </si>
  <si>
    <t>POMOC PRÁCE ZAJIŠŤ NEBO ZŘÍZ REGULACI A OCHRANU DOPRAVY</t>
  </si>
  <si>
    <t>DIO</t>
  </si>
  <si>
    <t>Zemní práce</t>
  </si>
  <si>
    <t>11313</t>
  </si>
  <si>
    <t>ODSTRANĚNÍ KRYTU ZPEVNĚNÝCH PLOCH S ASFALTOVÝM POJIVEM</t>
  </si>
  <si>
    <t>M3</t>
  </si>
  <si>
    <t>kolem dilatačních závěrů</t>
  </si>
  <si>
    <t>pod ložnou 2*2*7,9*0,75*1,1*0,04=1,043 [A] 
dilatace-kryt (1,0+1,0)*7,9*2*1,1*0,045=1,564 [B] 
dilatace-ložná vrstva (0,75+0,75)*7,9*2*1,1*0,045=1,173 [C] 
celkem a+b+c=3,780 [D]</t>
  </si>
  <si>
    <t>Svislé konstrukce</t>
  </si>
  <si>
    <t>11</t>
  </si>
  <si>
    <t>317325</t>
  </si>
  <si>
    <t>ŘÍMSY ZE ŽELEZOBETONU DO C30/37</t>
  </si>
  <si>
    <t>u dilatačních závěrů</t>
  </si>
  <si>
    <t>Rímsy u dilatačních závěrů (0,8*0,25+0,55*0,25)*0,75*2*4=2,025 [A]</t>
  </si>
  <si>
    <t>12</t>
  </si>
  <si>
    <t>31736</t>
  </si>
  <si>
    <t>VÝZTUŽ ŘÍMS Z OCELI</t>
  </si>
  <si>
    <t>2,025*0,15=0,304 [A]</t>
  </si>
  <si>
    <t>Komunikace</t>
  </si>
  <si>
    <t>13</t>
  </si>
  <si>
    <t>575A55</t>
  </si>
  <si>
    <t>LITÝ ASFALT MA I (SILNICE, DÁLNICE) 16 TL. 40MM</t>
  </si>
  <si>
    <t>M2</t>
  </si>
  <si>
    <t>kolem dilatace - pod ložnou vrstvou</t>
  </si>
  <si>
    <t>2*2*7,9*0,75*1,1=26,070 [A]</t>
  </si>
  <si>
    <t>14</t>
  </si>
  <si>
    <t>575A65</t>
  </si>
  <si>
    <t>LITÝ ASFALT MA I (SILNICE, DÁLNICE) 16 TL. 45MM</t>
  </si>
  <si>
    <t>ložná vrstva a kryt u dilatačních závěrů</t>
  </si>
  <si>
    <t>dilatace-kryt (1,0+1,0)*7,9*2*1,1=34,760 [A] 
dilatace-ložná vrstva (0,75+0,75)*7,9*2*1,1=26,070 [B] 
celkem A+B=60,830 [C]</t>
  </si>
  <si>
    <t>Přidružená stavební výroba</t>
  </si>
  <si>
    <t>15</t>
  </si>
  <si>
    <t>711432</t>
  </si>
  <si>
    <t>IZOLACE MOSTOVEK POD ŘÍMSOU ASFALTOVÝMI PÁSY</t>
  </si>
  <si>
    <t>1,0*1,6*4*1,1=7,040 [A]</t>
  </si>
  <si>
    <t>16</t>
  </si>
  <si>
    <t>711442</t>
  </si>
  <si>
    <t>IZOLACE MOSTOVEK CELOPLOŠNÁ ASFALTOVÝMI PÁSY S PEČETÍCÍ VRSTVOU</t>
  </si>
  <si>
    <t>(9,5+0,3)*1,7*2*1,1=36,652 [A]</t>
  </si>
  <si>
    <t>Ostatní konstrukce a práce</t>
  </si>
  <si>
    <t>17</t>
  </si>
  <si>
    <t>9117C2</t>
  </si>
  <si>
    <t>SVOD OCEL ZÁBRADEL ÚROVEŇ ZADRŽ H2 - MONTÁŽ S PŘESUNEM (BEZ DODÁVKY)</t>
  </si>
  <si>
    <t>M</t>
  </si>
  <si>
    <t>4*4=16,000 [A]</t>
  </si>
  <si>
    <t>18</t>
  </si>
  <si>
    <t>9117C3</t>
  </si>
  <si>
    <t>SVOD OCEL ZÁBRADEL ÚROVEŇ ZADRŽ H2 - DEMONTÁŽ S PŘESUNEM</t>
  </si>
  <si>
    <t>19</t>
  </si>
  <si>
    <t>919111</t>
  </si>
  <si>
    <t>ŘEZÁNÍ ASFALTOVÉHO KRYTU VOZOVEK TL DO 50MM</t>
  </si>
  <si>
    <t>v místě dilatačních závěrů</t>
  </si>
  <si>
    <t>7,9*2*2*3=94,800 [A]</t>
  </si>
  <si>
    <t>20</t>
  </si>
  <si>
    <t>919145</t>
  </si>
  <si>
    <t>ŘEZÁNÍ ŽELEZOBETONOVÝCH KONSTRUKCÍ TL DO 250MM</t>
  </si>
  <si>
    <t>řezání říms</t>
  </si>
  <si>
    <t>(0,8+0,3)*2*4=8,800 [A]</t>
  </si>
  <si>
    <t>21</t>
  </si>
  <si>
    <t>931325</t>
  </si>
  <si>
    <t>TĚSNĚNÍ DILATAČ SPAR ASF ZÁLIVKOU MODIFIK PRŮŘ DO 600MM2</t>
  </si>
  <si>
    <t>7,9*2*2+0,5*4=33,600 [A]</t>
  </si>
  <si>
    <t>22</t>
  </si>
  <si>
    <t>931335</t>
  </si>
  <si>
    <t>TĚSNĚNÍ DILATAČNÍCH SPAR POLYURETANOVÝM TMELEM PRŮŘEZU DO 600MM2</t>
  </si>
  <si>
    <t>kolem betonových říms</t>
  </si>
  <si>
    <t>23</t>
  </si>
  <si>
    <t>93152R</t>
  </si>
  <si>
    <t>MOSTNÍ ZÁVĚRY POVRCHOVÉ POSUN DO 100MM</t>
  </si>
  <si>
    <t>kotvený dilatační závěr chemickou maltou s podlitím</t>
  </si>
  <si>
    <t>(9,5+0,3*2)*2=20,200 [A]</t>
  </si>
  <si>
    <t>24</t>
  </si>
  <si>
    <t>94390</t>
  </si>
  <si>
    <t>PROSTOROVÉ PRACOVNÍ LEŠENÍ PŘES 3 KPA</t>
  </si>
  <si>
    <t>M3OP</t>
  </si>
  <si>
    <t>k zpřístupnění údržby uložných prahů a závěrných zídek</t>
  </si>
  <si>
    <t>9*2*1*2+3*3*4+3*4*4=120,000 [A]</t>
  </si>
  <si>
    <t>25</t>
  </si>
  <si>
    <t>967168</t>
  </si>
  <si>
    <t>VYBOURÁNÍ ČÁSTÍ KONSTRUKCÍ ŽELEZOBET S ODVOZEM DO 20KM</t>
  </si>
  <si>
    <t>římsy u dilatačních závěrů</t>
  </si>
  <si>
    <t>26</t>
  </si>
  <si>
    <t>967852R1</t>
  </si>
  <si>
    <t>VYBOURÁNÍ MOST DILATAČ ZÁVĚRŮ POVRCHOVÝCH POSUN DO 100MM</t>
  </si>
  <si>
    <t>27</t>
  </si>
  <si>
    <t>967852R2</t>
  </si>
  <si>
    <t>Uvolnění MOSTNÍCH DILATAČNÍCH ZÁVĚRŮ</t>
  </si>
  <si>
    <t>(9,5+0,3)*2=19,600 [A]</t>
  </si>
  <si>
    <t>28</t>
  </si>
  <si>
    <t>967858R</t>
  </si>
  <si>
    <t>Dočištění a úprava stávající výztuže MOSTNÍCH DILATAČNÍCH ZÁVĚRŮ</t>
  </si>
  <si>
    <t>(9,5+0,3*2*2)*2=21,400 [A]</t>
  </si>
  <si>
    <t>29</t>
  </si>
  <si>
    <t>97817</t>
  </si>
  <si>
    <t>ODSTRANĚNÍ MOSTNÍ IZOLACE</t>
  </si>
  <si>
    <t>(9,5+0,3*2)*1,5*2=30,300 [A]</t>
  </si>
  <si>
    <t xml:space="preserve">Firma: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</si>
</sst>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9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top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pane ySplit="7" topLeftCell="A71" activePane="bottomLeft" state="frozen"/>
      <selection pane="topLeft" activeCell="A1" sqref="A1"/>
      <selection pane="bottomLeft" activeCell="M76" sqref="M7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1.28125" style="0" bestFit="1" customWidth="1"/>
    <col min="4" max="4" width="4.140625" style="0" customWidth="1"/>
    <col min="5" max="5" width="70.7109375" style="0" customWidth="1"/>
    <col min="6" max="6" width="6.28125" style="0" bestFit="1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164</v>
      </c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5"/>
      <c r="I2" s="5"/>
      <c r="O2">
        <f>0+O8+O36+O40+O47+O54+O61</f>
        <v>0</v>
      </c>
      <c r="P2" t="s">
        <v>11</v>
      </c>
    </row>
    <row r="3" spans="1:16" ht="15" customHeight="1">
      <c r="A3" t="s">
        <v>1</v>
      </c>
      <c r="B3" s="6" t="s">
        <v>3</v>
      </c>
      <c r="C3" s="30" t="s">
        <v>4</v>
      </c>
      <c r="D3" s="31"/>
      <c r="E3" s="7" t="s">
        <v>5</v>
      </c>
      <c r="F3" s="1"/>
      <c r="G3" s="4"/>
      <c r="H3" s="3" t="s">
        <v>13</v>
      </c>
      <c r="I3" s="28">
        <f>0+I8+I36+I40+I47+I54+I61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2" t="s">
        <v>13</v>
      </c>
      <c r="D4" s="33"/>
      <c r="E4" s="10" t="s">
        <v>14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29" t="s">
        <v>15</v>
      </c>
      <c r="B5" s="29" t="s">
        <v>17</v>
      </c>
      <c r="C5" s="29" t="s">
        <v>19</v>
      </c>
      <c r="D5" s="29" t="s">
        <v>20</v>
      </c>
      <c r="E5" s="29" t="s">
        <v>21</v>
      </c>
      <c r="F5" s="29" t="s">
        <v>23</v>
      </c>
      <c r="G5" s="29" t="s">
        <v>25</v>
      </c>
      <c r="H5" s="29" t="s">
        <v>27</v>
      </c>
      <c r="I5" s="29"/>
      <c r="O5" t="s">
        <v>10</v>
      </c>
      <c r="P5" t="s">
        <v>12</v>
      </c>
    </row>
    <row r="6" spans="1:9" ht="12.75" customHeight="1">
      <c r="A6" s="29"/>
      <c r="B6" s="29"/>
      <c r="C6" s="29"/>
      <c r="D6" s="29"/>
      <c r="E6" s="29"/>
      <c r="F6" s="29"/>
      <c r="G6" s="29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18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0+Q8</f>
        <v>0</v>
      </c>
      <c r="O8">
        <f>0+R8</f>
        <v>0</v>
      </c>
      <c r="Q8">
        <f>0+I9+I12+I15+I18+I21+I24+I27+I30+I33</f>
        <v>0</v>
      </c>
      <c r="R8">
        <f>0+O9+O12+O15+O18+O21+O24+O27+O30+O33</f>
        <v>0</v>
      </c>
    </row>
    <row r="9" spans="1:16" ht="25.5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5.265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12.75">
      <c r="A10" s="21" t="s">
        <v>39</v>
      </c>
      <c r="E10" s="22" t="s">
        <v>40</v>
      </c>
    </row>
    <row r="11" spans="1:5" ht="12.75">
      <c r="A11" s="25" t="s">
        <v>41</v>
      </c>
      <c r="E11" s="24" t="s">
        <v>42</v>
      </c>
    </row>
    <row r="12" spans="1:16" ht="25.5">
      <c r="A12" s="12" t="s">
        <v>34</v>
      </c>
      <c r="B12" s="16" t="s">
        <v>12</v>
      </c>
      <c r="C12" s="16" t="s">
        <v>43</v>
      </c>
      <c r="D12" s="12" t="s">
        <v>36</v>
      </c>
      <c r="E12" s="17" t="s">
        <v>44</v>
      </c>
      <c r="F12" s="18" t="s">
        <v>38</v>
      </c>
      <c r="G12" s="19">
        <v>7.56</v>
      </c>
      <c r="H12" s="20"/>
      <c r="I12" s="20">
        <f>ROUND(ROUND(H12,2)*ROUND(G12,3),2)</f>
        <v>0</v>
      </c>
      <c r="O12">
        <f>(I12*21)/100</f>
        <v>0</v>
      </c>
      <c r="P12" t="s">
        <v>12</v>
      </c>
    </row>
    <row r="13" spans="1:5" ht="12.75">
      <c r="A13" s="21" t="s">
        <v>39</v>
      </c>
      <c r="E13" s="22" t="s">
        <v>45</v>
      </c>
    </row>
    <row r="14" spans="1:5" ht="51">
      <c r="A14" s="25" t="s">
        <v>41</v>
      </c>
      <c r="E14" s="24" t="s">
        <v>46</v>
      </c>
    </row>
    <row r="15" spans="1:16" ht="12.75">
      <c r="A15" s="12" t="s">
        <v>34</v>
      </c>
      <c r="B15" s="16" t="s">
        <v>11</v>
      </c>
      <c r="C15" s="16" t="s">
        <v>47</v>
      </c>
      <c r="D15" s="12" t="s">
        <v>36</v>
      </c>
      <c r="E15" s="17" t="s">
        <v>48</v>
      </c>
      <c r="F15" s="18" t="s">
        <v>49</v>
      </c>
      <c r="G15" s="19">
        <v>2</v>
      </c>
      <c r="H15" s="20"/>
      <c r="I15" s="20">
        <f>ROUND(ROUND(H15,2)*ROUND(G15,3),2)</f>
        <v>0</v>
      </c>
      <c r="O15">
        <f>(I15*21)/100</f>
        <v>0</v>
      </c>
      <c r="P15" t="s">
        <v>12</v>
      </c>
    </row>
    <row r="16" spans="1:5" ht="12.75">
      <c r="A16" s="21" t="s">
        <v>39</v>
      </c>
      <c r="E16" s="22" t="s">
        <v>50</v>
      </c>
    </row>
    <row r="17" spans="1:5" ht="12.75">
      <c r="A17" s="25" t="s">
        <v>41</v>
      </c>
      <c r="E17" s="24" t="s">
        <v>51</v>
      </c>
    </row>
    <row r="18" spans="1:16" ht="12.75">
      <c r="A18" s="12" t="s">
        <v>34</v>
      </c>
      <c r="B18" s="16" t="s">
        <v>22</v>
      </c>
      <c r="C18" s="16" t="s">
        <v>52</v>
      </c>
      <c r="D18" s="12" t="s">
        <v>36</v>
      </c>
      <c r="E18" s="17" t="s">
        <v>53</v>
      </c>
      <c r="F18" s="18" t="s">
        <v>54</v>
      </c>
      <c r="G18" s="19">
        <v>1</v>
      </c>
      <c r="H18" s="20"/>
      <c r="I18" s="20">
        <f>ROUND(ROUND(H18,2)*ROUND(G18,3),2)</f>
        <v>0</v>
      </c>
      <c r="O18">
        <f>(I18*21)/100</f>
        <v>0</v>
      </c>
      <c r="P18" t="s">
        <v>12</v>
      </c>
    </row>
    <row r="19" spans="1:5" ht="12.75">
      <c r="A19" s="21" t="s">
        <v>39</v>
      </c>
      <c r="E19" s="22" t="s">
        <v>55</v>
      </c>
    </row>
    <row r="20" spans="1:5" ht="12.75">
      <c r="A20" s="25" t="s">
        <v>41</v>
      </c>
      <c r="E20" s="24" t="s">
        <v>56</v>
      </c>
    </row>
    <row r="21" spans="1:16" ht="12.75">
      <c r="A21" s="12" t="s">
        <v>34</v>
      </c>
      <c r="B21" s="16" t="s">
        <v>24</v>
      </c>
      <c r="C21" s="16" t="s">
        <v>57</v>
      </c>
      <c r="D21" s="12" t="s">
        <v>36</v>
      </c>
      <c r="E21" s="17" t="s">
        <v>58</v>
      </c>
      <c r="F21" s="18" t="s">
        <v>54</v>
      </c>
      <c r="G21" s="19">
        <v>1</v>
      </c>
      <c r="H21" s="20"/>
      <c r="I21" s="20">
        <f>ROUND(ROUND(H21,2)*ROUND(G21,3),2)</f>
        <v>0</v>
      </c>
      <c r="O21">
        <f>(I21*21)/100</f>
        <v>0</v>
      </c>
      <c r="P21" t="s">
        <v>12</v>
      </c>
    </row>
    <row r="22" spans="1:5" ht="12.75">
      <c r="A22" s="21" t="s">
        <v>39</v>
      </c>
      <c r="E22" s="22" t="s">
        <v>36</v>
      </c>
    </row>
    <row r="23" spans="1:5" ht="12.75">
      <c r="A23" s="25" t="s">
        <v>41</v>
      </c>
      <c r="E23" s="24" t="s">
        <v>56</v>
      </c>
    </row>
    <row r="24" spans="1:16" ht="12.75">
      <c r="A24" s="12" t="s">
        <v>34</v>
      </c>
      <c r="B24" s="16" t="s">
        <v>26</v>
      </c>
      <c r="C24" s="16" t="s">
        <v>59</v>
      </c>
      <c r="D24" s="12" t="s">
        <v>36</v>
      </c>
      <c r="E24" s="17" t="s">
        <v>60</v>
      </c>
      <c r="F24" s="18" t="s">
        <v>54</v>
      </c>
      <c r="G24" s="19">
        <v>1</v>
      </c>
      <c r="H24" s="20"/>
      <c r="I24" s="20">
        <f>ROUND(ROUND(H24,2)*ROUND(G24,3),2)</f>
        <v>0</v>
      </c>
      <c r="O24">
        <f>(I24*21)/100</f>
        <v>0</v>
      </c>
      <c r="P24" t="s">
        <v>12</v>
      </c>
    </row>
    <row r="25" spans="1:5" ht="12.75">
      <c r="A25" s="21" t="s">
        <v>39</v>
      </c>
      <c r="E25" s="22" t="s">
        <v>36</v>
      </c>
    </row>
    <row r="26" spans="1:5" ht="12.75">
      <c r="A26" s="25" t="s">
        <v>41</v>
      </c>
      <c r="E26" s="24" t="s">
        <v>56</v>
      </c>
    </row>
    <row r="27" spans="1:16" ht="12.75">
      <c r="A27" s="12" t="s">
        <v>34</v>
      </c>
      <c r="B27" s="16" t="s">
        <v>61</v>
      </c>
      <c r="C27" s="16" t="s">
        <v>62</v>
      </c>
      <c r="D27" s="12" t="s">
        <v>36</v>
      </c>
      <c r="E27" s="17" t="s">
        <v>63</v>
      </c>
      <c r="F27" s="18" t="s">
        <v>36</v>
      </c>
      <c r="G27" s="19">
        <v>1</v>
      </c>
      <c r="H27" s="20"/>
      <c r="I27" s="20">
        <f>ROUND(ROUND(H27,2)*ROUND(G27,3),2)</f>
        <v>0</v>
      </c>
      <c r="O27">
        <f>(I27*21)/100</f>
        <v>0</v>
      </c>
      <c r="P27" t="s">
        <v>12</v>
      </c>
    </row>
    <row r="28" spans="1:5" ht="12.75">
      <c r="A28" s="21" t="s">
        <v>39</v>
      </c>
      <c r="E28" s="22" t="s">
        <v>36</v>
      </c>
    </row>
    <row r="29" spans="1:5" ht="12.75">
      <c r="A29" s="25" t="s">
        <v>41</v>
      </c>
      <c r="E29" s="24" t="s">
        <v>56</v>
      </c>
    </row>
    <row r="30" spans="1:16" ht="12.75">
      <c r="A30" s="12" t="s">
        <v>34</v>
      </c>
      <c r="B30" s="16" t="s">
        <v>64</v>
      </c>
      <c r="C30" s="16" t="s">
        <v>65</v>
      </c>
      <c r="D30" s="12" t="s">
        <v>36</v>
      </c>
      <c r="E30" s="17" t="s">
        <v>66</v>
      </c>
      <c r="F30" s="18" t="s">
        <v>54</v>
      </c>
      <c r="G30" s="19">
        <v>1</v>
      </c>
      <c r="H30" s="20"/>
      <c r="I30" s="20">
        <f>ROUND(ROUND(H30,2)*ROUND(G30,3),2)</f>
        <v>0</v>
      </c>
      <c r="O30">
        <f>(I30*21)/100</f>
        <v>0</v>
      </c>
      <c r="P30" t="s">
        <v>12</v>
      </c>
    </row>
    <row r="31" spans="1:5" ht="12.75">
      <c r="A31" s="21" t="s">
        <v>39</v>
      </c>
      <c r="E31" s="22" t="s">
        <v>36</v>
      </c>
    </row>
    <row r="32" spans="1:5" ht="12.75">
      <c r="A32" s="25" t="s">
        <v>41</v>
      </c>
      <c r="E32" s="24" t="s">
        <v>56</v>
      </c>
    </row>
    <row r="33" spans="1:16" ht="12.75">
      <c r="A33" s="12" t="s">
        <v>34</v>
      </c>
      <c r="B33" s="16" t="s">
        <v>29</v>
      </c>
      <c r="C33" s="16" t="s">
        <v>67</v>
      </c>
      <c r="D33" s="12" t="s">
        <v>36</v>
      </c>
      <c r="E33" s="17" t="s">
        <v>68</v>
      </c>
      <c r="F33" s="18" t="s">
        <v>54</v>
      </c>
      <c r="G33" s="19">
        <v>1</v>
      </c>
      <c r="H33" s="20"/>
      <c r="I33" s="20">
        <f>ROUND(ROUND(H33,2)*ROUND(G33,3),2)</f>
        <v>0</v>
      </c>
      <c r="O33">
        <f>(I33*21)/100</f>
        <v>0</v>
      </c>
      <c r="P33" t="s">
        <v>12</v>
      </c>
    </row>
    <row r="34" spans="1:5" ht="12.75">
      <c r="A34" s="21" t="s">
        <v>39</v>
      </c>
      <c r="E34" s="22" t="s">
        <v>69</v>
      </c>
    </row>
    <row r="35" spans="1:5" ht="12.75">
      <c r="A35" s="23" t="s">
        <v>41</v>
      </c>
      <c r="E35" s="24" t="s">
        <v>36</v>
      </c>
    </row>
    <row r="36" spans="1:18" ht="12.75" customHeight="1">
      <c r="A36" s="5" t="s">
        <v>32</v>
      </c>
      <c r="B36" s="5"/>
      <c r="C36" s="26" t="s">
        <v>18</v>
      </c>
      <c r="D36" s="5"/>
      <c r="E36" s="14" t="s">
        <v>70</v>
      </c>
      <c r="F36" s="5"/>
      <c r="G36" s="5"/>
      <c r="H36" s="5"/>
      <c r="I36" s="27">
        <f>0+Q36</f>
        <v>0</v>
      </c>
      <c r="O36">
        <f>0+R36</f>
        <v>0</v>
      </c>
      <c r="Q36">
        <f>0+I37</f>
        <v>0</v>
      </c>
      <c r="R36">
        <f>0+O37</f>
        <v>0</v>
      </c>
    </row>
    <row r="37" spans="1:16" ht="12.75">
      <c r="A37" s="12" t="s">
        <v>34</v>
      </c>
      <c r="B37" s="16" t="s">
        <v>31</v>
      </c>
      <c r="C37" s="16" t="s">
        <v>71</v>
      </c>
      <c r="D37" s="12" t="s">
        <v>36</v>
      </c>
      <c r="E37" s="17" t="s">
        <v>72</v>
      </c>
      <c r="F37" s="18" t="s">
        <v>73</v>
      </c>
      <c r="G37" s="19">
        <v>3.78</v>
      </c>
      <c r="H37" s="20"/>
      <c r="I37" s="20">
        <f>ROUND(ROUND(H37,2)*ROUND(G37,3),2)</f>
        <v>0</v>
      </c>
      <c r="O37">
        <f>(I37*21)/100</f>
        <v>0</v>
      </c>
      <c r="P37" t="s">
        <v>12</v>
      </c>
    </row>
    <row r="38" spans="1:5" ht="12.75">
      <c r="A38" s="21" t="s">
        <v>39</v>
      </c>
      <c r="E38" s="22" t="s">
        <v>74</v>
      </c>
    </row>
    <row r="39" spans="1:5" ht="51">
      <c r="A39" s="23" t="s">
        <v>41</v>
      </c>
      <c r="E39" s="24" t="s">
        <v>75</v>
      </c>
    </row>
    <row r="40" spans="1:18" ht="12.75" customHeight="1">
      <c r="A40" s="5" t="s">
        <v>32</v>
      </c>
      <c r="B40" s="5"/>
      <c r="C40" s="26" t="s">
        <v>11</v>
      </c>
      <c r="D40" s="5"/>
      <c r="E40" s="14" t="s">
        <v>76</v>
      </c>
      <c r="F40" s="5"/>
      <c r="G40" s="5"/>
      <c r="H40" s="5"/>
      <c r="I40" s="27">
        <f>0+Q40</f>
        <v>0</v>
      </c>
      <c r="O40">
        <f>0+R40</f>
        <v>0</v>
      </c>
      <c r="Q40">
        <f>0+I41+I44</f>
        <v>0</v>
      </c>
      <c r="R40">
        <f>0+O41+O44</f>
        <v>0</v>
      </c>
    </row>
    <row r="41" spans="1:16" ht="12.75">
      <c r="A41" s="12" t="s">
        <v>34</v>
      </c>
      <c r="B41" s="16" t="s">
        <v>77</v>
      </c>
      <c r="C41" s="16" t="s">
        <v>78</v>
      </c>
      <c r="D41" s="12" t="s">
        <v>36</v>
      </c>
      <c r="E41" s="17" t="s">
        <v>79</v>
      </c>
      <c r="F41" s="18" t="s">
        <v>73</v>
      </c>
      <c r="G41" s="19">
        <v>2.025</v>
      </c>
      <c r="H41" s="20"/>
      <c r="I41" s="20">
        <f>ROUND(ROUND(H41,2)*ROUND(G41,3),2)</f>
        <v>0</v>
      </c>
      <c r="O41">
        <f>(I41*21)/100</f>
        <v>0</v>
      </c>
      <c r="P41" t="s">
        <v>12</v>
      </c>
    </row>
    <row r="42" spans="1:5" ht="12.75">
      <c r="A42" s="21" t="s">
        <v>39</v>
      </c>
      <c r="E42" s="22" t="s">
        <v>80</v>
      </c>
    </row>
    <row r="43" spans="1:5" ht="12.75">
      <c r="A43" s="25" t="s">
        <v>41</v>
      </c>
      <c r="E43" s="24" t="s">
        <v>81</v>
      </c>
    </row>
    <row r="44" spans="1:16" ht="12.75">
      <c r="A44" s="12" t="s">
        <v>34</v>
      </c>
      <c r="B44" s="16" t="s">
        <v>82</v>
      </c>
      <c r="C44" s="16" t="s">
        <v>83</v>
      </c>
      <c r="D44" s="12" t="s">
        <v>36</v>
      </c>
      <c r="E44" s="17" t="s">
        <v>84</v>
      </c>
      <c r="F44" s="18" t="s">
        <v>38</v>
      </c>
      <c r="G44" s="19">
        <v>0.304</v>
      </c>
      <c r="H44" s="20"/>
      <c r="I44" s="20">
        <f>ROUND(ROUND(H44,2)*ROUND(G44,3),2)</f>
        <v>0</v>
      </c>
      <c r="O44">
        <f>(I44*21)/100</f>
        <v>0</v>
      </c>
      <c r="P44" t="s">
        <v>12</v>
      </c>
    </row>
    <row r="45" spans="1:5" ht="12.75">
      <c r="A45" s="21" t="s">
        <v>39</v>
      </c>
      <c r="E45" s="22" t="s">
        <v>36</v>
      </c>
    </row>
    <row r="46" spans="1:5" ht="12.75">
      <c r="A46" s="23" t="s">
        <v>41</v>
      </c>
      <c r="E46" s="24" t="s">
        <v>85</v>
      </c>
    </row>
    <row r="47" spans="1:18" ht="12.75" customHeight="1">
      <c r="A47" s="5" t="s">
        <v>32</v>
      </c>
      <c r="B47" s="5"/>
      <c r="C47" s="26" t="s">
        <v>24</v>
      </c>
      <c r="D47" s="5"/>
      <c r="E47" s="14" t="s">
        <v>86</v>
      </c>
      <c r="F47" s="5"/>
      <c r="G47" s="5"/>
      <c r="H47" s="5"/>
      <c r="I47" s="27">
        <f>0+Q47</f>
        <v>0</v>
      </c>
      <c r="O47">
        <f>0+R47</f>
        <v>0</v>
      </c>
      <c r="Q47">
        <f>0+I48+I51</f>
        <v>0</v>
      </c>
      <c r="R47">
        <f>0+O48+O51</f>
        <v>0</v>
      </c>
    </row>
    <row r="48" spans="1:16" ht="12.75">
      <c r="A48" s="12" t="s">
        <v>34</v>
      </c>
      <c r="B48" s="16" t="s">
        <v>87</v>
      </c>
      <c r="C48" s="16" t="s">
        <v>88</v>
      </c>
      <c r="D48" s="12" t="s">
        <v>36</v>
      </c>
      <c r="E48" s="17" t="s">
        <v>89</v>
      </c>
      <c r="F48" s="18" t="s">
        <v>90</v>
      </c>
      <c r="G48" s="19">
        <v>26.07</v>
      </c>
      <c r="H48" s="20"/>
      <c r="I48" s="20">
        <f>ROUND(ROUND(H48,2)*ROUND(G48,3),2)</f>
        <v>0</v>
      </c>
      <c r="O48">
        <f>(I48*21)/100</f>
        <v>0</v>
      </c>
      <c r="P48" t="s">
        <v>12</v>
      </c>
    </row>
    <row r="49" spans="1:5" ht="12.75">
      <c r="A49" s="21" t="s">
        <v>39</v>
      </c>
      <c r="E49" s="22" t="s">
        <v>91</v>
      </c>
    </row>
    <row r="50" spans="1:5" ht="12.75">
      <c r="A50" s="25" t="s">
        <v>41</v>
      </c>
      <c r="E50" s="24" t="s">
        <v>92</v>
      </c>
    </row>
    <row r="51" spans="1:16" ht="12.75">
      <c r="A51" s="12" t="s">
        <v>34</v>
      </c>
      <c r="B51" s="16" t="s">
        <v>93</v>
      </c>
      <c r="C51" s="16" t="s">
        <v>94</v>
      </c>
      <c r="D51" s="12" t="s">
        <v>36</v>
      </c>
      <c r="E51" s="17" t="s">
        <v>95</v>
      </c>
      <c r="F51" s="18" t="s">
        <v>90</v>
      </c>
      <c r="G51" s="19">
        <v>60.83</v>
      </c>
      <c r="H51" s="20"/>
      <c r="I51" s="20">
        <f>ROUND(ROUND(H51,2)*ROUND(G51,3),2)</f>
        <v>0</v>
      </c>
      <c r="O51">
        <f>(I51*21)/100</f>
        <v>0</v>
      </c>
      <c r="P51" t="s">
        <v>12</v>
      </c>
    </row>
    <row r="52" spans="1:5" ht="12.75">
      <c r="A52" s="21" t="s">
        <v>39</v>
      </c>
      <c r="E52" s="22" t="s">
        <v>96</v>
      </c>
    </row>
    <row r="53" spans="1:5" ht="38.25">
      <c r="A53" s="23" t="s">
        <v>41</v>
      </c>
      <c r="E53" s="24" t="s">
        <v>97</v>
      </c>
    </row>
    <row r="54" spans="1:18" ht="12.75" customHeight="1">
      <c r="A54" s="5" t="s">
        <v>32</v>
      </c>
      <c r="B54" s="5"/>
      <c r="C54" s="26" t="s">
        <v>61</v>
      </c>
      <c r="D54" s="5"/>
      <c r="E54" s="14" t="s">
        <v>98</v>
      </c>
      <c r="F54" s="5"/>
      <c r="G54" s="5"/>
      <c r="H54" s="5"/>
      <c r="I54" s="27">
        <f>0+Q54</f>
        <v>0</v>
      </c>
      <c r="O54">
        <f>0+R54</f>
        <v>0</v>
      </c>
      <c r="Q54">
        <f>0+I55+I58</f>
        <v>0</v>
      </c>
      <c r="R54">
        <f>0+O55+O58</f>
        <v>0</v>
      </c>
    </row>
    <row r="55" spans="1:16" ht="12.75">
      <c r="A55" s="12" t="s">
        <v>34</v>
      </c>
      <c r="B55" s="16" t="s">
        <v>99</v>
      </c>
      <c r="C55" s="16" t="s">
        <v>100</v>
      </c>
      <c r="D55" s="12" t="s">
        <v>36</v>
      </c>
      <c r="E55" s="17" t="s">
        <v>101</v>
      </c>
      <c r="F55" s="18" t="s">
        <v>90</v>
      </c>
      <c r="G55" s="19">
        <v>7.04</v>
      </c>
      <c r="H55" s="20"/>
      <c r="I55" s="20">
        <f>ROUND(ROUND(H55,2)*ROUND(G55,3),2)</f>
        <v>0</v>
      </c>
      <c r="O55">
        <f>(I55*21)/100</f>
        <v>0</v>
      </c>
      <c r="P55" t="s">
        <v>12</v>
      </c>
    </row>
    <row r="56" spans="1:5" ht="12.75">
      <c r="A56" s="21" t="s">
        <v>39</v>
      </c>
      <c r="E56" s="22" t="s">
        <v>80</v>
      </c>
    </row>
    <row r="57" spans="1:5" ht="12.75">
      <c r="A57" s="25" t="s">
        <v>41</v>
      </c>
      <c r="E57" s="24" t="s">
        <v>102</v>
      </c>
    </row>
    <row r="58" spans="1:16" ht="25.5">
      <c r="A58" s="12" t="s">
        <v>34</v>
      </c>
      <c r="B58" s="16" t="s">
        <v>103</v>
      </c>
      <c r="C58" s="16" t="s">
        <v>104</v>
      </c>
      <c r="D58" s="12" t="s">
        <v>36</v>
      </c>
      <c r="E58" s="17" t="s">
        <v>105</v>
      </c>
      <c r="F58" s="18" t="s">
        <v>90</v>
      </c>
      <c r="G58" s="19">
        <v>36.652</v>
      </c>
      <c r="H58" s="20"/>
      <c r="I58" s="20">
        <f>ROUND(ROUND(H58,2)*ROUND(G58,3),2)</f>
        <v>0</v>
      </c>
      <c r="O58">
        <f>(I58*21)/100</f>
        <v>0</v>
      </c>
      <c r="P58" t="s">
        <v>12</v>
      </c>
    </row>
    <row r="59" spans="1:5" ht="12.75">
      <c r="A59" s="21" t="s">
        <v>39</v>
      </c>
      <c r="E59" s="22" t="s">
        <v>80</v>
      </c>
    </row>
    <row r="60" spans="1:5" ht="12.75">
      <c r="A60" s="23" t="s">
        <v>41</v>
      </c>
      <c r="E60" s="24" t="s">
        <v>106</v>
      </c>
    </row>
    <row r="61" spans="1:18" ht="12.75" customHeight="1">
      <c r="A61" s="5" t="s">
        <v>32</v>
      </c>
      <c r="B61" s="5"/>
      <c r="C61" s="26" t="s">
        <v>29</v>
      </c>
      <c r="D61" s="5"/>
      <c r="E61" s="14" t="s">
        <v>107</v>
      </c>
      <c r="F61" s="5"/>
      <c r="G61" s="5"/>
      <c r="H61" s="5"/>
      <c r="I61" s="27">
        <f>0+Q61</f>
        <v>0</v>
      </c>
      <c r="O61">
        <f>0+R61</f>
        <v>0</v>
      </c>
      <c r="Q61">
        <f>0+I62+I65+I68+I71+I74+I77+I80+I83+I86+I89+I92+I95+I98</f>
        <v>0</v>
      </c>
      <c r="R61">
        <f>0+O62+O65+O68+O71+O74+O77+O80+O83+O86+O89+O92+O95+O98</f>
        <v>0</v>
      </c>
    </row>
    <row r="62" spans="1:16" ht="25.5">
      <c r="A62" s="12" t="s">
        <v>34</v>
      </c>
      <c r="B62" s="16" t="s">
        <v>108</v>
      </c>
      <c r="C62" s="16" t="s">
        <v>109</v>
      </c>
      <c r="D62" s="12" t="s">
        <v>36</v>
      </c>
      <c r="E62" s="17" t="s">
        <v>110</v>
      </c>
      <c r="F62" s="18" t="s">
        <v>111</v>
      </c>
      <c r="G62" s="19">
        <v>16</v>
      </c>
      <c r="H62" s="20"/>
      <c r="I62" s="20">
        <f>ROUND(ROUND(H62,2)*ROUND(G62,3),2)</f>
        <v>0</v>
      </c>
      <c r="O62">
        <f>(I62*21)/100</f>
        <v>0</v>
      </c>
      <c r="P62" t="s">
        <v>12</v>
      </c>
    </row>
    <row r="63" spans="1:5" ht="12.75">
      <c r="A63" s="21" t="s">
        <v>39</v>
      </c>
      <c r="E63" s="22" t="s">
        <v>36</v>
      </c>
    </row>
    <row r="64" spans="1:5" ht="12.75">
      <c r="A64" s="25" t="s">
        <v>41</v>
      </c>
      <c r="E64" s="24" t="s">
        <v>112</v>
      </c>
    </row>
    <row r="65" spans="1:16" ht="12.75">
      <c r="A65" s="12" t="s">
        <v>34</v>
      </c>
      <c r="B65" s="16" t="s">
        <v>113</v>
      </c>
      <c r="C65" s="16" t="s">
        <v>114</v>
      </c>
      <c r="D65" s="12" t="s">
        <v>36</v>
      </c>
      <c r="E65" s="17" t="s">
        <v>115</v>
      </c>
      <c r="F65" s="18" t="s">
        <v>111</v>
      </c>
      <c r="G65" s="19">
        <v>16</v>
      </c>
      <c r="H65" s="20"/>
      <c r="I65" s="20">
        <f>ROUND(ROUND(H65,2)*ROUND(G65,3),2)</f>
        <v>0</v>
      </c>
      <c r="O65">
        <f>(I65*21)/100</f>
        <v>0</v>
      </c>
      <c r="P65" t="s">
        <v>12</v>
      </c>
    </row>
    <row r="66" spans="1:5" ht="12.75">
      <c r="A66" s="21" t="s">
        <v>39</v>
      </c>
      <c r="E66" s="22" t="s">
        <v>36</v>
      </c>
    </row>
    <row r="67" spans="1:5" ht="12.75">
      <c r="A67" s="25" t="s">
        <v>41</v>
      </c>
      <c r="E67" s="24" t="s">
        <v>112</v>
      </c>
    </row>
    <row r="68" spans="1:16" ht="12.75">
      <c r="A68" s="12" t="s">
        <v>34</v>
      </c>
      <c r="B68" s="16" t="s">
        <v>116</v>
      </c>
      <c r="C68" s="16" t="s">
        <v>117</v>
      </c>
      <c r="D68" s="12" t="s">
        <v>36</v>
      </c>
      <c r="E68" s="17" t="s">
        <v>118</v>
      </c>
      <c r="F68" s="18" t="s">
        <v>111</v>
      </c>
      <c r="G68" s="19">
        <v>94.8</v>
      </c>
      <c r="H68" s="20"/>
      <c r="I68" s="20">
        <f>ROUND(ROUND(H68,2)*ROUND(G68,3),2)</f>
        <v>0</v>
      </c>
      <c r="O68">
        <f>(I68*21)/100</f>
        <v>0</v>
      </c>
      <c r="P68" t="s">
        <v>12</v>
      </c>
    </row>
    <row r="69" spans="1:5" ht="12.75">
      <c r="A69" s="21" t="s">
        <v>39</v>
      </c>
      <c r="E69" s="22" t="s">
        <v>119</v>
      </c>
    </row>
    <row r="70" spans="1:5" ht="12.75">
      <c r="A70" s="25" t="s">
        <v>41</v>
      </c>
      <c r="E70" s="24" t="s">
        <v>120</v>
      </c>
    </row>
    <row r="71" spans="1:16" ht="12.75">
      <c r="A71" s="12" t="s">
        <v>34</v>
      </c>
      <c r="B71" s="16" t="s">
        <v>121</v>
      </c>
      <c r="C71" s="16" t="s">
        <v>122</v>
      </c>
      <c r="D71" s="12" t="s">
        <v>36</v>
      </c>
      <c r="E71" s="17" t="s">
        <v>123</v>
      </c>
      <c r="F71" s="18" t="s">
        <v>111</v>
      </c>
      <c r="G71" s="19">
        <v>8.8</v>
      </c>
      <c r="H71" s="20"/>
      <c r="I71" s="20">
        <f>ROUND(ROUND(H71,2)*ROUND(G71,3),2)</f>
        <v>0</v>
      </c>
      <c r="O71">
        <f>(I71*21)/100</f>
        <v>0</v>
      </c>
      <c r="P71" t="s">
        <v>12</v>
      </c>
    </row>
    <row r="72" spans="1:5" ht="12.75">
      <c r="A72" s="21" t="s">
        <v>39</v>
      </c>
      <c r="E72" s="22" t="s">
        <v>124</v>
      </c>
    </row>
    <row r="73" spans="1:5" ht="12.75">
      <c r="A73" s="25" t="s">
        <v>41</v>
      </c>
      <c r="E73" s="24" t="s">
        <v>125</v>
      </c>
    </row>
    <row r="74" spans="1:16" ht="12.75">
      <c r="A74" s="12" t="s">
        <v>34</v>
      </c>
      <c r="B74" s="16" t="s">
        <v>126</v>
      </c>
      <c r="C74" s="16" t="s">
        <v>127</v>
      </c>
      <c r="D74" s="12" t="s">
        <v>36</v>
      </c>
      <c r="E74" s="17" t="s">
        <v>128</v>
      </c>
      <c r="F74" s="18" t="s">
        <v>111</v>
      </c>
      <c r="G74" s="19">
        <v>33.6</v>
      </c>
      <c r="H74" s="20"/>
      <c r="I74" s="20">
        <f>ROUND(ROUND(H74,2)*ROUND(G74,3),2)</f>
        <v>0</v>
      </c>
      <c r="O74">
        <f>(I74*21)/100</f>
        <v>0</v>
      </c>
      <c r="P74" t="s">
        <v>12</v>
      </c>
    </row>
    <row r="75" spans="1:5" ht="12.75">
      <c r="A75" s="21" t="s">
        <v>39</v>
      </c>
      <c r="E75" s="22" t="s">
        <v>74</v>
      </c>
    </row>
    <row r="76" spans="1:5" ht="12.75">
      <c r="A76" s="25" t="s">
        <v>41</v>
      </c>
      <c r="E76" s="24" t="s">
        <v>129</v>
      </c>
    </row>
    <row r="77" spans="1:16" ht="25.5">
      <c r="A77" s="12" t="s">
        <v>34</v>
      </c>
      <c r="B77" s="16" t="s">
        <v>130</v>
      </c>
      <c r="C77" s="16" t="s">
        <v>131</v>
      </c>
      <c r="D77" s="12" t="s">
        <v>36</v>
      </c>
      <c r="E77" s="17" t="s">
        <v>132</v>
      </c>
      <c r="F77" s="18" t="s">
        <v>111</v>
      </c>
      <c r="G77" s="19">
        <v>8.8</v>
      </c>
      <c r="H77" s="20"/>
      <c r="I77" s="20">
        <f>ROUND(ROUND(H77,2)*ROUND(G77,3),2)</f>
        <v>0</v>
      </c>
      <c r="O77">
        <f>(I77*21)/100</f>
        <v>0</v>
      </c>
      <c r="P77" t="s">
        <v>12</v>
      </c>
    </row>
    <row r="78" spans="1:5" ht="12.75">
      <c r="A78" s="21" t="s">
        <v>39</v>
      </c>
      <c r="E78" s="22" t="s">
        <v>133</v>
      </c>
    </row>
    <row r="79" spans="1:5" ht="12.75">
      <c r="A79" s="25" t="s">
        <v>41</v>
      </c>
      <c r="E79" s="24" t="s">
        <v>125</v>
      </c>
    </row>
    <row r="80" spans="1:16" ht="12.75">
      <c r="A80" s="12" t="s">
        <v>34</v>
      </c>
      <c r="B80" s="16" t="s">
        <v>134</v>
      </c>
      <c r="C80" s="16" t="s">
        <v>135</v>
      </c>
      <c r="D80" s="12" t="s">
        <v>36</v>
      </c>
      <c r="E80" s="17" t="s">
        <v>136</v>
      </c>
      <c r="F80" s="18" t="s">
        <v>111</v>
      </c>
      <c r="G80" s="19">
        <v>20.2</v>
      </c>
      <c r="H80" s="20"/>
      <c r="I80" s="20">
        <f>ROUND(ROUND(H80,2)*ROUND(G80,3),2)</f>
        <v>0</v>
      </c>
      <c r="O80">
        <f>(I80*21)/100</f>
        <v>0</v>
      </c>
      <c r="P80" t="s">
        <v>12</v>
      </c>
    </row>
    <row r="81" spans="1:5" ht="12.75">
      <c r="A81" s="21" t="s">
        <v>39</v>
      </c>
      <c r="E81" s="22" t="s">
        <v>137</v>
      </c>
    </row>
    <row r="82" spans="1:5" ht="12.75">
      <c r="A82" s="25" t="s">
        <v>41</v>
      </c>
      <c r="E82" s="24" t="s">
        <v>138</v>
      </c>
    </row>
    <row r="83" spans="1:16" ht="12.75">
      <c r="A83" s="12" t="s">
        <v>34</v>
      </c>
      <c r="B83" s="16" t="s">
        <v>139</v>
      </c>
      <c r="C83" s="16" t="s">
        <v>140</v>
      </c>
      <c r="D83" s="12" t="s">
        <v>36</v>
      </c>
      <c r="E83" s="17" t="s">
        <v>141</v>
      </c>
      <c r="F83" s="18" t="s">
        <v>142</v>
      </c>
      <c r="G83" s="19">
        <v>120</v>
      </c>
      <c r="H83" s="20"/>
      <c r="I83" s="20">
        <f>ROUND(ROUND(H83,2)*ROUND(G83,3),2)</f>
        <v>0</v>
      </c>
      <c r="O83">
        <f>(I83*21)/100</f>
        <v>0</v>
      </c>
      <c r="P83" t="s">
        <v>12</v>
      </c>
    </row>
    <row r="84" spans="1:5" ht="12.75">
      <c r="A84" s="21" t="s">
        <v>39</v>
      </c>
      <c r="E84" s="22" t="s">
        <v>143</v>
      </c>
    </row>
    <row r="85" spans="1:5" ht="12.75">
      <c r="A85" s="25" t="s">
        <v>41</v>
      </c>
      <c r="E85" s="24" t="s">
        <v>144</v>
      </c>
    </row>
    <row r="86" spans="1:16" ht="12.75">
      <c r="A86" s="12" t="s">
        <v>34</v>
      </c>
      <c r="B86" s="16" t="s">
        <v>145</v>
      </c>
      <c r="C86" s="16" t="s">
        <v>146</v>
      </c>
      <c r="D86" s="12" t="s">
        <v>36</v>
      </c>
      <c r="E86" s="17" t="s">
        <v>147</v>
      </c>
      <c r="F86" s="18" t="s">
        <v>73</v>
      </c>
      <c r="G86" s="19">
        <v>2.025</v>
      </c>
      <c r="H86" s="20"/>
      <c r="I86" s="20">
        <f>ROUND(ROUND(H86,2)*ROUND(G86,3),2)</f>
        <v>0</v>
      </c>
      <c r="O86">
        <f>(I86*21)/100</f>
        <v>0</v>
      </c>
      <c r="P86" t="s">
        <v>12</v>
      </c>
    </row>
    <row r="87" spans="1:5" ht="12.75">
      <c r="A87" s="21" t="s">
        <v>39</v>
      </c>
      <c r="E87" s="22" t="s">
        <v>148</v>
      </c>
    </row>
    <row r="88" spans="1:5" ht="12.75">
      <c r="A88" s="25" t="s">
        <v>41</v>
      </c>
      <c r="E88" s="24" t="s">
        <v>81</v>
      </c>
    </row>
    <row r="89" spans="1:16" ht="12.75">
      <c r="A89" s="12" t="s">
        <v>34</v>
      </c>
      <c r="B89" s="16" t="s">
        <v>149</v>
      </c>
      <c r="C89" s="16" t="s">
        <v>150</v>
      </c>
      <c r="D89" s="12" t="s">
        <v>36</v>
      </c>
      <c r="E89" s="17" t="s">
        <v>151</v>
      </c>
      <c r="F89" s="18" t="s">
        <v>111</v>
      </c>
      <c r="G89" s="19">
        <v>20.2</v>
      </c>
      <c r="H89" s="20"/>
      <c r="I89" s="20">
        <f>ROUND(ROUND(H89,2)*ROUND(G89,3),2)</f>
        <v>0</v>
      </c>
      <c r="O89">
        <f>(I89*21)/100</f>
        <v>0</v>
      </c>
      <c r="P89" t="s">
        <v>12</v>
      </c>
    </row>
    <row r="90" spans="1:5" ht="12.75">
      <c r="A90" s="21" t="s">
        <v>39</v>
      </c>
      <c r="E90" s="22" t="s">
        <v>36</v>
      </c>
    </row>
    <row r="91" spans="1:5" ht="12.75">
      <c r="A91" s="25" t="s">
        <v>41</v>
      </c>
      <c r="E91" s="24" t="s">
        <v>138</v>
      </c>
    </row>
    <row r="92" spans="1:16" ht="12.75">
      <c r="A92" s="12" t="s">
        <v>34</v>
      </c>
      <c r="B92" s="16" t="s">
        <v>152</v>
      </c>
      <c r="C92" s="16" t="s">
        <v>153</v>
      </c>
      <c r="D92" s="12" t="s">
        <v>36</v>
      </c>
      <c r="E92" s="17" t="s">
        <v>154</v>
      </c>
      <c r="F92" s="18" t="s">
        <v>111</v>
      </c>
      <c r="G92" s="19">
        <v>19.6</v>
      </c>
      <c r="H92" s="20"/>
      <c r="I92" s="20">
        <f>ROUND(ROUND(H92,2)*ROUND(G92,3),2)</f>
        <v>0</v>
      </c>
      <c r="O92">
        <f>(I92*21)/100</f>
        <v>0</v>
      </c>
      <c r="P92" t="s">
        <v>12</v>
      </c>
    </row>
    <row r="93" spans="1:5" ht="12.75">
      <c r="A93" s="21" t="s">
        <v>39</v>
      </c>
      <c r="E93" s="22" t="s">
        <v>36</v>
      </c>
    </row>
    <row r="94" spans="1:5" ht="12.75">
      <c r="A94" s="25" t="s">
        <v>41</v>
      </c>
      <c r="E94" s="24" t="s">
        <v>155</v>
      </c>
    </row>
    <row r="95" spans="1:16" ht="12.75">
      <c r="A95" s="12" t="s">
        <v>34</v>
      </c>
      <c r="B95" s="16" t="s">
        <v>156</v>
      </c>
      <c r="C95" s="16" t="s">
        <v>157</v>
      </c>
      <c r="D95" s="12" t="s">
        <v>36</v>
      </c>
      <c r="E95" s="17" t="s">
        <v>158</v>
      </c>
      <c r="F95" s="18" t="s">
        <v>111</v>
      </c>
      <c r="G95" s="19">
        <v>21.4</v>
      </c>
      <c r="H95" s="20"/>
      <c r="I95" s="20">
        <f>ROUND(ROUND(H95,2)*ROUND(G95,3),2)</f>
        <v>0</v>
      </c>
      <c r="O95">
        <f>(I95*21)/100</f>
        <v>0</v>
      </c>
      <c r="P95" t="s">
        <v>12</v>
      </c>
    </row>
    <row r="96" spans="1:5" ht="12.75">
      <c r="A96" s="21" t="s">
        <v>39</v>
      </c>
      <c r="E96" s="22" t="s">
        <v>36</v>
      </c>
    </row>
    <row r="97" spans="1:5" ht="12.75">
      <c r="A97" s="25" t="s">
        <v>41</v>
      </c>
      <c r="E97" s="24" t="s">
        <v>159</v>
      </c>
    </row>
    <row r="98" spans="1:16" ht="12.75">
      <c r="A98" s="12" t="s">
        <v>34</v>
      </c>
      <c r="B98" s="16" t="s">
        <v>160</v>
      </c>
      <c r="C98" s="16" t="s">
        <v>161</v>
      </c>
      <c r="D98" s="12" t="s">
        <v>36</v>
      </c>
      <c r="E98" s="17" t="s">
        <v>162</v>
      </c>
      <c r="F98" s="18" t="s">
        <v>90</v>
      </c>
      <c r="G98" s="19">
        <v>30.3</v>
      </c>
      <c r="H98" s="20"/>
      <c r="I98" s="20">
        <f>ROUND(ROUND(H98,2)*ROUND(G98,3),2)</f>
        <v>0</v>
      </c>
      <c r="O98">
        <f>(I98*21)/100</f>
        <v>0</v>
      </c>
      <c r="P98" t="s">
        <v>12</v>
      </c>
    </row>
    <row r="99" spans="1:5" ht="12.75">
      <c r="A99" s="21" t="s">
        <v>39</v>
      </c>
      <c r="E99" s="22" t="s">
        <v>36</v>
      </c>
    </row>
    <row r="100" spans="1:5" ht="12.75">
      <c r="A100" s="23" t="s">
        <v>41</v>
      </c>
      <c r="E100" s="24" t="s">
        <v>163</v>
      </c>
    </row>
  </sheetData>
  <sheetProtection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5511811023622047" right="0.2755905511811024" top="0.5118110236220472" bottom="0.4330708661417323" header="0.5118110236220472" footer="0.1968503937007874"/>
  <pageSetup fitToHeight="0" fitToWidth="1" horizontalDpi="300" verticalDpi="300" orientation="portrait" paperSize="9" scale="62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ekropackova</dc:creator>
  <cp:keywords/>
  <dc:description/>
  <cp:lastModifiedBy>ekropackova</cp:lastModifiedBy>
  <cp:lastPrinted>2019-12-06T08:51:47Z</cp:lastPrinted>
  <dcterms:created xsi:type="dcterms:W3CDTF">2019-12-06T08:54:29Z</dcterms:created>
  <dcterms:modified xsi:type="dcterms:W3CDTF">2019-12-06T08:54:42Z</dcterms:modified>
  <cp:category/>
  <cp:version/>
  <cp:contentType/>
  <cp:contentStatus/>
</cp:coreProperties>
</file>