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1. Krycí list rozpočtu" sheetId="1" r:id="rId1"/>
    <sheet name="3. Rozpočet s výkazem výměr - n" sheetId="2" r:id="rId2"/>
  </sheets>
  <definedNames>
    <definedName name="_xlnm.Print_Titles" localSheetId="0">'1. Krycí list rozpočtu'!$1:$3</definedName>
    <definedName name="_xlnm.Print_Titles" localSheetId="1">'3. Rozpočet s výkazem výměr - n'!$10:$12</definedName>
  </definedNames>
  <calcPr fullCalcOnLoad="1"/>
</workbook>
</file>

<file path=xl/sharedStrings.xml><?xml version="1.0" encoding="utf-8"?>
<sst xmlns="http://schemas.openxmlformats.org/spreadsheetml/2006/main" count="412" uniqueCount="277">
  <si>
    <t>ROZPOČET S VÝKAZEM VÝMĚR</t>
  </si>
  <si>
    <t>Stavba:   II/240 a II/101, přel. silnic v úseku D7-D8, II.etapa, napojení  nové tech. infrastruktury, SO430 Veřejné osvětlení</t>
  </si>
  <si>
    <t xml:space="preserve">Objekt:   </t>
  </si>
  <si>
    <t>Objednatel:   VPÚ DECO PRAHA a.s.</t>
  </si>
  <si>
    <t xml:space="preserve">Zhotovitel:   </t>
  </si>
  <si>
    <t xml:space="preserve">Zpracoval:   </t>
  </si>
  <si>
    <t>Místo:   Kralupy nad Vltavou</t>
  </si>
  <si>
    <t>Datum:   20. 2. 2019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</si>
  <si>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</si>
  <si>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</si>
  <si>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</si>
  <si>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</si>
  <si>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</si>
  <si>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</si>
  <si>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</si>
  <si>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</si>
  <si>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</si>
  <si>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</si>
  <si>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</si>
  <si>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</si>
  <si>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</si>
  <si>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</si>
  <si>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</si>
  <si>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</si>
  <si>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M</t>
  </si>
  <si>
    <t xml:space="preserve">Práce a dodávky M   </t>
  </si>
  <si>
    <t>21-M</t>
  </si>
  <si>
    <t xml:space="preserve">Elektromontáže   </t>
  </si>
  <si>
    <t>921</t>
  </si>
  <si>
    <t>210100564</t>
  </si>
  <si>
    <t xml:space="preserve">Ukončení kabelů nebo vodičů koncovkou popř. vývodkou do 1 kV přírubovou jednocestnou kabelů nebo vodičů celoplastových počtu a průřezu žil do 3 x 35 + 25 mm2   </t>
  </si>
  <si>
    <t>kus</t>
  </si>
  <si>
    <t>354</t>
  </si>
  <si>
    <t>35436314</t>
  </si>
  <si>
    <t xml:space="preserve">hlava rozdělovací smršťovaná přímá do 1kV SKE 4f/1+2 kabel 12-32mm/průřez 1,5-35mm   </t>
  </si>
  <si>
    <t>210100564-D</t>
  </si>
  <si>
    <t xml:space="preserve">Demontáž - Ukončení kabelů nebo vodičů koncovkou popř. vývodkou do 1 kV přírubovou jednocestnou kabelů nebo vodičů celoplastových počtu a průřezu žil do 3 x 35 + 25 mm2   </t>
  </si>
  <si>
    <t>210100572</t>
  </si>
  <si>
    <t xml:space="preserve">Ukončení kabelů nebo vodičů koncovkou popř. vývodkou do 1 kV přírubovou jednocestnou kabelů nebo vodičů celoplastových počtu a průřezu žil do 4 x 120 mm2   </t>
  </si>
  <si>
    <t>35436553</t>
  </si>
  <si>
    <t xml:space="preserve">koncovka kabelová venkovní, 70-120 mm2 L=650 mm   </t>
  </si>
  <si>
    <t>210100575</t>
  </si>
  <si>
    <t xml:space="preserve">Ukončení kabelů nebo vodičů koncovkou popř. vývodkou do 1 kV přírubovou jednocestnou kabelů nebo vodičů celoplastových počtu a průřezu žil do 4 x 240 mm2   </t>
  </si>
  <si>
    <t>35436536</t>
  </si>
  <si>
    <t xml:space="preserve">koncovka kabelová vnitřní, 150-240 mm2 L=650 mm   </t>
  </si>
  <si>
    <t>210100575-D</t>
  </si>
  <si>
    <t xml:space="preserve">Demontáž - Ukončení kabelů nebo vodičů koncovkou popř. vývodkou do 1 kV přírubovou jednocestnou kabelů nebo vodičů celoplastových počtu a průřezu žil do 4 x 240 mm2   </t>
  </si>
  <si>
    <t>210191509.R</t>
  </si>
  <si>
    <t xml:space="preserve">Montáž skříní ocelových s podstavcem (ZM pro VO)   </t>
  </si>
  <si>
    <t>35718101</t>
  </si>
  <si>
    <t xml:space="preserve">rozvaděč VO FE-ZB-3D, 6+0, úplný včetně výzbroje, výstroje a kabeláže, vývody jističe   </t>
  </si>
  <si>
    <t>35718102</t>
  </si>
  <si>
    <t xml:space="preserve">podstavec rozvaděče FE-ZB-3D, nerez   </t>
  </si>
  <si>
    <t>210191563-D</t>
  </si>
  <si>
    <t xml:space="preserve">Demontáž skříní pojistkových oceloplechových bez zapojení vodičů   </t>
  </si>
  <si>
    <t>210220021</t>
  </si>
  <si>
    <t xml:space="preserve">Montáž uzemňovacího vedení s upevněním, propojením a připojením pomocí svorek v zemi s izolací spojů vodičů FeZn páskou průřezu do 120 mm2 v průmyslové výstavbě   </t>
  </si>
  <si>
    <t>m</t>
  </si>
  <si>
    <t>35442062</t>
  </si>
  <si>
    <t xml:space="preserve">pás zemnící 30x4mm FeZn   </t>
  </si>
  <si>
    <t>kg</t>
  </si>
  <si>
    <t>35441986</t>
  </si>
  <si>
    <t xml:space="preserve">svorka odbočovací a spojovací pro pásek 30x4 mm, FeZn   </t>
  </si>
  <si>
    <t>210902041</t>
  </si>
  <si>
    <t xml:space="preserve">Montáž izolovaných kabelů hliníkových do 1 kV bez ukončení plných nebo laněných kulatých (AYKY,...) uložených volně počtu a průřezu žil 3x120+70 mm2   </t>
  </si>
  <si>
    <t>341</t>
  </si>
  <si>
    <t>34113223</t>
  </si>
  <si>
    <t xml:space="preserve">kabel silový s Al jádrem 1 kV  3x120+70mm2   </t>
  </si>
  <si>
    <t xml:space="preserve">495,238095238095 * 1,05   </t>
  </si>
  <si>
    <t>PRE004010.P</t>
  </si>
  <si>
    <t xml:space="preserve">Ukončení kabelů smršťovací čepičkou proti vlhkosti počtu a průřezu žil do 3 x 240 + 120 mm2, vč. koncovky KTK 52/25   </t>
  </si>
  <si>
    <t>46-M</t>
  </si>
  <si>
    <t xml:space="preserve">Zemní práce při extr.mont.pracích   </t>
  </si>
  <si>
    <t>946</t>
  </si>
  <si>
    <t>460010024.P</t>
  </si>
  <si>
    <t xml:space="preserve">Vytyčení trasy vedení včetně pochůzky projektovanou tratí, vyznačení budoucí trasy, rozmístění, očíslování a označení opěrných bodů, označení překážek a míst pro kabelové prostupy a podchodové štoly kabelového ( podzemního ) v zástavbě   </t>
  </si>
  <si>
    <t>km</t>
  </si>
  <si>
    <t>460010031.P</t>
  </si>
  <si>
    <t xml:space="preserve">Vytyčení a vypískání poduličního zařízení trasy vedení cizí firmou   </t>
  </si>
  <si>
    <t>460030011.P</t>
  </si>
  <si>
    <t xml:space="preserve">Přípravné terénní práce sejmutí drnu včetně nařezání a uložení na hromady nebo naložení na dopravní prostředek jakékoliv tloušťky   </t>
  </si>
  <si>
    <t>m2</t>
  </si>
  <si>
    <t>460030021.P</t>
  </si>
  <si>
    <t xml:space="preserve">Přípravné terénní práce odstranění dřevitého porostu z keřů nebo stromků průměru kmenů do 5 cm včetně odstranění kořenů a složení do hromad nebo naložení na dopravní prostředek měkkého středně hustého   </t>
  </si>
  <si>
    <t>460030092.P</t>
  </si>
  <si>
    <t xml:space="preserve">Přípravné terénní práce vytržení obrub včetně odkopu horniny, rozebrání lože s odhozením nebo naložením na dopravní prostředek ležatých   </t>
  </si>
  <si>
    <t>460030171.P</t>
  </si>
  <si>
    <t xml:space="preserve">Přípravné terénní práce odstranění krytu komunikace včetně rozpojení na kusy a zarovnání styčné spáry ze živice, tloušťky do 5 cm   </t>
  </si>
  <si>
    <t>460030172.P</t>
  </si>
  <si>
    <t xml:space="preserve">Přípravné terénní práce odstranění krytu komunikace včetně rozpojení na kusy a zarovnání styčné spáry ze živice, tloušťky přes 5 do 10 cm   </t>
  </si>
  <si>
    <t>460030182.P</t>
  </si>
  <si>
    <t xml:space="preserve">Přípravné terénní práce řezání podkladu nebo krytu, hloubky do 15 cm   </t>
  </si>
  <si>
    <t>460030183.P</t>
  </si>
  <si>
    <t xml:space="preserve">Přípravné terénní práce řezání podkladu nebo krytu, hloubky přes 15 do 30 cm   </t>
  </si>
  <si>
    <t>460080014.3</t>
  </si>
  <si>
    <t xml:space="preserve">základ pro ZM, úplný vč. výkopu a zásypu pískem   </t>
  </si>
  <si>
    <t>ks</t>
  </si>
  <si>
    <t>460200143.P</t>
  </si>
  <si>
    <t xml:space="preserve">Hloubení kabelových rýh včetně urovnání dna, přemístění výkopku do vzdálenosti 3 m od okraje jámy nebo naložení na dopravní prostředek ručně šířky 35 cm, hloubky 60 cm, v hornině třídy 3   </t>
  </si>
  <si>
    <t>460200163.P</t>
  </si>
  <si>
    <t xml:space="preserve">Hloubení kabelových rýh včetně urovnání dna, přemístění výkopku do vzdálenosti 3 m od okraje jámy nebo naložení na dopravní prostředek ručně šířky 35 cm, hloubky 80 cm, v hornině třídy 3   </t>
  </si>
  <si>
    <t>460200304.P</t>
  </si>
  <si>
    <t xml:space="preserve">Hloubení kabelových rýh včetně urovnání dna, přemístění výkopku do vzdálenosti 3 m od okraje jámy nebo naložení na dopravní prostředek ručně šířky 50 cm, hloubky 120 cm, v hornině třídy 4   </t>
  </si>
  <si>
    <t>460270222</t>
  </si>
  <si>
    <t xml:space="preserve">Pilíře a skříně pro rozvod nn bourání pilíře ze zdiva cihelného včetně úpravy terénu skříně výšky přes 60 do 105 cm, šířky přes 90 do 150 cm   </t>
  </si>
  <si>
    <t>460421141.P</t>
  </si>
  <si>
    <t xml:space="preserve">Kabelové lože včetně podsypu, zhutnění a urovnání povrchu z písku nebo štěrkopísku tloušťky 10 cm nad kabel zakryté betonovými nebo plastovými deskami vel. 50 x 25 cm, šířky lože do 35 cm   </t>
  </si>
  <si>
    <t>000</t>
  </si>
  <si>
    <t>000104799</t>
  </si>
  <si>
    <t xml:space="preserve">deska zákrytová KD 1    500/170/45   </t>
  </si>
  <si>
    <t xml:space="preserve">273 * 2   </t>
  </si>
  <si>
    <t>460421902.P</t>
  </si>
  <si>
    <t xml:space="preserve">Kabelové lože včetně podsypu, zhutnění a urovnání povrchu oprava lože kabelů včetně vyjmutí a očištění cihel, odstranění záhozové vrstvy, zřízení podsypu a záhozu tloušťky 10 cm nad kabel, zhutnění a urovnání povrchu, zakrytí cihlami s použitím maximálně 25 % nových cihel, z písku nebo štěrkopísku, šířky lože přes 15 do 35 cm   </t>
  </si>
  <si>
    <t>460470011.P</t>
  </si>
  <si>
    <t xml:space="preserve">Provizorní zajištění inženýrských sítí ve výkopech pomocí drátů, dřevěných a plastových prvků apod. kabelů při křížení   </t>
  </si>
  <si>
    <t>460470012.P</t>
  </si>
  <si>
    <t xml:space="preserve">Provizorní zajištění inženýrských sítí ve výkopech pomocí drátů, dřevěných a plastových prvků apod. kabelů při souběhu   </t>
  </si>
  <si>
    <t>460510054.P</t>
  </si>
  <si>
    <t xml:space="preserve">Kabelové prostupy z trub plastových včetně osazení, utěsnění a spárování do rýhy, bez výkopových prací bez obsypu, vnitřního průměru do 10 cm (pro chráničky 110)   </t>
  </si>
  <si>
    <t>000999107</t>
  </si>
  <si>
    <t xml:space="preserve">chránička trubka vrapovaná,červená pr.110 dle KP   </t>
  </si>
  <si>
    <t>460510074.P</t>
  </si>
  <si>
    <t xml:space="preserve">Kabelové prostupy z trub plastových včetně osazení, utěsnění a spárování do rýhy, bez výkopových prací s obetonováním, vnitřního průměru do 10 cm (pro chráničky 110)   </t>
  </si>
  <si>
    <t>460560123.P</t>
  </si>
  <si>
    <t xml:space="preserve">Ruční zásyp rýh kabelových včetně zhutnění a uložení výkopku do vrstev a urovnání povrchu šířky 35 cm hloubky 40 cm, v hornině třídy 3   </t>
  </si>
  <si>
    <t>460560143.P</t>
  </si>
  <si>
    <t xml:space="preserve">Ruční zásyp rýh kabelových včetně zhutnění a uložení výkopku do vrstev a urovnání povrchu šířky 35 cm hloubky 60 cm, v hornině třídy 3   </t>
  </si>
  <si>
    <t>460560274.P</t>
  </si>
  <si>
    <t xml:space="preserve">Ruční zásyp rýh kabelových včetně zhutnění a uložení výkopku do vrstev a urovnání povrchu šířky 50 cm hloubky 90 cm, v hornině třídy 4   </t>
  </si>
  <si>
    <t>460561701.P</t>
  </si>
  <si>
    <t xml:space="preserve">Zkoušky hutnění zasypaných rýh   </t>
  </si>
  <si>
    <t>460600023.P</t>
  </si>
  <si>
    <t xml:space="preserve">Přemístění (odvoz) horniny, suti a vybouraných hmot a poplatek za skládku vodorovné přemístění horniny, suti a vybouraných hmot na vzdálenost přes 500 do 1000 m   </t>
  </si>
  <si>
    <t>m3</t>
  </si>
  <si>
    <t>460600031.P</t>
  </si>
  <si>
    <t xml:space="preserve">Přemístění (odvoz) horniny, suti a vybouraných hmot a poplatek za skládku vodorovné přemístění horniny, suti a vybouraných hmot na vzdálenost Příplatek k ceně -0023 za každých dalších i započatých 1000 m   </t>
  </si>
  <si>
    <t xml:space="preserve">48,735 * 19   </t>
  </si>
  <si>
    <t>460600082.P</t>
  </si>
  <si>
    <t xml:space="preserve">Přemístění (odvoz) horniny, suti a vybouraných hmot a poplatek za skládku poplatek za skládku zeminy   </t>
  </si>
  <si>
    <t>460600083.P</t>
  </si>
  <si>
    <t xml:space="preserve">Přemístění (odvoz) horniny, suti a vybouraných hmot a poplatek za skládku poplatek za skládku betonu a sutě   </t>
  </si>
  <si>
    <t>460600084.P</t>
  </si>
  <si>
    <t xml:space="preserve">Přemístění (odvoz) horniny, suti a vybouraných hmot a poplatek za skládku poplatek za skládku asfatlu   </t>
  </si>
  <si>
    <t>460620007.P</t>
  </si>
  <si>
    <t xml:space="preserve">Úprava terénu zatravnění, včetně zalití vodou na rovině i ve svahu   </t>
  </si>
  <si>
    <t>460620027.P</t>
  </si>
  <si>
    <t xml:space="preserve">Úprava terénu položení obrubníků včetně spárování, do lože z kameniva těženého betonových ležatých   </t>
  </si>
  <si>
    <t>000999082</t>
  </si>
  <si>
    <t xml:space="preserve">Obrubník betonový silniční   </t>
  </si>
  <si>
    <t>bm</t>
  </si>
  <si>
    <t>460650052.P</t>
  </si>
  <si>
    <t xml:space="preserve">Vozovky a podkladní vrstvy zřízení podkladní vrstvy včetně rozprostření a úpravy podkladu ze štěrkopísku, včetně zhutnění, tloušťky Zřízení podkladní vrstvy vozovky a chodníku ze štěrkodrti se zhutněním tloušťky do 10 cm   </t>
  </si>
  <si>
    <t>460650054.P</t>
  </si>
  <si>
    <t xml:space="preserve">Vozovky a podkladní vrstvy zřízení podkladní vrstvy včetně rozprostření a úpravy podkladu ze štěrkopísku, včetně zhutnění, tloušťky Zřízení podkladní vrstvy vozovky a chodníku ze štěrkodrti se zhutněním tloušťky do 20 cm   </t>
  </si>
  <si>
    <t>460650081.P</t>
  </si>
  <si>
    <t xml:space="preserve">Vozovky a podkladní vrstvy zřízení podkladní vrstvy včetně rozprostření a úpravy podkladu z betonu prostého, včetně rozprostření, tloušťky do 10 cm   </t>
  </si>
  <si>
    <t>460650133.P</t>
  </si>
  <si>
    <t xml:space="preserve">Vozovky a podkladní vrstvy kryt vozovky z litého asfaltu (MA) včetně rozprostření, tloušťky 4 cm   </t>
  </si>
  <si>
    <t>460650135.P</t>
  </si>
  <si>
    <t xml:space="preserve">Vozovky a podkladní vrstvy kryt vozovky z litého asfaltu (MA) včetně rozprostření, tloušťky 8 cm   </t>
  </si>
  <si>
    <t>46-M1</t>
  </si>
  <si>
    <t xml:space="preserve">Zemní práce – povrchy   </t>
  </si>
  <si>
    <t>PRE002200.P</t>
  </si>
  <si>
    <t xml:space="preserve">Vozovky a podkladní vrstvy zřízení podkladní vrstvy včetně rozprostření a úpravy podkladu z betonu prostého, včetně rozprostření, tloušťky podkladní vrstva pod obrubníky silniční   </t>
  </si>
  <si>
    <t>OST</t>
  </si>
  <si>
    <t xml:space="preserve">Ostatní   </t>
  </si>
  <si>
    <t>000010031.P</t>
  </si>
  <si>
    <t xml:space="preserve">Projektové práce, inženýrská a kompletační činnost vypracování dokumentace skutečného provedení stavby   </t>
  </si>
  <si>
    <t>kpl</t>
  </si>
  <si>
    <t>000010912.P</t>
  </si>
  <si>
    <t xml:space="preserve">Projektové práce, inženýrská a kompletační činnost ostatní práce dopravně inženýrská opatření   </t>
  </si>
  <si>
    <t>000020012.P</t>
  </si>
  <si>
    <t xml:space="preserve">Geodetické a geometrické zaměření stavby kabelové stavby geodetické zaměření trasy - délka nad 100 m   </t>
  </si>
  <si>
    <t>000020013.P</t>
  </si>
  <si>
    <t xml:space="preserve">Geodetické a geometrické zaměření stavby kabelové stavby geometrické zaměření trasy - délka nad 100 m   </t>
  </si>
  <si>
    <t>119002121.P</t>
  </si>
  <si>
    <t xml:space="preserve">Pomocné konstrukce při zabezpečení výkopu přechodová lávka do 2m včetně zábradlí pro zabezpečení výkopů - zřízení   </t>
  </si>
  <si>
    <t>119002122.P</t>
  </si>
  <si>
    <t xml:space="preserve">Pomocné konstrukce při zabezpečení výkopu přechodová lávka do 2m včetně zábradlí pro zabezpečení výkopů - odstranění   </t>
  </si>
  <si>
    <t>119003215.P</t>
  </si>
  <si>
    <t xml:space="preserve">Pomocné konstrukce při zabezpečení výkopu mobilní trubková zábrana výšky do 1,5 m pro zabezpečení výkopu - zřízení   </t>
  </si>
  <si>
    <t>119003216.P</t>
  </si>
  <si>
    <t xml:space="preserve">Pomocné konstrukce při zabezpečení výkopu mobilní trubková zábrana výšky do 1,5 m pro zabezpečení výkopu - odstranění   </t>
  </si>
  <si>
    <t>913121111.P</t>
  </si>
  <si>
    <t xml:space="preserve">Montáž a demontáž dočasných dopravních značek kompletních značek vč. podstavce a sloupku základních   </t>
  </si>
  <si>
    <t xml:space="preserve">Celkem   </t>
  </si>
  <si>
    <t>KRYCÍ LIST ROZPOČTU</t>
  </si>
  <si>
    <t>Název stavby</t>
  </si>
  <si>
    <t>II/240 a II/101, přel. silnic v úseku D7-D8, II.etapa, napojení  nové tech. infrastruktury, SO430 Veřejné osvětlení</t>
  </si>
  <si>
    <t>JKSO</t>
  </si>
  <si>
    <t>828 75 11</t>
  </si>
  <si>
    <t>Název objektu</t>
  </si>
  <si>
    <t>EČO</t>
  </si>
  <si>
    <t xml:space="preserve">   </t>
  </si>
  <si>
    <t>Místo</t>
  </si>
  <si>
    <t>Kralupy nad Vltavou</t>
  </si>
  <si>
    <t>IČ</t>
  </si>
  <si>
    <t>DIČ</t>
  </si>
  <si>
    <t>Objednatel</t>
  </si>
  <si>
    <t xml:space="preserve">VPÚ DECO PRAHA a.s.   </t>
  </si>
  <si>
    <t>60193280</t>
  </si>
  <si>
    <t>CZ60193260</t>
  </si>
  <si>
    <t>Projektant</t>
  </si>
  <si>
    <t xml:space="preserve">METROPROJEKT Praha a.s.   </t>
  </si>
  <si>
    <t>45271895</t>
  </si>
  <si>
    <t>CZ45271895</t>
  </si>
  <si>
    <t>Zhotovitel</t>
  </si>
  <si>
    <t>Zpracoval</t>
  </si>
  <si>
    <t>Rozpočet číslo</t>
  </si>
  <si>
    <t>Dne</t>
  </si>
  <si>
    <t>CZ-CPV</t>
  </si>
  <si>
    <t>20.02.2019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</si>
  <si>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</si>
  <si>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</si>
  <si>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</si>
  <si>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</si>
  <si>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</si>
  <si>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</si>
  <si>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</si>
  <si>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</si>
  <si>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</si>
  <si>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</si>
  <si>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</si>
  <si>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</si>
  <si>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</si>
  <si>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</si>
  <si>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</si>
  <si>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</si>
  <si>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</si>
  <si>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</si>
  <si>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</si>
  <si>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13</t>
  </si>
  <si>
    <t xml:space="preserve">Zařízení staveniště   </t>
  </si>
  <si>
    <t>Montáž</t>
  </si>
  <si>
    <t>9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</si>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</sst>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0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5" fillId="0" borderId="30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left" vertical="center"/>
      <protection/>
    </xf>
    <xf numFmtId="0" fontId="15" fillId="0" borderId="32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8" fillId="0" borderId="33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5" fillId="0" borderId="38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165" fontId="13" fillId="0" borderId="40" xfId="0" applyNumberFormat="1" applyFont="1" applyBorder="1" applyAlignment="1" applyProtection="1">
      <alignment horizontal="right" vertical="center"/>
      <protection/>
    </xf>
    <xf numFmtId="165" fontId="13" fillId="0" borderId="41" xfId="0" applyNumberFormat="1" applyFont="1" applyBorder="1" applyAlignment="1" applyProtection="1">
      <alignment horizontal="right" vertical="center"/>
      <protection/>
    </xf>
    <xf numFmtId="37" fontId="19" fillId="0" borderId="42" xfId="0" applyNumberFormat="1" applyFont="1" applyBorder="1" applyAlignment="1" applyProtection="1">
      <alignment horizontal="right" vertical="center"/>
      <protection/>
    </xf>
    <xf numFmtId="39" fontId="19" fillId="0" borderId="43" xfId="0" applyNumberFormat="1" applyFont="1" applyBorder="1" applyAlignment="1" applyProtection="1">
      <alignment horizontal="right" vertical="center"/>
      <protection/>
    </xf>
    <xf numFmtId="165" fontId="13" fillId="0" borderId="42" xfId="0" applyNumberFormat="1" applyFont="1" applyBorder="1" applyAlignment="1" applyProtection="1">
      <alignment horizontal="right" vertical="center"/>
      <protection/>
    </xf>
    <xf numFmtId="165" fontId="13" fillId="0" borderId="43" xfId="0" applyNumberFormat="1" applyFont="1" applyBorder="1" applyAlignment="1" applyProtection="1">
      <alignment horizontal="right" vertical="center"/>
      <protection/>
    </xf>
    <xf numFmtId="165" fontId="19" fillId="0" borderId="41" xfId="0" applyNumberFormat="1" applyFont="1" applyBorder="1" applyAlignment="1" applyProtection="1">
      <alignment horizontal="right" vertical="center"/>
      <protection/>
    </xf>
    <xf numFmtId="37" fontId="19" fillId="0" borderId="17" xfId="0" applyNumberFormat="1" applyFont="1" applyBorder="1" applyAlignment="1" applyProtection="1">
      <alignment horizontal="right" vertical="center"/>
      <protection/>
    </xf>
    <xf numFmtId="39" fontId="19" fillId="0" borderId="41" xfId="0" applyNumberFormat="1" applyFont="1" applyBorder="1" applyAlignment="1" applyProtection="1">
      <alignment horizontal="right" vertical="center"/>
      <protection/>
    </xf>
    <xf numFmtId="165" fontId="13" fillId="0" borderId="44" xfId="0" applyNumberFormat="1" applyFont="1" applyBorder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horizontal="left" vertical="center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left" vertical="center"/>
      <protection/>
    </xf>
    <xf numFmtId="0" fontId="15" fillId="0" borderId="47" xfId="0" applyFont="1" applyBorder="1" applyAlignment="1" applyProtection="1">
      <alignment horizontal="left" vertical="center"/>
      <protection/>
    </xf>
    <xf numFmtId="0" fontId="15" fillId="0" borderId="48" xfId="0" applyFont="1" applyBorder="1" applyAlignment="1" applyProtection="1">
      <alignment horizontal="left" vertical="center"/>
      <protection/>
    </xf>
    <xf numFmtId="39" fontId="19" fillId="0" borderId="49" xfId="0" applyNumberFormat="1" applyFont="1" applyBorder="1" applyAlignment="1" applyProtection="1">
      <alignment horizontal="right" vertical="center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5" fillId="0" borderId="49" xfId="0" applyFont="1" applyBorder="1" applyAlignment="1" applyProtection="1">
      <alignment horizontal="left" vertical="center"/>
      <protection/>
    </xf>
    <xf numFmtId="0" fontId="15" fillId="0" borderId="51" xfId="0" applyFont="1" applyBorder="1" applyAlignment="1" applyProtection="1">
      <alignment horizontal="left" vertical="center"/>
      <protection/>
    </xf>
    <xf numFmtId="39" fontId="13" fillId="0" borderId="49" xfId="0" applyNumberFormat="1" applyFont="1" applyBorder="1" applyAlignment="1" applyProtection="1">
      <alignment horizontal="right" vertical="center"/>
      <protection/>
    </xf>
    <xf numFmtId="165" fontId="13" fillId="0" borderId="52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/>
      <protection/>
    </xf>
    <xf numFmtId="166" fontId="3" fillId="0" borderId="48" xfId="0" applyNumberFormat="1" applyFont="1" applyBorder="1" applyAlignment="1" applyProtection="1">
      <alignment horizontal="right" vertical="center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37" fontId="13" fillId="0" borderId="49" xfId="0" applyNumberFormat="1" applyFont="1" applyBorder="1" applyAlignment="1" applyProtection="1">
      <alignment horizontal="right" vertical="center"/>
      <protection/>
    </xf>
    <xf numFmtId="0" fontId="21" fillId="0" borderId="49" xfId="0" applyFont="1" applyBorder="1" applyAlignment="1" applyProtection="1">
      <alignment horizontal="left" vertical="center"/>
      <protection/>
    </xf>
    <xf numFmtId="39" fontId="19" fillId="0" borderId="32" xfId="0" applyNumberFormat="1" applyFont="1" applyBorder="1" applyAlignment="1" applyProtection="1">
      <alignment horizontal="right" vertical="center"/>
      <protection/>
    </xf>
    <xf numFmtId="37" fontId="13" fillId="0" borderId="32" xfId="0" applyNumberFormat="1" applyFont="1" applyBorder="1" applyAlignment="1" applyProtection="1">
      <alignment horizontal="right" vertical="center"/>
      <protection/>
    </xf>
    <xf numFmtId="165" fontId="13" fillId="0" borderId="34" xfId="0" applyNumberFormat="1" applyFont="1" applyBorder="1" applyAlignment="1" applyProtection="1">
      <alignment horizontal="right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15" fillId="0" borderId="41" xfId="0" applyFont="1" applyBorder="1" applyAlignment="1" applyProtection="1">
      <alignment horizontal="left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39" fontId="19" fillId="0" borderId="57" xfId="0" applyNumberFormat="1" applyFont="1" applyBorder="1" applyAlignment="1" applyProtection="1">
      <alignment horizontal="right" vertical="center"/>
      <protection/>
    </xf>
    <xf numFmtId="0" fontId="15" fillId="0" borderId="18" xfId="0" applyFont="1" applyBorder="1" applyAlignment="1" applyProtection="1">
      <alignment horizontal="left" vertical="center"/>
      <protection/>
    </xf>
    <xf numFmtId="165" fontId="19" fillId="0" borderId="17" xfId="0" applyNumberFormat="1" applyFont="1" applyBorder="1" applyAlignment="1" applyProtection="1">
      <alignment horizontal="right" vertical="center"/>
      <protection/>
    </xf>
    <xf numFmtId="0" fontId="15" fillId="0" borderId="58" xfId="0" applyFont="1" applyBorder="1" applyAlignment="1" applyProtection="1">
      <alignment horizontal="left" vertical="top"/>
      <protection/>
    </xf>
    <xf numFmtId="0" fontId="21" fillId="0" borderId="54" xfId="0" applyFont="1" applyBorder="1" applyAlignment="1" applyProtection="1">
      <alignment horizontal="left" vertical="center"/>
      <protection/>
    </xf>
    <xf numFmtId="0" fontId="18" fillId="0" borderId="59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top"/>
      <protection/>
    </xf>
    <xf numFmtId="0" fontId="22" fillId="0" borderId="37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39" fontId="22" fillId="0" borderId="36" xfId="0" applyNumberFormat="1" applyFont="1" applyBorder="1" applyAlignment="1" applyProtection="1">
      <alignment horizontal="right" vertical="center"/>
      <protection/>
    </xf>
    <xf numFmtId="0" fontId="15" fillId="0" borderId="39" xfId="0" applyFont="1" applyBorder="1" applyAlignment="1" applyProtection="1">
      <alignment horizontal="left" vertical="top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left" vertical="top"/>
      <protection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46" xfId="0" applyFont="1" applyBorder="1" applyAlignment="1">
      <alignment horizontal="left" vertical="center"/>
    </xf>
    <xf numFmtId="2" fontId="3" fillId="0" borderId="60" xfId="0" applyNumberFormat="1" applyFont="1" applyBorder="1" applyAlignment="1">
      <alignment horizontal="center" vertical="center"/>
    </xf>
    <xf numFmtId="167" fontId="3" fillId="0" borderId="60" xfId="0" applyNumberFormat="1" applyFont="1" applyBorder="1" applyAlignment="1">
      <alignment horizontal="right" vertical="center"/>
    </xf>
    <xf numFmtId="39" fontId="3" fillId="0" borderId="60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left" vertical="top"/>
    </xf>
    <xf numFmtId="0" fontId="3" fillId="0" borderId="53" xfId="0" applyFont="1" applyBorder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/>
    </xf>
    <xf numFmtId="167" fontId="3" fillId="0" borderId="59" xfId="0" applyNumberFormat="1" applyFont="1" applyBorder="1" applyAlignment="1">
      <alignment horizontal="right" vertical="center"/>
    </xf>
    <xf numFmtId="39" fontId="3" fillId="0" borderId="59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2" fillId="0" borderId="41" xfId="0" applyFont="1" applyBorder="1" applyAlignment="1">
      <alignment horizontal="left" vertical="center"/>
    </xf>
    <xf numFmtId="2" fontId="3" fillId="0" borderId="41" xfId="0" applyNumberFormat="1" applyFont="1" applyBorder="1" applyAlignment="1">
      <alignment horizontal="right" vertical="center"/>
    </xf>
    <xf numFmtId="167" fontId="3" fillId="0" borderId="41" xfId="0" applyNumberFormat="1" applyFont="1" applyBorder="1" applyAlignment="1">
      <alignment horizontal="right" vertical="center"/>
    </xf>
    <xf numFmtId="2" fontId="3" fillId="0" borderId="41" xfId="0" applyNumberFormat="1" applyFont="1" applyBorder="1" applyAlignment="1">
      <alignment horizontal="left" vertical="center"/>
    </xf>
    <xf numFmtId="39" fontId="22" fillId="0" borderId="41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left" vertical="top"/>
    </xf>
    <xf numFmtId="0" fontId="20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center"/>
    </xf>
    <xf numFmtId="167" fontId="15" fillId="0" borderId="36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53" xfId="0" applyFont="1" applyBorder="1" applyAlignment="1">
      <alignment horizontal="left"/>
    </xf>
    <xf numFmtId="0" fontId="15" fillId="0" borderId="59" xfId="0" applyFont="1" applyBorder="1" applyAlignment="1">
      <alignment horizontal="left" vertical="top"/>
    </xf>
    <xf numFmtId="39" fontId="13" fillId="0" borderId="5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15" fillId="0" borderId="64" xfId="0" applyFont="1" applyBorder="1" applyAlignment="1">
      <alignment horizontal="left" vertical="top"/>
    </xf>
    <xf numFmtId="0" fontId="15" fillId="0" borderId="57" xfId="0" applyFont="1" applyBorder="1" applyAlignment="1">
      <alignment horizontal="left"/>
    </xf>
    <xf numFmtId="0" fontId="15" fillId="0" borderId="17" xfId="0" applyFont="1" applyBorder="1" applyAlignment="1">
      <alignment horizontal="left" vertical="top"/>
    </xf>
    <xf numFmtId="39" fontId="13" fillId="0" borderId="5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top"/>
    </xf>
    <xf numFmtId="39" fontId="19" fillId="5" borderId="32" xfId="0" applyNumberFormat="1" applyFont="1" applyFill="1" applyBorder="1" applyAlignment="1" applyProtection="1">
      <alignment horizontal="right" vertical="center"/>
      <protection/>
    </xf>
    <xf numFmtId="39" fontId="19" fillId="5" borderId="33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 horizontal="left" vertical="top"/>
    </xf>
    <xf numFmtId="39" fontId="19" fillId="5" borderId="49" xfId="0" applyNumberFormat="1" applyFont="1" applyFill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63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39" fontId="3" fillId="0" borderId="59" xfId="0" applyNumberFormat="1" applyFont="1" applyBorder="1" applyAlignment="1">
      <alignment horizontal="right" vertical="center"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63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39" fontId="3" fillId="0" borderId="60" xfId="0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zoomScalePageLayoutView="0" workbookViewId="0" topLeftCell="A1">
      <pane ySplit="3" topLeftCell="A15" activePane="bottomLeft" state="frozen"/>
      <selection pane="topLeft" activeCell="A1" sqref="A1"/>
      <selection pane="bottomLeft" activeCell="R30" sqref="R30"/>
    </sheetView>
  </sheetViews>
  <sheetFormatPr defaultColWidth="10.5" defaultRowHeight="12" customHeight="1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6" customWidth="1"/>
  </cols>
  <sheetData>
    <row r="1" spans="1:19" ht="14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1" customHeight="1">
      <c r="A2" s="50"/>
      <c r="B2" s="51"/>
      <c r="C2" s="51"/>
      <c r="D2" s="51"/>
      <c r="E2" s="51"/>
      <c r="F2" s="51"/>
      <c r="G2" s="52" t="s">
        <v>186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3"/>
    </row>
    <row r="3" spans="1:19" ht="14.2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19" ht="9" customHeight="1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/>
    </row>
    <row r="5" spans="1:19" ht="24.75" customHeight="1">
      <c r="A5" s="60"/>
      <c r="B5" s="61" t="s">
        <v>187</v>
      </c>
      <c r="C5" s="61"/>
      <c r="D5" s="61"/>
      <c r="E5" s="190" t="s">
        <v>188</v>
      </c>
      <c r="F5" s="191"/>
      <c r="G5" s="191"/>
      <c r="H5" s="191"/>
      <c r="I5" s="191"/>
      <c r="J5" s="191"/>
      <c r="K5" s="191"/>
      <c r="L5" s="192"/>
      <c r="M5" s="61"/>
      <c r="N5" s="61"/>
      <c r="O5" s="193" t="s">
        <v>189</v>
      </c>
      <c r="P5" s="193"/>
      <c r="Q5" s="62" t="s">
        <v>190</v>
      </c>
      <c r="R5" s="63"/>
      <c r="S5" s="64"/>
    </row>
    <row r="6" spans="1:19" ht="24.75" customHeight="1">
      <c r="A6" s="60"/>
      <c r="B6" s="61" t="s">
        <v>191</v>
      </c>
      <c r="C6" s="61"/>
      <c r="D6" s="61"/>
      <c r="E6" s="194"/>
      <c r="F6" s="195"/>
      <c r="G6" s="195"/>
      <c r="H6" s="195"/>
      <c r="I6" s="195"/>
      <c r="J6" s="195"/>
      <c r="K6" s="195"/>
      <c r="L6" s="196"/>
      <c r="M6" s="61"/>
      <c r="N6" s="61"/>
      <c r="O6" s="193" t="s">
        <v>192</v>
      </c>
      <c r="P6" s="193"/>
      <c r="Q6" s="65"/>
      <c r="R6" s="64"/>
      <c r="S6" s="64"/>
    </row>
    <row r="7" spans="1:19" ht="24.75" customHeight="1" thickBot="1">
      <c r="A7" s="60"/>
      <c r="B7" s="61"/>
      <c r="C7" s="61"/>
      <c r="D7" s="61"/>
      <c r="E7" s="197" t="s">
        <v>193</v>
      </c>
      <c r="F7" s="198"/>
      <c r="G7" s="198"/>
      <c r="H7" s="198"/>
      <c r="I7" s="198"/>
      <c r="J7" s="198"/>
      <c r="K7" s="198"/>
      <c r="L7" s="199"/>
      <c r="M7" s="61"/>
      <c r="N7" s="61"/>
      <c r="O7" s="193" t="s">
        <v>194</v>
      </c>
      <c r="P7" s="193"/>
      <c r="Q7" s="66" t="s">
        <v>195</v>
      </c>
      <c r="R7" s="67"/>
      <c r="S7" s="64"/>
    </row>
    <row r="8" spans="1:19" ht="24.75" customHeight="1" thickBo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93" t="s">
        <v>196</v>
      </c>
      <c r="P8" s="193"/>
      <c r="Q8" s="61" t="s">
        <v>197</v>
      </c>
      <c r="R8" s="61"/>
      <c r="S8" s="64"/>
    </row>
    <row r="9" spans="1:19" ht="24.75" customHeight="1" thickBot="1">
      <c r="A9" s="60"/>
      <c r="B9" s="61" t="s">
        <v>198</v>
      </c>
      <c r="C9" s="61"/>
      <c r="D9" s="61"/>
      <c r="E9" s="200" t="s">
        <v>199</v>
      </c>
      <c r="F9" s="201"/>
      <c r="G9" s="201"/>
      <c r="H9" s="201"/>
      <c r="I9" s="201"/>
      <c r="J9" s="201"/>
      <c r="K9" s="201"/>
      <c r="L9" s="202"/>
      <c r="M9" s="61"/>
      <c r="N9" s="61"/>
      <c r="O9" s="203" t="s">
        <v>200</v>
      </c>
      <c r="P9" s="204"/>
      <c r="Q9" s="68" t="s">
        <v>201</v>
      </c>
      <c r="R9" s="69"/>
      <c r="S9" s="64"/>
    </row>
    <row r="10" spans="1:19" ht="24.75" customHeight="1" thickBot="1">
      <c r="A10" s="60"/>
      <c r="B10" s="61" t="s">
        <v>202</v>
      </c>
      <c r="C10" s="61"/>
      <c r="D10" s="61"/>
      <c r="E10" s="205" t="s">
        <v>203</v>
      </c>
      <c r="F10" s="206"/>
      <c r="G10" s="206"/>
      <c r="H10" s="206"/>
      <c r="I10" s="206"/>
      <c r="J10" s="206"/>
      <c r="K10" s="206"/>
      <c r="L10" s="207"/>
      <c r="M10" s="61"/>
      <c r="N10" s="61"/>
      <c r="O10" s="203" t="s">
        <v>204</v>
      </c>
      <c r="P10" s="204"/>
      <c r="Q10" s="68" t="s">
        <v>205</v>
      </c>
      <c r="R10" s="69"/>
      <c r="S10" s="64"/>
    </row>
    <row r="11" spans="1:19" ht="24.75" customHeight="1" thickBot="1">
      <c r="A11" s="60"/>
      <c r="B11" s="61" t="s">
        <v>206</v>
      </c>
      <c r="C11" s="61"/>
      <c r="D11" s="61"/>
      <c r="E11" s="205" t="s">
        <v>193</v>
      </c>
      <c r="F11" s="206"/>
      <c r="G11" s="206"/>
      <c r="H11" s="206"/>
      <c r="I11" s="206"/>
      <c r="J11" s="206"/>
      <c r="K11" s="206"/>
      <c r="L11" s="207"/>
      <c r="M11" s="61"/>
      <c r="N11" s="61"/>
      <c r="O11" s="203"/>
      <c r="P11" s="204"/>
      <c r="Q11" s="68"/>
      <c r="R11" s="69"/>
      <c r="S11" s="64"/>
    </row>
    <row r="12" spans="1:19" ht="24.75" customHeight="1" thickBot="1">
      <c r="A12" s="60"/>
      <c r="B12" s="61" t="s">
        <v>207</v>
      </c>
      <c r="C12" s="61"/>
      <c r="D12" s="61"/>
      <c r="E12" s="209"/>
      <c r="F12" s="210"/>
      <c r="G12" s="210"/>
      <c r="H12" s="210"/>
      <c r="I12" s="210"/>
      <c r="J12" s="210"/>
      <c r="K12" s="210"/>
      <c r="L12" s="211"/>
      <c r="M12" s="61"/>
      <c r="N12" s="61"/>
      <c r="O12" s="212"/>
      <c r="P12" s="213"/>
      <c r="Q12" s="212"/>
      <c r="R12" s="213"/>
      <c r="S12" s="64"/>
    </row>
    <row r="13" spans="1:19" ht="12.75" customHeight="1" thickBot="1">
      <c r="A13" s="71"/>
      <c r="B13" s="72"/>
      <c r="C13" s="72"/>
      <c r="D13" s="72"/>
      <c r="E13" s="73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2"/>
      <c r="S13" s="74"/>
    </row>
    <row r="14" spans="1:19" ht="18.75" customHeight="1" thickBot="1">
      <c r="A14" s="60"/>
      <c r="B14" s="61"/>
      <c r="C14" s="61"/>
      <c r="D14" s="61"/>
      <c r="E14" s="75" t="s">
        <v>208</v>
      </c>
      <c r="F14" s="61"/>
      <c r="G14" s="61"/>
      <c r="H14" s="61"/>
      <c r="I14" s="75" t="s">
        <v>209</v>
      </c>
      <c r="J14" s="61"/>
      <c r="K14" s="61"/>
      <c r="L14" s="61"/>
      <c r="M14" s="61"/>
      <c r="N14" s="61"/>
      <c r="O14" s="193" t="s">
        <v>210</v>
      </c>
      <c r="P14" s="193"/>
      <c r="Q14" s="62"/>
      <c r="R14" s="76"/>
      <c r="S14" s="64"/>
    </row>
    <row r="15" spans="1:19" ht="18.75" customHeight="1" thickBot="1">
      <c r="A15" s="60"/>
      <c r="B15" s="61"/>
      <c r="C15" s="61"/>
      <c r="D15" s="61"/>
      <c r="E15" s="77"/>
      <c r="F15" s="61"/>
      <c r="G15" s="75"/>
      <c r="H15" s="61"/>
      <c r="I15" s="70" t="s">
        <v>211</v>
      </c>
      <c r="J15" s="61"/>
      <c r="K15" s="61"/>
      <c r="L15" s="61"/>
      <c r="M15" s="61"/>
      <c r="N15" s="61"/>
      <c r="O15" s="193" t="s">
        <v>212</v>
      </c>
      <c r="P15" s="193"/>
      <c r="Q15" s="66"/>
      <c r="R15" s="78"/>
      <c r="S15" s="64"/>
    </row>
    <row r="16" spans="1:19" ht="9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61"/>
      <c r="P16" s="80"/>
      <c r="Q16" s="80"/>
      <c r="R16" s="80"/>
      <c r="S16" s="81"/>
    </row>
    <row r="17" spans="1:19" ht="20.25" customHeight="1">
      <c r="A17" s="82"/>
      <c r="B17" s="83"/>
      <c r="C17" s="83"/>
      <c r="D17" s="83"/>
      <c r="E17" s="84" t="s">
        <v>213</v>
      </c>
      <c r="F17" s="83"/>
      <c r="G17" s="83"/>
      <c r="H17" s="83"/>
      <c r="I17" s="83"/>
      <c r="J17" s="83"/>
      <c r="K17" s="83"/>
      <c r="L17" s="83"/>
      <c r="M17" s="83"/>
      <c r="N17" s="83"/>
      <c r="O17" s="58"/>
      <c r="P17" s="83"/>
      <c r="Q17" s="83"/>
      <c r="R17" s="83"/>
      <c r="S17" s="85"/>
    </row>
    <row r="18" spans="1:19" ht="21.75" customHeight="1">
      <c r="A18" s="86" t="s">
        <v>214</v>
      </c>
      <c r="B18" s="87"/>
      <c r="C18" s="87"/>
      <c r="D18" s="88"/>
      <c r="E18" s="89" t="s">
        <v>215</v>
      </c>
      <c r="F18" s="88"/>
      <c r="G18" s="89" t="s">
        <v>216</v>
      </c>
      <c r="H18" s="87"/>
      <c r="I18" s="88"/>
      <c r="J18" s="89" t="s">
        <v>217</v>
      </c>
      <c r="K18" s="87"/>
      <c r="L18" s="89" t="s">
        <v>218</v>
      </c>
      <c r="M18" s="87"/>
      <c r="N18" s="87"/>
      <c r="O18" s="87"/>
      <c r="P18" s="88"/>
      <c r="Q18" s="89" t="s">
        <v>219</v>
      </c>
      <c r="R18" s="87"/>
      <c r="S18" s="90"/>
    </row>
    <row r="19" spans="1:19" ht="19.5" customHeight="1">
      <c r="A19" s="91"/>
      <c r="B19" s="92"/>
      <c r="C19" s="92"/>
      <c r="D19" s="93">
        <v>0</v>
      </c>
      <c r="E19" s="94">
        <v>0</v>
      </c>
      <c r="F19" s="95"/>
      <c r="G19" s="96"/>
      <c r="H19" s="92"/>
      <c r="I19" s="93">
        <v>0</v>
      </c>
      <c r="J19" s="94">
        <v>0</v>
      </c>
      <c r="K19" s="97"/>
      <c r="L19" s="96"/>
      <c r="M19" s="92"/>
      <c r="N19" s="92"/>
      <c r="O19" s="98"/>
      <c r="P19" s="93">
        <v>0</v>
      </c>
      <c r="Q19" s="96"/>
      <c r="R19" s="99">
        <v>0</v>
      </c>
      <c r="S19" s="100"/>
    </row>
    <row r="20" spans="1:19" ht="20.25" customHeight="1">
      <c r="A20" s="82"/>
      <c r="B20" s="83"/>
      <c r="C20" s="83"/>
      <c r="D20" s="83"/>
      <c r="E20" s="84" t="s">
        <v>220</v>
      </c>
      <c r="F20" s="83"/>
      <c r="G20" s="83"/>
      <c r="H20" s="83"/>
      <c r="I20" s="83"/>
      <c r="J20" s="101" t="s">
        <v>221</v>
      </c>
      <c r="K20" s="83"/>
      <c r="L20" s="83"/>
      <c r="M20" s="83"/>
      <c r="N20" s="83"/>
      <c r="O20" s="80"/>
      <c r="P20" s="83"/>
      <c r="Q20" s="83"/>
      <c r="R20" s="83"/>
      <c r="S20" s="85"/>
    </row>
    <row r="21" spans="1:19" ht="19.5" customHeight="1">
      <c r="A21" s="102" t="s">
        <v>222</v>
      </c>
      <c r="B21" s="103"/>
      <c r="C21" s="104" t="s">
        <v>223</v>
      </c>
      <c r="D21" s="105"/>
      <c r="E21" s="105"/>
      <c r="F21" s="106"/>
      <c r="G21" s="102" t="s">
        <v>224</v>
      </c>
      <c r="H21" s="107"/>
      <c r="I21" s="104" t="s">
        <v>225</v>
      </c>
      <c r="J21" s="105"/>
      <c r="K21" s="105"/>
      <c r="L21" s="102" t="s">
        <v>226</v>
      </c>
      <c r="M21" s="107"/>
      <c r="N21" s="104" t="s">
        <v>227</v>
      </c>
      <c r="O21" s="108"/>
      <c r="P21" s="105"/>
      <c r="Q21" s="105"/>
      <c r="R21" s="105"/>
      <c r="S21" s="106"/>
    </row>
    <row r="22" spans="1:19" ht="19.5" customHeight="1">
      <c r="A22" s="109" t="s">
        <v>16</v>
      </c>
      <c r="B22" s="110" t="s">
        <v>228</v>
      </c>
      <c r="C22" s="111"/>
      <c r="D22" s="112" t="s">
        <v>229</v>
      </c>
      <c r="E22" s="113">
        <v>0</v>
      </c>
      <c r="F22" s="114"/>
      <c r="G22" s="109" t="s">
        <v>23</v>
      </c>
      <c r="H22" s="115" t="s">
        <v>230</v>
      </c>
      <c r="I22" s="116"/>
      <c r="J22" s="117">
        <v>0</v>
      </c>
      <c r="K22" s="118"/>
      <c r="L22" s="109" t="s">
        <v>231</v>
      </c>
      <c r="M22" s="119" t="s">
        <v>232</v>
      </c>
      <c r="N22" s="120"/>
      <c r="O22" s="120"/>
      <c r="P22" s="120"/>
      <c r="Q22" s="121">
        <v>0.025</v>
      </c>
      <c r="R22" s="189"/>
      <c r="S22" s="114"/>
    </row>
    <row r="23" spans="1:19" ht="19.5" customHeight="1">
      <c r="A23" s="109" t="s">
        <v>17</v>
      </c>
      <c r="B23" s="122"/>
      <c r="C23" s="123"/>
      <c r="D23" s="112" t="s">
        <v>233</v>
      </c>
      <c r="E23" s="113">
        <v>0</v>
      </c>
      <c r="F23" s="114"/>
      <c r="G23" s="109" t="s">
        <v>234</v>
      </c>
      <c r="H23" s="61" t="s">
        <v>235</v>
      </c>
      <c r="I23" s="116"/>
      <c r="J23" s="117">
        <v>0</v>
      </c>
      <c r="K23" s="118"/>
      <c r="L23" s="109" t="s">
        <v>236</v>
      </c>
      <c r="M23" s="119" t="s">
        <v>237</v>
      </c>
      <c r="N23" s="120"/>
      <c r="O23" s="61"/>
      <c r="P23" s="120"/>
      <c r="Q23" s="121"/>
      <c r="R23" s="113">
        <v>0</v>
      </c>
      <c r="S23" s="114"/>
    </row>
    <row r="24" spans="1:19" ht="19.5" customHeight="1">
      <c r="A24" s="109" t="s">
        <v>18</v>
      </c>
      <c r="B24" s="110" t="s">
        <v>238</v>
      </c>
      <c r="C24" s="111"/>
      <c r="D24" s="112" t="s">
        <v>229</v>
      </c>
      <c r="E24" s="113">
        <v>0</v>
      </c>
      <c r="F24" s="114"/>
      <c r="G24" s="109" t="s">
        <v>239</v>
      </c>
      <c r="H24" s="115" t="s">
        <v>240</v>
      </c>
      <c r="I24" s="116"/>
      <c r="J24" s="117">
        <v>0</v>
      </c>
      <c r="K24" s="118"/>
      <c r="L24" s="109" t="s">
        <v>241</v>
      </c>
      <c r="M24" s="119" t="s">
        <v>242</v>
      </c>
      <c r="N24" s="120"/>
      <c r="O24" s="120"/>
      <c r="P24" s="120"/>
      <c r="Q24" s="121">
        <v>0.015</v>
      </c>
      <c r="R24" s="189"/>
      <c r="S24" s="114"/>
    </row>
    <row r="25" spans="1:22" ht="19.5" customHeight="1">
      <c r="A25" s="109" t="s">
        <v>19</v>
      </c>
      <c r="B25" s="122"/>
      <c r="C25" s="123"/>
      <c r="D25" s="112" t="s">
        <v>233</v>
      </c>
      <c r="E25" s="113">
        <v>0</v>
      </c>
      <c r="F25" s="114"/>
      <c r="G25" s="109" t="s">
        <v>243</v>
      </c>
      <c r="H25" s="115"/>
      <c r="I25" s="116"/>
      <c r="J25" s="117">
        <v>0</v>
      </c>
      <c r="K25" s="118"/>
      <c r="L25" s="109" t="s">
        <v>244</v>
      </c>
      <c r="M25" s="119" t="s">
        <v>245</v>
      </c>
      <c r="N25" s="120"/>
      <c r="O25" s="61"/>
      <c r="P25" s="120"/>
      <c r="Q25" s="121">
        <v>0.01</v>
      </c>
      <c r="R25" s="189"/>
      <c r="S25" s="114"/>
      <c r="V25" s="188"/>
    </row>
    <row r="26" spans="1:19" ht="19.5" customHeight="1">
      <c r="A26" s="109" t="s">
        <v>20</v>
      </c>
      <c r="B26" s="110" t="s">
        <v>246</v>
      </c>
      <c r="C26" s="111"/>
      <c r="D26" s="112" t="s">
        <v>229</v>
      </c>
      <c r="E26" s="113">
        <v>0</v>
      </c>
      <c r="F26" s="114"/>
      <c r="G26" s="124"/>
      <c r="H26" s="120"/>
      <c r="I26" s="116"/>
      <c r="J26" s="125"/>
      <c r="K26" s="118"/>
      <c r="L26" s="109" t="s">
        <v>247</v>
      </c>
      <c r="M26" s="119" t="s">
        <v>248</v>
      </c>
      <c r="N26" s="120"/>
      <c r="O26" s="120"/>
      <c r="P26" s="120"/>
      <c r="Q26" s="121"/>
      <c r="R26" s="113">
        <v>0</v>
      </c>
      <c r="S26" s="114"/>
    </row>
    <row r="27" spans="1:19" ht="19.5" customHeight="1">
      <c r="A27" s="109" t="s">
        <v>21</v>
      </c>
      <c r="B27" s="122"/>
      <c r="C27" s="123"/>
      <c r="D27" s="112" t="s">
        <v>233</v>
      </c>
      <c r="E27" s="113">
        <v>0</v>
      </c>
      <c r="F27" s="114"/>
      <c r="G27" s="124"/>
      <c r="H27" s="120"/>
      <c r="I27" s="116"/>
      <c r="J27" s="125"/>
      <c r="K27" s="118"/>
      <c r="L27" s="109" t="s">
        <v>249</v>
      </c>
      <c r="M27" s="115" t="s">
        <v>250</v>
      </c>
      <c r="N27" s="120"/>
      <c r="O27" s="61"/>
      <c r="P27" s="120"/>
      <c r="Q27" s="116"/>
      <c r="R27" s="113">
        <v>0</v>
      </c>
      <c r="S27" s="114"/>
    </row>
    <row r="28" spans="1:19" ht="19.5" customHeight="1">
      <c r="A28" s="109" t="s">
        <v>22</v>
      </c>
      <c r="B28" s="126" t="s">
        <v>251</v>
      </c>
      <c r="C28" s="120"/>
      <c r="D28" s="116"/>
      <c r="E28" s="186">
        <f>'3. Rozpočet s výkazem výměr - n'!H13</f>
        <v>0</v>
      </c>
      <c r="F28" s="85"/>
      <c r="G28" s="109" t="s">
        <v>252</v>
      </c>
      <c r="H28" s="126" t="s">
        <v>253</v>
      </c>
      <c r="I28" s="116"/>
      <c r="J28" s="128">
        <f>SUM(J22:J25)</f>
        <v>0</v>
      </c>
      <c r="K28" s="129"/>
      <c r="L28" s="109" t="s">
        <v>254</v>
      </c>
      <c r="M28" s="126" t="s">
        <v>255</v>
      </c>
      <c r="N28" s="120"/>
      <c r="O28" s="120"/>
      <c r="P28" s="120"/>
      <c r="Q28" s="116"/>
      <c r="R28" s="127">
        <f>R22+R24+R25+SUM(R22:R27)</f>
        <v>0</v>
      </c>
      <c r="S28" s="85"/>
    </row>
    <row r="29" spans="1:19" ht="19.5" customHeight="1">
      <c r="A29" s="130" t="s">
        <v>256</v>
      </c>
      <c r="B29" s="131" t="s">
        <v>257</v>
      </c>
      <c r="C29" s="132"/>
      <c r="D29" s="133"/>
      <c r="E29" s="134">
        <v>0</v>
      </c>
      <c r="F29" s="135"/>
      <c r="G29" s="130" t="s">
        <v>258</v>
      </c>
      <c r="H29" s="131" t="s">
        <v>259</v>
      </c>
      <c r="I29" s="133"/>
      <c r="J29" s="187"/>
      <c r="K29" s="136"/>
      <c r="L29" s="130" t="s">
        <v>260</v>
      </c>
      <c r="M29" s="131" t="s">
        <v>261</v>
      </c>
      <c r="N29" s="132"/>
      <c r="O29" s="80"/>
      <c r="P29" s="132"/>
      <c r="Q29" s="133"/>
      <c r="R29" s="134">
        <f>'3. Rozpočet s výkazem výměr - n'!H79</f>
        <v>0</v>
      </c>
      <c r="S29" s="135"/>
    </row>
    <row r="30" spans="1:19" ht="19.5" customHeight="1">
      <c r="A30" s="137"/>
      <c r="B30" s="138"/>
      <c r="C30" s="139" t="s">
        <v>262</v>
      </c>
      <c r="D30" s="140"/>
      <c r="E30" s="140"/>
      <c r="F30" s="140"/>
      <c r="G30" s="140"/>
      <c r="H30" s="140"/>
      <c r="I30" s="140"/>
      <c r="J30" s="140"/>
      <c r="K30" s="140"/>
      <c r="L30" s="102" t="s">
        <v>263</v>
      </c>
      <c r="M30" s="141"/>
      <c r="N30" s="105" t="s">
        <v>264</v>
      </c>
      <c r="O30" s="142"/>
      <c r="P30" s="142"/>
      <c r="Q30" s="142"/>
      <c r="R30" s="143">
        <f>E28+R29+J29+R28</f>
        <v>0</v>
      </c>
      <c r="S30" s="144"/>
    </row>
    <row r="31" spans="1:19" ht="14.2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145"/>
      <c r="M31" s="146" t="s">
        <v>265</v>
      </c>
      <c r="N31" s="147"/>
      <c r="O31" s="148" t="s">
        <v>266</v>
      </c>
      <c r="P31" s="147"/>
      <c r="Q31" s="148" t="s">
        <v>267</v>
      </c>
      <c r="R31" s="148" t="s">
        <v>268</v>
      </c>
      <c r="S31" s="149"/>
    </row>
    <row r="32" spans="1:19" ht="12.75" customHeight="1">
      <c r="A32" s="150"/>
      <c r="L32" s="151"/>
      <c r="M32" s="152" t="s">
        <v>269</v>
      </c>
      <c r="N32" s="153"/>
      <c r="O32" s="154">
        <v>15</v>
      </c>
      <c r="P32" s="214">
        <v>0</v>
      </c>
      <c r="Q32" s="214"/>
      <c r="R32" s="155">
        <v>0</v>
      </c>
      <c r="S32" s="156"/>
    </row>
    <row r="33" spans="1:19" ht="12.75" customHeight="1">
      <c r="A33" s="150"/>
      <c r="L33" s="151"/>
      <c r="M33" s="157" t="s">
        <v>270</v>
      </c>
      <c r="N33" s="158"/>
      <c r="O33" s="159">
        <v>21</v>
      </c>
      <c r="P33" s="208">
        <f>R30</f>
        <v>0</v>
      </c>
      <c r="Q33" s="208"/>
      <c r="R33" s="160">
        <f>P33*0.21</f>
        <v>0</v>
      </c>
      <c r="S33" s="161"/>
    </row>
    <row r="34" spans="1:19" ht="19.5" customHeight="1">
      <c r="A34" s="150"/>
      <c r="L34" s="162"/>
      <c r="M34" s="163" t="s">
        <v>271</v>
      </c>
      <c r="N34" s="164"/>
      <c r="O34" s="165"/>
      <c r="P34" s="164"/>
      <c r="Q34" s="166"/>
      <c r="R34" s="167">
        <f>R30+R33</f>
        <v>0</v>
      </c>
      <c r="S34" s="168"/>
    </row>
    <row r="35" spans="1:19" ht="19.5" customHeight="1">
      <c r="A35" s="150"/>
      <c r="L35" s="169" t="s">
        <v>272</v>
      </c>
      <c r="M35" s="170"/>
      <c r="N35" s="171" t="s">
        <v>273</v>
      </c>
      <c r="O35" s="172"/>
      <c r="P35" s="170"/>
      <c r="Q35" s="170"/>
      <c r="R35" s="170"/>
      <c r="S35" s="173"/>
    </row>
    <row r="36" spans="1:19" ht="14.25" customHeight="1">
      <c r="A36" s="150"/>
      <c r="L36" s="174"/>
      <c r="M36" s="175" t="s">
        <v>274</v>
      </c>
      <c r="N36" s="176"/>
      <c r="O36" s="176"/>
      <c r="P36" s="176"/>
      <c r="Q36" s="176"/>
      <c r="R36" s="177">
        <v>0</v>
      </c>
      <c r="S36" s="178"/>
    </row>
    <row r="37" spans="1:19" ht="14.25" customHeight="1">
      <c r="A37" s="150"/>
      <c r="L37" s="174"/>
      <c r="M37" s="175" t="s">
        <v>275</v>
      </c>
      <c r="N37" s="176"/>
      <c r="O37" s="176"/>
      <c r="P37" s="176"/>
      <c r="Q37" s="176"/>
      <c r="R37" s="177">
        <v>0</v>
      </c>
      <c r="S37" s="178"/>
    </row>
    <row r="38" spans="1:19" ht="14.25" customHeight="1" thickBo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  <c r="M38" s="182" t="s">
        <v>276</v>
      </c>
      <c r="N38" s="183"/>
      <c r="O38" s="183"/>
      <c r="P38" s="183"/>
      <c r="Q38" s="183"/>
      <c r="R38" s="184">
        <v>0</v>
      </c>
      <c r="S38" s="185"/>
    </row>
  </sheetData>
  <sheetProtection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zoomScalePageLayoutView="0" workbookViewId="0" topLeftCell="A78">
      <selection activeCell="H89" sqref="H89"/>
    </sheetView>
  </sheetViews>
  <sheetFormatPr defaultColWidth="10.5" defaultRowHeight="12" customHeight="1"/>
  <cols>
    <col min="1" max="1" width="7.5" style="2" customWidth="1"/>
    <col min="2" max="2" width="8" style="3" customWidth="1"/>
    <col min="3" max="3" width="12.1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17.83203125" style="5" customWidth="1"/>
    <col min="9" max="16384" width="10.5" style="1" customWidth="1"/>
  </cols>
  <sheetData>
    <row r="1" spans="1:8" s="6" customFormat="1" ht="27.75" customHeight="1">
      <c r="A1" s="215" t="s">
        <v>0</v>
      </c>
      <c r="B1" s="215"/>
      <c r="C1" s="215"/>
      <c r="D1" s="215"/>
      <c r="E1" s="215"/>
      <c r="F1" s="215"/>
      <c r="G1" s="215"/>
      <c r="H1" s="215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0"/>
      <c r="D5" s="10"/>
      <c r="E5" s="10"/>
      <c r="F5" s="11"/>
      <c r="G5" s="12"/>
      <c r="H5" s="12"/>
    </row>
    <row r="6" spans="1:8" s="6" customFormat="1" ht="12.75" customHeight="1">
      <c r="A6" s="13" t="s">
        <v>3</v>
      </c>
      <c r="B6" s="13"/>
      <c r="C6" s="13"/>
      <c r="D6" s="13"/>
      <c r="E6" s="13"/>
      <c r="F6" s="13"/>
      <c r="G6" s="13"/>
      <c r="H6" s="13"/>
    </row>
    <row r="7" spans="1:8" s="6" customFormat="1" ht="12.75" customHeight="1">
      <c r="A7" s="13" t="s">
        <v>4</v>
      </c>
      <c r="B7" s="13"/>
      <c r="C7" s="13"/>
      <c r="D7" s="13"/>
      <c r="E7" s="13"/>
      <c r="F7" s="13"/>
      <c r="G7" s="13" t="s">
        <v>5</v>
      </c>
      <c r="H7" s="13"/>
    </row>
    <row r="8" spans="1:8" s="6" customFormat="1" ht="12.75" customHeight="1">
      <c r="A8" s="13" t="s">
        <v>6</v>
      </c>
      <c r="B8" s="14"/>
      <c r="C8" s="14"/>
      <c r="D8" s="14"/>
      <c r="E8" s="14"/>
      <c r="F8" s="15"/>
      <c r="G8" s="13" t="s">
        <v>7</v>
      </c>
      <c r="H8" s="16"/>
    </row>
    <row r="9" spans="1:8" s="6" customFormat="1" ht="6" customHeight="1">
      <c r="A9" s="17"/>
      <c r="B9" s="17"/>
      <c r="C9" s="17"/>
      <c r="D9" s="17"/>
      <c r="E9" s="17"/>
      <c r="F9" s="17"/>
      <c r="G9" s="17"/>
      <c r="H9" s="17"/>
    </row>
    <row r="10" spans="1:8" s="6" customFormat="1" ht="25.5" customHeight="1">
      <c r="A10" s="18" t="s">
        <v>8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</row>
    <row r="11" spans="1:8" s="6" customFormat="1" ht="12.75" customHeight="1" hidden="1">
      <c r="A11" s="18" t="s">
        <v>16</v>
      </c>
      <c r="B11" s="18" t="s">
        <v>17</v>
      </c>
      <c r="C11" s="18" t="s">
        <v>18</v>
      </c>
      <c r="D11" s="18" t="s">
        <v>19</v>
      </c>
      <c r="E11" s="18" t="s">
        <v>20</v>
      </c>
      <c r="F11" s="18" t="s">
        <v>21</v>
      </c>
      <c r="G11" s="18" t="s">
        <v>22</v>
      </c>
      <c r="H11" s="18" t="s">
        <v>23</v>
      </c>
    </row>
    <row r="12" spans="1:8" s="6" customFormat="1" ht="4.5" customHeight="1">
      <c r="A12" s="17"/>
      <c r="B12" s="17"/>
      <c r="C12" s="17"/>
      <c r="D12" s="17"/>
      <c r="E12" s="17"/>
      <c r="F12" s="17"/>
      <c r="G12" s="17"/>
      <c r="H12" s="17"/>
    </row>
    <row r="13" spans="1:8" s="6" customFormat="1" ht="30.75" customHeight="1">
      <c r="A13" s="19"/>
      <c r="B13" s="20"/>
      <c r="C13" s="20" t="s">
        <v>24</v>
      </c>
      <c r="D13" s="20" t="s">
        <v>25</v>
      </c>
      <c r="E13" s="20"/>
      <c r="F13" s="21"/>
      <c r="G13" s="22"/>
      <c r="H13" s="22">
        <f>H14+H34</f>
        <v>0</v>
      </c>
    </row>
    <row r="14" spans="1:8" s="6" customFormat="1" ht="28.5" customHeight="1">
      <c r="A14" s="23"/>
      <c r="B14" s="24"/>
      <c r="C14" s="24" t="s">
        <v>26</v>
      </c>
      <c r="D14" s="24" t="s">
        <v>27</v>
      </c>
      <c r="E14" s="24"/>
      <c r="F14" s="25"/>
      <c r="G14" s="26"/>
      <c r="H14" s="26">
        <f>SUM(H15:H33)</f>
        <v>0</v>
      </c>
    </row>
    <row r="15" spans="1:8" s="6" customFormat="1" ht="34.5" customHeight="1">
      <c r="A15" s="27">
        <v>1</v>
      </c>
      <c r="B15" s="28" t="s">
        <v>28</v>
      </c>
      <c r="C15" s="28" t="s">
        <v>29</v>
      </c>
      <c r="D15" s="28" t="s">
        <v>30</v>
      </c>
      <c r="E15" s="28" t="s">
        <v>31</v>
      </c>
      <c r="F15" s="29">
        <v>4</v>
      </c>
      <c r="G15" s="30"/>
      <c r="H15" s="30">
        <f>F15*G15</f>
        <v>0</v>
      </c>
    </row>
    <row r="16" spans="1:8" s="6" customFormat="1" ht="24" customHeight="1">
      <c r="A16" s="31">
        <v>2</v>
      </c>
      <c r="B16" s="32" t="s">
        <v>32</v>
      </c>
      <c r="C16" s="32" t="s">
        <v>33</v>
      </c>
      <c r="D16" s="32" t="s">
        <v>34</v>
      </c>
      <c r="E16" s="32" t="s">
        <v>31</v>
      </c>
      <c r="F16" s="33">
        <v>4</v>
      </c>
      <c r="G16" s="34"/>
      <c r="H16" s="30">
        <f aca="true" t="shared" si="0" ref="H16:H80">F16*G16</f>
        <v>0</v>
      </c>
    </row>
    <row r="17" spans="1:8" s="6" customFormat="1" ht="45" customHeight="1">
      <c r="A17" s="27">
        <v>3</v>
      </c>
      <c r="B17" s="28" t="s">
        <v>28</v>
      </c>
      <c r="C17" s="28" t="s">
        <v>35</v>
      </c>
      <c r="D17" s="28" t="s">
        <v>36</v>
      </c>
      <c r="E17" s="28" t="s">
        <v>31</v>
      </c>
      <c r="F17" s="29">
        <v>4</v>
      </c>
      <c r="G17" s="30"/>
      <c r="H17" s="30">
        <f t="shared" si="0"/>
        <v>0</v>
      </c>
    </row>
    <row r="18" spans="1:8" s="6" customFormat="1" ht="34.5" customHeight="1">
      <c r="A18" s="31">
        <v>4</v>
      </c>
      <c r="B18" s="28" t="s">
        <v>28</v>
      </c>
      <c r="C18" s="28" t="s">
        <v>37</v>
      </c>
      <c r="D18" s="28" t="s">
        <v>38</v>
      </c>
      <c r="E18" s="28" t="s">
        <v>31</v>
      </c>
      <c r="F18" s="29">
        <v>1</v>
      </c>
      <c r="G18" s="30"/>
      <c r="H18" s="30">
        <f t="shared" si="0"/>
        <v>0</v>
      </c>
    </row>
    <row r="19" spans="1:8" s="6" customFormat="1" ht="13.5" customHeight="1">
      <c r="A19" s="27">
        <v>5</v>
      </c>
      <c r="B19" s="32" t="s">
        <v>32</v>
      </c>
      <c r="C19" s="32" t="s">
        <v>39</v>
      </c>
      <c r="D19" s="32" t="s">
        <v>40</v>
      </c>
      <c r="E19" s="32" t="s">
        <v>31</v>
      </c>
      <c r="F19" s="33">
        <v>1</v>
      </c>
      <c r="G19" s="34"/>
      <c r="H19" s="30">
        <f t="shared" si="0"/>
        <v>0</v>
      </c>
    </row>
    <row r="20" spans="1:8" s="6" customFormat="1" ht="34.5" customHeight="1">
      <c r="A20" s="31">
        <v>6</v>
      </c>
      <c r="B20" s="28" t="s">
        <v>28</v>
      </c>
      <c r="C20" s="28" t="s">
        <v>41</v>
      </c>
      <c r="D20" s="28" t="s">
        <v>42</v>
      </c>
      <c r="E20" s="28" t="s">
        <v>31</v>
      </c>
      <c r="F20" s="29">
        <v>1</v>
      </c>
      <c r="G20" s="30"/>
      <c r="H20" s="30">
        <f t="shared" si="0"/>
        <v>0</v>
      </c>
    </row>
    <row r="21" spans="1:8" s="6" customFormat="1" ht="13.5" customHeight="1">
      <c r="A21" s="27">
        <v>7</v>
      </c>
      <c r="B21" s="32" t="s">
        <v>32</v>
      </c>
      <c r="C21" s="32" t="s">
        <v>43</v>
      </c>
      <c r="D21" s="32" t="s">
        <v>44</v>
      </c>
      <c r="E21" s="32" t="s">
        <v>31</v>
      </c>
      <c r="F21" s="33">
        <v>1</v>
      </c>
      <c r="G21" s="34"/>
      <c r="H21" s="30">
        <f t="shared" si="0"/>
        <v>0</v>
      </c>
    </row>
    <row r="22" spans="1:8" s="6" customFormat="1" ht="45" customHeight="1">
      <c r="A22" s="31">
        <v>8</v>
      </c>
      <c r="B22" s="28" t="s">
        <v>28</v>
      </c>
      <c r="C22" s="28" t="s">
        <v>45</v>
      </c>
      <c r="D22" s="28" t="s">
        <v>46</v>
      </c>
      <c r="E22" s="28" t="s">
        <v>31</v>
      </c>
      <c r="F22" s="29">
        <v>1</v>
      </c>
      <c r="G22" s="30"/>
      <c r="H22" s="30">
        <f t="shared" si="0"/>
        <v>0</v>
      </c>
    </row>
    <row r="23" spans="1:8" s="6" customFormat="1" ht="13.5" customHeight="1">
      <c r="A23" s="27">
        <v>9</v>
      </c>
      <c r="B23" s="28" t="s">
        <v>28</v>
      </c>
      <c r="C23" s="28" t="s">
        <v>47</v>
      </c>
      <c r="D23" s="28" t="s">
        <v>48</v>
      </c>
      <c r="E23" s="28" t="s">
        <v>31</v>
      </c>
      <c r="F23" s="29">
        <v>1</v>
      </c>
      <c r="G23" s="30"/>
      <c r="H23" s="30">
        <f t="shared" si="0"/>
        <v>0</v>
      </c>
    </row>
    <row r="24" spans="1:8" s="6" customFormat="1" ht="24" customHeight="1">
      <c r="A24" s="31">
        <v>10</v>
      </c>
      <c r="B24" s="32"/>
      <c r="C24" s="32" t="s">
        <v>49</v>
      </c>
      <c r="D24" s="32" t="s">
        <v>50</v>
      </c>
      <c r="E24" s="32" t="s">
        <v>31</v>
      </c>
      <c r="F24" s="33">
        <v>1</v>
      </c>
      <c r="G24" s="34"/>
      <c r="H24" s="30">
        <f t="shared" si="0"/>
        <v>0</v>
      </c>
    </row>
    <row r="25" spans="1:8" s="6" customFormat="1" ht="13.5" customHeight="1">
      <c r="A25" s="27">
        <v>11</v>
      </c>
      <c r="B25" s="32"/>
      <c r="C25" s="32" t="s">
        <v>51</v>
      </c>
      <c r="D25" s="32" t="s">
        <v>52</v>
      </c>
      <c r="E25" s="32" t="s">
        <v>31</v>
      </c>
      <c r="F25" s="33">
        <v>1</v>
      </c>
      <c r="G25" s="34"/>
      <c r="H25" s="30">
        <f t="shared" si="0"/>
        <v>0</v>
      </c>
    </row>
    <row r="26" spans="1:8" s="6" customFormat="1" ht="24" customHeight="1">
      <c r="A26" s="31">
        <v>12</v>
      </c>
      <c r="B26" s="28" t="s">
        <v>28</v>
      </c>
      <c r="C26" s="28" t="s">
        <v>53</v>
      </c>
      <c r="D26" s="28" t="s">
        <v>54</v>
      </c>
      <c r="E26" s="28" t="s">
        <v>31</v>
      </c>
      <c r="F26" s="29">
        <v>1</v>
      </c>
      <c r="G26" s="30"/>
      <c r="H26" s="30">
        <f t="shared" si="0"/>
        <v>0</v>
      </c>
    </row>
    <row r="27" spans="1:8" s="6" customFormat="1" ht="45" customHeight="1">
      <c r="A27" s="27">
        <v>13</v>
      </c>
      <c r="B27" s="28" t="s">
        <v>28</v>
      </c>
      <c r="C27" s="28" t="s">
        <v>55</v>
      </c>
      <c r="D27" s="28" t="s">
        <v>56</v>
      </c>
      <c r="E27" s="28" t="s">
        <v>57</v>
      </c>
      <c r="F27" s="29">
        <v>50</v>
      </c>
      <c r="G27" s="30"/>
      <c r="H27" s="30">
        <f t="shared" si="0"/>
        <v>0</v>
      </c>
    </row>
    <row r="28" spans="1:8" s="6" customFormat="1" ht="13.5" customHeight="1">
      <c r="A28" s="31">
        <v>14</v>
      </c>
      <c r="B28" s="32" t="s">
        <v>32</v>
      </c>
      <c r="C28" s="32" t="s">
        <v>58</v>
      </c>
      <c r="D28" s="32" t="s">
        <v>59</v>
      </c>
      <c r="E28" s="32" t="s">
        <v>60</v>
      </c>
      <c r="F28" s="33">
        <v>48</v>
      </c>
      <c r="G28" s="34"/>
      <c r="H28" s="30">
        <f t="shared" si="0"/>
        <v>0</v>
      </c>
    </row>
    <row r="29" spans="1:8" s="6" customFormat="1" ht="24" customHeight="1">
      <c r="A29" s="27">
        <v>15</v>
      </c>
      <c r="B29" s="32" t="s">
        <v>32</v>
      </c>
      <c r="C29" s="32" t="s">
        <v>61</v>
      </c>
      <c r="D29" s="32" t="s">
        <v>62</v>
      </c>
      <c r="E29" s="32" t="s">
        <v>31</v>
      </c>
      <c r="F29" s="33">
        <v>2</v>
      </c>
      <c r="G29" s="34"/>
      <c r="H29" s="30">
        <f t="shared" si="0"/>
        <v>0</v>
      </c>
    </row>
    <row r="30" spans="1:8" s="6" customFormat="1" ht="34.5" customHeight="1">
      <c r="A30" s="31">
        <v>16</v>
      </c>
      <c r="B30" s="28" t="s">
        <v>28</v>
      </c>
      <c r="C30" s="28" t="s">
        <v>63</v>
      </c>
      <c r="D30" s="28" t="s">
        <v>64</v>
      </c>
      <c r="E30" s="28" t="s">
        <v>57</v>
      </c>
      <c r="F30" s="29">
        <v>490</v>
      </c>
      <c r="G30" s="30"/>
      <c r="H30" s="30">
        <f t="shared" si="0"/>
        <v>0</v>
      </c>
    </row>
    <row r="31" spans="1:8" s="6" customFormat="1" ht="13.5" customHeight="1">
      <c r="A31" s="27">
        <v>17</v>
      </c>
      <c r="B31" s="32" t="s">
        <v>65</v>
      </c>
      <c r="C31" s="32" t="s">
        <v>66</v>
      </c>
      <c r="D31" s="32" t="s">
        <v>67</v>
      </c>
      <c r="E31" s="32" t="s">
        <v>57</v>
      </c>
      <c r="F31" s="33">
        <v>520</v>
      </c>
      <c r="G31" s="34"/>
      <c r="H31" s="30">
        <f t="shared" si="0"/>
        <v>0</v>
      </c>
    </row>
    <row r="32" spans="1:8" s="6" customFormat="1" ht="13.5" customHeight="1">
      <c r="A32" s="35"/>
      <c r="B32" s="36"/>
      <c r="C32" s="36"/>
      <c r="D32" s="36" t="s">
        <v>68</v>
      </c>
      <c r="E32" s="36"/>
      <c r="F32" s="37">
        <v>520</v>
      </c>
      <c r="G32" s="38"/>
      <c r="H32" s="30">
        <f t="shared" si="0"/>
        <v>0</v>
      </c>
    </row>
    <row r="33" spans="1:8" s="6" customFormat="1" ht="34.5" customHeight="1">
      <c r="A33" s="27">
        <v>18</v>
      </c>
      <c r="B33" s="28" t="s">
        <v>28</v>
      </c>
      <c r="C33" s="28" t="s">
        <v>69</v>
      </c>
      <c r="D33" s="28" t="s">
        <v>70</v>
      </c>
      <c r="E33" s="28" t="s">
        <v>31</v>
      </c>
      <c r="F33" s="29">
        <v>1</v>
      </c>
      <c r="G33" s="30"/>
      <c r="H33" s="30">
        <f t="shared" si="0"/>
        <v>0</v>
      </c>
    </row>
    <row r="34" spans="1:8" s="6" customFormat="1" ht="28.5" customHeight="1">
      <c r="A34" s="23"/>
      <c r="B34" s="24"/>
      <c r="C34" s="24" t="s">
        <v>71</v>
      </c>
      <c r="D34" s="24" t="s">
        <v>72</v>
      </c>
      <c r="E34" s="24"/>
      <c r="F34" s="25"/>
      <c r="G34" s="26"/>
      <c r="H34" s="26">
        <f>SUM(H35:H76)</f>
        <v>0</v>
      </c>
    </row>
    <row r="35" spans="1:8" s="6" customFormat="1" ht="55.5" customHeight="1">
      <c r="A35" s="27">
        <v>19</v>
      </c>
      <c r="B35" s="28" t="s">
        <v>73</v>
      </c>
      <c r="C35" s="28" t="s">
        <v>74</v>
      </c>
      <c r="D35" s="28" t="s">
        <v>75</v>
      </c>
      <c r="E35" s="28" t="s">
        <v>76</v>
      </c>
      <c r="F35" s="29">
        <v>0.48</v>
      </c>
      <c r="G35" s="30"/>
      <c r="H35" s="30">
        <f t="shared" si="0"/>
        <v>0</v>
      </c>
    </row>
    <row r="36" spans="1:8" s="6" customFormat="1" ht="24" customHeight="1">
      <c r="A36" s="27">
        <v>20</v>
      </c>
      <c r="B36" s="28" t="s">
        <v>73</v>
      </c>
      <c r="C36" s="28" t="s">
        <v>77</v>
      </c>
      <c r="D36" s="28" t="s">
        <v>78</v>
      </c>
      <c r="E36" s="28" t="s">
        <v>31</v>
      </c>
      <c r="F36" s="29">
        <v>3</v>
      </c>
      <c r="G36" s="30"/>
      <c r="H36" s="30">
        <f t="shared" si="0"/>
        <v>0</v>
      </c>
    </row>
    <row r="37" spans="1:8" s="6" customFormat="1" ht="34.5" customHeight="1">
      <c r="A37" s="27">
        <v>21</v>
      </c>
      <c r="B37" s="28" t="s">
        <v>73</v>
      </c>
      <c r="C37" s="28" t="s">
        <v>79</v>
      </c>
      <c r="D37" s="28" t="s">
        <v>80</v>
      </c>
      <c r="E37" s="28" t="s">
        <v>81</v>
      </c>
      <c r="F37" s="29">
        <v>75</v>
      </c>
      <c r="G37" s="30"/>
      <c r="H37" s="30">
        <f t="shared" si="0"/>
        <v>0</v>
      </c>
    </row>
    <row r="38" spans="1:8" s="6" customFormat="1" ht="45" customHeight="1">
      <c r="A38" s="27">
        <v>22</v>
      </c>
      <c r="B38" s="28" t="s">
        <v>73</v>
      </c>
      <c r="C38" s="28" t="s">
        <v>82</v>
      </c>
      <c r="D38" s="28" t="s">
        <v>83</v>
      </c>
      <c r="E38" s="28" t="s">
        <v>81</v>
      </c>
      <c r="F38" s="29">
        <v>65</v>
      </c>
      <c r="G38" s="30"/>
      <c r="H38" s="30">
        <f t="shared" si="0"/>
        <v>0</v>
      </c>
    </row>
    <row r="39" spans="1:8" s="6" customFormat="1" ht="34.5" customHeight="1">
      <c r="A39" s="27">
        <v>23</v>
      </c>
      <c r="B39" s="28" t="s">
        <v>73</v>
      </c>
      <c r="C39" s="28" t="s">
        <v>84</v>
      </c>
      <c r="D39" s="28" t="s">
        <v>85</v>
      </c>
      <c r="E39" s="28" t="s">
        <v>57</v>
      </c>
      <c r="F39" s="29">
        <v>8</v>
      </c>
      <c r="G39" s="30"/>
      <c r="H39" s="30">
        <f t="shared" si="0"/>
        <v>0</v>
      </c>
    </row>
    <row r="40" spans="1:8" s="6" customFormat="1" ht="34.5" customHeight="1">
      <c r="A40" s="27">
        <v>24</v>
      </c>
      <c r="B40" s="28" t="s">
        <v>73</v>
      </c>
      <c r="C40" s="28" t="s">
        <v>86</v>
      </c>
      <c r="D40" s="28" t="s">
        <v>87</v>
      </c>
      <c r="E40" s="28" t="s">
        <v>81</v>
      </c>
      <c r="F40" s="29">
        <v>8</v>
      </c>
      <c r="G40" s="30"/>
      <c r="H40" s="30">
        <f t="shared" si="0"/>
        <v>0</v>
      </c>
    </row>
    <row r="41" spans="1:8" s="6" customFormat="1" ht="34.5" customHeight="1">
      <c r="A41" s="27">
        <v>25</v>
      </c>
      <c r="B41" s="28" t="s">
        <v>73</v>
      </c>
      <c r="C41" s="28" t="s">
        <v>88</v>
      </c>
      <c r="D41" s="28" t="s">
        <v>89</v>
      </c>
      <c r="E41" s="28" t="s">
        <v>81</v>
      </c>
      <c r="F41" s="29">
        <v>13</v>
      </c>
      <c r="G41" s="30"/>
      <c r="H41" s="30">
        <f t="shared" si="0"/>
        <v>0</v>
      </c>
    </row>
    <row r="42" spans="1:8" s="6" customFormat="1" ht="24" customHeight="1">
      <c r="A42" s="27">
        <v>26</v>
      </c>
      <c r="B42" s="28" t="s">
        <v>73</v>
      </c>
      <c r="C42" s="28" t="s">
        <v>90</v>
      </c>
      <c r="D42" s="28" t="s">
        <v>91</v>
      </c>
      <c r="E42" s="28" t="s">
        <v>57</v>
      </c>
      <c r="F42" s="29">
        <v>46</v>
      </c>
      <c r="G42" s="30"/>
      <c r="H42" s="30">
        <f t="shared" si="0"/>
        <v>0</v>
      </c>
    </row>
    <row r="43" spans="1:8" s="6" customFormat="1" ht="24" customHeight="1">
      <c r="A43" s="27">
        <v>27</v>
      </c>
      <c r="B43" s="28" t="s">
        <v>73</v>
      </c>
      <c r="C43" s="28" t="s">
        <v>92</v>
      </c>
      <c r="D43" s="28" t="s">
        <v>93</v>
      </c>
      <c r="E43" s="28" t="s">
        <v>57</v>
      </c>
      <c r="F43" s="29">
        <v>52</v>
      </c>
      <c r="G43" s="30"/>
      <c r="H43" s="30">
        <f t="shared" si="0"/>
        <v>0</v>
      </c>
    </row>
    <row r="44" spans="1:8" s="6" customFormat="1" ht="13.5" customHeight="1">
      <c r="A44" s="27">
        <v>28</v>
      </c>
      <c r="B44" s="28" t="s">
        <v>73</v>
      </c>
      <c r="C44" s="28" t="s">
        <v>94</v>
      </c>
      <c r="D44" s="28" t="s">
        <v>95</v>
      </c>
      <c r="E44" s="28" t="s">
        <v>96</v>
      </c>
      <c r="F44" s="29">
        <v>1</v>
      </c>
      <c r="G44" s="30"/>
      <c r="H44" s="30">
        <f t="shared" si="0"/>
        <v>0</v>
      </c>
    </row>
    <row r="45" spans="1:8" s="6" customFormat="1" ht="45" customHeight="1">
      <c r="A45" s="27">
        <v>29</v>
      </c>
      <c r="B45" s="28" t="s">
        <v>73</v>
      </c>
      <c r="C45" s="28" t="s">
        <v>97</v>
      </c>
      <c r="D45" s="28" t="s">
        <v>98</v>
      </c>
      <c r="E45" s="28" t="s">
        <v>57</v>
      </c>
      <c r="F45" s="29">
        <v>23</v>
      </c>
      <c r="G45" s="30"/>
      <c r="H45" s="30">
        <f t="shared" si="0"/>
        <v>0</v>
      </c>
    </row>
    <row r="46" spans="1:8" s="6" customFormat="1" ht="45" customHeight="1">
      <c r="A46" s="27">
        <v>30</v>
      </c>
      <c r="B46" s="28" t="s">
        <v>73</v>
      </c>
      <c r="C46" s="28" t="s">
        <v>99</v>
      </c>
      <c r="D46" s="28" t="s">
        <v>100</v>
      </c>
      <c r="E46" s="28" t="s">
        <v>57</v>
      </c>
      <c r="F46" s="29">
        <v>435</v>
      </c>
      <c r="G46" s="30"/>
      <c r="H46" s="30">
        <f t="shared" si="0"/>
        <v>0</v>
      </c>
    </row>
    <row r="47" spans="1:8" s="6" customFormat="1" ht="45" customHeight="1">
      <c r="A47" s="27">
        <v>31</v>
      </c>
      <c r="B47" s="28" t="s">
        <v>73</v>
      </c>
      <c r="C47" s="28" t="s">
        <v>101</v>
      </c>
      <c r="D47" s="28" t="s">
        <v>102</v>
      </c>
      <c r="E47" s="28" t="s">
        <v>57</v>
      </c>
      <c r="F47" s="29">
        <v>26</v>
      </c>
      <c r="G47" s="30"/>
      <c r="H47" s="30">
        <f t="shared" si="0"/>
        <v>0</v>
      </c>
    </row>
    <row r="48" spans="1:8" s="6" customFormat="1" ht="34.5" customHeight="1">
      <c r="A48" s="27">
        <v>32</v>
      </c>
      <c r="B48" s="28" t="s">
        <v>73</v>
      </c>
      <c r="C48" s="28" t="s">
        <v>103</v>
      </c>
      <c r="D48" s="28" t="s">
        <v>104</v>
      </c>
      <c r="E48" s="28" t="s">
        <v>31</v>
      </c>
      <c r="F48" s="29">
        <v>2</v>
      </c>
      <c r="G48" s="30"/>
      <c r="H48" s="30">
        <f t="shared" si="0"/>
        <v>0</v>
      </c>
    </row>
    <row r="49" spans="1:8" s="6" customFormat="1" ht="45" customHeight="1">
      <c r="A49" s="27">
        <v>33</v>
      </c>
      <c r="B49" s="28" t="s">
        <v>73</v>
      </c>
      <c r="C49" s="28" t="s">
        <v>105</v>
      </c>
      <c r="D49" s="28" t="s">
        <v>106</v>
      </c>
      <c r="E49" s="28" t="s">
        <v>57</v>
      </c>
      <c r="F49" s="29">
        <v>273</v>
      </c>
      <c r="G49" s="30"/>
      <c r="H49" s="30">
        <f t="shared" si="0"/>
        <v>0</v>
      </c>
    </row>
    <row r="50" spans="1:8" s="6" customFormat="1" ht="13.5" customHeight="1">
      <c r="A50" s="27">
        <v>34</v>
      </c>
      <c r="B50" s="32" t="s">
        <v>107</v>
      </c>
      <c r="C50" s="32" t="s">
        <v>108</v>
      </c>
      <c r="D50" s="32" t="s">
        <v>109</v>
      </c>
      <c r="E50" s="32" t="s">
        <v>96</v>
      </c>
      <c r="F50" s="33">
        <v>546</v>
      </c>
      <c r="G50" s="34"/>
      <c r="H50" s="30">
        <f t="shared" si="0"/>
        <v>0</v>
      </c>
    </row>
    <row r="51" spans="1:8" s="6" customFormat="1" ht="13.5" customHeight="1">
      <c r="A51" s="35"/>
      <c r="B51" s="36"/>
      <c r="C51" s="36"/>
      <c r="D51" s="36" t="s">
        <v>110</v>
      </c>
      <c r="E51" s="36"/>
      <c r="F51" s="37">
        <v>546</v>
      </c>
      <c r="G51" s="38"/>
      <c r="H51" s="30">
        <f t="shared" si="0"/>
        <v>0</v>
      </c>
    </row>
    <row r="52" spans="1:8" s="6" customFormat="1" ht="76.5" customHeight="1">
      <c r="A52" s="27">
        <v>35</v>
      </c>
      <c r="B52" s="28" t="s">
        <v>73</v>
      </c>
      <c r="C52" s="28" t="s">
        <v>111</v>
      </c>
      <c r="D52" s="28" t="s">
        <v>112</v>
      </c>
      <c r="E52" s="28" t="s">
        <v>57</v>
      </c>
      <c r="F52" s="29">
        <v>175</v>
      </c>
      <c r="G52" s="30"/>
      <c r="H52" s="30">
        <f t="shared" si="0"/>
        <v>0</v>
      </c>
    </row>
    <row r="53" spans="1:8" s="6" customFormat="1" ht="34.5" customHeight="1">
      <c r="A53" s="27">
        <v>36</v>
      </c>
      <c r="B53" s="28" t="s">
        <v>73</v>
      </c>
      <c r="C53" s="28" t="s">
        <v>113</v>
      </c>
      <c r="D53" s="28" t="s">
        <v>114</v>
      </c>
      <c r="E53" s="28" t="s">
        <v>31</v>
      </c>
      <c r="F53" s="29">
        <v>5</v>
      </c>
      <c r="G53" s="30"/>
      <c r="H53" s="30">
        <f t="shared" si="0"/>
        <v>0</v>
      </c>
    </row>
    <row r="54" spans="1:8" s="6" customFormat="1" ht="34.5" customHeight="1">
      <c r="A54" s="27">
        <v>37</v>
      </c>
      <c r="B54" s="28" t="s">
        <v>73</v>
      </c>
      <c r="C54" s="28" t="s">
        <v>115</v>
      </c>
      <c r="D54" s="28" t="s">
        <v>116</v>
      </c>
      <c r="E54" s="28" t="s">
        <v>57</v>
      </c>
      <c r="F54" s="29">
        <v>410</v>
      </c>
      <c r="G54" s="30"/>
      <c r="H54" s="30">
        <f t="shared" si="0"/>
        <v>0</v>
      </c>
    </row>
    <row r="55" spans="1:8" s="6" customFormat="1" ht="34.5" customHeight="1">
      <c r="A55" s="27">
        <v>38</v>
      </c>
      <c r="B55" s="28" t="s">
        <v>73</v>
      </c>
      <c r="C55" s="28" t="s">
        <v>117</v>
      </c>
      <c r="D55" s="28" t="s">
        <v>118</v>
      </c>
      <c r="E55" s="28" t="s">
        <v>57</v>
      </c>
      <c r="F55" s="29">
        <v>175</v>
      </c>
      <c r="G55" s="30"/>
      <c r="H55" s="30">
        <f t="shared" si="0"/>
        <v>0</v>
      </c>
    </row>
    <row r="56" spans="1:8" s="6" customFormat="1" ht="13.5" customHeight="1">
      <c r="A56" s="27">
        <v>39</v>
      </c>
      <c r="B56" s="32" t="s">
        <v>107</v>
      </c>
      <c r="C56" s="32" t="s">
        <v>119</v>
      </c>
      <c r="D56" s="32" t="s">
        <v>120</v>
      </c>
      <c r="E56" s="32" t="s">
        <v>57</v>
      </c>
      <c r="F56" s="33">
        <v>175</v>
      </c>
      <c r="G56" s="34"/>
      <c r="H56" s="30">
        <f t="shared" si="0"/>
        <v>0</v>
      </c>
    </row>
    <row r="57" spans="1:8" s="6" customFormat="1" ht="45" customHeight="1">
      <c r="A57" s="27">
        <v>40</v>
      </c>
      <c r="B57" s="28" t="s">
        <v>73</v>
      </c>
      <c r="C57" s="28" t="s">
        <v>121</v>
      </c>
      <c r="D57" s="28" t="s">
        <v>122</v>
      </c>
      <c r="E57" s="28" t="s">
        <v>57</v>
      </c>
      <c r="F57" s="29">
        <v>52</v>
      </c>
      <c r="G57" s="30"/>
      <c r="H57" s="30">
        <f t="shared" si="0"/>
        <v>0</v>
      </c>
    </row>
    <row r="58" spans="1:8" s="6" customFormat="1" ht="13.5" customHeight="1">
      <c r="A58" s="27">
        <v>41</v>
      </c>
      <c r="B58" s="32" t="s">
        <v>107</v>
      </c>
      <c r="C58" s="32" t="s">
        <v>119</v>
      </c>
      <c r="D58" s="32" t="s">
        <v>120</v>
      </c>
      <c r="E58" s="32" t="s">
        <v>57</v>
      </c>
      <c r="F58" s="33">
        <v>52</v>
      </c>
      <c r="G58" s="34"/>
      <c r="H58" s="30">
        <f t="shared" si="0"/>
        <v>0</v>
      </c>
    </row>
    <row r="59" spans="1:8" s="6" customFormat="1" ht="34.5" customHeight="1">
      <c r="A59" s="27">
        <v>42</v>
      </c>
      <c r="B59" s="28" t="s">
        <v>73</v>
      </c>
      <c r="C59" s="28" t="s">
        <v>123</v>
      </c>
      <c r="D59" s="28" t="s">
        <v>124</v>
      </c>
      <c r="E59" s="28" t="s">
        <v>57</v>
      </c>
      <c r="F59" s="29">
        <v>23</v>
      </c>
      <c r="G59" s="30"/>
      <c r="H59" s="30">
        <f t="shared" si="0"/>
        <v>0</v>
      </c>
    </row>
    <row r="60" spans="1:8" s="6" customFormat="1" ht="34.5" customHeight="1">
      <c r="A60" s="27">
        <v>43</v>
      </c>
      <c r="B60" s="28" t="s">
        <v>73</v>
      </c>
      <c r="C60" s="28" t="s">
        <v>125</v>
      </c>
      <c r="D60" s="28" t="s">
        <v>126</v>
      </c>
      <c r="E60" s="28" t="s">
        <v>57</v>
      </c>
      <c r="F60" s="29">
        <v>435</v>
      </c>
      <c r="G60" s="30"/>
      <c r="H60" s="30">
        <f t="shared" si="0"/>
        <v>0</v>
      </c>
    </row>
    <row r="61" spans="1:8" s="6" customFormat="1" ht="34.5" customHeight="1">
      <c r="A61" s="27">
        <v>44</v>
      </c>
      <c r="B61" s="28" t="s">
        <v>73</v>
      </c>
      <c r="C61" s="28" t="s">
        <v>127</v>
      </c>
      <c r="D61" s="28" t="s">
        <v>128</v>
      </c>
      <c r="E61" s="28" t="s">
        <v>57</v>
      </c>
      <c r="F61" s="29">
        <v>26</v>
      </c>
      <c r="G61" s="30"/>
      <c r="H61" s="30">
        <f t="shared" si="0"/>
        <v>0</v>
      </c>
    </row>
    <row r="62" spans="1:8" s="6" customFormat="1" ht="13.5" customHeight="1">
      <c r="A62" s="27">
        <v>45</v>
      </c>
      <c r="B62" s="28" t="s">
        <v>73</v>
      </c>
      <c r="C62" s="28" t="s">
        <v>129</v>
      </c>
      <c r="D62" s="28" t="s">
        <v>130</v>
      </c>
      <c r="E62" s="28" t="s">
        <v>31</v>
      </c>
      <c r="F62" s="29">
        <v>2</v>
      </c>
      <c r="G62" s="30"/>
      <c r="H62" s="30">
        <f t="shared" si="0"/>
        <v>0</v>
      </c>
    </row>
    <row r="63" spans="1:8" s="6" customFormat="1" ht="34.5" customHeight="1">
      <c r="A63" s="27">
        <v>46</v>
      </c>
      <c r="B63" s="28" t="s">
        <v>73</v>
      </c>
      <c r="C63" s="28" t="s">
        <v>131</v>
      </c>
      <c r="D63" s="28" t="s">
        <v>132</v>
      </c>
      <c r="E63" s="28" t="s">
        <v>133</v>
      </c>
      <c r="F63" s="29">
        <v>48.735</v>
      </c>
      <c r="G63" s="30"/>
      <c r="H63" s="30">
        <f t="shared" si="0"/>
        <v>0</v>
      </c>
    </row>
    <row r="64" spans="1:8" s="6" customFormat="1" ht="45" customHeight="1">
      <c r="A64" s="27">
        <v>47</v>
      </c>
      <c r="B64" s="28" t="s">
        <v>73</v>
      </c>
      <c r="C64" s="28" t="s">
        <v>134</v>
      </c>
      <c r="D64" s="28" t="s">
        <v>135</v>
      </c>
      <c r="E64" s="28" t="s">
        <v>133</v>
      </c>
      <c r="F64" s="29">
        <v>925.965</v>
      </c>
      <c r="G64" s="30"/>
      <c r="H64" s="30">
        <f t="shared" si="0"/>
        <v>0</v>
      </c>
    </row>
    <row r="65" spans="1:8" s="6" customFormat="1" ht="13.5" customHeight="1">
      <c r="A65" s="35"/>
      <c r="B65" s="36"/>
      <c r="C65" s="36"/>
      <c r="D65" s="36" t="s">
        <v>136</v>
      </c>
      <c r="E65" s="36"/>
      <c r="F65" s="37">
        <v>925.965</v>
      </c>
      <c r="G65" s="38"/>
      <c r="H65" s="30">
        <f t="shared" si="0"/>
        <v>0</v>
      </c>
    </row>
    <row r="66" spans="1:8" s="6" customFormat="1" ht="24" customHeight="1">
      <c r="A66" s="27">
        <v>48</v>
      </c>
      <c r="B66" s="28" t="s">
        <v>73</v>
      </c>
      <c r="C66" s="28" t="s">
        <v>137</v>
      </c>
      <c r="D66" s="28" t="s">
        <v>138</v>
      </c>
      <c r="E66" s="28" t="s">
        <v>133</v>
      </c>
      <c r="F66" s="29">
        <v>47.035</v>
      </c>
      <c r="G66" s="30"/>
      <c r="H66" s="30">
        <f t="shared" si="0"/>
        <v>0</v>
      </c>
    </row>
    <row r="67" spans="1:8" s="6" customFormat="1" ht="24" customHeight="1">
      <c r="A67" s="27">
        <v>49</v>
      </c>
      <c r="B67" s="28" t="s">
        <v>73</v>
      </c>
      <c r="C67" s="28" t="s">
        <v>139</v>
      </c>
      <c r="D67" s="28" t="s">
        <v>140</v>
      </c>
      <c r="E67" s="28" t="s">
        <v>133</v>
      </c>
      <c r="F67" s="29">
        <v>1</v>
      </c>
      <c r="G67" s="30"/>
      <c r="H67" s="30">
        <f t="shared" si="0"/>
        <v>0</v>
      </c>
    </row>
    <row r="68" spans="1:8" s="6" customFormat="1" ht="24" customHeight="1">
      <c r="A68" s="27">
        <v>50</v>
      </c>
      <c r="B68" s="28" t="s">
        <v>73</v>
      </c>
      <c r="C68" s="28" t="s">
        <v>141</v>
      </c>
      <c r="D68" s="28" t="s">
        <v>142</v>
      </c>
      <c r="E68" s="28" t="s">
        <v>133</v>
      </c>
      <c r="F68" s="29">
        <v>1.7</v>
      </c>
      <c r="G68" s="30"/>
      <c r="H68" s="30">
        <f t="shared" si="0"/>
        <v>0</v>
      </c>
    </row>
    <row r="69" spans="1:8" s="6" customFormat="1" ht="24" customHeight="1">
      <c r="A69" s="27">
        <v>51</v>
      </c>
      <c r="B69" s="28" t="s">
        <v>73</v>
      </c>
      <c r="C69" s="28" t="s">
        <v>143</v>
      </c>
      <c r="D69" s="28" t="s">
        <v>144</v>
      </c>
      <c r="E69" s="28" t="s">
        <v>81</v>
      </c>
      <c r="F69" s="29">
        <v>75</v>
      </c>
      <c r="G69" s="30"/>
      <c r="H69" s="30">
        <f t="shared" si="0"/>
        <v>0</v>
      </c>
    </row>
    <row r="70" spans="1:8" s="6" customFormat="1" ht="24" customHeight="1">
      <c r="A70" s="27">
        <v>52</v>
      </c>
      <c r="B70" s="28" t="s">
        <v>73</v>
      </c>
      <c r="C70" s="28" t="s">
        <v>145</v>
      </c>
      <c r="D70" s="28" t="s">
        <v>146</v>
      </c>
      <c r="E70" s="28" t="s">
        <v>57</v>
      </c>
      <c r="F70" s="29">
        <v>8</v>
      </c>
      <c r="G70" s="30"/>
      <c r="H70" s="30">
        <f t="shared" si="0"/>
        <v>0</v>
      </c>
    </row>
    <row r="71" spans="1:8" s="6" customFormat="1" ht="13.5" customHeight="1">
      <c r="A71" s="27">
        <v>53</v>
      </c>
      <c r="B71" s="32" t="s">
        <v>107</v>
      </c>
      <c r="C71" s="32" t="s">
        <v>147</v>
      </c>
      <c r="D71" s="32" t="s">
        <v>148</v>
      </c>
      <c r="E71" s="32" t="s">
        <v>149</v>
      </c>
      <c r="F71" s="33">
        <v>8</v>
      </c>
      <c r="G71" s="34"/>
      <c r="H71" s="30">
        <f t="shared" si="0"/>
        <v>0</v>
      </c>
    </row>
    <row r="72" spans="1:8" s="6" customFormat="1" ht="55.5" customHeight="1">
      <c r="A72" s="27">
        <v>54</v>
      </c>
      <c r="B72" s="28" t="s">
        <v>73</v>
      </c>
      <c r="C72" s="28" t="s">
        <v>150</v>
      </c>
      <c r="D72" s="28" t="s">
        <v>151</v>
      </c>
      <c r="E72" s="28" t="s">
        <v>81</v>
      </c>
      <c r="F72" s="29">
        <v>8</v>
      </c>
      <c r="G72" s="30"/>
      <c r="H72" s="30">
        <f t="shared" si="0"/>
        <v>0</v>
      </c>
    </row>
    <row r="73" spans="1:8" s="6" customFormat="1" ht="55.5" customHeight="1">
      <c r="A73" s="27">
        <v>55</v>
      </c>
      <c r="B73" s="28" t="s">
        <v>73</v>
      </c>
      <c r="C73" s="28" t="s">
        <v>152</v>
      </c>
      <c r="D73" s="28" t="s">
        <v>153</v>
      </c>
      <c r="E73" s="28" t="s">
        <v>81</v>
      </c>
      <c r="F73" s="29">
        <v>13</v>
      </c>
      <c r="G73" s="30"/>
      <c r="H73" s="30">
        <f t="shared" si="0"/>
        <v>0</v>
      </c>
    </row>
    <row r="74" spans="1:8" s="6" customFormat="1" ht="34.5" customHeight="1">
      <c r="A74" s="27">
        <v>56</v>
      </c>
      <c r="B74" s="28" t="s">
        <v>73</v>
      </c>
      <c r="C74" s="28" t="s">
        <v>154</v>
      </c>
      <c r="D74" s="28" t="s">
        <v>155</v>
      </c>
      <c r="E74" s="28" t="s">
        <v>81</v>
      </c>
      <c r="F74" s="29">
        <v>13</v>
      </c>
      <c r="G74" s="30"/>
      <c r="H74" s="30">
        <f t="shared" si="0"/>
        <v>0</v>
      </c>
    </row>
    <row r="75" spans="1:8" s="6" customFormat="1" ht="24" customHeight="1">
      <c r="A75" s="27">
        <v>57</v>
      </c>
      <c r="B75" s="28" t="s">
        <v>73</v>
      </c>
      <c r="C75" s="28" t="s">
        <v>156</v>
      </c>
      <c r="D75" s="28" t="s">
        <v>157</v>
      </c>
      <c r="E75" s="28" t="s">
        <v>81</v>
      </c>
      <c r="F75" s="29">
        <v>8</v>
      </c>
      <c r="G75" s="30"/>
      <c r="H75" s="30">
        <f t="shared" si="0"/>
        <v>0</v>
      </c>
    </row>
    <row r="76" spans="1:8" s="6" customFormat="1" ht="24" customHeight="1">
      <c r="A76" s="27">
        <v>58</v>
      </c>
      <c r="B76" s="28" t="s">
        <v>73</v>
      </c>
      <c r="C76" s="28" t="s">
        <v>158</v>
      </c>
      <c r="D76" s="28" t="s">
        <v>159</v>
      </c>
      <c r="E76" s="28" t="s">
        <v>81</v>
      </c>
      <c r="F76" s="29">
        <v>13</v>
      </c>
      <c r="G76" s="30"/>
      <c r="H76" s="30">
        <f t="shared" si="0"/>
        <v>0</v>
      </c>
    </row>
    <row r="77" spans="1:8" s="6" customFormat="1" ht="28.5" customHeight="1">
      <c r="A77" s="39"/>
      <c r="B77" s="40"/>
      <c r="C77" s="40" t="s">
        <v>160</v>
      </c>
      <c r="D77" s="40" t="s">
        <v>161</v>
      </c>
      <c r="E77" s="40"/>
      <c r="F77" s="41"/>
      <c r="G77" s="42"/>
      <c r="H77" s="42">
        <f>H78</f>
        <v>0</v>
      </c>
    </row>
    <row r="78" spans="1:8" s="6" customFormat="1" ht="45" customHeight="1">
      <c r="A78" s="27">
        <v>59</v>
      </c>
      <c r="B78" s="28" t="s">
        <v>73</v>
      </c>
      <c r="C78" s="28" t="s">
        <v>162</v>
      </c>
      <c r="D78" s="28" t="s">
        <v>163</v>
      </c>
      <c r="E78" s="28" t="s">
        <v>57</v>
      </c>
      <c r="F78" s="29">
        <v>8</v>
      </c>
      <c r="G78" s="30"/>
      <c r="H78" s="30">
        <f t="shared" si="0"/>
        <v>0</v>
      </c>
    </row>
    <row r="79" spans="1:8" s="6" customFormat="1" ht="30.75" customHeight="1">
      <c r="A79" s="19"/>
      <c r="B79" s="20"/>
      <c r="C79" s="20" t="s">
        <v>164</v>
      </c>
      <c r="D79" s="20" t="s">
        <v>165</v>
      </c>
      <c r="E79" s="20"/>
      <c r="F79" s="21"/>
      <c r="G79" s="22"/>
      <c r="H79" s="22">
        <f>SUM(H80:H88)</f>
        <v>0</v>
      </c>
    </row>
    <row r="80" spans="1:8" s="6" customFormat="1" ht="24" customHeight="1">
      <c r="A80" s="27">
        <v>60</v>
      </c>
      <c r="B80" s="28" t="s">
        <v>107</v>
      </c>
      <c r="C80" s="28" t="s">
        <v>166</v>
      </c>
      <c r="D80" s="28" t="s">
        <v>167</v>
      </c>
      <c r="E80" s="28" t="s">
        <v>168</v>
      </c>
      <c r="F80" s="29">
        <v>1</v>
      </c>
      <c r="G80" s="30"/>
      <c r="H80" s="30">
        <f t="shared" si="0"/>
        <v>0</v>
      </c>
    </row>
    <row r="81" spans="1:8" s="6" customFormat="1" ht="24" customHeight="1">
      <c r="A81" s="27">
        <v>61</v>
      </c>
      <c r="B81" s="28" t="s">
        <v>107</v>
      </c>
      <c r="C81" s="28" t="s">
        <v>169</v>
      </c>
      <c r="D81" s="28" t="s">
        <v>170</v>
      </c>
      <c r="E81" s="28" t="s">
        <v>168</v>
      </c>
      <c r="F81" s="29">
        <v>1</v>
      </c>
      <c r="G81" s="30"/>
      <c r="H81" s="30">
        <f aca="true" t="shared" si="1" ref="H81:H88">F81*G81</f>
        <v>0</v>
      </c>
    </row>
    <row r="82" spans="1:8" s="6" customFormat="1" ht="24" customHeight="1">
      <c r="A82" s="27">
        <v>62</v>
      </c>
      <c r="B82" s="28" t="s">
        <v>107</v>
      </c>
      <c r="C82" s="28" t="s">
        <v>171</v>
      </c>
      <c r="D82" s="28" t="s">
        <v>172</v>
      </c>
      <c r="E82" s="28" t="s">
        <v>76</v>
      </c>
      <c r="F82" s="29">
        <v>0.48</v>
      </c>
      <c r="G82" s="30"/>
      <c r="H82" s="30">
        <f t="shared" si="1"/>
        <v>0</v>
      </c>
    </row>
    <row r="83" spans="1:8" s="6" customFormat="1" ht="24" customHeight="1">
      <c r="A83" s="27">
        <v>63</v>
      </c>
      <c r="B83" s="28" t="s">
        <v>107</v>
      </c>
      <c r="C83" s="28" t="s">
        <v>173</v>
      </c>
      <c r="D83" s="28" t="s">
        <v>174</v>
      </c>
      <c r="E83" s="28" t="s">
        <v>76</v>
      </c>
      <c r="F83" s="29">
        <v>0.48</v>
      </c>
      <c r="G83" s="30"/>
      <c r="H83" s="30">
        <f t="shared" si="1"/>
        <v>0</v>
      </c>
    </row>
    <row r="84" spans="1:8" s="6" customFormat="1" ht="34.5" customHeight="1">
      <c r="A84" s="27">
        <v>64</v>
      </c>
      <c r="B84" s="28" t="s">
        <v>107</v>
      </c>
      <c r="C84" s="28" t="s">
        <v>175</v>
      </c>
      <c r="D84" s="28" t="s">
        <v>176</v>
      </c>
      <c r="E84" s="28" t="s">
        <v>31</v>
      </c>
      <c r="F84" s="29">
        <v>2</v>
      </c>
      <c r="G84" s="30"/>
      <c r="H84" s="30">
        <f t="shared" si="1"/>
        <v>0</v>
      </c>
    </row>
    <row r="85" spans="1:8" s="6" customFormat="1" ht="34.5" customHeight="1">
      <c r="A85" s="27">
        <v>65</v>
      </c>
      <c r="B85" s="28" t="s">
        <v>107</v>
      </c>
      <c r="C85" s="28" t="s">
        <v>177</v>
      </c>
      <c r="D85" s="28" t="s">
        <v>178</v>
      </c>
      <c r="E85" s="28" t="s">
        <v>31</v>
      </c>
      <c r="F85" s="29">
        <v>2</v>
      </c>
      <c r="G85" s="30"/>
      <c r="H85" s="30">
        <f t="shared" si="1"/>
        <v>0</v>
      </c>
    </row>
    <row r="86" spans="1:8" s="6" customFormat="1" ht="34.5" customHeight="1">
      <c r="A86" s="27">
        <v>66</v>
      </c>
      <c r="B86" s="28" t="s">
        <v>107</v>
      </c>
      <c r="C86" s="28" t="s">
        <v>179</v>
      </c>
      <c r="D86" s="28" t="s">
        <v>180</v>
      </c>
      <c r="E86" s="28" t="s">
        <v>31</v>
      </c>
      <c r="F86" s="29">
        <v>30</v>
      </c>
      <c r="G86" s="30"/>
      <c r="H86" s="30">
        <f t="shared" si="1"/>
        <v>0</v>
      </c>
    </row>
    <row r="87" spans="1:8" s="6" customFormat="1" ht="34.5" customHeight="1">
      <c r="A87" s="27">
        <v>67</v>
      </c>
      <c r="B87" s="28" t="s">
        <v>107</v>
      </c>
      <c r="C87" s="28" t="s">
        <v>181</v>
      </c>
      <c r="D87" s="28" t="s">
        <v>182</v>
      </c>
      <c r="E87" s="28" t="s">
        <v>31</v>
      </c>
      <c r="F87" s="29">
        <v>30</v>
      </c>
      <c r="G87" s="30"/>
      <c r="H87" s="30">
        <f t="shared" si="1"/>
        <v>0</v>
      </c>
    </row>
    <row r="88" spans="1:8" s="6" customFormat="1" ht="24" customHeight="1">
      <c r="A88" s="27">
        <v>68</v>
      </c>
      <c r="B88" s="28" t="s">
        <v>107</v>
      </c>
      <c r="C88" s="28" t="s">
        <v>183</v>
      </c>
      <c r="D88" s="28" t="s">
        <v>184</v>
      </c>
      <c r="E88" s="28" t="s">
        <v>31</v>
      </c>
      <c r="F88" s="29">
        <v>20</v>
      </c>
      <c r="G88" s="30"/>
      <c r="H88" s="30">
        <f t="shared" si="1"/>
        <v>0</v>
      </c>
    </row>
    <row r="89" spans="1:8" s="6" customFormat="1" ht="30.75" customHeight="1">
      <c r="A89" s="43"/>
      <c r="B89" s="44"/>
      <c r="C89" s="44"/>
      <c r="D89" s="44" t="s">
        <v>185</v>
      </c>
      <c r="E89" s="44"/>
      <c r="F89" s="45"/>
      <c r="G89" s="46"/>
      <c r="H89" s="46">
        <f>H79+H34+H14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Hanzlová</dc:creator>
  <cp:keywords/>
  <dc:description/>
  <cp:lastModifiedBy>Kateřina Hanzlová</cp:lastModifiedBy>
  <dcterms:created xsi:type="dcterms:W3CDTF">2019-11-19T13:59:01Z</dcterms:created>
  <dcterms:modified xsi:type="dcterms:W3CDTF">2019-11-27T09:34:01Z</dcterms:modified>
  <cp:category/>
  <cp:version/>
  <cp:contentType/>
  <cp:contentStatus/>
</cp:coreProperties>
</file>