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9440" windowHeight="11865" activeTab="0"/>
  </bookViews>
  <sheets>
    <sheet name="Rekapitulace" sheetId="1" r:id="rId1"/>
    <sheet name="Rekapitulace II" sheetId="2" r:id="rId2"/>
    <sheet name="popis a zdůvodnění" sheetId="3" r:id="rId3"/>
    <sheet name="ZL.č 2" sheetId="4" r:id="rId4"/>
  </sheets>
  <definedNames>
    <definedName name="_xlnm._FilterDatabase" localSheetId="3" hidden="1">'ZL.č 2'!$H$1:$H$74</definedName>
    <definedName name="_xlnm.Print_Titles" localSheetId="3">'ZL.č 2'!$12:$12</definedName>
    <definedName name="_xlnm.Print_Area" localSheetId="2">'popis a zdůvodnění'!$A$1:$E$18</definedName>
    <definedName name="_xlnm.Print_Area" localSheetId="3">'ZL.č 2'!$A$1:$N$74</definedName>
  </definedNames>
  <calcPr fullCalcOnLoad="1"/>
</workbook>
</file>

<file path=xl/sharedStrings.xml><?xml version="1.0" encoding="utf-8"?>
<sst xmlns="http://schemas.openxmlformats.org/spreadsheetml/2006/main" count="176" uniqueCount="115">
  <si>
    <t>Stavba:</t>
  </si>
  <si>
    <t>1</t>
  </si>
  <si>
    <t>Místo:</t>
  </si>
  <si>
    <t>Datum:</t>
  </si>
  <si>
    <t>Zadavatel:</t>
  </si>
  <si>
    <t>Uchazeč:</t>
  </si>
  <si>
    <t>Projektant:</t>
  </si>
  <si>
    <t>DPH</t>
  </si>
  <si>
    <t>základní</t>
  </si>
  <si>
    <t>Kód</t>
  </si>
  <si>
    <t>Typ</t>
  </si>
  <si>
    <t>D</t>
  </si>
  <si>
    <t>0</t>
  </si>
  <si>
    <t>2</t>
  </si>
  <si>
    <t>Objekt:</t>
  </si>
  <si>
    <t>-1</t>
  </si>
  <si>
    <t>PČ</t>
  </si>
  <si>
    <t>Popis</t>
  </si>
  <si>
    <t>MJ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</si>
  <si>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</si>
  <si>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</si>
  <si>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</si>
  <si>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</si>
  <si>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</si>
  <si>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</si>
  <si>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</si>
  <si>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</si>
  <si>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</si>
  <si>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</si>
  <si>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</si>
  <si>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</si>
  <si>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</si>
  <si>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-2061252980</t>
  </si>
  <si>
    <t>633569637</t>
  </si>
  <si>
    <t>Datum</t>
  </si>
  <si>
    <t>Množství ve smlouvě</t>
  </si>
  <si>
    <t>Množství ve změně</t>
  </si>
  <si>
    <t>Cena celkem
ve smlouvě</t>
  </si>
  <si>
    <t>Cena celkem
ve změně</t>
  </si>
  <si>
    <t>Původní položky</t>
  </si>
  <si>
    <t>Rozdíl oproti SOD celkem Kč bez DPH :</t>
  </si>
  <si>
    <t>Jméno</t>
  </si>
  <si>
    <t>Podpis</t>
  </si>
  <si>
    <t xml:space="preserve">Projekt č.   </t>
  </si>
  <si>
    <t>Číslo a název objektu</t>
  </si>
  <si>
    <t>Změnový list - část 1</t>
  </si>
  <si>
    <t>Číslo a název objektu:</t>
  </si>
  <si>
    <t>poř. č. položky / dílu</t>
  </si>
  <si>
    <t>kód položky / dílu</t>
  </si>
  <si>
    <t>popis položky / dílu</t>
  </si>
  <si>
    <t xml:space="preserve">specifikace změny </t>
  </si>
  <si>
    <t xml:space="preserve">zdůvodnění změny </t>
  </si>
  <si>
    <t>Přehled změn k oceněnému výkazu výměr</t>
  </si>
  <si>
    <t>Celkové množství</t>
  </si>
  <si>
    <t>Popis a zdůvodnění změn  k oceněnému výkazu výměr SoD</t>
  </si>
  <si>
    <t>Celková cena</t>
  </si>
  <si>
    <t xml:space="preserve">původní položky </t>
  </si>
  <si>
    <t>Nové položky (ZBV č.1)</t>
  </si>
  <si>
    <t xml:space="preserve">Původní položky </t>
  </si>
  <si>
    <t>Změnový list  - rekapitulace</t>
  </si>
  <si>
    <t>Název a číslo projektu</t>
  </si>
  <si>
    <t>Jméno a příjmení, organizace, funkce</t>
  </si>
  <si>
    <t>celková cena po změně v Kč</t>
  </si>
  <si>
    <t>rozdíl celkové ceny v Kč</t>
  </si>
  <si>
    <t>Mezisoučet - položky smlouva</t>
  </si>
  <si>
    <t>Položky smlouva</t>
  </si>
  <si>
    <t>Položky Dodatek č. 1</t>
  </si>
  <si>
    <t>Celkem bez DPH v Kč:</t>
  </si>
  <si>
    <t>Název stavby:</t>
  </si>
  <si>
    <t>Číslo a název stavebního objektu/provozního souboru (SO/PS):</t>
  </si>
  <si>
    <t>Cena SO/PS dle smlouvy</t>
  </si>
  <si>
    <t>Poznámka:</t>
  </si>
  <si>
    <t xml:space="preserve">Cenu všech méněprací v předchozích změnách na SO/PS a cenu navrhovaných méněprací na SO/PS je nutno zadávat se znaménkem mínus (-). </t>
  </si>
  <si>
    <t>1 - zadat</t>
  </si>
  <si>
    <t xml:space="preserve">  Údaj v Kč bez DPH</t>
  </si>
  <si>
    <t xml:space="preserve">  Údaj v Kč s DPH 21 %</t>
  </si>
  <si>
    <t xml:space="preserve">Cena SO/PS v předchozích změnách: </t>
  </si>
  <si>
    <t xml:space="preserve">Cena všech méněprací v předchozích změnách na SO/PS </t>
  </si>
  <si>
    <t xml:space="preserve">Cena všech víceprací v předchozích změnách na SO/PS </t>
  </si>
  <si>
    <t>Cena SO/PS po všech předchozích změnách</t>
  </si>
  <si>
    <t>Rozdíl ceny SO/PS po všech předchozích změnách a ve smlouvě</t>
  </si>
  <si>
    <t>3 - zadat</t>
  </si>
  <si>
    <t>4 - zadat</t>
  </si>
  <si>
    <t>5=1+3+4</t>
  </si>
  <si>
    <t>6=5-1</t>
  </si>
  <si>
    <t xml:space="preserve">  Údaje v Kč bez DPH</t>
  </si>
  <si>
    <t xml:space="preserve">  Údaje v Kč  DPH 21 %</t>
  </si>
  <si>
    <t xml:space="preserve">Číslo změny SO/PS: ZBV č. </t>
  </si>
  <si>
    <t xml:space="preserve">Cena navrhovaných méněprací na SO/PS </t>
  </si>
  <si>
    <t xml:space="preserve">Cena navrhovaných víceprací na SO/PS </t>
  </si>
  <si>
    <t xml:space="preserve">Cena všech víceprací na SO/PS (předchozích a navrhovaných) </t>
  </si>
  <si>
    <t xml:space="preserve">Cena všech víceprací na SO/PS k ceně SO/PS dle smlouvy v % </t>
  </si>
  <si>
    <t>8 - zadat</t>
  </si>
  <si>
    <t>9 - zadat</t>
  </si>
  <si>
    <t>10=4+9</t>
  </si>
  <si>
    <t>11=10/1</t>
  </si>
  <si>
    <t xml:space="preserve">Nová cena SO/PS po této změně: </t>
  </si>
  <si>
    <t xml:space="preserve">Cena všech méněprací na SO/PS (předchozích a navrhovaných) </t>
  </si>
  <si>
    <t>Cena SO/PS po této změně</t>
  </si>
  <si>
    <t>Rozdíl ceny SO/PS po této změně oproti ceně SO/PS dle smlouvy</t>
  </si>
  <si>
    <t>13=3+8</t>
  </si>
  <si>
    <t>14=4+9</t>
  </si>
  <si>
    <t>15=1+13+14</t>
  </si>
  <si>
    <t>16=15-1</t>
  </si>
  <si>
    <t>Udáje v Kč včetně DPH 21%</t>
  </si>
  <si>
    <t>Příloha změnového listu - rekapitulace</t>
  </si>
  <si>
    <t xml:space="preserve">cena ve smlouvě </t>
  </si>
  <si>
    <t>Zhotovitel/dodavatel</t>
  </si>
  <si>
    <t>Inženýr stavby/TDI</t>
  </si>
  <si>
    <t>Projektant/AD</t>
  </si>
  <si>
    <t>Zadavatel/objednatel</t>
  </si>
  <si>
    <t>I,, II/268 Dolní Rokytá – Ševčín, opěrná zeď</t>
  </si>
  <si>
    <t xml:space="preserve">ZBV č. </t>
  </si>
  <si>
    <t>Změnový list - část</t>
  </si>
  <si>
    <t>název stavby………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</si>
</sst>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  <numFmt numFmtId="171" formatCode="0.0000"/>
    <numFmt numFmtId="172" formatCode="0.000"/>
    <numFmt numFmtId="173" formatCode="#,##0.00\ &quot;Kč&quot;"/>
    <numFmt numFmtId="174" formatCode="#,##0.00000_ ;\-#,##0.00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\ &quot;Kč&quot;"/>
    <numFmt numFmtId="180" formatCode="###0.000;\-###0.000"/>
  </numFmts>
  <fonts count="8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b/>
      <sz val="12"/>
      <color indexed="56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3"/>
      <name val="Trebuchet MS"/>
      <family val="2"/>
    </font>
    <font>
      <sz val="11"/>
      <name val="Arial"/>
      <family val="2"/>
    </font>
    <font>
      <b/>
      <sz val="11"/>
      <color indexed="56"/>
      <name val="Trebuchet MS"/>
      <family val="2"/>
    </font>
    <font>
      <sz val="12"/>
      <color indexed="16"/>
      <name val="Trebuchet MS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 CE"/>
      <family val="0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>
        <color indexed="55"/>
      </top>
      <bottom style="thin"/>
    </border>
    <border>
      <left style="hair">
        <color indexed="55"/>
      </left>
      <right/>
      <top style="hair">
        <color indexed="55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0" fillId="0" borderId="0" applyAlignment="0">
      <protection locked="0"/>
    </xf>
    <xf numFmtId="0" fontId="24" fillId="0" borderId="0">
      <alignment vertical="top"/>
      <protection/>
    </xf>
    <xf numFmtId="0" fontId="22" fillId="0" borderId="0">
      <alignment/>
      <protection/>
    </xf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7" fontId="16" fillId="0" borderId="16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10" fillId="35" borderId="20" xfId="0" applyFont="1" applyFill="1" applyBorder="1" applyAlignment="1">
      <alignment horizontal="left" vertical="center"/>
    </xf>
    <xf numFmtId="49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 wrapText="1"/>
    </xf>
    <xf numFmtId="168" fontId="0" fillId="35" borderId="20" xfId="0" applyNumberFormat="1" applyFont="1" applyFill="1" applyBorder="1" applyAlignment="1">
      <alignment horizontal="right" vertical="center"/>
    </xf>
    <xf numFmtId="164" fontId="0" fillId="35" borderId="20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19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7" fontId="19" fillId="0" borderId="0" xfId="0" applyNumberFormat="1" applyFont="1" applyAlignment="1">
      <alignment horizontal="right"/>
    </xf>
    <xf numFmtId="167" fontId="19" fillId="0" borderId="16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24" fillId="0" borderId="0" xfId="48">
      <alignment/>
      <protection/>
    </xf>
    <xf numFmtId="0" fontId="21" fillId="0" borderId="27" xfId="52" applyFont="1" applyBorder="1" applyAlignment="1">
      <alignment horizontal="center" vertical="center" wrapText="1"/>
      <protection/>
    </xf>
    <xf numFmtId="0" fontId="22" fillId="0" borderId="0" xfId="49">
      <alignment/>
      <protection/>
    </xf>
    <xf numFmtId="0" fontId="22" fillId="0" borderId="0" xfId="49" applyFont="1">
      <alignment/>
      <protection/>
    </xf>
    <xf numFmtId="0" fontId="0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4" fontId="0" fillId="0" borderId="0" xfId="0" applyNumberFormat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7" fontId="16" fillId="0" borderId="0" xfId="0" applyNumberFormat="1" applyFont="1" applyFill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0" borderId="27" xfId="49" applyFont="1" applyFill="1" applyBorder="1" applyAlignment="1">
      <alignment vertical="center" wrapText="1"/>
      <protection/>
    </xf>
    <xf numFmtId="0" fontId="22" fillId="0" borderId="27" xfId="49" applyFont="1" applyFill="1" applyBorder="1" applyAlignment="1">
      <alignment horizontal="center" vertical="center" wrapText="1"/>
      <protection/>
    </xf>
    <xf numFmtId="0" fontId="22" fillId="0" borderId="0" xfId="49" applyFont="1" applyFill="1">
      <alignment/>
      <protection/>
    </xf>
    <xf numFmtId="0" fontId="12" fillId="0" borderId="27" xfId="0" applyFont="1" applyFill="1" applyBorder="1" applyAlignment="1">
      <alignment horizontal="left" vertical="center" wrapText="1"/>
    </xf>
    <xf numFmtId="0" fontId="22" fillId="0" borderId="0" xfId="49" applyFill="1">
      <alignment/>
      <protection/>
    </xf>
    <xf numFmtId="0" fontId="27" fillId="0" borderId="27" xfId="49" applyFont="1" applyFill="1" applyBorder="1" applyAlignment="1">
      <alignment horizontal="center" vertical="center" wrapText="1"/>
      <protection/>
    </xf>
    <xf numFmtId="49" fontId="27" fillId="0" borderId="27" xfId="49" applyNumberFormat="1" applyFont="1" applyFill="1" applyBorder="1" applyAlignment="1">
      <alignment vertical="center" wrapText="1"/>
      <protection/>
    </xf>
    <xf numFmtId="0" fontId="22" fillId="0" borderId="0" xfId="49" applyFont="1" applyFill="1" applyAlignment="1">
      <alignment/>
      <protection/>
    </xf>
    <xf numFmtId="167" fontId="8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164" fontId="0" fillId="36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22" fillId="0" borderId="27" xfId="49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20" fillId="0" borderId="0" xfId="49" applyFont="1">
      <alignment/>
      <protection/>
    </xf>
    <xf numFmtId="0" fontId="20" fillId="0" borderId="27" xfId="49" applyFont="1" applyBorder="1" applyAlignment="1">
      <alignment/>
      <protection/>
    </xf>
    <xf numFmtId="0" fontId="20" fillId="0" borderId="27" xfId="48" applyFont="1" applyBorder="1" applyAlignment="1" applyProtection="1">
      <alignment horizontal="left" vertical="center" wrapText="1"/>
      <protection/>
    </xf>
    <xf numFmtId="0" fontId="20" fillId="0" borderId="27" xfId="49" applyFont="1" applyBorder="1" applyAlignment="1">
      <alignment vertical="top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0" fontId="16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right"/>
    </xf>
    <xf numFmtId="49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29" fillId="0" borderId="0" xfId="0" applyFont="1" applyAlignment="1">
      <alignment vertical="top"/>
    </xf>
    <xf numFmtId="3" fontId="24" fillId="0" borderId="0" xfId="48" applyNumberFormat="1">
      <alignment/>
      <protection/>
    </xf>
    <xf numFmtId="173" fontId="24" fillId="0" borderId="0" xfId="48" applyNumberFormat="1">
      <alignment/>
      <protection/>
    </xf>
    <xf numFmtId="179" fontId="24" fillId="0" borderId="0" xfId="48" applyNumberFormat="1">
      <alignment/>
      <protection/>
    </xf>
    <xf numFmtId="164" fontId="17" fillId="0" borderId="0" xfId="0" applyNumberFormat="1" applyFont="1" applyBorder="1" applyAlignment="1">
      <alignment horizontal="right" vertical="center"/>
    </xf>
    <xf numFmtId="0" fontId="0" fillId="0" borderId="27" xfId="0" applyBorder="1" applyAlignment="1" applyProtection="1">
      <alignment horizontal="center" vertical="center" wrapText="1"/>
      <protection/>
    </xf>
    <xf numFmtId="164" fontId="0" fillId="36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0" fontId="17" fillId="0" borderId="27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/>
    </xf>
    <xf numFmtId="164" fontId="17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left" vertical="center" wrapText="1"/>
    </xf>
    <xf numFmtId="170" fontId="10" fillId="35" borderId="20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7" fontId="80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0" fontId="24" fillId="0" borderId="27" xfId="0" applyNumberFormat="1" applyFont="1" applyFill="1" applyBorder="1" applyAlignment="1" applyProtection="1">
      <alignment horizontal="center" vertical="center"/>
      <protection/>
    </xf>
    <xf numFmtId="10" fontId="2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4" fontId="31" fillId="0" borderId="0" xfId="0" applyNumberFormat="1" applyFont="1" applyBorder="1" applyAlignment="1">
      <alignment horizontal="right" vertical="center"/>
    </xf>
    <xf numFmtId="0" fontId="24" fillId="0" borderId="0" xfId="48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27" xfId="52" applyFont="1" applyBorder="1" applyAlignment="1">
      <alignment horizontal="center" vertical="center" wrapText="1"/>
      <protection/>
    </xf>
    <xf numFmtId="173" fontId="26" fillId="0" borderId="27" xfId="48" applyNumberFormat="1" applyFont="1" applyFill="1" applyBorder="1" applyAlignment="1" applyProtection="1">
      <alignment horizontal="right" vertical="center"/>
      <protection/>
    </xf>
    <xf numFmtId="173" fontId="26" fillId="0" borderId="27" xfId="48" applyNumberFormat="1" applyFont="1" applyBorder="1" applyAlignment="1" applyProtection="1">
      <alignment horizontal="right" vertical="center"/>
      <protection/>
    </xf>
    <xf numFmtId="173" fontId="26" fillId="0" borderId="27" xfId="40" applyNumberFormat="1" applyFont="1" applyBorder="1" applyAlignment="1">
      <alignment horizontal="right" vertical="center"/>
    </xf>
    <xf numFmtId="173" fontId="26" fillId="7" borderId="27" xfId="40" applyNumberFormat="1" applyFont="1" applyFill="1" applyBorder="1" applyAlignment="1">
      <alignment horizontal="right" vertical="center"/>
    </xf>
    <xf numFmtId="0" fontId="26" fillId="0" borderId="25" xfId="48" applyFont="1" applyBorder="1" applyAlignment="1" applyProtection="1">
      <alignment horizontal="left" vertical="center" wrapText="1"/>
      <protection/>
    </xf>
    <xf numFmtId="173" fontId="26" fillId="6" borderId="27" xfId="40" applyNumberFormat="1" applyFont="1" applyFill="1" applyBorder="1" applyAlignment="1">
      <alignment horizontal="right" vertical="center"/>
    </xf>
    <xf numFmtId="173" fontId="25" fillId="37" borderId="27" xfId="40" applyNumberFormat="1" applyFont="1" applyFill="1" applyBorder="1" applyAlignment="1">
      <alignment horizontal="right" vertical="center"/>
    </xf>
    <xf numFmtId="0" fontId="26" fillId="6" borderId="25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173" fontId="32" fillId="0" borderId="27" xfId="48" applyNumberFormat="1" applyFont="1" applyBorder="1" applyAlignment="1" applyProtection="1">
      <alignment horizontal="right" vertical="center"/>
      <protection/>
    </xf>
    <xf numFmtId="173" fontId="32" fillId="0" borderId="27" xfId="40" applyNumberFormat="1" applyFont="1" applyBorder="1" applyAlignment="1">
      <alignment horizontal="right" vertical="center"/>
    </xf>
    <xf numFmtId="173" fontId="33" fillId="0" borderId="27" xfId="40" applyNumberFormat="1" applyFont="1" applyBorder="1" applyAlignment="1">
      <alignment horizontal="right" vertical="center"/>
    </xf>
    <xf numFmtId="10" fontId="35" fillId="0" borderId="27" xfId="0" applyNumberFormat="1" applyFont="1" applyFill="1" applyBorder="1" applyAlignment="1" applyProtection="1">
      <alignment horizontal="center" vertical="center"/>
      <protection/>
    </xf>
    <xf numFmtId="10" fontId="32" fillId="0" borderId="27" xfId="0" applyNumberFormat="1" applyFont="1" applyFill="1" applyBorder="1" applyAlignment="1" applyProtection="1">
      <alignment horizontal="center" vertical="center"/>
      <protection/>
    </xf>
    <xf numFmtId="173" fontId="32" fillId="0" borderId="27" xfId="48" applyNumberFormat="1" applyFont="1" applyFill="1" applyBorder="1" applyAlignment="1" applyProtection="1">
      <alignment horizontal="right" vertical="center"/>
      <protection/>
    </xf>
    <xf numFmtId="0" fontId="22" fillId="0" borderId="0" xfId="49" applyAlignment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2" fillId="0" borderId="3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37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right" vertical="top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4" fontId="37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/>
      <protection/>
    </xf>
    <xf numFmtId="4" fontId="22" fillId="0" borderId="0" xfId="0" applyNumberFormat="1" applyFont="1" applyFill="1" applyAlignment="1" applyProtection="1">
      <alignment horizontal="center"/>
      <protection/>
    </xf>
    <xf numFmtId="4" fontId="29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 wrapText="1" shrinkToFit="1"/>
      <protection/>
    </xf>
    <xf numFmtId="0" fontId="21" fillId="0" borderId="43" xfId="0" applyFont="1" applyFill="1" applyBorder="1" applyAlignment="1" applyProtection="1">
      <alignment horizontal="center" vertical="center" wrapText="1" shrinkToFit="1"/>
      <protection/>
    </xf>
    <xf numFmtId="0" fontId="21" fillId="0" borderId="44" xfId="0" applyFont="1" applyFill="1" applyBorder="1" applyAlignment="1" applyProtection="1">
      <alignment horizontal="center" vertical="center" wrapText="1" shrinkToFit="1"/>
      <protection/>
    </xf>
    <xf numFmtId="1" fontId="21" fillId="0" borderId="45" xfId="0" applyNumberFormat="1" applyFont="1" applyFill="1" applyBorder="1" applyAlignment="1" applyProtection="1">
      <alignment horizontal="center" vertical="center"/>
      <protection/>
    </xf>
    <xf numFmtId="1" fontId="21" fillId="0" borderId="46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7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49" xfId="0" applyFont="1" applyFill="1" applyBorder="1" applyAlignment="1" applyProtection="1">
      <alignment horizontal="left"/>
      <protection/>
    </xf>
    <xf numFmtId="4" fontId="22" fillId="0" borderId="47" xfId="0" applyNumberFormat="1" applyFont="1" applyFill="1" applyBorder="1" applyAlignment="1" applyProtection="1">
      <alignment horizontal="right" vertical="center"/>
      <protection/>
    </xf>
    <xf numFmtId="4" fontId="37" fillId="0" borderId="47" xfId="0" applyNumberFormat="1" applyFont="1" applyFill="1" applyBorder="1" applyAlignment="1" applyProtection="1">
      <alignment horizontal="right" vertical="center"/>
      <protection/>
    </xf>
    <xf numFmtId="4" fontId="22" fillId="0" borderId="48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/>
      <protection/>
    </xf>
    <xf numFmtId="0" fontId="21" fillId="0" borderId="50" xfId="0" applyFont="1" applyFill="1" applyBorder="1" applyAlignment="1" applyProtection="1">
      <alignment horizontal="left"/>
      <protection/>
    </xf>
    <xf numFmtId="4" fontId="22" fillId="0" borderId="5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52" xfId="0" applyFont="1" applyFill="1" applyBorder="1" applyAlignment="1" applyProtection="1">
      <alignment/>
      <protection/>
    </xf>
    <xf numFmtId="0" fontId="20" fillId="0" borderId="52" xfId="0" applyFont="1" applyFill="1" applyBorder="1" applyAlignment="1" applyProtection="1">
      <alignment horizontal="left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 shrinkToFit="1"/>
      <protection/>
    </xf>
    <xf numFmtId="1" fontId="21" fillId="0" borderId="54" xfId="0" applyNumberFormat="1" applyFont="1" applyFill="1" applyBorder="1" applyAlignment="1" applyProtection="1">
      <alignment horizontal="center" vertical="center" wrapText="1" shrinkToFit="1"/>
      <protection/>
    </xf>
    <xf numFmtId="4" fontId="37" fillId="38" borderId="47" xfId="51" applyNumberFormat="1" applyFont="1" applyFill="1" applyBorder="1" applyAlignment="1">
      <alignment horizontal="right" vertical="center"/>
      <protection/>
    </xf>
    <xf numFmtId="4" fontId="37" fillId="38" borderId="47" xfId="0" applyNumberFormat="1" applyFont="1" applyFill="1" applyBorder="1" applyAlignment="1" applyProtection="1">
      <alignment horizontal="right" vertical="center"/>
      <protection/>
    </xf>
    <xf numFmtId="10" fontId="37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0" xfId="0" applyFont="1" applyFill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4" fontId="37" fillId="0" borderId="4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/>
      <protection/>
    </xf>
    <xf numFmtId="4" fontId="20" fillId="0" borderId="51" xfId="0" applyNumberFormat="1" applyFont="1" applyFill="1" applyBorder="1" applyAlignment="1" applyProtection="1">
      <alignment horizontal="right" vertical="center"/>
      <protection/>
    </xf>
    <xf numFmtId="4" fontId="37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52" applyBorder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20" fillId="0" borderId="26" xfId="52" applyFont="1" applyBorder="1" applyAlignment="1">
      <alignment horizontal="left" vertical="center"/>
      <protection/>
    </xf>
    <xf numFmtId="0" fontId="20" fillId="0" borderId="24" xfId="52" applyFont="1" applyBorder="1" applyAlignment="1">
      <alignment horizontal="left" vertical="center"/>
      <protection/>
    </xf>
    <xf numFmtId="0" fontId="20" fillId="0" borderId="25" xfId="52" applyFont="1" applyBorder="1" applyAlignment="1">
      <alignment horizontal="left" vertical="center"/>
      <protection/>
    </xf>
    <xf numFmtId="0" fontId="21" fillId="0" borderId="26" xfId="52" applyFont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left" vertical="center" wrapText="1"/>
      <protection/>
    </xf>
    <xf numFmtId="0" fontId="21" fillId="0" borderId="25" xfId="52" applyFont="1" applyBorder="1" applyAlignment="1">
      <alignment horizontal="left" vertical="center" wrapText="1"/>
      <protection/>
    </xf>
    <xf numFmtId="0" fontId="34" fillId="0" borderId="26" xfId="48" applyFont="1" applyBorder="1" applyAlignment="1" applyProtection="1">
      <alignment horizontal="left" vertical="center" wrapText="1"/>
      <protection/>
    </xf>
    <xf numFmtId="0" fontId="34" fillId="0" borderId="24" xfId="48" applyFont="1" applyBorder="1" applyAlignment="1" applyProtection="1">
      <alignment horizontal="left" vertical="center" wrapText="1"/>
      <protection/>
    </xf>
    <xf numFmtId="0" fontId="34" fillId="0" borderId="25" xfId="48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26" fillId="6" borderId="26" xfId="52" applyFont="1" applyFill="1" applyBorder="1" applyAlignment="1">
      <alignment horizontal="left" vertical="center" wrapText="1"/>
      <protection/>
    </xf>
    <xf numFmtId="0" fontId="26" fillId="6" borderId="25" xfId="52" applyFont="1" applyFill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center"/>
      <protection/>
    </xf>
    <xf numFmtId="0" fontId="32" fillId="0" borderId="26" xfId="48" applyFont="1" applyBorder="1" applyAlignment="1" applyProtection="1">
      <alignment horizontal="left" vertical="center" wrapText="1"/>
      <protection/>
    </xf>
    <xf numFmtId="0" fontId="32" fillId="0" borderId="25" xfId="48" applyFont="1" applyBorder="1" applyAlignment="1" applyProtection="1">
      <alignment horizontal="left" vertical="center" wrapText="1"/>
      <protection/>
    </xf>
    <xf numFmtId="0" fontId="25" fillId="37" borderId="27" xfId="52" applyFont="1" applyFill="1" applyBorder="1" applyAlignment="1">
      <alignment horizontal="center" vertical="center"/>
      <protection/>
    </xf>
    <xf numFmtId="0" fontId="26" fillId="39" borderId="27" xfId="52" applyFont="1" applyFill="1" applyBorder="1" applyAlignment="1">
      <alignment horizontal="center" vertical="center"/>
      <protection/>
    </xf>
    <xf numFmtId="0" fontId="25" fillId="37" borderId="26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0" fontId="26" fillId="7" borderId="27" xfId="52" applyFont="1" applyFill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 vertical="center" wrapText="1"/>
      <protection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6" fillId="6" borderId="26" xfId="52" applyFont="1" applyFill="1" applyBorder="1" applyAlignment="1">
      <alignment horizontal="center" vertical="center" wrapText="1"/>
      <protection/>
    </xf>
    <xf numFmtId="0" fontId="26" fillId="6" borderId="24" xfId="52" applyFont="1" applyFill="1" applyBorder="1" applyAlignment="1">
      <alignment horizontal="center" vertical="center" wrapText="1"/>
      <protection/>
    </xf>
    <xf numFmtId="0" fontId="26" fillId="6" borderId="25" xfId="52" applyFont="1" applyFill="1" applyBorder="1" applyAlignment="1">
      <alignment horizontal="center" vertical="center" wrapText="1"/>
      <protection/>
    </xf>
    <xf numFmtId="0" fontId="26" fillId="0" borderId="26" xfId="48" applyFont="1" applyBorder="1" applyAlignment="1" applyProtection="1">
      <alignment horizontal="left" vertical="center" wrapText="1"/>
      <protection/>
    </xf>
    <xf numFmtId="0" fontId="26" fillId="0" borderId="25" xfId="48" applyFont="1" applyBorder="1" applyAlignment="1" applyProtection="1">
      <alignment horizontal="left" vertical="center" wrapText="1"/>
      <protection/>
    </xf>
    <xf numFmtId="0" fontId="26" fillId="7" borderId="26" xfId="52" applyFont="1" applyFill="1" applyBorder="1" applyAlignment="1">
      <alignment horizontal="left" vertical="center" wrapText="1"/>
      <protection/>
    </xf>
    <xf numFmtId="0" fontId="26" fillId="7" borderId="24" xfId="52" applyFont="1" applyFill="1" applyBorder="1" applyAlignment="1">
      <alignment horizontal="left" vertical="center" wrapText="1"/>
      <protection/>
    </xf>
    <xf numFmtId="0" fontId="26" fillId="7" borderId="25" xfId="52" applyFont="1" applyFill="1" applyBorder="1" applyAlignment="1">
      <alignment horizontal="left" vertical="center" wrapText="1"/>
      <protection/>
    </xf>
    <xf numFmtId="0" fontId="32" fillId="0" borderId="27" xfId="48" applyFont="1" applyBorder="1" applyAlignment="1" applyProtection="1">
      <alignment horizontal="left" vertical="center" wrapText="1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27" xfId="52" applyBorder="1" applyAlignment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0" fillId="0" borderId="27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 horizontal="left"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0" fillId="0" borderId="55" xfId="0" applyFont="1" applyFill="1" applyBorder="1" applyAlignment="1" applyProtection="1">
      <alignment horizontal="left" vertical="center"/>
      <protection/>
    </xf>
    <xf numFmtId="0" fontId="20" fillId="0" borderId="52" xfId="0" applyFont="1" applyFill="1" applyBorder="1" applyAlignment="1" applyProtection="1">
      <alignment horizontal="left" vertical="center"/>
      <protection/>
    </xf>
    <xf numFmtId="0" fontId="20" fillId="0" borderId="5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23" fillId="0" borderId="27" xfId="49" applyFont="1" applyBorder="1" applyAlignment="1">
      <alignment horizontal="center" vertical="center"/>
      <protection/>
    </xf>
    <xf numFmtId="0" fontId="25" fillId="0" borderId="27" xfId="49" applyFont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/>
      <protection/>
    </xf>
    <xf numFmtId="0" fontId="20" fillId="0" borderId="27" xfId="49" applyFont="1" applyBorder="1" applyAlignment="1">
      <alignment horizontal="left" vertical="center"/>
      <protection/>
    </xf>
    <xf numFmtId="0" fontId="30" fillId="0" borderId="24" xfId="0" applyFont="1" applyBorder="1" applyAlignment="1">
      <alignment horizontal="left"/>
    </xf>
    <xf numFmtId="0" fontId="7" fillId="4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304 Příloha č.  3 - Zápis o projednání 2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</xdr:row>
      <xdr:rowOff>152400</xdr:rowOff>
    </xdr:from>
    <xdr:to>
      <xdr:col>0</xdr:col>
      <xdr:colOff>1190625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10382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SheetLayoutView="85" zoomScalePageLayoutView="0" workbookViewId="0" topLeftCell="A1">
      <selection activeCell="D3" sqref="D3:F3"/>
    </sheetView>
  </sheetViews>
  <sheetFormatPr defaultColWidth="9.33203125" defaultRowHeight="13.5"/>
  <cols>
    <col min="1" max="1" width="14.33203125" style="70" customWidth="1"/>
    <col min="2" max="2" width="51" style="70" customWidth="1"/>
    <col min="3" max="3" width="12.16015625" style="70" customWidth="1"/>
    <col min="4" max="6" width="35.83203125" style="70" customWidth="1"/>
    <col min="7" max="7" width="19.16015625" style="70" customWidth="1"/>
    <col min="8" max="8" width="19.83203125" style="70" customWidth="1"/>
    <col min="9" max="9" width="18.33203125" style="70" customWidth="1"/>
    <col min="10" max="16384" width="9.33203125" style="70" customWidth="1"/>
  </cols>
  <sheetData>
    <row r="1" spans="1:6" s="191" customFormat="1" ht="30" customHeight="1">
      <c r="A1" s="281" t="s">
        <v>59</v>
      </c>
      <c r="B1" s="281"/>
      <c r="C1" s="281"/>
      <c r="D1" s="281"/>
      <c r="E1" s="281"/>
      <c r="F1" s="281"/>
    </row>
    <row r="2" spans="1:6" s="191" customFormat="1" ht="30" customHeight="1">
      <c r="A2" s="282" t="s">
        <v>52</v>
      </c>
      <c r="B2" s="282"/>
      <c r="C2" s="282"/>
      <c r="D2" s="282"/>
      <c r="E2" s="282"/>
      <c r="F2" s="282"/>
    </row>
    <row r="3" spans="1:6" ht="26.25" customHeight="1">
      <c r="A3" s="266" t="s">
        <v>60</v>
      </c>
      <c r="B3" s="267"/>
      <c r="C3" s="268"/>
      <c r="D3" s="286"/>
      <c r="E3" s="286"/>
      <c r="F3" s="286"/>
    </row>
    <row r="4" spans="1:6" ht="22.5" customHeight="1">
      <c r="A4" s="269" t="s">
        <v>44</v>
      </c>
      <c r="B4" s="270"/>
      <c r="C4" s="271"/>
      <c r="D4" s="194" t="s">
        <v>106</v>
      </c>
      <c r="E4" s="194" t="s">
        <v>62</v>
      </c>
      <c r="F4" s="71" t="s">
        <v>63</v>
      </c>
    </row>
    <row r="5" spans="1:6" ht="22.5" customHeight="1">
      <c r="A5" s="285" t="s">
        <v>65</v>
      </c>
      <c r="B5" s="285"/>
      <c r="C5" s="285"/>
      <c r="D5" s="285"/>
      <c r="E5" s="285"/>
      <c r="F5" s="285"/>
    </row>
    <row r="6" spans="1:7" ht="24.75" customHeight="1">
      <c r="A6" s="272"/>
      <c r="B6" s="273"/>
      <c r="C6" s="274"/>
      <c r="D6" s="195"/>
      <c r="E6" s="196"/>
      <c r="F6" s="197"/>
      <c r="G6" s="104"/>
    </row>
    <row r="7" spans="1:7" ht="24.75" customHeight="1">
      <c r="A7" s="298"/>
      <c r="B7" s="298"/>
      <c r="C7" s="207"/>
      <c r="D7" s="209"/>
      <c r="E7" s="204"/>
      <c r="F7" s="205"/>
      <c r="G7" s="177"/>
    </row>
    <row r="8" spans="1:7" ht="24.75" customHeight="1">
      <c r="A8" s="298"/>
      <c r="B8" s="298"/>
      <c r="C8" s="208"/>
      <c r="D8" s="209"/>
      <c r="E8" s="204"/>
      <c r="F8" s="205"/>
      <c r="G8" s="177"/>
    </row>
    <row r="9" spans="1:6" ht="24.75" customHeight="1">
      <c r="A9" s="272"/>
      <c r="B9" s="273"/>
      <c r="C9" s="274"/>
      <c r="D9" s="196"/>
      <c r="E9" s="196"/>
      <c r="F9" s="197"/>
    </row>
    <row r="10" spans="1:6" ht="24.75" customHeight="1">
      <c r="A10" s="272"/>
      <c r="B10" s="273"/>
      <c r="C10" s="274"/>
      <c r="D10" s="196"/>
      <c r="E10" s="196"/>
      <c r="F10" s="197"/>
    </row>
    <row r="11" spans="1:6" ht="24.75" customHeight="1">
      <c r="A11" s="272"/>
      <c r="B11" s="273"/>
      <c r="C11" s="274"/>
      <c r="D11" s="196"/>
      <c r="E11" s="196"/>
      <c r="F11" s="197"/>
    </row>
    <row r="12" spans="1:6" ht="24.75" customHeight="1">
      <c r="A12" s="279"/>
      <c r="B12" s="280"/>
      <c r="C12" s="207"/>
      <c r="D12" s="204"/>
      <c r="E12" s="204"/>
      <c r="F12" s="206"/>
    </row>
    <row r="13" spans="1:6" ht="24.75" customHeight="1">
      <c r="A13" s="279"/>
      <c r="B13" s="280"/>
      <c r="C13" s="208"/>
      <c r="D13" s="204"/>
      <c r="E13" s="204"/>
      <c r="F13" s="206"/>
    </row>
    <row r="14" spans="1:9" ht="22.5" customHeight="1">
      <c r="A14" s="295" t="s">
        <v>64</v>
      </c>
      <c r="B14" s="296"/>
      <c r="C14" s="297"/>
      <c r="D14" s="198">
        <f>SUM(D6+D9+D10+D11)</f>
        <v>0</v>
      </c>
      <c r="E14" s="198">
        <f>SUM(E6+E9+E10+E11)</f>
        <v>0</v>
      </c>
      <c r="F14" s="198">
        <f>SUM(F6+F9+F10+F11)</f>
        <v>0</v>
      </c>
      <c r="I14" s="146"/>
    </row>
    <row r="15" spans="1:9" ht="22.5" customHeight="1">
      <c r="A15" s="290" t="s">
        <v>66</v>
      </c>
      <c r="B15" s="291"/>
      <c r="C15" s="291"/>
      <c r="D15" s="291"/>
      <c r="E15" s="291"/>
      <c r="F15" s="292"/>
      <c r="I15" s="149"/>
    </row>
    <row r="16" spans="1:6" ht="22.5" customHeight="1">
      <c r="A16" s="293"/>
      <c r="B16" s="294"/>
      <c r="C16" s="199"/>
      <c r="D16" s="196"/>
      <c r="E16" s="196"/>
      <c r="F16" s="197"/>
    </row>
    <row r="17" spans="1:6" ht="22.5" customHeight="1">
      <c r="A17" s="276"/>
      <c r="B17" s="277"/>
      <c r="C17" s="202"/>
      <c r="D17" s="200"/>
      <c r="E17" s="200"/>
      <c r="F17" s="200"/>
    </row>
    <row r="18" spans="1:9" ht="22.5" customHeight="1">
      <c r="A18" s="283" t="s">
        <v>67</v>
      </c>
      <c r="B18" s="284"/>
      <c r="C18" s="203"/>
      <c r="D18" s="201">
        <f>SUM(D14+D17)</f>
        <v>0</v>
      </c>
      <c r="E18" s="201">
        <f>SUM(E14+E17)</f>
        <v>0</v>
      </c>
      <c r="F18" s="201">
        <f>SUM(F14+F17)</f>
        <v>0</v>
      </c>
      <c r="I18" s="146"/>
    </row>
    <row r="19" spans="1:9" ht="22.5" customHeight="1">
      <c r="A19" s="278"/>
      <c r="B19" s="278"/>
      <c r="C19" s="278"/>
      <c r="D19" s="278"/>
      <c r="E19" s="278"/>
      <c r="F19" s="278"/>
      <c r="I19" s="147"/>
    </row>
    <row r="20" spans="1:6" ht="22.5" customHeight="1">
      <c r="A20" s="287" t="s">
        <v>61</v>
      </c>
      <c r="B20" s="288"/>
      <c r="C20" s="288"/>
      <c r="D20" s="289"/>
      <c r="E20" s="192" t="s">
        <v>42</v>
      </c>
      <c r="F20" s="193" t="s">
        <v>34</v>
      </c>
    </row>
    <row r="21" spans="1:9" ht="48" customHeight="1">
      <c r="A21" s="275" t="str">
        <f>'ZL.č 2'!B70</f>
        <v>Zhotovitel/dodavatel</v>
      </c>
      <c r="B21" s="275"/>
      <c r="C21" s="275"/>
      <c r="D21" s="275"/>
      <c r="E21" s="74"/>
      <c r="F21" s="174"/>
      <c r="I21" s="147"/>
    </row>
    <row r="22" spans="1:9" ht="48" customHeight="1">
      <c r="A22" s="275" t="str">
        <f>'ZL.č 2'!B71</f>
        <v>Inženýr stavby/TDI</v>
      </c>
      <c r="B22" s="275"/>
      <c r="C22" s="275"/>
      <c r="D22" s="275"/>
      <c r="E22" s="74"/>
      <c r="F22" s="66"/>
      <c r="I22" s="148"/>
    </row>
    <row r="23" spans="1:9" ht="48" customHeight="1">
      <c r="A23" s="275" t="str">
        <f>'ZL.č 2'!B72</f>
        <v>Projektant/AD</v>
      </c>
      <c r="B23" s="275"/>
      <c r="C23" s="275"/>
      <c r="D23" s="275"/>
      <c r="E23" s="74"/>
      <c r="F23" s="66"/>
      <c r="I23" s="148"/>
    </row>
    <row r="24" spans="1:6" ht="48" customHeight="1">
      <c r="A24" s="275" t="str">
        <f>'ZL.č 2'!B73</f>
        <v>Projektant/AD</v>
      </c>
      <c r="B24" s="275"/>
      <c r="C24" s="275"/>
      <c r="D24" s="275"/>
      <c r="E24" s="74"/>
      <c r="F24" s="66"/>
    </row>
    <row r="25" spans="1:6" ht="48" customHeight="1">
      <c r="A25" s="275" t="str">
        <f>'ZL.č 2'!B74</f>
        <v>Zadavatel/objednatel</v>
      </c>
      <c r="B25" s="275"/>
      <c r="C25" s="275"/>
      <c r="D25" s="275"/>
      <c r="E25" s="74"/>
      <c r="F25" s="66"/>
    </row>
  </sheetData>
  <sheetProtection/>
  <mergeCells count="26">
    <mergeCell ref="A10:C10"/>
    <mergeCell ref="A11:C11"/>
    <mergeCell ref="A13:B13"/>
    <mergeCell ref="A14:C14"/>
    <mergeCell ref="A7:B7"/>
    <mergeCell ref="A8:B8"/>
    <mergeCell ref="A25:D25"/>
    <mergeCell ref="A12:B12"/>
    <mergeCell ref="A1:F1"/>
    <mergeCell ref="A2:F2"/>
    <mergeCell ref="A18:B18"/>
    <mergeCell ref="A5:F5"/>
    <mergeCell ref="D3:F3"/>
    <mergeCell ref="A20:D20"/>
    <mergeCell ref="A15:F15"/>
    <mergeCell ref="A16:B16"/>
    <mergeCell ref="A3:C3"/>
    <mergeCell ref="A4:C4"/>
    <mergeCell ref="A6:C6"/>
    <mergeCell ref="A22:D22"/>
    <mergeCell ref="A23:D23"/>
    <mergeCell ref="A24:D24"/>
    <mergeCell ref="A17:B17"/>
    <mergeCell ref="A19:F19"/>
    <mergeCell ref="A21:D21"/>
    <mergeCell ref="A9:C9"/>
  </mergeCells>
  <printOptions/>
  <pageMargins left="0.787401575" right="0.45" top="0.68" bottom="0.61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4" sqref="A4"/>
    </sheetView>
  </sheetViews>
  <sheetFormatPr defaultColWidth="9.33203125" defaultRowHeight="13.5"/>
  <cols>
    <col min="1" max="1" width="25.5" style="212" customWidth="1"/>
    <col min="2" max="2" width="27.5" style="259" customWidth="1"/>
    <col min="3" max="3" width="27.83203125" style="259" customWidth="1"/>
    <col min="4" max="4" width="28.66015625" style="259" customWidth="1"/>
    <col min="5" max="5" width="32" style="259" customWidth="1"/>
    <col min="6" max="6" width="9.33203125" style="212" customWidth="1"/>
    <col min="7" max="7" width="27" style="212" hidden="1" customWidth="1"/>
    <col min="8" max="8" width="9.33203125" style="212" customWidth="1"/>
    <col min="9" max="9" width="10.66015625" style="212" hidden="1" customWidth="1"/>
    <col min="10" max="16384" width="9.33203125" style="212" customWidth="1"/>
  </cols>
  <sheetData>
    <row r="1" spans="1:5" ht="17.25" customHeight="1">
      <c r="A1" s="304" t="s">
        <v>105</v>
      </c>
      <c r="B1" s="305"/>
      <c r="C1" s="305"/>
      <c r="D1" s="305"/>
      <c r="E1" s="305"/>
    </row>
    <row r="2" spans="1:5" ht="16.5" thickBot="1">
      <c r="A2" s="306" t="s">
        <v>112</v>
      </c>
      <c r="B2" s="305"/>
      <c r="C2" s="305"/>
      <c r="D2" s="305"/>
      <c r="E2" s="305"/>
    </row>
    <row r="3" spans="1:5" ht="18" customHeight="1">
      <c r="A3" s="214" t="s">
        <v>68</v>
      </c>
      <c r="B3" s="215"/>
      <c r="C3" s="215"/>
      <c r="D3" s="215"/>
      <c r="E3" s="216"/>
    </row>
    <row r="4" spans="1:5" ht="18" customHeight="1" thickBot="1">
      <c r="A4" s="264"/>
      <c r="B4" s="217"/>
      <c r="C4" s="217"/>
      <c r="D4" s="217"/>
      <c r="E4" s="218"/>
    </row>
    <row r="5" spans="1:5" ht="18" customHeight="1">
      <c r="A5" s="307" t="s">
        <v>69</v>
      </c>
      <c r="B5" s="308"/>
      <c r="C5" s="308"/>
      <c r="D5" s="308"/>
      <c r="E5" s="216"/>
    </row>
    <row r="6" spans="1:5" ht="18" customHeight="1">
      <c r="A6" s="309"/>
      <c r="B6" s="310"/>
      <c r="C6" s="310"/>
      <c r="D6" s="310"/>
      <c r="E6" s="311"/>
    </row>
    <row r="7" spans="1:5" ht="18" customHeight="1">
      <c r="A7" s="219"/>
      <c r="B7" s="220"/>
      <c r="C7" s="220"/>
      <c r="D7" s="220"/>
      <c r="E7" s="221"/>
    </row>
    <row r="8" spans="1:5" ht="18" customHeight="1">
      <c r="A8" s="219"/>
      <c r="B8" s="220"/>
      <c r="C8" s="220"/>
      <c r="D8" s="220"/>
      <c r="E8" s="221"/>
    </row>
    <row r="9" spans="1:5" ht="18" customHeight="1" thickBot="1">
      <c r="A9" s="312"/>
      <c r="B9" s="313"/>
      <c r="C9" s="313"/>
      <c r="D9" s="313"/>
      <c r="E9" s="314"/>
    </row>
    <row r="10" spans="1:5" ht="18" customHeight="1" thickBot="1">
      <c r="A10" s="222"/>
      <c r="B10" s="223"/>
      <c r="C10" s="223"/>
      <c r="D10" s="211"/>
      <c r="E10" s="211"/>
    </row>
    <row r="11" spans="1:5" ht="20.25" customHeight="1" thickBot="1">
      <c r="A11" s="224" t="s">
        <v>70</v>
      </c>
      <c r="B11" s="225" t="s">
        <v>71</v>
      </c>
      <c r="C11" s="315" t="s">
        <v>72</v>
      </c>
      <c r="D11" s="315"/>
      <c r="E11" s="315"/>
    </row>
    <row r="12" spans="1:5" ht="12.75" customHeight="1" thickBot="1">
      <c r="A12" s="226" t="s">
        <v>73</v>
      </c>
      <c r="B12" s="211"/>
      <c r="C12" s="315"/>
      <c r="D12" s="315"/>
      <c r="E12" s="315"/>
    </row>
    <row r="13" spans="1:5" ht="18" customHeight="1" thickBot="1">
      <c r="A13" s="227"/>
      <c r="B13" s="228" t="s">
        <v>74</v>
      </c>
      <c r="C13" s="211"/>
      <c r="D13" s="229"/>
      <c r="E13" s="222"/>
    </row>
    <row r="14" spans="1:5" ht="18" customHeight="1" thickBot="1">
      <c r="A14" s="230"/>
      <c r="B14" s="228" t="s">
        <v>75</v>
      </c>
      <c r="C14" s="211"/>
      <c r="D14" s="211"/>
      <c r="E14" s="222"/>
    </row>
    <row r="15" spans="1:5" ht="5.25" customHeight="1">
      <c r="A15" s="231"/>
      <c r="B15" s="211"/>
      <c r="C15" s="211"/>
      <c r="D15" s="211"/>
      <c r="E15" s="222"/>
    </row>
    <row r="16" spans="1:5" ht="12.75" customHeight="1" thickBot="1">
      <c r="A16" s="303" t="s">
        <v>76</v>
      </c>
      <c r="B16" s="303"/>
      <c r="C16" s="211"/>
      <c r="D16" s="211"/>
      <c r="E16" s="222"/>
    </row>
    <row r="17" spans="1:5" ht="38.25" customHeight="1" thickBot="1">
      <c r="A17" s="214"/>
      <c r="B17" s="232" t="s">
        <v>77</v>
      </c>
      <c r="C17" s="232" t="s">
        <v>78</v>
      </c>
      <c r="D17" s="233" t="s">
        <v>79</v>
      </c>
      <c r="E17" s="234" t="s">
        <v>80</v>
      </c>
    </row>
    <row r="18" spans="1:5" ht="12.75" customHeight="1" thickBot="1">
      <c r="A18" s="235">
        <v>2</v>
      </c>
      <c r="B18" s="236" t="s">
        <v>81</v>
      </c>
      <c r="C18" s="236" t="s">
        <v>82</v>
      </c>
      <c r="D18" s="237" t="s">
        <v>83</v>
      </c>
      <c r="E18" s="238" t="s">
        <v>84</v>
      </c>
    </row>
    <row r="19" spans="1:7" ht="18" customHeight="1" thickBot="1">
      <c r="A19" s="239" t="s">
        <v>85</v>
      </c>
      <c r="B19" s="240">
        <v>0</v>
      </c>
      <c r="C19" s="240"/>
      <c r="D19" s="241">
        <f>A13+B19+C19</f>
        <v>0</v>
      </c>
      <c r="E19" s="242">
        <f>D19-A13</f>
        <v>0</v>
      </c>
      <c r="G19" s="243">
        <v>7912850</v>
      </c>
    </row>
    <row r="20" spans="1:7" ht="18" customHeight="1" thickBot="1">
      <c r="A20" s="244" t="s">
        <v>86</v>
      </c>
      <c r="B20" s="245">
        <f>B19*0.21</f>
        <v>0</v>
      </c>
      <c r="C20" s="245">
        <f>C19*0.21</f>
        <v>0</v>
      </c>
      <c r="D20" s="260">
        <f>D19*0.21</f>
        <v>0</v>
      </c>
      <c r="E20" s="245">
        <f>E19*0.21</f>
        <v>0</v>
      </c>
      <c r="G20" s="243"/>
    </row>
    <row r="21" spans="1:7" ht="9.75" customHeight="1">
      <c r="A21" s="246"/>
      <c r="B21" s="211"/>
      <c r="C21" s="211"/>
      <c r="D21" s="211"/>
      <c r="E21" s="211"/>
      <c r="G21" s="243" t="e">
        <f>SUM(#REF!*0.19)</f>
        <v>#REF!</v>
      </c>
    </row>
    <row r="22" spans="1:7" ht="6" customHeight="1">
      <c r="A22" s="246"/>
      <c r="B22" s="211"/>
      <c r="C22" s="211"/>
      <c r="D22" s="211"/>
      <c r="E22" s="211"/>
      <c r="G22" s="243"/>
    </row>
    <row r="23" spans="1:5" ht="18.75" customHeight="1" thickBot="1">
      <c r="A23" s="247" t="s">
        <v>87</v>
      </c>
      <c r="B23" s="248"/>
      <c r="C23" s="213"/>
      <c r="D23" s="222"/>
      <c r="E23" s="222"/>
    </row>
    <row r="24" spans="1:5" ht="36.75" customHeight="1" thickBot="1">
      <c r="A24" s="249"/>
      <c r="B24" s="232" t="s">
        <v>88</v>
      </c>
      <c r="C24" s="232" t="s">
        <v>89</v>
      </c>
      <c r="D24" s="250" t="s">
        <v>90</v>
      </c>
      <c r="E24" s="234" t="s">
        <v>91</v>
      </c>
    </row>
    <row r="25" spans="1:5" ht="12.75" customHeight="1" thickBot="1">
      <c r="A25" s="235">
        <v>7</v>
      </c>
      <c r="B25" s="236" t="s">
        <v>92</v>
      </c>
      <c r="C25" s="236" t="s">
        <v>93</v>
      </c>
      <c r="D25" s="251" t="s">
        <v>94</v>
      </c>
      <c r="E25" s="238" t="s">
        <v>95</v>
      </c>
    </row>
    <row r="26" spans="1:5" s="255" customFormat="1" ht="18" customHeight="1" thickBot="1">
      <c r="A26" s="239" t="s">
        <v>85</v>
      </c>
      <c r="B26" s="252"/>
      <c r="C26" s="252">
        <v>0</v>
      </c>
      <c r="D26" s="253">
        <f>C19+C26</f>
        <v>0</v>
      </c>
      <c r="E26" s="254" t="e">
        <f>D26/A13</f>
        <v>#DIV/0!</v>
      </c>
    </row>
    <row r="27" spans="1:5" s="255" customFormat="1" ht="18" customHeight="1" thickBot="1">
      <c r="A27" s="244" t="s">
        <v>86</v>
      </c>
      <c r="B27" s="240">
        <f>B26*0.21</f>
        <v>0</v>
      </c>
      <c r="C27" s="240">
        <f>C26*0.21</f>
        <v>0</v>
      </c>
      <c r="D27" s="240">
        <f>D26*0.21</f>
        <v>0</v>
      </c>
      <c r="E27" s="242"/>
    </row>
    <row r="28" spans="1:5" ht="5.25" customHeight="1">
      <c r="A28" s="246"/>
      <c r="B28" s="211"/>
      <c r="C28" s="211"/>
      <c r="D28" s="211"/>
      <c r="E28" s="211"/>
    </row>
    <row r="29" spans="1:5" ht="9.75" customHeight="1">
      <c r="A29" s="246"/>
      <c r="B29" s="211"/>
      <c r="C29" s="211"/>
      <c r="D29" s="211"/>
      <c r="E29" s="211"/>
    </row>
    <row r="30" spans="1:5" ht="12.75" customHeight="1" thickBot="1">
      <c r="A30" s="303" t="s">
        <v>96</v>
      </c>
      <c r="B30" s="303"/>
      <c r="C30" s="211"/>
      <c r="D30" s="211"/>
      <c r="E30" s="222"/>
    </row>
    <row r="31" spans="1:5" ht="33.75" customHeight="1" thickBot="1">
      <c r="A31" s="214"/>
      <c r="B31" s="232" t="s">
        <v>97</v>
      </c>
      <c r="C31" s="232" t="s">
        <v>90</v>
      </c>
      <c r="D31" s="256" t="s">
        <v>98</v>
      </c>
      <c r="E31" s="257" t="s">
        <v>99</v>
      </c>
    </row>
    <row r="32" spans="1:5" ht="9.75" customHeight="1" thickBot="1">
      <c r="A32" s="235">
        <v>12</v>
      </c>
      <c r="B32" s="236" t="s">
        <v>100</v>
      </c>
      <c r="C32" s="236" t="s">
        <v>101</v>
      </c>
      <c r="D32" s="237" t="s">
        <v>102</v>
      </c>
      <c r="E32" s="238" t="s">
        <v>103</v>
      </c>
    </row>
    <row r="33" spans="1:5" ht="18" customHeight="1" thickBot="1">
      <c r="A33" s="239" t="s">
        <v>85</v>
      </c>
      <c r="B33" s="241">
        <f>B19+B26</f>
        <v>0</v>
      </c>
      <c r="C33" s="241">
        <f>C19+C26</f>
        <v>0</v>
      </c>
      <c r="D33" s="241">
        <f>A13+B33+C33</f>
        <v>0</v>
      </c>
      <c r="E33" s="258">
        <f>D33-A13</f>
        <v>0</v>
      </c>
    </row>
    <row r="34" spans="1:5" ht="18" customHeight="1" thickBot="1">
      <c r="A34" s="244" t="s">
        <v>86</v>
      </c>
      <c r="B34" s="240">
        <f>B33*0.21</f>
        <v>0</v>
      </c>
      <c r="C34" s="240">
        <f>C33*0.21</f>
        <v>0</v>
      </c>
      <c r="D34" s="240">
        <f>D33*0.21</f>
        <v>0</v>
      </c>
      <c r="E34" s="242">
        <f>E33*0.21</f>
        <v>0</v>
      </c>
    </row>
    <row r="35" spans="1:5" ht="18" customHeight="1" thickBot="1">
      <c r="A35" s="239" t="s">
        <v>104</v>
      </c>
      <c r="B35" s="240">
        <f>B34+B33</f>
        <v>0</v>
      </c>
      <c r="C35" s="240">
        <f>C34+C33</f>
        <v>0</v>
      </c>
      <c r="D35" s="240">
        <f>D34+D33</f>
        <v>0</v>
      </c>
      <c r="E35" s="240">
        <f>E34+E33</f>
        <v>0</v>
      </c>
    </row>
    <row r="36" spans="1:5" ht="14.25" customHeight="1">
      <c r="A36" s="299"/>
      <c r="B36" s="299"/>
      <c r="C36" s="299"/>
      <c r="D36" s="299"/>
      <c r="E36" s="299"/>
    </row>
    <row r="37" spans="1:5" ht="23.25" customHeight="1">
      <c r="A37" s="302" t="s">
        <v>61</v>
      </c>
      <c r="B37" s="302"/>
      <c r="C37" s="302"/>
      <c r="D37" s="261" t="s">
        <v>42</v>
      </c>
      <c r="E37" s="261" t="s">
        <v>34</v>
      </c>
    </row>
    <row r="38" spans="1:5" ht="39.75" customHeight="1">
      <c r="A38" s="300" t="s">
        <v>107</v>
      </c>
      <c r="B38" s="300"/>
      <c r="C38" s="300"/>
      <c r="D38" s="262"/>
      <c r="E38" s="262"/>
    </row>
    <row r="39" spans="1:5" ht="39.75" customHeight="1">
      <c r="A39" s="301" t="s">
        <v>108</v>
      </c>
      <c r="B39" s="301"/>
      <c r="C39" s="301"/>
      <c r="D39" s="263"/>
      <c r="E39" s="263"/>
    </row>
    <row r="40" spans="1:5" ht="39.75" customHeight="1">
      <c r="A40" s="301" t="s">
        <v>109</v>
      </c>
      <c r="B40" s="301"/>
      <c r="C40" s="301"/>
      <c r="D40" s="263"/>
      <c r="E40" s="263"/>
    </row>
    <row r="41" spans="1:5" ht="39.75" customHeight="1">
      <c r="A41" s="301" t="s">
        <v>109</v>
      </c>
      <c r="B41" s="301"/>
      <c r="C41" s="301"/>
      <c r="D41" s="263"/>
      <c r="E41" s="263"/>
    </row>
    <row r="42" spans="1:5" ht="39.75" customHeight="1">
      <c r="A42" s="301" t="s">
        <v>110</v>
      </c>
      <c r="B42" s="301"/>
      <c r="C42" s="301"/>
      <c r="D42" s="263"/>
      <c r="E42" s="263"/>
    </row>
  </sheetData>
  <sheetProtection/>
  <mergeCells count="15">
    <mergeCell ref="A16:B16"/>
    <mergeCell ref="A30:B30"/>
    <mergeCell ref="A1:E1"/>
    <mergeCell ref="A2:E2"/>
    <mergeCell ref="A5:D5"/>
    <mergeCell ref="A6:E6"/>
    <mergeCell ref="A9:E9"/>
    <mergeCell ref="C11:E12"/>
    <mergeCell ref="A36:E36"/>
    <mergeCell ref="A38:C38"/>
    <mergeCell ref="A39:C39"/>
    <mergeCell ref="A40:C40"/>
    <mergeCell ref="A41:C41"/>
    <mergeCell ref="A42:C42"/>
    <mergeCell ref="A37:C3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SheetLayoutView="85" zoomScalePageLayoutView="0" workbookViewId="0" topLeftCell="A1">
      <selection activeCell="D3" sqref="D3"/>
    </sheetView>
  </sheetViews>
  <sheetFormatPr defaultColWidth="9.33203125" defaultRowHeight="13.5"/>
  <cols>
    <col min="1" max="1" width="10" style="72" customWidth="1"/>
    <col min="2" max="2" width="13.5" style="72" customWidth="1"/>
    <col min="3" max="3" width="44.5" style="72" customWidth="1"/>
    <col min="4" max="4" width="68.83203125" style="72" customWidth="1"/>
    <col min="5" max="5" width="85.16015625" style="72" customWidth="1"/>
    <col min="6" max="16384" width="9.33203125" style="72" customWidth="1"/>
  </cols>
  <sheetData>
    <row r="1" spans="1:5" s="210" customFormat="1" ht="30" customHeight="1">
      <c r="A1" s="316" t="s">
        <v>45</v>
      </c>
      <c r="B1" s="316"/>
      <c r="C1" s="316"/>
      <c r="D1" s="316"/>
      <c r="E1" s="316"/>
    </row>
    <row r="2" spans="1:5" s="210" customFormat="1" ht="30" customHeight="1">
      <c r="A2" s="317" t="s">
        <v>54</v>
      </c>
      <c r="B2" s="317"/>
      <c r="C2" s="317"/>
      <c r="D2" s="317"/>
      <c r="E2" s="317"/>
    </row>
    <row r="3" spans="1:5" s="73" customFormat="1" ht="36" customHeight="1">
      <c r="A3" s="318" t="s">
        <v>43</v>
      </c>
      <c r="B3" s="318"/>
      <c r="C3" s="318"/>
      <c r="D3" s="265" t="s">
        <v>114</v>
      </c>
      <c r="E3" s="122"/>
    </row>
    <row r="4" spans="1:5" s="121" customFormat="1" ht="49.5" customHeight="1">
      <c r="A4" s="319" t="s">
        <v>46</v>
      </c>
      <c r="B4" s="319"/>
      <c r="C4" s="319"/>
      <c r="D4" s="123"/>
      <c r="E4" s="124"/>
    </row>
    <row r="5" spans="1:9" s="98" customFormat="1" ht="40.5" customHeight="1">
      <c r="A5" s="96" t="s">
        <v>47</v>
      </c>
      <c r="B5" s="96" t="s">
        <v>48</v>
      </c>
      <c r="C5" s="97" t="s">
        <v>49</v>
      </c>
      <c r="D5" s="97" t="s">
        <v>50</v>
      </c>
      <c r="E5" s="97" t="s">
        <v>51</v>
      </c>
      <c r="G5" s="103"/>
      <c r="H5" s="103"/>
      <c r="I5" s="103"/>
    </row>
    <row r="6" spans="1:9" s="100" customFormat="1" ht="24.75" customHeight="1">
      <c r="A6" s="125"/>
      <c r="B6" s="102"/>
      <c r="C6" s="99"/>
      <c r="D6" s="96"/>
      <c r="E6" s="96"/>
      <c r="G6" s="103"/>
      <c r="H6" s="103"/>
      <c r="I6" s="103"/>
    </row>
    <row r="7" spans="1:9" s="100" customFormat="1" ht="24.75" customHeight="1">
      <c r="A7" s="125"/>
      <c r="B7" s="102"/>
      <c r="C7" s="99"/>
      <c r="D7" s="96"/>
      <c r="E7" s="96"/>
      <c r="G7" s="103"/>
      <c r="H7" s="103"/>
      <c r="I7" s="103"/>
    </row>
    <row r="8" spans="1:5" ht="24.75" customHeight="1">
      <c r="A8" s="101"/>
      <c r="B8" s="102"/>
      <c r="C8" s="99"/>
      <c r="D8" s="96"/>
      <c r="E8" s="112"/>
    </row>
    <row r="9" spans="1:5" ht="24.75" customHeight="1">
      <c r="A9" s="101"/>
      <c r="B9" s="102"/>
      <c r="C9" s="99"/>
      <c r="D9" s="96"/>
      <c r="E9" s="112"/>
    </row>
    <row r="10" spans="1:5" ht="24.75" customHeight="1">
      <c r="A10" s="101"/>
      <c r="B10" s="102"/>
      <c r="C10" s="99"/>
      <c r="D10" s="96"/>
      <c r="E10" s="112"/>
    </row>
    <row r="11" spans="1:5" ht="24.75" customHeight="1">
      <c r="A11" s="101"/>
      <c r="B11" s="102"/>
      <c r="C11" s="99"/>
      <c r="D11" s="96"/>
      <c r="E11" s="96"/>
    </row>
    <row r="12" spans="1:5" ht="24.75" customHeight="1">
      <c r="A12" s="101"/>
      <c r="B12" s="102"/>
      <c r="C12" s="99"/>
      <c r="D12" s="96"/>
      <c r="E12" s="96"/>
    </row>
    <row r="13" spans="1:9" s="100" customFormat="1" ht="24.75" customHeight="1">
      <c r="A13" s="101"/>
      <c r="B13" s="102"/>
      <c r="C13" s="99"/>
      <c r="D13" s="96"/>
      <c r="E13" s="96"/>
      <c r="G13" s="103"/>
      <c r="H13" s="103"/>
      <c r="I13" s="103"/>
    </row>
    <row r="14" spans="1:9" s="100" customFormat="1" ht="24.75" customHeight="1">
      <c r="A14" s="101"/>
      <c r="B14" s="102"/>
      <c r="C14" s="99"/>
      <c r="D14" s="96"/>
      <c r="E14" s="96"/>
      <c r="G14" s="103"/>
      <c r="H14" s="103"/>
      <c r="I14" s="103"/>
    </row>
    <row r="15" spans="1:5" ht="24.75" customHeight="1">
      <c r="A15" s="101"/>
      <c r="B15" s="102"/>
      <c r="C15" s="99"/>
      <c r="D15" s="96"/>
      <c r="E15" s="96"/>
    </row>
    <row r="16" spans="1:5" ht="24.75" customHeight="1">
      <c r="A16" s="101"/>
      <c r="B16" s="102"/>
      <c r="C16" s="99"/>
      <c r="D16" s="96"/>
      <c r="E16" s="96"/>
    </row>
    <row r="17" spans="1:5" ht="24.75" customHeight="1">
      <c r="A17" s="101"/>
      <c r="B17" s="102"/>
      <c r="C17" s="99"/>
      <c r="D17" s="96"/>
      <c r="E17" s="96"/>
    </row>
    <row r="18" spans="1:5" ht="24.75" customHeight="1">
      <c r="A18" s="101"/>
      <c r="B18" s="102"/>
      <c r="C18" s="99"/>
      <c r="D18" s="96"/>
      <c r="E18" s="96"/>
    </row>
  </sheetData>
  <sheetProtection/>
  <mergeCells count="4">
    <mergeCell ref="A1:E1"/>
    <mergeCell ref="A2:E2"/>
    <mergeCell ref="A3:C3"/>
    <mergeCell ref="A4:C4"/>
  </mergeCells>
  <printOptions/>
  <pageMargins left="0.6692913385826772" right="0.5118110236220472" top="0.5511811023622047" bottom="0.6692913385826772" header="0.5118110236220472" footer="0.5118110236220472"/>
  <pageSetup horizontalDpi="600" verticalDpi="600" orientation="landscape" paperSize="9" scale="8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4"/>
  <sheetViews>
    <sheetView showGridLines="0" zoomScale="85" zoomScaleNormal="85" zoomScalePageLayoutView="0" workbookViewId="0" topLeftCell="A1">
      <pane ySplit="12" topLeftCell="A64" activePane="bottomLeft" state="frozen"/>
      <selection pane="topLeft" activeCell="A1" sqref="A1"/>
      <selection pane="bottomLeft" activeCell="G19" sqref="G19"/>
    </sheetView>
  </sheetViews>
  <sheetFormatPr defaultColWidth="10.5" defaultRowHeight="14.25" customHeight="1"/>
  <cols>
    <col min="1" max="1" width="3.5" style="2" customWidth="1"/>
    <col min="2" max="3" width="4.33203125" style="2" customWidth="1"/>
    <col min="4" max="4" width="17.16015625" style="2" customWidth="1"/>
    <col min="5" max="5" width="44.33203125" style="2" customWidth="1"/>
    <col min="6" max="6" width="8.66015625" style="2" customWidth="1"/>
    <col min="7" max="9" width="11.16015625" style="2" customWidth="1"/>
    <col min="10" max="10" width="12.66015625" style="2" customWidth="1"/>
    <col min="11" max="11" width="22.66015625" style="2" customWidth="1"/>
    <col min="12" max="13" width="23.5" style="2" customWidth="1"/>
    <col min="14" max="14" width="15.5" style="2" customWidth="1"/>
    <col min="15" max="15" width="10.5" style="1" customWidth="1"/>
    <col min="16" max="21" width="10.5" style="2" hidden="1" customWidth="1"/>
    <col min="22" max="22" width="8.16015625" style="2" hidden="1" customWidth="1"/>
    <col min="23" max="23" width="29.66015625" style="2" hidden="1" customWidth="1"/>
    <col min="24" max="24" width="16.33203125" style="2" hidden="1" customWidth="1"/>
    <col min="25" max="25" width="12.33203125" style="2" customWidth="1"/>
    <col min="26" max="26" width="16.33203125" style="2" customWidth="1"/>
    <col min="27" max="27" width="12.16015625" style="2" customWidth="1"/>
    <col min="28" max="28" width="15" style="2" customWidth="1"/>
    <col min="29" max="29" width="11" style="2" customWidth="1"/>
    <col min="30" max="30" width="15" style="2" customWidth="1"/>
    <col min="31" max="31" width="16.33203125" style="2" customWidth="1"/>
    <col min="32" max="32" width="11" style="2" customWidth="1"/>
    <col min="33" max="33" width="15" style="2" customWidth="1"/>
    <col min="34" max="34" width="16.33203125" style="2" customWidth="1"/>
    <col min="35" max="46" width="10.5" style="1" customWidth="1"/>
    <col min="47" max="68" width="10.5" style="2" hidden="1" customWidth="1"/>
    <col min="69" max="16384" width="10.5" style="1" customWidth="1"/>
  </cols>
  <sheetData>
    <row r="1" spans="1:15" s="3" customFormat="1" ht="27" customHeight="1">
      <c r="A1" s="126"/>
      <c r="B1" s="75" t="s">
        <v>113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28"/>
    </row>
    <row r="2" spans="1:15" s="3" customFormat="1" ht="27" customHeight="1">
      <c r="A2" s="127"/>
      <c r="B2" s="17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  <c r="O2" s="28"/>
    </row>
    <row r="3" spans="1:15" s="3" customFormat="1" ht="12.75" customHeight="1">
      <c r="A3" s="127"/>
      <c r="B3" s="128" t="s">
        <v>0</v>
      </c>
      <c r="C3" s="42"/>
      <c r="D3" s="330" t="s">
        <v>111</v>
      </c>
      <c r="E3" s="329"/>
      <c r="F3" s="329"/>
      <c r="G3" s="329"/>
      <c r="H3" s="42"/>
      <c r="I3" s="42"/>
      <c r="J3" s="42"/>
      <c r="K3" s="42"/>
      <c r="L3" s="42"/>
      <c r="M3" s="42"/>
      <c r="N3" s="31"/>
      <c r="O3" s="28"/>
    </row>
    <row r="4" spans="1:15" s="3" customFormat="1" ht="6" customHeight="1">
      <c r="A4" s="12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1"/>
      <c r="O4" s="28"/>
    </row>
    <row r="5" spans="1:15" s="3" customFormat="1" ht="15" customHeight="1">
      <c r="A5" s="127"/>
      <c r="B5" s="128" t="s">
        <v>14</v>
      </c>
      <c r="C5" s="42"/>
      <c r="D5" s="328"/>
      <c r="E5" s="329"/>
      <c r="F5" s="329"/>
      <c r="G5" s="329"/>
      <c r="H5" s="42"/>
      <c r="I5" s="42"/>
      <c r="J5" s="42"/>
      <c r="K5" s="42"/>
      <c r="L5" s="42"/>
      <c r="M5" s="42"/>
      <c r="N5" s="31"/>
      <c r="O5" s="28"/>
    </row>
    <row r="6" spans="1:15" s="3" customFormat="1" ht="15" customHeight="1">
      <c r="A6" s="127"/>
      <c r="B6" s="128"/>
      <c r="C6" s="42"/>
      <c r="D6" s="328"/>
      <c r="E6" s="329"/>
      <c r="F6" s="329"/>
      <c r="G6" s="329"/>
      <c r="H6" s="42"/>
      <c r="I6" s="42"/>
      <c r="J6" s="42"/>
      <c r="K6" s="42"/>
      <c r="L6" s="42"/>
      <c r="M6" s="42"/>
      <c r="N6" s="31"/>
      <c r="O6" s="28"/>
    </row>
    <row r="7" spans="1:15" s="3" customFormat="1" ht="15" customHeight="1">
      <c r="A7" s="127"/>
      <c r="B7" s="128"/>
      <c r="C7" s="42"/>
      <c r="D7" s="328"/>
      <c r="E7" s="329"/>
      <c r="F7" s="329"/>
      <c r="G7" s="329"/>
      <c r="H7" s="42"/>
      <c r="I7" s="42"/>
      <c r="J7" s="42"/>
      <c r="K7" s="42"/>
      <c r="L7" s="42"/>
      <c r="M7" s="42"/>
      <c r="N7" s="31"/>
      <c r="O7" s="28"/>
    </row>
    <row r="8" spans="1:15" s="3" customFormat="1" ht="15" customHeight="1">
      <c r="A8" s="127"/>
      <c r="B8" s="128"/>
      <c r="C8" s="42"/>
      <c r="D8" s="328"/>
      <c r="E8" s="329"/>
      <c r="F8" s="329"/>
      <c r="G8" s="329"/>
      <c r="H8" s="42"/>
      <c r="I8" s="42"/>
      <c r="J8" s="42"/>
      <c r="K8" s="42"/>
      <c r="L8" s="42"/>
      <c r="M8" s="42"/>
      <c r="N8" s="31"/>
      <c r="O8" s="28"/>
    </row>
    <row r="9" spans="1:15" s="3" customFormat="1" ht="18.75" customHeight="1">
      <c r="A9" s="127"/>
      <c r="B9" s="128" t="s">
        <v>2</v>
      </c>
      <c r="C9" s="42"/>
      <c r="D9" s="42"/>
      <c r="E9" s="129"/>
      <c r="F9" s="42"/>
      <c r="G9" s="42"/>
      <c r="H9" s="42"/>
      <c r="I9" s="42"/>
      <c r="J9" s="128" t="s">
        <v>3</v>
      </c>
      <c r="K9" s="130"/>
      <c r="L9" s="130"/>
      <c r="M9" s="130"/>
      <c r="N9" s="31"/>
      <c r="O9" s="28"/>
    </row>
    <row r="10" spans="1:15" s="3" customFormat="1" ht="15.75" customHeight="1">
      <c r="A10" s="127"/>
      <c r="B10" s="128" t="s">
        <v>4</v>
      </c>
      <c r="C10" s="42"/>
      <c r="D10" s="42"/>
      <c r="E10" s="129"/>
      <c r="F10" s="42"/>
      <c r="G10" s="42"/>
      <c r="H10" s="42"/>
      <c r="I10" s="42"/>
      <c r="J10" s="128" t="s">
        <v>6</v>
      </c>
      <c r="K10" s="129"/>
      <c r="L10" s="129"/>
      <c r="M10" s="129"/>
      <c r="N10" s="31"/>
      <c r="O10" s="28"/>
    </row>
    <row r="11" spans="1:15" s="3" customFormat="1" ht="15" customHeight="1">
      <c r="A11" s="127"/>
      <c r="B11" s="128" t="s">
        <v>5</v>
      </c>
      <c r="C11" s="42"/>
      <c r="D11" s="42"/>
      <c r="E11" s="129"/>
      <c r="F11" s="42"/>
      <c r="G11" s="42"/>
      <c r="H11" s="42"/>
      <c r="I11" s="42"/>
      <c r="J11" s="42"/>
      <c r="K11" s="42"/>
      <c r="L11" s="42"/>
      <c r="M11" s="42"/>
      <c r="N11" s="31"/>
      <c r="O11" s="28"/>
    </row>
    <row r="12" spans="1:23" s="9" customFormat="1" ht="39" customHeight="1">
      <c r="A12" s="131"/>
      <c r="B12" s="188" t="s">
        <v>16</v>
      </c>
      <c r="C12" s="49" t="s">
        <v>10</v>
      </c>
      <c r="D12" s="49" t="s">
        <v>9</v>
      </c>
      <c r="E12" s="49" t="s">
        <v>17</v>
      </c>
      <c r="F12" s="10" t="s">
        <v>18</v>
      </c>
      <c r="G12" s="10" t="s">
        <v>35</v>
      </c>
      <c r="H12" s="10" t="s">
        <v>36</v>
      </c>
      <c r="I12" s="10" t="s">
        <v>53</v>
      </c>
      <c r="J12" s="49" t="s">
        <v>19</v>
      </c>
      <c r="K12" s="49" t="s">
        <v>37</v>
      </c>
      <c r="L12" s="10" t="s">
        <v>38</v>
      </c>
      <c r="M12" s="10" t="s">
        <v>55</v>
      </c>
      <c r="N12" s="32" t="s">
        <v>20</v>
      </c>
      <c r="O12" s="29"/>
      <c r="P12" s="5" t="s">
        <v>21</v>
      </c>
      <c r="Q12" s="6" t="s">
        <v>7</v>
      </c>
      <c r="R12" s="6" t="s">
        <v>22</v>
      </c>
      <c r="S12" s="6" t="s">
        <v>23</v>
      </c>
      <c r="T12" s="6" t="s">
        <v>24</v>
      </c>
      <c r="U12" s="6" t="s">
        <v>25</v>
      </c>
      <c r="V12" s="6" t="s">
        <v>26</v>
      </c>
      <c r="W12" s="7" t="s">
        <v>27</v>
      </c>
    </row>
    <row r="13" spans="1:62" s="3" customFormat="1" ht="23.25" customHeight="1">
      <c r="A13" s="127"/>
      <c r="B13" s="321"/>
      <c r="C13" s="321"/>
      <c r="D13" s="321"/>
      <c r="E13" s="321"/>
      <c r="F13" s="181"/>
      <c r="G13" s="182"/>
      <c r="H13" s="182"/>
      <c r="I13" s="132"/>
      <c r="J13" s="42"/>
      <c r="K13" s="133"/>
      <c r="L13" s="133"/>
      <c r="M13" s="133">
        <f>M16</f>
        <v>0</v>
      </c>
      <c r="N13" s="50"/>
      <c r="O13" s="104"/>
      <c r="P13" s="4"/>
      <c r="Q13" s="11"/>
      <c r="R13" s="4"/>
      <c r="S13" s="12"/>
      <c r="BJ13" s="13"/>
    </row>
    <row r="14" spans="1:62" s="3" customFormat="1" ht="24.75" customHeight="1">
      <c r="A14" s="127"/>
      <c r="B14" s="323"/>
      <c r="C14" s="324"/>
      <c r="D14" s="324"/>
      <c r="E14" s="324"/>
      <c r="F14" s="179">
        <v>0.1746</v>
      </c>
      <c r="G14" s="183"/>
      <c r="H14" s="42"/>
      <c r="I14" s="132"/>
      <c r="J14" s="42"/>
      <c r="K14" s="184"/>
      <c r="L14" s="184"/>
      <c r="M14" s="184">
        <f>SUM(M13*F14)</f>
        <v>0</v>
      </c>
      <c r="N14" s="176"/>
      <c r="O14" s="177"/>
      <c r="P14" s="28"/>
      <c r="Q14" s="178"/>
      <c r="R14" s="28"/>
      <c r="S14" s="178"/>
      <c r="BJ14" s="13"/>
    </row>
    <row r="15" spans="1:62" s="3" customFormat="1" ht="24.75" customHeight="1">
      <c r="A15" s="127"/>
      <c r="B15" s="323"/>
      <c r="C15" s="324"/>
      <c r="D15" s="324"/>
      <c r="E15" s="325"/>
      <c r="F15" s="180">
        <v>0.8254</v>
      </c>
      <c r="G15" s="183"/>
      <c r="I15" s="132"/>
      <c r="J15" s="42"/>
      <c r="K15" s="184"/>
      <c r="L15" s="184"/>
      <c r="M15" s="184">
        <f>SUM(M13*F15)</f>
        <v>0</v>
      </c>
      <c r="N15" s="176"/>
      <c r="O15" s="177"/>
      <c r="P15" s="28"/>
      <c r="Q15" s="178"/>
      <c r="R15" s="28"/>
      <c r="S15" s="178"/>
      <c r="BJ15" s="13"/>
    </row>
    <row r="16" spans="1:66" s="14" customFormat="1" ht="21" customHeight="1">
      <c r="A16" s="44"/>
      <c r="B16" s="320" t="s">
        <v>39</v>
      </c>
      <c r="C16" s="320"/>
      <c r="D16" s="320"/>
      <c r="E16" s="320"/>
      <c r="F16" s="45"/>
      <c r="G16" s="45"/>
      <c r="H16" s="45"/>
      <c r="I16" s="45"/>
      <c r="J16" s="45"/>
      <c r="K16" s="48"/>
      <c r="L16" s="48"/>
      <c r="M16" s="48">
        <f>SUM(M17:M18)</f>
        <v>0</v>
      </c>
      <c r="N16" s="46"/>
      <c r="O16" s="43"/>
      <c r="P16" s="16"/>
      <c r="S16" s="17">
        <f>SUM($S$17:$S$18)</f>
        <v>0</v>
      </c>
      <c r="U16" s="17">
        <f>SUM($U$17:$U$18)</f>
        <v>0</v>
      </c>
      <c r="W16" s="18">
        <f>SUM($W$17:$W$18)</f>
        <v>0</v>
      </c>
      <c r="AU16" s="15"/>
      <c r="AW16" s="15" t="s">
        <v>11</v>
      </c>
      <c r="AX16" s="15" t="s">
        <v>15</v>
      </c>
      <c r="BB16" s="15"/>
      <c r="BN16" s="19">
        <f>SUM($BN$17:$BN$18)</f>
        <v>0</v>
      </c>
    </row>
    <row r="17" spans="1:68" s="3" customFormat="1" ht="22.5" customHeight="1">
      <c r="A17" s="127"/>
      <c r="B17" s="165"/>
      <c r="C17" s="125"/>
      <c r="D17" s="105"/>
      <c r="E17" s="156"/>
      <c r="F17" s="157"/>
      <c r="G17" s="166"/>
      <c r="H17" s="152"/>
      <c r="I17" s="154"/>
      <c r="J17" s="152"/>
      <c r="K17" s="153"/>
      <c r="L17" s="154"/>
      <c r="M17" s="154"/>
      <c r="N17" s="155"/>
      <c r="O17" s="28"/>
      <c r="P17" s="20"/>
      <c r="Q17" s="21" t="s">
        <v>8</v>
      </c>
      <c r="T17" s="22">
        <v>0</v>
      </c>
      <c r="U17" s="22">
        <f>$T$17*$G$17</f>
        <v>0</v>
      </c>
      <c r="V17" s="22">
        <v>0</v>
      </c>
      <c r="W17" s="23">
        <f>$V$17*$G$17</f>
        <v>0</v>
      </c>
      <c r="AU17" s="8" t="s">
        <v>30</v>
      </c>
      <c r="AW17" s="8" t="s">
        <v>29</v>
      </c>
      <c r="AX17" s="8" t="s">
        <v>12</v>
      </c>
      <c r="BB17" s="3" t="s">
        <v>28</v>
      </c>
      <c r="BH17" s="24">
        <f>IF($Q$17="základní",$K$17,0)</f>
        <v>0</v>
      </c>
      <c r="BI17" s="24">
        <f>IF($Q$17="snížená",$K$17,0)</f>
        <v>0</v>
      </c>
      <c r="BJ17" s="24">
        <f>IF($Q$17="zákl. přenesená",$K$17,0)</f>
        <v>0</v>
      </c>
      <c r="BK17" s="24">
        <f>IF($Q$17="sníž. přenesená",$K$17,0)</f>
        <v>0</v>
      </c>
      <c r="BL17" s="24">
        <f>IF($Q$17="nulová",$K$17,0)</f>
        <v>0</v>
      </c>
      <c r="BM17" s="8" t="s">
        <v>1</v>
      </c>
      <c r="BN17" s="24">
        <f>ROUND($J$17*$G$17,2)</f>
        <v>0</v>
      </c>
      <c r="BO17" s="8" t="s">
        <v>30</v>
      </c>
      <c r="BP17" s="8" t="s">
        <v>32</v>
      </c>
    </row>
    <row r="18" spans="1:68" s="3" customFormat="1" ht="15.75" customHeight="1">
      <c r="A18" s="127"/>
      <c r="B18" s="165"/>
      <c r="C18" s="125"/>
      <c r="D18" s="105"/>
      <c r="E18" s="156"/>
      <c r="F18" s="157"/>
      <c r="G18" s="166"/>
      <c r="H18" s="152"/>
      <c r="I18" s="154"/>
      <c r="J18" s="152"/>
      <c r="K18" s="153"/>
      <c r="L18" s="154"/>
      <c r="M18" s="154"/>
      <c r="N18" s="155"/>
      <c r="O18" s="28"/>
      <c r="P18" s="20"/>
      <c r="Q18" s="21" t="s">
        <v>8</v>
      </c>
      <c r="T18" s="22">
        <v>0</v>
      </c>
      <c r="U18" s="22">
        <f>$T$18*$G$18</f>
        <v>0</v>
      </c>
      <c r="V18" s="22">
        <v>0</v>
      </c>
      <c r="W18" s="23">
        <f>$V$18*$G$18</f>
        <v>0</v>
      </c>
      <c r="AU18" s="8" t="s">
        <v>30</v>
      </c>
      <c r="AW18" s="8" t="s">
        <v>29</v>
      </c>
      <c r="AX18" s="8" t="s">
        <v>12</v>
      </c>
      <c r="BB18" s="8" t="s">
        <v>28</v>
      </c>
      <c r="BH18" s="24">
        <f>IF($Q$18="základní",$K$18,0)</f>
        <v>0</v>
      </c>
      <c r="BI18" s="24">
        <f>IF($Q$18="snížená",$K$18,0)</f>
        <v>0</v>
      </c>
      <c r="BJ18" s="24">
        <f>IF($Q$18="zákl. přenesená",$K$18,0)</f>
        <v>0</v>
      </c>
      <c r="BK18" s="24">
        <f>IF($Q$18="sníž. přenesená",$K$18,0)</f>
        <v>0</v>
      </c>
      <c r="BL18" s="24">
        <f>IF($Q$18="nulová",$K$18,0)</f>
        <v>0</v>
      </c>
      <c r="BM18" s="8" t="s">
        <v>1</v>
      </c>
      <c r="BN18" s="24">
        <f>ROUND($J$18*$G$18,2)</f>
        <v>0</v>
      </c>
      <c r="BO18" s="8" t="s">
        <v>30</v>
      </c>
      <c r="BP18" s="8" t="s">
        <v>33</v>
      </c>
    </row>
    <row r="19" spans="1:66" s="14" customFormat="1" ht="21" customHeight="1">
      <c r="A19" s="44"/>
      <c r="B19" s="106"/>
      <c r="C19" s="106"/>
      <c r="D19" s="107"/>
      <c r="E19" s="189"/>
      <c r="F19" s="185"/>
      <c r="G19" s="120"/>
      <c r="H19" s="114"/>
      <c r="I19" s="115"/>
      <c r="J19" s="114"/>
      <c r="K19" s="114"/>
      <c r="L19" s="110"/>
      <c r="M19" s="110"/>
      <c r="N19" s="111"/>
      <c r="O19" s="43"/>
      <c r="P19" s="16"/>
      <c r="S19" s="17"/>
      <c r="U19" s="17"/>
      <c r="W19" s="18"/>
      <c r="AU19" s="15"/>
      <c r="AW19" s="15"/>
      <c r="AX19" s="15"/>
      <c r="BB19" s="15"/>
      <c r="BN19" s="19"/>
    </row>
    <row r="20" spans="1:66" s="14" customFormat="1" ht="21" customHeight="1">
      <c r="A20" s="44"/>
      <c r="B20" s="321"/>
      <c r="C20" s="321"/>
      <c r="D20" s="321"/>
      <c r="E20" s="321"/>
      <c r="F20" s="186"/>
      <c r="G20" s="186"/>
      <c r="H20" s="186"/>
      <c r="I20" s="109"/>
      <c r="J20" s="114"/>
      <c r="K20" s="133"/>
      <c r="L20" s="141"/>
      <c r="M20" s="141"/>
      <c r="N20" s="111"/>
      <c r="O20" s="43"/>
      <c r="P20" s="16"/>
      <c r="S20" s="17"/>
      <c r="U20" s="17"/>
      <c r="W20" s="18"/>
      <c r="AU20" s="15"/>
      <c r="AW20" s="15"/>
      <c r="AX20" s="15"/>
      <c r="BB20" s="15"/>
      <c r="BN20" s="19"/>
    </row>
    <row r="21" spans="1:54" s="90" customFormat="1" ht="19.5" customHeight="1">
      <c r="A21" s="138"/>
      <c r="B21" s="326" t="s">
        <v>58</v>
      </c>
      <c r="C21" s="326"/>
      <c r="D21" s="326"/>
      <c r="E21" s="326"/>
      <c r="F21" s="326"/>
      <c r="G21" s="326"/>
      <c r="H21" s="326"/>
      <c r="I21" s="140"/>
      <c r="J21" s="140"/>
      <c r="K21" s="187"/>
      <c r="L21" s="187"/>
      <c r="M21" s="187"/>
      <c r="N21" s="91"/>
      <c r="O21" s="92"/>
      <c r="P21" s="93"/>
      <c r="W21" s="94"/>
      <c r="AW21" s="95" t="s">
        <v>31</v>
      </c>
      <c r="AX21" s="95" t="s">
        <v>12</v>
      </c>
      <c r="AY21" s="95" t="s">
        <v>13</v>
      </c>
      <c r="AZ21" s="95" t="s">
        <v>15</v>
      </c>
      <c r="BA21" s="95" t="s">
        <v>1</v>
      </c>
      <c r="BB21" s="95" t="s">
        <v>28</v>
      </c>
    </row>
    <row r="22" spans="1:66" s="14" customFormat="1" ht="9" customHeight="1">
      <c r="A22" s="44"/>
      <c r="B22" s="125"/>
      <c r="C22" s="125"/>
      <c r="D22" s="144"/>
      <c r="E22" s="145"/>
      <c r="F22" s="151"/>
      <c r="G22" s="166"/>
      <c r="H22" s="152"/>
      <c r="I22" s="154"/>
      <c r="J22" s="152"/>
      <c r="K22" s="153"/>
      <c r="L22" s="154"/>
      <c r="M22" s="154"/>
      <c r="N22" s="155"/>
      <c r="O22" s="43"/>
      <c r="P22" s="16"/>
      <c r="S22" s="17"/>
      <c r="U22" s="17"/>
      <c r="W22" s="18"/>
      <c r="AU22" s="15"/>
      <c r="AW22" s="15"/>
      <c r="AX22" s="15"/>
      <c r="BB22" s="15"/>
      <c r="BN22" s="19"/>
    </row>
    <row r="23" spans="1:66" s="14" customFormat="1" ht="9" customHeight="1">
      <c r="A23" s="44"/>
      <c r="B23" s="125"/>
      <c r="C23" s="125"/>
      <c r="D23" s="144"/>
      <c r="E23" s="145"/>
      <c r="F23" s="151"/>
      <c r="G23" s="166"/>
      <c r="H23" s="152"/>
      <c r="I23" s="154"/>
      <c r="J23" s="152"/>
      <c r="K23" s="153"/>
      <c r="L23" s="154"/>
      <c r="M23" s="154"/>
      <c r="N23" s="155"/>
      <c r="O23" s="43"/>
      <c r="P23" s="16"/>
      <c r="S23" s="17"/>
      <c r="U23" s="17"/>
      <c r="W23" s="18"/>
      <c r="AU23" s="15"/>
      <c r="AW23" s="15"/>
      <c r="AX23" s="15"/>
      <c r="BB23" s="15"/>
      <c r="BN23" s="19"/>
    </row>
    <row r="24" spans="1:66" s="14" customFormat="1" ht="9" customHeight="1">
      <c r="A24" s="44"/>
      <c r="B24" s="125"/>
      <c r="C24" s="125"/>
      <c r="D24" s="144"/>
      <c r="E24" s="145"/>
      <c r="F24" s="151"/>
      <c r="G24" s="166"/>
      <c r="H24" s="152"/>
      <c r="I24" s="154"/>
      <c r="J24" s="152"/>
      <c r="K24" s="153"/>
      <c r="L24" s="154"/>
      <c r="M24" s="154"/>
      <c r="N24" s="155"/>
      <c r="O24" s="43"/>
      <c r="P24" s="16"/>
      <c r="S24" s="17"/>
      <c r="U24" s="17"/>
      <c r="W24" s="18"/>
      <c r="AU24" s="15"/>
      <c r="AW24" s="15"/>
      <c r="AX24" s="15"/>
      <c r="BB24" s="15"/>
      <c r="BN24" s="19"/>
    </row>
    <row r="25" spans="1:66" s="14" customFormat="1" ht="9" customHeight="1">
      <c r="A25" s="44"/>
      <c r="B25" s="125"/>
      <c r="C25" s="125"/>
      <c r="D25" s="105"/>
      <c r="E25" s="156"/>
      <c r="F25" s="157"/>
      <c r="G25" s="166"/>
      <c r="H25" s="152"/>
      <c r="I25" s="154"/>
      <c r="J25" s="152"/>
      <c r="K25" s="153"/>
      <c r="L25" s="154"/>
      <c r="M25" s="154"/>
      <c r="N25" s="155"/>
      <c r="O25" s="43"/>
      <c r="P25" s="16"/>
      <c r="S25" s="17"/>
      <c r="U25" s="17"/>
      <c r="W25" s="18"/>
      <c r="AU25" s="15"/>
      <c r="AW25" s="15"/>
      <c r="AX25" s="15"/>
      <c r="BB25" s="15"/>
      <c r="BN25" s="19"/>
    </row>
    <row r="26" spans="1:54" s="3" customFormat="1" ht="9" customHeight="1">
      <c r="A26" s="134"/>
      <c r="B26" s="125"/>
      <c r="C26" s="125"/>
      <c r="D26" s="105"/>
      <c r="E26" s="156"/>
      <c r="F26" s="157"/>
      <c r="G26" s="166"/>
      <c r="H26" s="152"/>
      <c r="I26" s="154"/>
      <c r="J26" s="152"/>
      <c r="K26" s="153"/>
      <c r="L26" s="154"/>
      <c r="M26" s="154"/>
      <c r="N26" s="155"/>
      <c r="O26" s="30"/>
      <c r="P26" s="25"/>
      <c r="W26" s="26"/>
      <c r="AW26" s="27"/>
      <c r="AX26" s="27"/>
      <c r="AY26" s="27"/>
      <c r="AZ26" s="27"/>
      <c r="BA26" s="27"/>
      <c r="BB26" s="27"/>
    </row>
    <row r="27" spans="1:54" s="3" customFormat="1" ht="9" customHeight="1">
      <c r="A27" s="134"/>
      <c r="B27" s="125"/>
      <c r="C27" s="158"/>
      <c r="D27" s="105"/>
      <c r="E27" s="156"/>
      <c r="F27" s="157"/>
      <c r="G27" s="166"/>
      <c r="H27" s="152"/>
      <c r="I27" s="154"/>
      <c r="J27" s="152"/>
      <c r="K27" s="153"/>
      <c r="L27" s="154"/>
      <c r="M27" s="154"/>
      <c r="N27" s="155"/>
      <c r="O27" s="30"/>
      <c r="P27" s="25"/>
      <c r="W27" s="26"/>
      <c r="AW27" s="27"/>
      <c r="AX27" s="27"/>
      <c r="AY27" s="27"/>
      <c r="AZ27" s="27"/>
      <c r="BA27" s="27"/>
      <c r="BB27" s="27"/>
    </row>
    <row r="28" spans="1:54" s="3" customFormat="1" ht="9" customHeight="1">
      <c r="A28" s="134"/>
      <c r="B28" s="125"/>
      <c r="C28" s="158"/>
      <c r="D28" s="105"/>
      <c r="E28" s="156"/>
      <c r="F28" s="157"/>
      <c r="G28" s="166"/>
      <c r="H28" s="152"/>
      <c r="I28" s="154"/>
      <c r="J28" s="152"/>
      <c r="K28" s="153"/>
      <c r="L28" s="154"/>
      <c r="M28" s="154"/>
      <c r="N28" s="155"/>
      <c r="O28" s="30"/>
      <c r="P28" s="25"/>
      <c r="W28" s="26"/>
      <c r="AW28" s="27"/>
      <c r="AX28" s="27"/>
      <c r="AY28" s="27"/>
      <c r="AZ28" s="27"/>
      <c r="BA28" s="27"/>
      <c r="BB28" s="27"/>
    </row>
    <row r="29" spans="1:54" s="3" customFormat="1" ht="9" customHeight="1">
      <c r="A29" s="134"/>
      <c r="B29" s="125"/>
      <c r="C29" s="158"/>
      <c r="D29" s="105"/>
      <c r="E29" s="156"/>
      <c r="F29" s="157"/>
      <c r="G29" s="166"/>
      <c r="H29" s="152"/>
      <c r="I29" s="154"/>
      <c r="J29" s="152"/>
      <c r="K29" s="153"/>
      <c r="L29" s="154"/>
      <c r="M29" s="154"/>
      <c r="N29" s="155"/>
      <c r="O29" s="30"/>
      <c r="P29" s="25"/>
      <c r="W29" s="26"/>
      <c r="AW29" s="27"/>
      <c r="AX29" s="27"/>
      <c r="AY29" s="27"/>
      <c r="AZ29" s="27"/>
      <c r="BA29" s="27"/>
      <c r="BB29" s="27"/>
    </row>
    <row r="30" spans="1:54" s="3" customFormat="1" ht="9" customHeight="1">
      <c r="A30" s="134"/>
      <c r="B30" s="125"/>
      <c r="C30" s="158"/>
      <c r="D30" s="105"/>
      <c r="E30" s="156"/>
      <c r="F30" s="157"/>
      <c r="G30" s="166"/>
      <c r="H30" s="152"/>
      <c r="I30" s="154"/>
      <c r="J30" s="152"/>
      <c r="K30" s="153"/>
      <c r="L30" s="154"/>
      <c r="M30" s="154"/>
      <c r="N30" s="155"/>
      <c r="O30" s="30"/>
      <c r="P30" s="25"/>
      <c r="W30" s="26"/>
      <c r="AW30" s="27"/>
      <c r="AX30" s="27"/>
      <c r="AY30" s="27"/>
      <c r="AZ30" s="27"/>
      <c r="BA30" s="27"/>
      <c r="BB30" s="27"/>
    </row>
    <row r="31" spans="1:66" s="14" customFormat="1" ht="9" customHeight="1">
      <c r="A31" s="44"/>
      <c r="B31" s="125"/>
      <c r="C31" s="125"/>
      <c r="D31" s="105"/>
      <c r="E31" s="156"/>
      <c r="F31" s="157"/>
      <c r="G31" s="166"/>
      <c r="H31" s="152"/>
      <c r="I31" s="154"/>
      <c r="J31" s="152"/>
      <c r="K31" s="153"/>
      <c r="L31" s="154"/>
      <c r="M31" s="154"/>
      <c r="N31" s="155"/>
      <c r="O31" s="43"/>
      <c r="P31" s="16"/>
      <c r="S31" s="17"/>
      <c r="U31" s="17"/>
      <c r="W31" s="18"/>
      <c r="AU31" s="15"/>
      <c r="AW31" s="15"/>
      <c r="AX31" s="15"/>
      <c r="BB31" s="15"/>
      <c r="BN31" s="19"/>
    </row>
    <row r="32" spans="1:54" s="3" customFormat="1" ht="9" customHeight="1">
      <c r="A32" s="134"/>
      <c r="B32" s="125"/>
      <c r="C32" s="159"/>
      <c r="D32" s="160"/>
      <c r="E32" s="161"/>
      <c r="F32" s="162"/>
      <c r="G32" s="167"/>
      <c r="H32" s="152"/>
      <c r="I32" s="154"/>
      <c r="J32" s="163"/>
      <c r="K32" s="153"/>
      <c r="L32" s="154"/>
      <c r="M32" s="154"/>
      <c r="N32" s="164"/>
      <c r="O32" s="30"/>
      <c r="P32" s="25"/>
      <c r="W32" s="26"/>
      <c r="AW32" s="27" t="s">
        <v>31</v>
      </c>
      <c r="AX32" s="27" t="s">
        <v>12</v>
      </c>
      <c r="AY32" s="27" t="s">
        <v>13</v>
      </c>
      <c r="AZ32" s="27" t="s">
        <v>15</v>
      </c>
      <c r="BA32" s="27" t="s">
        <v>1</v>
      </c>
      <c r="BB32" s="27" t="s">
        <v>28</v>
      </c>
    </row>
    <row r="33" spans="1:54" s="3" customFormat="1" ht="19.5" customHeight="1">
      <c r="A33" s="134"/>
      <c r="B33" s="327" t="s">
        <v>57</v>
      </c>
      <c r="C33" s="327"/>
      <c r="D33" s="327"/>
      <c r="E33" s="327"/>
      <c r="F33" s="327"/>
      <c r="G33" s="327"/>
      <c r="H33" s="327"/>
      <c r="I33" s="327"/>
      <c r="J33" s="150"/>
      <c r="K33" s="187"/>
      <c r="L33" s="187"/>
      <c r="M33" s="187"/>
      <c r="N33" s="42"/>
      <c r="O33" s="30"/>
      <c r="P33" s="25"/>
      <c r="W33" s="26"/>
      <c r="AW33" s="27"/>
      <c r="AX33" s="27"/>
      <c r="AY33" s="27"/>
      <c r="AZ33" s="27"/>
      <c r="BA33" s="27"/>
      <c r="BB33" s="27"/>
    </row>
    <row r="34" spans="1:66" s="14" customFormat="1" ht="9" customHeight="1">
      <c r="A34" s="44"/>
      <c r="B34" s="165"/>
      <c r="C34" s="125"/>
      <c r="D34" s="105"/>
      <c r="E34" s="156"/>
      <c r="F34" s="157"/>
      <c r="G34" s="166"/>
      <c r="H34" s="152"/>
      <c r="I34" s="154"/>
      <c r="J34" s="152"/>
      <c r="K34" s="153"/>
      <c r="L34" s="154"/>
      <c r="M34" s="154"/>
      <c r="N34" s="155"/>
      <c r="O34" s="43"/>
      <c r="P34" s="16"/>
      <c r="S34" s="17"/>
      <c r="U34" s="17"/>
      <c r="W34" s="18"/>
      <c r="AU34" s="15"/>
      <c r="AW34" s="15"/>
      <c r="AX34" s="15"/>
      <c r="BB34" s="15"/>
      <c r="BN34" s="19"/>
    </row>
    <row r="35" spans="1:66" s="14" customFormat="1" ht="9" customHeight="1">
      <c r="A35" s="44"/>
      <c r="B35" s="125"/>
      <c r="C35" s="125"/>
      <c r="D35" s="105"/>
      <c r="E35" s="156"/>
      <c r="F35" s="157"/>
      <c r="G35" s="166"/>
      <c r="H35" s="152"/>
      <c r="I35" s="154"/>
      <c r="J35" s="152"/>
      <c r="K35" s="153"/>
      <c r="L35" s="154"/>
      <c r="M35" s="154"/>
      <c r="N35" s="155"/>
      <c r="O35" s="43"/>
      <c r="P35" s="16"/>
      <c r="S35" s="17"/>
      <c r="U35" s="17"/>
      <c r="W35" s="18"/>
      <c r="AU35" s="15"/>
      <c r="AW35" s="15"/>
      <c r="AX35" s="15"/>
      <c r="BB35" s="15"/>
      <c r="BN35" s="19"/>
    </row>
    <row r="36" spans="1:66" s="14" customFormat="1" ht="9" customHeight="1">
      <c r="A36" s="44"/>
      <c r="B36" s="125"/>
      <c r="C36" s="125"/>
      <c r="D36" s="105"/>
      <c r="E36" s="156"/>
      <c r="F36" s="157"/>
      <c r="G36" s="166"/>
      <c r="H36" s="152"/>
      <c r="I36" s="154"/>
      <c r="J36" s="152"/>
      <c r="K36" s="153"/>
      <c r="L36" s="154"/>
      <c r="M36" s="154"/>
      <c r="N36" s="155"/>
      <c r="O36" s="43"/>
      <c r="P36" s="16"/>
      <c r="S36" s="17"/>
      <c r="U36" s="17"/>
      <c r="W36" s="18"/>
      <c r="AU36" s="15"/>
      <c r="AW36" s="15"/>
      <c r="AX36" s="15"/>
      <c r="BB36" s="15"/>
      <c r="BN36" s="19"/>
    </row>
    <row r="37" spans="1:66" s="14" customFormat="1" ht="9" customHeight="1">
      <c r="A37" s="44"/>
      <c r="B37" s="125"/>
      <c r="C37" s="125"/>
      <c r="D37" s="105"/>
      <c r="E37" s="156"/>
      <c r="F37" s="157"/>
      <c r="G37" s="166"/>
      <c r="H37" s="152"/>
      <c r="I37" s="154"/>
      <c r="J37" s="152"/>
      <c r="K37" s="153"/>
      <c r="L37" s="154"/>
      <c r="M37" s="154"/>
      <c r="N37" s="155"/>
      <c r="O37" s="43"/>
      <c r="P37" s="16"/>
      <c r="S37" s="17"/>
      <c r="U37" s="17"/>
      <c r="W37" s="18"/>
      <c r="AU37" s="15"/>
      <c r="AW37" s="15"/>
      <c r="AX37" s="15"/>
      <c r="BB37" s="15"/>
      <c r="BN37" s="19"/>
    </row>
    <row r="38" spans="1:68" s="3" customFormat="1" ht="9" customHeight="1">
      <c r="A38" s="127"/>
      <c r="B38" s="125"/>
      <c r="C38" s="125"/>
      <c r="D38" s="144"/>
      <c r="E38" s="145"/>
      <c r="F38" s="151"/>
      <c r="G38" s="166"/>
      <c r="H38" s="152"/>
      <c r="I38" s="154"/>
      <c r="J38" s="152"/>
      <c r="K38" s="153"/>
      <c r="L38" s="154"/>
      <c r="M38" s="154"/>
      <c r="N38" s="155"/>
      <c r="O38" s="28"/>
      <c r="P38" s="20"/>
      <c r="Q38" s="21" t="s">
        <v>8</v>
      </c>
      <c r="T38" s="22">
        <v>0</v>
      </c>
      <c r="U38" s="22">
        <f>$T$17*$G$17</f>
        <v>0</v>
      </c>
      <c r="V38" s="22">
        <v>0</v>
      </c>
      <c r="W38" s="23">
        <f>$V$17*$G$17</f>
        <v>0</v>
      </c>
      <c r="AU38" s="8" t="s">
        <v>30</v>
      </c>
      <c r="AW38" s="8" t="s">
        <v>29</v>
      </c>
      <c r="AX38" s="8" t="s">
        <v>12</v>
      </c>
      <c r="BB38" s="3" t="s">
        <v>28</v>
      </c>
      <c r="BH38" s="24">
        <f>IF($Q$17="základní",$K$17,0)</f>
        <v>0</v>
      </c>
      <c r="BI38" s="24">
        <f>IF($Q$17="snížená",$K$17,0)</f>
        <v>0</v>
      </c>
      <c r="BJ38" s="24">
        <f>IF($Q$17="zákl. přenesená",$K$17,0)</f>
        <v>0</v>
      </c>
      <c r="BK38" s="24">
        <f>IF($Q$17="sníž. přenesená",$K$17,0)</f>
        <v>0</v>
      </c>
      <c r="BL38" s="24">
        <f>IF($Q$17="nulová",$K$17,0)</f>
        <v>0</v>
      </c>
      <c r="BM38" s="8" t="s">
        <v>1</v>
      </c>
      <c r="BN38" s="24">
        <f>ROUND($J$17*$G$17,2)</f>
        <v>0</v>
      </c>
      <c r="BO38" s="8" t="s">
        <v>30</v>
      </c>
      <c r="BP38" s="8" t="s">
        <v>32</v>
      </c>
    </row>
    <row r="39" spans="1:68" s="3" customFormat="1" ht="15.75" customHeight="1">
      <c r="A39" s="127"/>
      <c r="B39" s="106"/>
      <c r="C39" s="106"/>
      <c r="D39" s="117"/>
      <c r="E39" s="118"/>
      <c r="F39" s="119"/>
      <c r="G39" s="120"/>
      <c r="H39" s="114"/>
      <c r="I39" s="109"/>
      <c r="J39" s="114"/>
      <c r="K39" s="114"/>
      <c r="L39" s="110"/>
      <c r="M39" s="110"/>
      <c r="N39" s="111"/>
      <c r="O39" s="28"/>
      <c r="P39" s="116"/>
      <c r="Q39" s="21"/>
      <c r="T39" s="22"/>
      <c r="U39" s="22"/>
      <c r="V39" s="22"/>
      <c r="W39" s="23"/>
      <c r="AU39" s="8"/>
      <c r="AW39" s="8"/>
      <c r="AX39" s="8"/>
      <c r="BB39" s="8"/>
      <c r="BH39" s="24"/>
      <c r="BI39" s="24"/>
      <c r="BJ39" s="24"/>
      <c r="BK39" s="24"/>
      <c r="BL39" s="24"/>
      <c r="BM39" s="8"/>
      <c r="BN39" s="24"/>
      <c r="BO39" s="8"/>
      <c r="BP39" s="8"/>
    </row>
    <row r="40" spans="1:66" s="14" customFormat="1" ht="21" customHeight="1">
      <c r="A40" s="44"/>
      <c r="B40" s="321"/>
      <c r="C40" s="321"/>
      <c r="D40" s="321"/>
      <c r="E40" s="321"/>
      <c r="F40" s="186"/>
      <c r="G40" s="186"/>
      <c r="H40" s="186"/>
      <c r="I40" s="136"/>
      <c r="J40" s="42"/>
      <c r="K40" s="133"/>
      <c r="L40" s="141"/>
      <c r="M40" s="141"/>
      <c r="N40" s="31"/>
      <c r="O40" s="43"/>
      <c r="P40" s="16"/>
      <c r="S40" s="17"/>
      <c r="U40" s="17"/>
      <c r="W40" s="18"/>
      <c r="AU40" s="15"/>
      <c r="AW40" s="15"/>
      <c r="AX40" s="15"/>
      <c r="BB40" s="15"/>
      <c r="BN40" s="19"/>
    </row>
    <row r="41" spans="1:66" s="14" customFormat="1" ht="20.25" customHeight="1">
      <c r="A41" s="44"/>
      <c r="B41" s="320" t="s">
        <v>39</v>
      </c>
      <c r="C41" s="320"/>
      <c r="D41" s="320"/>
      <c r="E41" s="320"/>
      <c r="F41" s="45"/>
      <c r="G41" s="45"/>
      <c r="H41" s="45"/>
      <c r="I41" s="45"/>
      <c r="J41" s="45"/>
      <c r="K41" s="187"/>
      <c r="L41" s="187"/>
      <c r="M41" s="187"/>
      <c r="N41" s="46"/>
      <c r="O41" s="43"/>
      <c r="P41" s="16"/>
      <c r="S41" s="17">
        <f>SUM($S$17:$S$17)</f>
        <v>0</v>
      </c>
      <c r="U41" s="17">
        <f>SUM($U$17:$U$17)</f>
        <v>0</v>
      </c>
      <c r="W41" s="18">
        <f>SUM($W$17:$W$17)</f>
        <v>0</v>
      </c>
      <c r="AU41" s="15"/>
      <c r="AW41" s="15" t="s">
        <v>11</v>
      </c>
      <c r="AX41" s="15" t="s">
        <v>15</v>
      </c>
      <c r="BB41" s="15"/>
      <c r="BN41" s="19">
        <f>SUM($BN$17:$BN$17)</f>
        <v>0</v>
      </c>
    </row>
    <row r="42" spans="1:68" s="3" customFormat="1" ht="40.5">
      <c r="A42" s="127"/>
      <c r="B42" s="125"/>
      <c r="C42" s="125"/>
      <c r="D42" s="144"/>
      <c r="E42" s="145"/>
      <c r="F42" s="151"/>
      <c r="G42" s="166"/>
      <c r="H42" s="152"/>
      <c r="I42" s="154"/>
      <c r="J42" s="152"/>
      <c r="K42" s="153"/>
      <c r="L42" s="154"/>
      <c r="M42" s="154"/>
      <c r="N42" s="155"/>
      <c r="O42" s="28"/>
      <c r="P42" s="20"/>
      <c r="Q42" s="21" t="s">
        <v>8</v>
      </c>
      <c r="T42" s="22">
        <v>0</v>
      </c>
      <c r="U42" s="22">
        <f>$T$17*$G$17</f>
        <v>0</v>
      </c>
      <c r="V42" s="22">
        <v>0</v>
      </c>
      <c r="W42" s="23">
        <f>$V$17*$G$17</f>
        <v>0</v>
      </c>
      <c r="AU42" s="8" t="s">
        <v>30</v>
      </c>
      <c r="AW42" s="8" t="s">
        <v>29</v>
      </c>
      <c r="AX42" s="8" t="s">
        <v>12</v>
      </c>
      <c r="BB42" s="3" t="s">
        <v>28</v>
      </c>
      <c r="BH42" s="24">
        <f>IF($Q$17="základní",$K$17,0)</f>
        <v>0</v>
      </c>
      <c r="BI42" s="24">
        <f>IF($Q$17="snížená",$K$17,0)</f>
        <v>0</v>
      </c>
      <c r="BJ42" s="24">
        <f>IF($Q$17="zákl. přenesená",$K$17,0)</f>
        <v>0</v>
      </c>
      <c r="BK42" s="24">
        <f>IF($Q$17="sníž. přenesená",$K$17,0)</f>
        <v>0</v>
      </c>
      <c r="BL42" s="24">
        <f>IF($Q$17="nulová",$K$17,0)</f>
        <v>0</v>
      </c>
      <c r="BM42" s="8" t="s">
        <v>1</v>
      </c>
      <c r="BN42" s="24">
        <f>ROUND($J$17*$G$17,2)</f>
        <v>0</v>
      </c>
      <c r="BO42" s="8" t="s">
        <v>30</v>
      </c>
      <c r="BP42" s="8" t="s">
        <v>32</v>
      </c>
    </row>
    <row r="43" spans="1:68" s="3" customFormat="1" ht="13.5">
      <c r="A43" s="127"/>
      <c r="B43" s="125"/>
      <c r="C43" s="125"/>
      <c r="D43" s="144"/>
      <c r="E43" s="145"/>
      <c r="F43" s="151"/>
      <c r="G43" s="166"/>
      <c r="H43" s="152"/>
      <c r="I43" s="154"/>
      <c r="J43" s="152"/>
      <c r="K43" s="153"/>
      <c r="L43" s="154"/>
      <c r="M43" s="154"/>
      <c r="N43" s="155"/>
      <c r="O43" s="28"/>
      <c r="P43" s="20"/>
      <c r="Q43" s="21"/>
      <c r="T43" s="22"/>
      <c r="U43" s="22"/>
      <c r="V43" s="22"/>
      <c r="W43" s="23"/>
      <c r="AU43" s="8"/>
      <c r="AW43" s="8"/>
      <c r="AX43" s="8"/>
      <c r="BH43" s="24"/>
      <c r="BI43" s="24"/>
      <c r="BJ43" s="24"/>
      <c r="BK43" s="24"/>
      <c r="BL43" s="24"/>
      <c r="BM43" s="8"/>
      <c r="BN43" s="24"/>
      <c r="BO43" s="8"/>
      <c r="BP43" s="8"/>
    </row>
    <row r="44" spans="1:68" s="3" customFormat="1" ht="13.5">
      <c r="A44" s="127"/>
      <c r="B44" s="125"/>
      <c r="C44" s="125"/>
      <c r="D44" s="144"/>
      <c r="E44" s="145"/>
      <c r="F44" s="151"/>
      <c r="G44" s="166"/>
      <c r="H44" s="152"/>
      <c r="I44" s="154"/>
      <c r="J44" s="152"/>
      <c r="K44" s="153"/>
      <c r="L44" s="154"/>
      <c r="M44" s="154"/>
      <c r="N44" s="155"/>
      <c r="O44" s="28"/>
      <c r="P44" s="20"/>
      <c r="Q44" s="21"/>
      <c r="T44" s="22"/>
      <c r="U44" s="22"/>
      <c r="V44" s="22"/>
      <c r="W44" s="23"/>
      <c r="AU44" s="8"/>
      <c r="AW44" s="8"/>
      <c r="AX44" s="8"/>
      <c r="BH44" s="24"/>
      <c r="BI44" s="24"/>
      <c r="BJ44" s="24"/>
      <c r="BK44" s="24"/>
      <c r="BL44" s="24"/>
      <c r="BM44" s="8"/>
      <c r="BN44" s="24"/>
      <c r="BO44" s="8"/>
      <c r="BP44" s="8"/>
    </row>
    <row r="45" spans="1:68" s="3" customFormat="1" ht="13.5">
      <c r="A45" s="127"/>
      <c r="B45" s="125"/>
      <c r="C45" s="125"/>
      <c r="D45" s="144"/>
      <c r="E45" s="145"/>
      <c r="F45" s="151"/>
      <c r="G45" s="166"/>
      <c r="H45" s="152"/>
      <c r="I45" s="154"/>
      <c r="J45" s="152"/>
      <c r="K45" s="153"/>
      <c r="L45" s="154"/>
      <c r="M45" s="154"/>
      <c r="N45" s="155"/>
      <c r="O45" s="28"/>
      <c r="P45" s="20"/>
      <c r="Q45" s="21"/>
      <c r="T45" s="22"/>
      <c r="U45" s="22"/>
      <c r="V45" s="22"/>
      <c r="W45" s="23"/>
      <c r="AU45" s="8"/>
      <c r="AW45" s="8"/>
      <c r="AX45" s="8"/>
      <c r="BH45" s="24"/>
      <c r="BI45" s="24"/>
      <c r="BJ45" s="24"/>
      <c r="BK45" s="24"/>
      <c r="BL45" s="24"/>
      <c r="BM45" s="8"/>
      <c r="BN45" s="24"/>
      <c r="BO45" s="8"/>
      <c r="BP45" s="8"/>
    </row>
    <row r="46" spans="1:68" s="3" customFormat="1" ht="13.5">
      <c r="A46" s="127"/>
      <c r="B46" s="125"/>
      <c r="C46" s="125"/>
      <c r="D46" s="144"/>
      <c r="E46" s="145"/>
      <c r="F46" s="151"/>
      <c r="G46" s="166"/>
      <c r="H46" s="152"/>
      <c r="I46" s="154"/>
      <c r="J46" s="152"/>
      <c r="K46" s="153"/>
      <c r="L46" s="154"/>
      <c r="M46" s="154"/>
      <c r="N46" s="155"/>
      <c r="O46" s="28"/>
      <c r="P46" s="20"/>
      <c r="Q46" s="21"/>
      <c r="T46" s="22"/>
      <c r="U46" s="22"/>
      <c r="V46" s="22"/>
      <c r="W46" s="23"/>
      <c r="AU46" s="8"/>
      <c r="AW46" s="8"/>
      <c r="AX46" s="8"/>
      <c r="BH46" s="24"/>
      <c r="BI46" s="24"/>
      <c r="BJ46" s="24"/>
      <c r="BK46" s="24"/>
      <c r="BL46" s="24"/>
      <c r="BM46" s="8"/>
      <c r="BN46" s="24"/>
      <c r="BO46" s="8"/>
      <c r="BP46" s="8"/>
    </row>
    <row r="47" spans="1:68" s="3" customFormat="1" ht="13.5">
      <c r="A47" s="127"/>
      <c r="B47" s="125"/>
      <c r="C47" s="125"/>
      <c r="D47" s="144"/>
      <c r="E47" s="145"/>
      <c r="F47" s="151"/>
      <c r="G47" s="166"/>
      <c r="H47" s="152"/>
      <c r="I47" s="154"/>
      <c r="J47" s="152"/>
      <c r="K47" s="153"/>
      <c r="L47" s="154"/>
      <c r="M47" s="154"/>
      <c r="N47" s="155"/>
      <c r="O47" s="28"/>
      <c r="P47" s="20"/>
      <c r="Q47" s="21"/>
      <c r="T47" s="22"/>
      <c r="U47" s="22"/>
      <c r="V47" s="22"/>
      <c r="W47" s="23"/>
      <c r="AU47" s="8"/>
      <c r="AW47" s="8"/>
      <c r="AX47" s="8"/>
      <c r="BH47" s="24"/>
      <c r="BI47" s="24"/>
      <c r="BJ47" s="24"/>
      <c r="BK47" s="24"/>
      <c r="BL47" s="24"/>
      <c r="BM47" s="8"/>
      <c r="BN47" s="24"/>
      <c r="BO47" s="8"/>
      <c r="BP47" s="8"/>
    </row>
    <row r="48" spans="1:68" s="3" customFormat="1" ht="13.5">
      <c r="A48" s="127"/>
      <c r="B48" s="125"/>
      <c r="C48" s="125"/>
      <c r="D48" s="144"/>
      <c r="E48" s="145"/>
      <c r="F48" s="151"/>
      <c r="G48" s="166"/>
      <c r="H48" s="152"/>
      <c r="I48" s="154"/>
      <c r="J48" s="152"/>
      <c r="K48" s="153"/>
      <c r="L48" s="154"/>
      <c r="M48" s="154"/>
      <c r="N48" s="155"/>
      <c r="O48" s="28"/>
      <c r="P48" s="20"/>
      <c r="Q48" s="21"/>
      <c r="T48" s="22"/>
      <c r="U48" s="22"/>
      <c r="V48" s="22"/>
      <c r="W48" s="23"/>
      <c r="AU48" s="8"/>
      <c r="AW48" s="8"/>
      <c r="AX48" s="8"/>
      <c r="BH48" s="24"/>
      <c r="BI48" s="24"/>
      <c r="BJ48" s="24"/>
      <c r="BK48" s="24"/>
      <c r="BL48" s="24"/>
      <c r="BM48" s="8"/>
      <c r="BN48" s="24"/>
      <c r="BO48" s="8"/>
      <c r="BP48" s="8"/>
    </row>
    <row r="49" spans="1:66" s="14" customFormat="1" ht="21" customHeight="1">
      <c r="A49" s="44"/>
      <c r="B49" s="321"/>
      <c r="C49" s="321"/>
      <c r="D49" s="321"/>
      <c r="E49" s="321"/>
      <c r="F49" s="186"/>
      <c r="G49" s="186"/>
      <c r="H49" s="186"/>
      <c r="I49" s="136"/>
      <c r="J49" s="42"/>
      <c r="K49" s="141"/>
      <c r="L49" s="141"/>
      <c r="M49" s="141"/>
      <c r="N49" s="31"/>
      <c r="O49" s="43"/>
      <c r="P49" s="16"/>
      <c r="S49" s="17"/>
      <c r="U49" s="17"/>
      <c r="W49" s="18"/>
      <c r="AU49" s="15"/>
      <c r="AW49" s="15"/>
      <c r="AX49" s="15"/>
      <c r="BB49" s="15"/>
      <c r="BN49" s="19"/>
    </row>
    <row r="50" spans="1:66" s="14" customFormat="1" ht="19.5" customHeight="1">
      <c r="A50" s="44"/>
      <c r="B50" s="322"/>
      <c r="C50" s="322"/>
      <c r="D50" s="322"/>
      <c r="E50" s="322"/>
      <c r="F50" s="179">
        <v>0.304</v>
      </c>
      <c r="G50" s="186"/>
      <c r="I50" s="136"/>
      <c r="J50" s="42"/>
      <c r="K50" s="190"/>
      <c r="L50" s="190"/>
      <c r="M50" s="190"/>
      <c r="N50" s="31"/>
      <c r="O50" s="43"/>
      <c r="P50" s="16"/>
      <c r="S50" s="17"/>
      <c r="U50" s="17"/>
      <c r="W50" s="18"/>
      <c r="AU50" s="15"/>
      <c r="AW50" s="15"/>
      <c r="AX50" s="15"/>
      <c r="BB50" s="15"/>
      <c r="BN50" s="19"/>
    </row>
    <row r="51" spans="1:66" s="14" customFormat="1" ht="19.5" customHeight="1">
      <c r="A51" s="44"/>
      <c r="B51" s="322"/>
      <c r="C51" s="322"/>
      <c r="D51" s="322"/>
      <c r="E51" s="322"/>
      <c r="F51" s="180">
        <v>0.696</v>
      </c>
      <c r="G51" s="183"/>
      <c r="I51" s="136"/>
      <c r="J51" s="42"/>
      <c r="K51" s="190"/>
      <c r="L51" s="190"/>
      <c r="M51" s="190"/>
      <c r="N51" s="31"/>
      <c r="O51" s="43"/>
      <c r="P51" s="16"/>
      <c r="S51" s="17"/>
      <c r="U51" s="17"/>
      <c r="W51" s="18"/>
      <c r="AU51" s="15"/>
      <c r="AW51" s="15"/>
      <c r="AX51" s="15"/>
      <c r="BB51" s="15"/>
      <c r="BN51" s="19"/>
    </row>
    <row r="52" spans="1:54" s="90" customFormat="1" ht="15.75" customHeight="1">
      <c r="A52" s="138"/>
      <c r="B52" s="135"/>
      <c r="C52" s="139"/>
      <c r="D52" s="142"/>
      <c r="E52" s="47" t="s">
        <v>56</v>
      </c>
      <c r="F52" s="47"/>
      <c r="G52" s="47"/>
      <c r="H52" s="140"/>
      <c r="I52" s="140"/>
      <c r="J52" s="140"/>
      <c r="K52" s="113"/>
      <c r="L52" s="113"/>
      <c r="M52" s="113"/>
      <c r="N52" s="91"/>
      <c r="O52" s="92"/>
      <c r="P52" s="93"/>
      <c r="W52" s="94"/>
      <c r="AW52" s="95" t="s">
        <v>31</v>
      </c>
      <c r="AX52" s="95" t="s">
        <v>12</v>
      </c>
      <c r="AY52" s="95" t="s">
        <v>13</v>
      </c>
      <c r="AZ52" s="95" t="s">
        <v>15</v>
      </c>
      <c r="BA52" s="95" t="s">
        <v>1</v>
      </c>
      <c r="BB52" s="95" t="s">
        <v>28</v>
      </c>
    </row>
    <row r="53" spans="1:66" s="14" customFormat="1" ht="13.5">
      <c r="A53" s="44"/>
      <c r="B53" s="125"/>
      <c r="C53" s="125"/>
      <c r="D53" s="144"/>
      <c r="E53" s="145"/>
      <c r="F53" s="151"/>
      <c r="G53" s="166"/>
      <c r="H53" s="152"/>
      <c r="I53" s="154"/>
      <c r="J53" s="152"/>
      <c r="K53" s="153"/>
      <c r="L53" s="154"/>
      <c r="M53" s="154"/>
      <c r="N53" s="155"/>
      <c r="O53" s="43"/>
      <c r="P53" s="16"/>
      <c r="S53" s="17"/>
      <c r="U53" s="17"/>
      <c r="W53" s="18"/>
      <c r="AU53" s="15"/>
      <c r="AW53" s="15"/>
      <c r="AX53" s="15"/>
      <c r="BB53" s="15"/>
      <c r="BN53" s="19"/>
    </row>
    <row r="54" spans="1:66" s="14" customFormat="1" ht="13.5">
      <c r="A54" s="44"/>
      <c r="B54" s="125"/>
      <c r="C54" s="125"/>
      <c r="D54" s="144"/>
      <c r="E54" s="145"/>
      <c r="F54" s="151"/>
      <c r="G54" s="166"/>
      <c r="H54" s="152"/>
      <c r="I54" s="154"/>
      <c r="J54" s="152"/>
      <c r="K54" s="153"/>
      <c r="L54" s="154"/>
      <c r="M54" s="154"/>
      <c r="N54" s="155"/>
      <c r="O54" s="43"/>
      <c r="P54" s="16"/>
      <c r="S54" s="17"/>
      <c r="U54" s="17"/>
      <c r="W54" s="18"/>
      <c r="AU54" s="15"/>
      <c r="AW54" s="15"/>
      <c r="AX54" s="15"/>
      <c r="BB54" s="15"/>
      <c r="BN54" s="19"/>
    </row>
    <row r="55" spans="1:66" s="14" customFormat="1" ht="13.5">
      <c r="A55" s="44"/>
      <c r="B55" s="125"/>
      <c r="C55" s="125"/>
      <c r="D55" s="144"/>
      <c r="E55" s="145"/>
      <c r="F55" s="151"/>
      <c r="G55" s="166"/>
      <c r="H55" s="152"/>
      <c r="I55" s="154"/>
      <c r="J55" s="152"/>
      <c r="K55" s="153"/>
      <c r="L55" s="154"/>
      <c r="M55" s="154"/>
      <c r="N55" s="155"/>
      <c r="O55" s="43"/>
      <c r="P55" s="16"/>
      <c r="S55" s="17"/>
      <c r="U55" s="17"/>
      <c r="W55" s="18"/>
      <c r="AU55" s="15"/>
      <c r="AW55" s="15"/>
      <c r="AX55" s="15"/>
      <c r="BB55" s="15"/>
      <c r="BN55" s="19"/>
    </row>
    <row r="56" spans="1:66" s="14" customFormat="1" ht="13.5">
      <c r="A56" s="44"/>
      <c r="B56" s="125"/>
      <c r="C56" s="125"/>
      <c r="D56" s="144"/>
      <c r="E56" s="145"/>
      <c r="F56" s="151"/>
      <c r="G56" s="166"/>
      <c r="H56" s="152"/>
      <c r="I56" s="154"/>
      <c r="J56" s="152"/>
      <c r="K56" s="153"/>
      <c r="L56" s="154"/>
      <c r="M56" s="154"/>
      <c r="N56" s="155"/>
      <c r="O56" s="43"/>
      <c r="P56" s="16"/>
      <c r="S56" s="17"/>
      <c r="U56" s="17"/>
      <c r="W56" s="18"/>
      <c r="AU56" s="15"/>
      <c r="AW56" s="15"/>
      <c r="AX56" s="15"/>
      <c r="BB56" s="15"/>
      <c r="BN56" s="19"/>
    </row>
    <row r="57" spans="1:66" s="14" customFormat="1" ht="13.5">
      <c r="A57" s="44"/>
      <c r="B57" s="125"/>
      <c r="C57" s="125"/>
      <c r="D57" s="144"/>
      <c r="E57" s="145"/>
      <c r="F57" s="151"/>
      <c r="G57" s="166"/>
      <c r="H57" s="152"/>
      <c r="I57" s="154"/>
      <c r="J57" s="152"/>
      <c r="K57" s="153"/>
      <c r="L57" s="154"/>
      <c r="M57" s="154"/>
      <c r="N57" s="155"/>
      <c r="O57" s="43"/>
      <c r="P57" s="16"/>
      <c r="S57" s="17"/>
      <c r="U57" s="17"/>
      <c r="W57" s="18"/>
      <c r="AU57" s="15"/>
      <c r="AW57" s="15"/>
      <c r="AX57" s="15"/>
      <c r="BB57" s="15"/>
      <c r="BN57" s="19"/>
    </row>
    <row r="58" spans="1:66" s="14" customFormat="1" ht="13.5">
      <c r="A58" s="44"/>
      <c r="B58" s="125"/>
      <c r="C58" s="125"/>
      <c r="D58" s="144"/>
      <c r="E58" s="145"/>
      <c r="F58" s="151"/>
      <c r="G58" s="166"/>
      <c r="H58" s="152"/>
      <c r="I58" s="154"/>
      <c r="J58" s="152"/>
      <c r="K58" s="153"/>
      <c r="L58" s="154"/>
      <c r="M58" s="154"/>
      <c r="N58" s="155"/>
      <c r="O58" s="43"/>
      <c r="P58" s="16"/>
      <c r="S58" s="17"/>
      <c r="U58" s="17"/>
      <c r="W58" s="18"/>
      <c r="AU58" s="15"/>
      <c r="AW58" s="15"/>
      <c r="AX58" s="15"/>
      <c r="BB58" s="15"/>
      <c r="BN58" s="19"/>
    </row>
    <row r="59" spans="1:66" s="85" customFormat="1" ht="13.5">
      <c r="A59" s="137"/>
      <c r="B59" s="165"/>
      <c r="C59" s="165"/>
      <c r="D59" s="168"/>
      <c r="E59" s="169"/>
      <c r="F59" s="170"/>
      <c r="G59" s="171"/>
      <c r="H59" s="153"/>
      <c r="I59" s="153"/>
      <c r="J59" s="153"/>
      <c r="K59" s="153"/>
      <c r="L59" s="153"/>
      <c r="M59" s="153"/>
      <c r="N59" s="172"/>
      <c r="O59" s="83"/>
      <c r="P59" s="84"/>
      <c r="S59" s="86"/>
      <c r="U59" s="86"/>
      <c r="W59" s="87"/>
      <c r="AU59" s="88"/>
      <c r="AW59" s="88"/>
      <c r="AX59" s="88"/>
      <c r="BB59" s="88"/>
      <c r="BN59" s="89"/>
    </row>
    <row r="60" spans="1:66" s="85" customFormat="1" ht="13.5">
      <c r="A60" s="137"/>
      <c r="B60" s="165"/>
      <c r="C60" s="165"/>
      <c r="D60" s="168"/>
      <c r="E60" s="169"/>
      <c r="F60" s="170"/>
      <c r="G60" s="171"/>
      <c r="H60" s="153"/>
      <c r="I60" s="153"/>
      <c r="J60" s="153"/>
      <c r="K60" s="153"/>
      <c r="L60" s="153"/>
      <c r="M60" s="153"/>
      <c r="N60" s="172"/>
      <c r="O60" s="83"/>
      <c r="P60" s="84"/>
      <c r="S60" s="86"/>
      <c r="U60" s="86"/>
      <c r="W60" s="87"/>
      <c r="AU60" s="88"/>
      <c r="AW60" s="88"/>
      <c r="AX60" s="88"/>
      <c r="BB60" s="88"/>
      <c r="BN60" s="89"/>
    </row>
    <row r="61" spans="1:66" s="14" customFormat="1" ht="13.5">
      <c r="A61" s="44"/>
      <c r="B61" s="125"/>
      <c r="C61" s="125"/>
      <c r="D61" s="144"/>
      <c r="E61" s="145"/>
      <c r="F61" s="151"/>
      <c r="G61" s="166"/>
      <c r="H61" s="152"/>
      <c r="I61" s="154"/>
      <c r="J61" s="152"/>
      <c r="K61" s="153"/>
      <c r="L61" s="154"/>
      <c r="M61" s="154"/>
      <c r="N61" s="155"/>
      <c r="O61" s="43"/>
      <c r="P61" s="16"/>
      <c r="S61" s="17"/>
      <c r="U61" s="17"/>
      <c r="W61" s="18"/>
      <c r="AU61" s="15"/>
      <c r="AW61" s="15"/>
      <c r="AX61" s="15"/>
      <c r="BB61" s="15"/>
      <c r="BN61" s="19"/>
    </row>
    <row r="62" spans="1:68" s="3" customFormat="1" ht="13.5">
      <c r="A62" s="127"/>
      <c r="B62" s="106"/>
      <c r="C62" s="106"/>
      <c r="D62" s="117"/>
      <c r="E62" s="118"/>
      <c r="F62" s="119"/>
      <c r="G62" s="120"/>
      <c r="H62" s="108"/>
      <c r="I62" s="109"/>
      <c r="J62" s="108"/>
      <c r="K62" s="114"/>
      <c r="L62" s="110"/>
      <c r="M62" s="110"/>
      <c r="N62" s="111"/>
      <c r="O62" s="28"/>
      <c r="P62" s="116"/>
      <c r="Q62" s="21"/>
      <c r="T62" s="22"/>
      <c r="U62" s="22"/>
      <c r="V62" s="22"/>
      <c r="W62" s="23"/>
      <c r="AU62" s="8"/>
      <c r="AW62" s="8"/>
      <c r="AX62" s="8"/>
      <c r="BB62" s="8"/>
      <c r="BH62" s="24"/>
      <c r="BI62" s="24"/>
      <c r="BJ62" s="24"/>
      <c r="BK62" s="24"/>
      <c r="BL62" s="24"/>
      <c r="BM62" s="8"/>
      <c r="BN62" s="24"/>
      <c r="BO62" s="8"/>
      <c r="BP62" s="8"/>
    </row>
    <row r="63" spans="1:66" s="51" customFormat="1" ht="21" customHeight="1">
      <c r="A63" s="52"/>
      <c r="B63" s="53"/>
      <c r="C63" s="54"/>
      <c r="D63" s="54"/>
      <c r="E63" s="54" t="s">
        <v>39</v>
      </c>
      <c r="F63" s="53"/>
      <c r="G63" s="53"/>
      <c r="H63" s="53"/>
      <c r="I63" s="53"/>
      <c r="J63" s="53"/>
      <c r="K63" s="55"/>
      <c r="L63" s="55"/>
      <c r="M63" s="55">
        <f>L52+L41+L21+L16</f>
        <v>0</v>
      </c>
      <c r="N63" s="56"/>
      <c r="O63" s="54"/>
      <c r="P63" s="57"/>
      <c r="S63" s="58"/>
      <c r="U63" s="58"/>
      <c r="W63" s="59"/>
      <c r="AU63" s="60"/>
      <c r="AW63" s="60"/>
      <c r="AX63" s="60"/>
      <c r="BB63" s="60"/>
      <c r="BN63" s="61"/>
    </row>
    <row r="64" spans="1:66" s="51" customFormat="1" ht="21" customHeight="1">
      <c r="A64" s="52"/>
      <c r="B64" s="53"/>
      <c r="C64" s="54"/>
      <c r="D64" s="54"/>
      <c r="E64" s="54" t="s">
        <v>57</v>
      </c>
      <c r="F64" s="53"/>
      <c r="G64" s="53"/>
      <c r="H64" s="53"/>
      <c r="I64" s="53"/>
      <c r="J64" s="53"/>
      <c r="K64" s="55"/>
      <c r="L64" s="55"/>
      <c r="M64" s="55">
        <f>L33</f>
        <v>0</v>
      </c>
      <c r="N64" s="56"/>
      <c r="O64" s="54"/>
      <c r="P64" s="54"/>
      <c r="S64" s="58"/>
      <c r="U64" s="58"/>
      <c r="W64" s="143"/>
      <c r="AU64" s="60"/>
      <c r="AW64" s="60"/>
      <c r="AX64" s="60"/>
      <c r="BB64" s="60"/>
      <c r="BN64" s="61"/>
    </row>
    <row r="65" spans="1:68" s="3" customFormat="1" ht="27" customHeight="1">
      <c r="A65" s="78"/>
      <c r="B65" s="35" t="s">
        <v>40</v>
      </c>
      <c r="C65" s="35"/>
      <c r="D65" s="36"/>
      <c r="E65" s="37"/>
      <c r="F65" s="38"/>
      <c r="G65" s="39"/>
      <c r="H65" s="39"/>
      <c r="I65" s="39"/>
      <c r="J65" s="40"/>
      <c r="K65" s="40"/>
      <c r="L65" s="40"/>
      <c r="M65" s="173">
        <f>M63+M64</f>
        <v>0</v>
      </c>
      <c r="N65" s="41"/>
      <c r="O65" s="28"/>
      <c r="P65" s="33"/>
      <c r="Q65" s="21"/>
      <c r="T65" s="22"/>
      <c r="U65" s="22"/>
      <c r="V65" s="22"/>
      <c r="W65" s="34"/>
      <c r="AU65" s="8"/>
      <c r="AW65" s="8"/>
      <c r="AX65" s="8"/>
      <c r="BH65" s="24"/>
      <c r="BI65" s="24"/>
      <c r="BJ65" s="24"/>
      <c r="BK65" s="24"/>
      <c r="BL65" s="24"/>
      <c r="BM65" s="8"/>
      <c r="BN65" s="24"/>
      <c r="BO65" s="8"/>
      <c r="BP65" s="8"/>
    </row>
    <row r="66" spans="1:15" s="3" customFormat="1" ht="7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28"/>
    </row>
    <row r="67" s="2" customFormat="1" ht="14.25" customHeight="1"/>
    <row r="69" spans="2:13" ht="29.25" customHeight="1">
      <c r="B69" s="67" t="s">
        <v>41</v>
      </c>
      <c r="C69" s="68"/>
      <c r="D69" s="68"/>
      <c r="E69" s="69"/>
      <c r="F69" s="67"/>
      <c r="G69" s="68" t="s">
        <v>42</v>
      </c>
      <c r="H69" s="68"/>
      <c r="I69" s="68"/>
      <c r="J69" s="69"/>
      <c r="K69" s="67"/>
      <c r="L69" s="69" t="s">
        <v>34</v>
      </c>
      <c r="M69" s="82"/>
    </row>
    <row r="70" spans="2:12" ht="15" customHeight="1">
      <c r="B70" s="331" t="s">
        <v>107</v>
      </c>
      <c r="C70" s="332"/>
      <c r="D70" s="332"/>
      <c r="E70" s="333"/>
      <c r="F70" s="64"/>
      <c r="G70" s="65"/>
      <c r="H70" s="62"/>
      <c r="I70" s="62"/>
      <c r="J70" s="63"/>
      <c r="K70" s="64"/>
      <c r="L70" s="66"/>
    </row>
    <row r="71" spans="2:12" ht="15" customHeight="1">
      <c r="B71" s="331" t="s">
        <v>108</v>
      </c>
      <c r="C71" s="332"/>
      <c r="D71" s="332"/>
      <c r="E71" s="333"/>
      <c r="F71" s="64"/>
      <c r="G71" s="65"/>
      <c r="H71" s="62"/>
      <c r="I71" s="62"/>
      <c r="J71" s="63"/>
      <c r="K71" s="64"/>
      <c r="L71" s="66"/>
    </row>
    <row r="72" spans="2:12" ht="15" customHeight="1">
      <c r="B72" s="331" t="s">
        <v>109</v>
      </c>
      <c r="C72" s="334"/>
      <c r="D72" s="334"/>
      <c r="E72" s="335"/>
      <c r="F72" s="64"/>
      <c r="G72" s="65"/>
      <c r="H72" s="62"/>
      <c r="I72" s="62"/>
      <c r="J72" s="63"/>
      <c r="K72" s="64"/>
      <c r="L72" s="66"/>
    </row>
    <row r="73" spans="2:12" ht="15" customHeight="1">
      <c r="B73" s="331" t="s">
        <v>109</v>
      </c>
      <c r="C73" s="332"/>
      <c r="D73" s="332"/>
      <c r="E73" s="333"/>
      <c r="F73" s="64"/>
      <c r="G73" s="65"/>
      <c r="H73" s="62"/>
      <c r="I73" s="62"/>
      <c r="J73" s="63"/>
      <c r="K73" s="64"/>
      <c r="L73" s="66"/>
    </row>
    <row r="74" spans="2:12" ht="15" customHeight="1">
      <c r="B74" s="331" t="s">
        <v>110</v>
      </c>
      <c r="C74" s="332"/>
      <c r="D74" s="332"/>
      <c r="E74" s="333"/>
      <c r="F74" s="64"/>
      <c r="G74" s="65"/>
      <c r="H74" s="62"/>
      <c r="I74" s="62"/>
      <c r="J74" s="63"/>
      <c r="K74" s="64"/>
      <c r="L74" s="66"/>
    </row>
  </sheetData>
  <sheetProtection/>
  <autoFilter ref="H1:H74"/>
  <mergeCells count="22">
    <mergeCell ref="B70:E70"/>
    <mergeCell ref="B72:E72"/>
    <mergeCell ref="B71:E71"/>
    <mergeCell ref="B73:E73"/>
    <mergeCell ref="B74:E74"/>
    <mergeCell ref="B40:E40"/>
    <mergeCell ref="B41:E41"/>
    <mergeCell ref="D5:G5"/>
    <mergeCell ref="D6:G6"/>
    <mergeCell ref="D7:G7"/>
    <mergeCell ref="D8:G8"/>
    <mergeCell ref="D3:G3"/>
    <mergeCell ref="B13:E13"/>
    <mergeCell ref="B16:E16"/>
    <mergeCell ref="B49:E49"/>
    <mergeCell ref="B50:E50"/>
    <mergeCell ref="B51:E51"/>
    <mergeCell ref="B14:E14"/>
    <mergeCell ref="B15:E15"/>
    <mergeCell ref="B21:H21"/>
    <mergeCell ref="B20:E20"/>
    <mergeCell ref="B33:I33"/>
  </mergeCell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56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Libor</dc:creator>
  <cp:keywords/>
  <dc:description/>
  <cp:lastModifiedBy>Fiala Milan</cp:lastModifiedBy>
  <cp:lastPrinted>2016-02-26T11:36:14Z</cp:lastPrinted>
  <dcterms:created xsi:type="dcterms:W3CDTF">2014-06-12T10:11:08Z</dcterms:created>
  <dcterms:modified xsi:type="dcterms:W3CDTF">2016-11-25T09:45:19Z</dcterms:modified>
  <cp:category/>
  <cp:version/>
  <cp:contentType/>
  <cp:contentStatus/>
</cp:coreProperties>
</file>