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856" activeTab="1"/>
  </bookViews>
  <sheets>
    <sheet name="Krycí list rozpočtu" sheetId="5" r:id="rId1"/>
    <sheet name="rozpočet" sheetId="6" r:id="rId2"/>
  </sheets>
  <definedNames>
    <definedName name="_xlnm.Print_Area" localSheetId="0">'Krycí list rozpočtu'!$A$1:$I$32</definedName>
    <definedName name="_xlnm.Print_Area" localSheetId="1">'rozpočet'!$A$1:$G$30</definedName>
  </definedNames>
  <calcPr calcId="162913"/>
</workbook>
</file>

<file path=xl/sharedStrings.xml><?xml version="1.0" encoding="utf-8"?>
<sst xmlns="http://schemas.openxmlformats.org/spreadsheetml/2006/main" count="146" uniqueCount="123">
  <si>
    <t>02710</t>
  </si>
  <si>
    <t>KPL</t>
  </si>
  <si>
    <t>M3</t>
  </si>
  <si>
    <t>M</t>
  </si>
  <si>
    <t>M2</t>
  </si>
  <si>
    <t>SPOJOVACÍ POSTŘIK Z EMULZE DO 0,5KG/M2</t>
  </si>
  <si>
    <t>ČIŠTĚNÍ KRAJNIC OD NÁNOSU TL. DO 100MM  (vč. odvozu na skládku)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</si>
  <si>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</si>
  <si>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</si>
  <si>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</si>
  <si>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</si>
  <si>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</si>
  <si>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</si>
  <si>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</si>
  <si>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</si>
  <si>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</si>
  <si>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</si>
  <si>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</si>
  <si>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</si>
  <si>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</si>
  <si>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</si>
  <si>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</si>
  <si>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</si>
  <si>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</si>
  <si>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</si>
  <si>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</si>
  <si>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</si>
  <si>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</si>
  <si>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</si>
  <si>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</si>
  <si>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</si>
  <si>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</si>
  <si>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</si>
  <si>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</si>
  <si>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</si>
  <si>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</si>
  <si>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</si>
  <si>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</si>
  <si>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</si>
  <si>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</si>
  <si>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</si>
  <si>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</si>
  <si>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</si>
  <si>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</si>
  <si>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</si>
  <si>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</si>
  <si>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</si>
  <si>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</si>
  <si>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</si>
  <si>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</si>
  <si>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</si>
  <si>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</si>
  <si>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</si>
  <si>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</si>
  <si>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</si>
  <si>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</si>
  <si>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</si>
  <si>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</si>
  <si>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</si>
  <si>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</si>
  <si>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</si>
  <si>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</si>
  <si>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</si>
  <si>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</si>
  <si>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</si>
  <si>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</si>
  <si>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</si>
  <si>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</si>
  <si>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</si>
  <si>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</si>
  <si>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</si>
  <si>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</si>
  <si>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</si>
  <si>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</si>
  <si>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</si>
  <si>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</si>
  <si>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</si>
  <si>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</si>
  <si>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POMOC. PRÁCE ZŘÍZENÍ NEBO ZAJIŠŤĚNÍ OBJÍŽĎKY A PŘÍSTUP. CESTY</t>
  </si>
  <si>
    <t>OČIŠTĚNÍ ASFALTOVÝCH VOZOVEK ZAMETENÍM (samosběr)</t>
  </si>
  <si>
    <t>TĚSNĚNÍ DILATAČ. SPAR ASF. ZÁLIVKOU PRŮŘEZ DO 200MM2</t>
  </si>
  <si>
    <t xml:space="preserve">Schválil </t>
  </si>
  <si>
    <t>Zpracoval</t>
  </si>
  <si>
    <t>KSÚS Středočeského kraje příspěvková organizace</t>
  </si>
  <si>
    <t>Opravy 2019</t>
  </si>
  <si>
    <t>vedoucí PÚ: Jiří Šrankota</t>
  </si>
  <si>
    <t>vedoucí TSÚ: JUDr.Luděk Beneš</t>
  </si>
  <si>
    <t>574A44</t>
  </si>
  <si>
    <t>ASFALTOVÝ BETON PRO OBRUSNÉ VRSTVY ACO 11+, 11S TL. 50MM</t>
  </si>
  <si>
    <t>ŘEZÁNÍ ASFALTOVÉHO KRYTU VOZOVEK TL DO 50MM</t>
  </si>
  <si>
    <t>POPLATKY ZA SKLÁDKU TYP S-00</t>
  </si>
  <si>
    <t>ZPEVNĚNÍ KRAJNIC Z RECYKLOVANÉHO MATERIÁLU TL. DO 100MM</t>
  </si>
  <si>
    <t>KUS</t>
  </si>
  <si>
    <t>VÝŠKOVÁ ÚPRAVA MŘÍŽÍ</t>
  </si>
  <si>
    <t>VÝŠKOVÁ ÚPRAVA KRYCÍCH HRNCŮ</t>
  </si>
  <si>
    <t xml:space="preserve">                                                                   Dodavatel odkoupí recyklát za cenu 30Kč/t - vytěženo 800 t</t>
  </si>
  <si>
    <t>správní cestmistr: Miloslava Kubová</t>
  </si>
  <si>
    <t>FRÉZOVÁNÍ ZPEVNĚNÝCH PLOCH ASFALTOVÝCH 50MM, ODVOZ DO 8KM</t>
  </si>
  <si>
    <t>014121</t>
  </si>
  <si>
    <t>VODOROVNÉ DOPRAVNÍ ZNAČENÍ BARVOU HLADKÉ - DODÁVKA A POKLÁDKA</t>
  </si>
  <si>
    <t>III/10249 Kozárovice - průtah</t>
  </si>
  <si>
    <t xml:space="preserve"> silnice č. III/10249,   km 2,000 - 2,763</t>
  </si>
  <si>
    <t>František Šíma</t>
  </si>
  <si>
    <t>silnice č. III/10249 Kozárovice průtah,   km 2,000 - 2,763</t>
  </si>
  <si>
    <t>Kozárovice</t>
  </si>
  <si>
    <t>provozní cestmistr: František Šíma</t>
  </si>
  <si>
    <t>574A04</t>
  </si>
  <si>
    <t>VYROVNÁVKA  ACO 11+</t>
  </si>
  <si>
    <t>FRĚZOVÁNÍ DILATAČNÍCH SPÁR ZA STUDENA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</si>
  <si>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</si>
  <si>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</si>
  <si>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</si>
  <si>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</si>
  <si>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</si>
  <si>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</si>
  <si>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</si>
  <si>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</si>
  <si>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</si>
  <si>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</si>
  <si>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</si>
  <si>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</si>
  <si>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15.</t>
  </si>
  <si>
    <t>Zdroj položek/cen: www.sfdi.cz (OTSKP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</si>
</sst>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"/>
    <numFmt numFmtId="165" formatCode="00000"/>
  </numFmts>
  <fonts count="21">
    <font>
      <sz val="8"/>
      <name val="MS Sans Serif"/>
      <family val="2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4" fontId="6" fillId="2" borderId="3" xfId="0" applyNumberFormat="1" applyFont="1" applyFill="1" applyBorder="1" applyAlignment="1" applyProtection="1">
      <alignment horizontal="right" vertical="center"/>
      <protection/>
    </xf>
    <xf numFmtId="4" fontId="6" fillId="2" borderId="4" xfId="0" applyNumberFormat="1" applyFont="1" applyFill="1" applyBorder="1" applyAlignment="1" applyProtection="1">
      <alignment horizontal="right"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2" borderId="9" xfId="0" applyNumberFormat="1" applyFont="1" applyFill="1" applyBorder="1" applyAlignment="1" applyProtection="1">
      <alignment horizontal="center" vertical="center"/>
      <protection/>
    </xf>
    <xf numFmtId="49" fontId="8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top" wrapText="1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vertical="top"/>
      <protection/>
    </xf>
    <xf numFmtId="1" fontId="1" fillId="0" borderId="12" xfId="0" applyNumberFormat="1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vertical="center"/>
      <protection/>
    </xf>
    <xf numFmtId="0" fontId="12" fillId="3" borderId="14" xfId="0" applyFont="1" applyFill="1" applyBorder="1" applyAlignment="1" applyProtection="1">
      <alignment horizontal="center" vertical="center"/>
      <protection/>
    </xf>
    <xf numFmtId="0" fontId="12" fillId="3" borderId="15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4" fillId="0" borderId="16" xfId="0" applyNumberFormat="1" applyFont="1" applyFill="1" applyBorder="1" applyAlignment="1" applyProtection="1">
      <alignment vertical="center"/>
      <protection/>
    </xf>
    <xf numFmtId="4" fontId="4" fillId="0" borderId="4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 vertical="center"/>
      <protection/>
    </xf>
    <xf numFmtId="4" fontId="5" fillId="0" borderId="8" xfId="0" applyNumberFormat="1" applyFont="1" applyBorder="1" applyAlignment="1" applyProtection="1">
      <alignment vertical="center"/>
      <protection/>
    </xf>
    <xf numFmtId="4" fontId="5" fillId="0" borderId="4" xfId="0" applyNumberFormat="1" applyFont="1" applyBorder="1" applyAlignment="1" applyProtection="1">
      <alignment horizontal="right" vertical="center"/>
      <protection/>
    </xf>
    <xf numFmtId="4" fontId="12" fillId="0" borderId="3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vertical="center"/>
      <protection/>
    </xf>
    <xf numFmtId="0" fontId="12" fillId="3" borderId="15" xfId="0" applyFont="1" applyFill="1" applyBorder="1" applyAlignment="1" applyProtection="1">
      <alignment horizontal="right" vertical="center"/>
      <protection/>
    </xf>
    <xf numFmtId="0" fontId="12" fillId="3" borderId="22" xfId="0" applyFont="1" applyFill="1" applyBorder="1" applyAlignment="1" applyProtection="1">
      <alignment horizontal="right" vertical="center"/>
      <protection/>
    </xf>
    <xf numFmtId="0" fontId="12" fillId="3" borderId="1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" fillId="0" borderId="20" xfId="0" applyFont="1" applyFill="1" applyBorder="1" applyAlignment="1" applyProtection="1">
      <alignment vertical="center"/>
      <protection locked="0"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 applyProtection="1">
      <alignment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horizontal="center" vertical="top" wrapText="1"/>
      <protection/>
    </xf>
    <xf numFmtId="49" fontId="1" fillId="4" borderId="25" xfId="0" applyNumberFormat="1" applyFont="1" applyFill="1" applyBorder="1" applyAlignment="1" applyProtection="1">
      <alignment horizontal="center" vertical="center"/>
      <protection locked="0"/>
    </xf>
    <xf numFmtId="165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32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14" fontId="4" fillId="0" borderId="3" xfId="0" applyNumberFormat="1" applyFont="1" applyFill="1" applyBorder="1" applyAlignment="1" applyProtection="1">
      <alignment horizontal="left" vertical="center"/>
      <protection/>
    </xf>
    <xf numFmtId="14" fontId="4" fillId="0" borderId="4" xfId="0" applyNumberFormat="1" applyFont="1" applyFill="1" applyBorder="1" applyAlignment="1" applyProtection="1">
      <alignment horizontal="left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9" fontId="6" fillId="2" borderId="8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49" fontId="6" fillId="2" borderId="4" xfId="0" applyNumberFormat="1" applyFont="1" applyFill="1" applyBorder="1" applyAlignment="1" applyProtection="1">
      <alignment horizontal="left" vertical="center"/>
      <protection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19" fillId="5" borderId="32" xfId="0" applyNumberFormat="1" applyFont="1" applyFill="1" applyBorder="1" applyAlignment="1" applyProtection="1">
      <alignment horizontal="center" vertical="center"/>
      <protection/>
    </xf>
    <xf numFmtId="0" fontId="19" fillId="5" borderId="33" xfId="0" applyNumberFormat="1" applyFont="1" applyFill="1" applyBorder="1" applyAlignment="1" applyProtection="1">
      <alignment horizontal="center" vertical="center"/>
      <protection/>
    </xf>
    <xf numFmtId="0" fontId="19" fillId="5" borderId="34" xfId="0" applyNumberFormat="1" applyFont="1" applyFill="1" applyBorder="1" applyAlignment="1" applyProtection="1">
      <alignment horizontal="center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49" fontId="19" fillId="0" borderId="41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0" fontId="19" fillId="0" borderId="42" xfId="0" applyNumberFormat="1" applyFont="1" applyFill="1" applyBorder="1" applyAlignment="1" applyProtection="1">
      <alignment horizontal="left" vertical="center"/>
      <protection/>
    </xf>
    <xf numFmtId="0" fontId="19" fillId="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38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5076825"/>
          <a:ext cx="270510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M28" sqref="M28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65" customHeight="1" thickBot="1">
      <c r="A1" s="99" t="s">
        <v>55</v>
      </c>
      <c r="B1" s="100"/>
      <c r="C1" s="100"/>
      <c r="D1" s="100"/>
      <c r="E1" s="100"/>
      <c r="F1" s="100"/>
      <c r="G1" s="100"/>
      <c r="H1" s="100"/>
      <c r="I1" s="100"/>
    </row>
    <row r="2" spans="1:10" ht="12.75" customHeight="1">
      <c r="A2" s="101" t="s">
        <v>54</v>
      </c>
      <c r="B2" s="102"/>
      <c r="C2" s="105" t="s">
        <v>100</v>
      </c>
      <c r="D2" s="105"/>
      <c r="E2" s="107" t="s">
        <v>53</v>
      </c>
      <c r="F2" s="108" t="s">
        <v>83</v>
      </c>
      <c r="G2" s="109"/>
      <c r="H2" s="107" t="s">
        <v>48</v>
      </c>
      <c r="I2" s="112" t="s">
        <v>71</v>
      </c>
      <c r="J2" s="4"/>
    </row>
    <row r="3" spans="1:10" ht="10.5">
      <c r="A3" s="103"/>
      <c r="B3" s="104"/>
      <c r="C3" s="106"/>
      <c r="D3" s="106"/>
      <c r="E3" s="104"/>
      <c r="F3" s="110"/>
      <c r="G3" s="111"/>
      <c r="H3" s="104"/>
      <c r="I3" s="113"/>
      <c r="J3" s="4"/>
    </row>
    <row r="4" spans="1:10" ht="12.75" customHeight="1">
      <c r="A4" s="115" t="s">
        <v>52</v>
      </c>
      <c r="B4" s="104"/>
      <c r="C4" s="121" t="s">
        <v>84</v>
      </c>
      <c r="D4" s="122"/>
      <c r="E4" s="120" t="s">
        <v>51</v>
      </c>
      <c r="F4" s="120"/>
      <c r="G4" s="104"/>
      <c r="H4" s="120" t="s">
        <v>48</v>
      </c>
      <c r="I4" s="114"/>
      <c r="J4" s="4"/>
    </row>
    <row r="5" spans="1:10" ht="10.5">
      <c r="A5" s="103"/>
      <c r="B5" s="104"/>
      <c r="C5" s="123"/>
      <c r="D5" s="124"/>
      <c r="E5" s="104"/>
      <c r="F5" s="104"/>
      <c r="G5" s="104"/>
      <c r="H5" s="104"/>
      <c r="I5" s="113"/>
      <c r="J5" s="4"/>
    </row>
    <row r="6" spans="1:10" ht="13.2" customHeight="1">
      <c r="A6" s="115" t="s">
        <v>50</v>
      </c>
      <c r="B6" s="104"/>
      <c r="C6" s="116" t="s">
        <v>101</v>
      </c>
      <c r="D6" s="117"/>
      <c r="E6" s="120" t="s">
        <v>49</v>
      </c>
      <c r="F6" s="120"/>
      <c r="G6" s="104"/>
      <c r="H6" s="120" t="s">
        <v>48</v>
      </c>
      <c r="I6" s="114"/>
      <c r="J6" s="4"/>
    </row>
    <row r="7" spans="1:10" ht="10.5">
      <c r="A7" s="103"/>
      <c r="B7" s="104"/>
      <c r="C7" s="118"/>
      <c r="D7" s="119"/>
      <c r="E7" s="104"/>
      <c r="F7" s="104"/>
      <c r="G7" s="104"/>
      <c r="H7" s="104"/>
      <c r="I7" s="113"/>
      <c r="J7" s="4"/>
    </row>
    <row r="8" spans="1:10" ht="10.5">
      <c r="A8" s="115" t="s">
        <v>47</v>
      </c>
      <c r="B8" s="104"/>
      <c r="C8" s="126"/>
      <c r="D8" s="104"/>
      <c r="E8" s="120" t="s">
        <v>46</v>
      </c>
      <c r="F8" s="104"/>
      <c r="G8" s="104"/>
      <c r="H8" s="120" t="s">
        <v>45</v>
      </c>
      <c r="I8" s="114" t="s">
        <v>121</v>
      </c>
      <c r="J8" s="4"/>
    </row>
    <row r="9" spans="1:10" ht="10.5">
      <c r="A9" s="103"/>
      <c r="B9" s="104"/>
      <c r="C9" s="104"/>
      <c r="D9" s="104"/>
      <c r="E9" s="104"/>
      <c r="F9" s="104"/>
      <c r="G9" s="104"/>
      <c r="H9" s="104"/>
      <c r="I9" s="113"/>
      <c r="J9" s="4"/>
    </row>
    <row r="10" spans="1:10" ht="10.5">
      <c r="A10" s="115" t="s">
        <v>44</v>
      </c>
      <c r="B10" s="104"/>
      <c r="C10" s="120"/>
      <c r="D10" s="104"/>
      <c r="E10" s="120" t="s">
        <v>43</v>
      </c>
      <c r="F10" s="120" t="s">
        <v>102</v>
      </c>
      <c r="G10" s="104"/>
      <c r="H10" s="120" t="s">
        <v>42</v>
      </c>
      <c r="I10" s="125">
        <v>43514</v>
      </c>
      <c r="J10" s="4"/>
    </row>
    <row r="11" spans="1:10" ht="10.5">
      <c r="A11" s="103"/>
      <c r="B11" s="104"/>
      <c r="C11" s="104"/>
      <c r="D11" s="104"/>
      <c r="E11" s="104"/>
      <c r="F11" s="104"/>
      <c r="G11" s="104"/>
      <c r="H11" s="104"/>
      <c r="I11" s="113"/>
      <c r="J11" s="4"/>
    </row>
    <row r="12" spans="1:9" ht="23.4" customHeight="1" thickBot="1">
      <c r="A12" s="127" t="s">
        <v>41</v>
      </c>
      <c r="B12" s="128"/>
      <c r="C12" s="128"/>
      <c r="D12" s="128"/>
      <c r="E12" s="128"/>
      <c r="F12" s="128"/>
      <c r="G12" s="128"/>
      <c r="H12" s="128"/>
      <c r="I12" s="129"/>
    </row>
    <row r="13" spans="1:10" ht="26.4" customHeight="1">
      <c r="A13" s="20" t="s">
        <v>40</v>
      </c>
      <c r="B13" s="130" t="s">
        <v>39</v>
      </c>
      <c r="C13" s="131"/>
      <c r="D13" s="19" t="s">
        <v>38</v>
      </c>
      <c r="E13" s="130" t="s">
        <v>37</v>
      </c>
      <c r="F13" s="131"/>
      <c r="G13" s="19" t="s">
        <v>36</v>
      </c>
      <c r="H13" s="130" t="s">
        <v>35</v>
      </c>
      <c r="I13" s="132"/>
      <c r="J13" s="4"/>
    </row>
    <row r="14" spans="1:10" ht="15.15" customHeight="1">
      <c r="A14" s="14" t="s">
        <v>34</v>
      </c>
      <c r="B14" s="16" t="s">
        <v>24</v>
      </c>
      <c r="C14" s="13">
        <f>SUM(rozpočet!G26)</f>
        <v>0</v>
      </c>
      <c r="D14" s="133" t="s">
        <v>33</v>
      </c>
      <c r="E14" s="134"/>
      <c r="F14" s="13">
        <v>0</v>
      </c>
      <c r="G14" s="133" t="s">
        <v>32</v>
      </c>
      <c r="H14" s="134"/>
      <c r="I14" s="12">
        <v>0</v>
      </c>
      <c r="J14" s="4"/>
    </row>
    <row r="15" spans="1:11" ht="15.15" customHeight="1">
      <c r="A15" s="14"/>
      <c r="B15" s="16" t="s">
        <v>22</v>
      </c>
      <c r="C15" s="13">
        <v>0</v>
      </c>
      <c r="D15" s="133" t="s">
        <v>31</v>
      </c>
      <c r="E15" s="134"/>
      <c r="F15" s="13">
        <v>0</v>
      </c>
      <c r="G15" s="133" t="s">
        <v>30</v>
      </c>
      <c r="H15" s="134"/>
      <c r="I15" s="12">
        <v>0</v>
      </c>
      <c r="J15" s="4"/>
      <c r="K15" s="18"/>
    </row>
    <row r="16" spans="1:10" ht="15.15" customHeight="1">
      <c r="A16" s="14" t="s">
        <v>29</v>
      </c>
      <c r="B16" s="16" t="s">
        <v>24</v>
      </c>
      <c r="C16" s="13">
        <v>0</v>
      </c>
      <c r="D16" s="133" t="s">
        <v>28</v>
      </c>
      <c r="E16" s="134"/>
      <c r="F16" s="13">
        <v>0</v>
      </c>
      <c r="G16" s="133" t="s">
        <v>27</v>
      </c>
      <c r="H16" s="134"/>
      <c r="I16" s="12">
        <v>0</v>
      </c>
      <c r="J16" s="4"/>
    </row>
    <row r="17" spans="1:10" ht="15.15" customHeight="1">
      <c r="A17" s="14"/>
      <c r="B17" s="16" t="s">
        <v>22</v>
      </c>
      <c r="C17" s="13">
        <v>0</v>
      </c>
      <c r="D17" s="133"/>
      <c r="E17" s="134"/>
      <c r="F17" s="17"/>
      <c r="G17" s="133" t="s">
        <v>26</v>
      </c>
      <c r="H17" s="134"/>
      <c r="I17" s="12">
        <v>0</v>
      </c>
      <c r="J17" s="4"/>
    </row>
    <row r="18" spans="1:10" ht="15.15" customHeight="1">
      <c r="A18" s="14" t="s">
        <v>25</v>
      </c>
      <c r="B18" s="16" t="s">
        <v>24</v>
      </c>
      <c r="C18" s="13">
        <v>0</v>
      </c>
      <c r="D18" s="133"/>
      <c r="E18" s="134"/>
      <c r="F18" s="17"/>
      <c r="G18" s="133" t="s">
        <v>23</v>
      </c>
      <c r="H18" s="134"/>
      <c r="I18" s="12">
        <v>0</v>
      </c>
      <c r="J18" s="4"/>
    </row>
    <row r="19" spans="1:10" ht="15.15" customHeight="1">
      <c r="A19" s="14"/>
      <c r="B19" s="16" t="s">
        <v>22</v>
      </c>
      <c r="C19" s="13">
        <v>0</v>
      </c>
      <c r="D19" s="133"/>
      <c r="E19" s="134"/>
      <c r="F19" s="17"/>
      <c r="G19" s="133" t="s">
        <v>21</v>
      </c>
      <c r="H19" s="134"/>
      <c r="I19" s="12">
        <v>0</v>
      </c>
      <c r="J19" s="4"/>
    </row>
    <row r="20" spans="1:10" ht="15.15" customHeight="1">
      <c r="A20" s="140" t="s">
        <v>20</v>
      </c>
      <c r="B20" s="136"/>
      <c r="C20" s="13">
        <v>0</v>
      </c>
      <c r="D20" s="133"/>
      <c r="E20" s="134"/>
      <c r="F20" s="17"/>
      <c r="G20" s="133"/>
      <c r="H20" s="134"/>
      <c r="I20" s="15"/>
      <c r="J20" s="4"/>
    </row>
    <row r="21" spans="1:10" ht="15.15" customHeight="1">
      <c r="A21" s="140" t="s">
        <v>19</v>
      </c>
      <c r="B21" s="136"/>
      <c r="C21" s="13">
        <v>0</v>
      </c>
      <c r="D21" s="133"/>
      <c r="E21" s="134"/>
      <c r="F21" s="17"/>
      <c r="G21" s="133"/>
      <c r="H21" s="134"/>
      <c r="I21" s="15"/>
      <c r="J21" s="4"/>
    </row>
    <row r="22" spans="1:10" ht="16.65" customHeight="1">
      <c r="A22" s="140" t="s">
        <v>18</v>
      </c>
      <c r="B22" s="136"/>
      <c r="C22" s="13">
        <f>SUM(C14:C21)</f>
        <v>0</v>
      </c>
      <c r="D22" s="135" t="s">
        <v>17</v>
      </c>
      <c r="E22" s="136"/>
      <c r="F22" s="13">
        <f>SUM(F14:F21)</f>
        <v>0</v>
      </c>
      <c r="G22" s="135" t="s">
        <v>16</v>
      </c>
      <c r="H22" s="136"/>
      <c r="I22" s="12">
        <f>SUM(I14:I21)</f>
        <v>0</v>
      </c>
      <c r="J22" s="4"/>
    </row>
    <row r="23" spans="1:9" ht="10.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.15" customHeight="1">
      <c r="A24" s="137" t="s">
        <v>15</v>
      </c>
      <c r="B24" s="138"/>
      <c r="C24" s="8">
        <v>0</v>
      </c>
      <c r="D24" s="4"/>
      <c r="E24" s="4"/>
      <c r="F24" s="4"/>
      <c r="G24" s="4"/>
      <c r="H24" s="4"/>
      <c r="I24" s="5"/>
    </row>
    <row r="25" spans="1:10" ht="15.15" customHeight="1">
      <c r="A25" s="137" t="s">
        <v>14</v>
      </c>
      <c r="B25" s="138"/>
      <c r="C25" s="8">
        <v>0</v>
      </c>
      <c r="D25" s="139" t="s">
        <v>13</v>
      </c>
      <c r="E25" s="138"/>
      <c r="F25" s="8">
        <f>ROUND(C25*(14/100),2)</f>
        <v>0</v>
      </c>
      <c r="G25" s="139" t="s">
        <v>12</v>
      </c>
      <c r="H25" s="138"/>
      <c r="I25" s="7">
        <f>SUM(C24:C26)</f>
        <v>0</v>
      </c>
      <c r="J25" s="4"/>
    </row>
    <row r="26" spans="1:10" ht="15.15" customHeight="1">
      <c r="A26" s="137" t="s">
        <v>11</v>
      </c>
      <c r="B26" s="138"/>
      <c r="C26" s="8">
        <f>C22+F22*I22</f>
        <v>0</v>
      </c>
      <c r="D26" s="139" t="s">
        <v>10</v>
      </c>
      <c r="E26" s="138"/>
      <c r="F26" s="8">
        <f>ROUND(C26*(21/100),2)</f>
        <v>0</v>
      </c>
      <c r="G26" s="139" t="s">
        <v>9</v>
      </c>
      <c r="H26" s="138"/>
      <c r="I26" s="7">
        <f>SUM(F25:F26)+I25</f>
        <v>0</v>
      </c>
      <c r="J26" s="4"/>
    </row>
    <row r="27" spans="1:9" ht="10.5">
      <c r="A27" s="6"/>
      <c r="B27" s="4"/>
      <c r="C27" s="4"/>
      <c r="D27" s="4"/>
      <c r="E27" s="4"/>
      <c r="F27" s="4"/>
      <c r="G27" s="4"/>
      <c r="H27" s="4"/>
      <c r="I27" s="5"/>
    </row>
    <row r="28" spans="1:10" ht="14.4" customHeight="1">
      <c r="A28" s="148"/>
      <c r="B28" s="149"/>
      <c r="C28" s="150"/>
      <c r="D28" s="141" t="s">
        <v>81</v>
      </c>
      <c r="E28" s="142"/>
      <c r="F28" s="161"/>
      <c r="G28" s="141" t="s">
        <v>82</v>
      </c>
      <c r="H28" s="142"/>
      <c r="I28" s="143"/>
      <c r="J28" s="4"/>
    </row>
    <row r="29" spans="1:10" ht="14.4" customHeight="1">
      <c r="A29" s="151"/>
      <c r="B29" s="152"/>
      <c r="C29" s="153"/>
      <c r="D29" s="144" t="s">
        <v>85</v>
      </c>
      <c r="E29" s="145"/>
      <c r="F29" s="146"/>
      <c r="G29" s="144" t="s">
        <v>105</v>
      </c>
      <c r="H29" s="145"/>
      <c r="I29" s="147"/>
      <c r="J29" s="4"/>
    </row>
    <row r="30" spans="1:10" ht="14.4" customHeight="1">
      <c r="A30" s="151"/>
      <c r="B30" s="152"/>
      <c r="C30" s="153"/>
      <c r="D30" s="144" t="s">
        <v>86</v>
      </c>
      <c r="E30" s="145"/>
      <c r="F30" s="146"/>
      <c r="G30" s="144" t="s">
        <v>96</v>
      </c>
      <c r="H30" s="145"/>
      <c r="I30" s="147"/>
      <c r="J30" s="4"/>
    </row>
    <row r="31" spans="1:10" ht="14.4" customHeight="1">
      <c r="A31" s="151"/>
      <c r="B31" s="152"/>
      <c r="C31" s="153"/>
      <c r="D31" s="144"/>
      <c r="E31" s="145"/>
      <c r="F31" s="146"/>
      <c r="G31" s="144"/>
      <c r="H31" s="145"/>
      <c r="I31" s="147"/>
      <c r="J31" s="4"/>
    </row>
    <row r="32" spans="1:10" ht="25.5" customHeight="1" thickBot="1">
      <c r="A32" s="154"/>
      <c r="B32" s="155"/>
      <c r="C32" s="156"/>
      <c r="D32" s="157" t="s">
        <v>8</v>
      </c>
      <c r="E32" s="158"/>
      <c r="F32" s="159"/>
      <c r="G32" s="157" t="s">
        <v>8</v>
      </c>
      <c r="H32" s="158"/>
      <c r="I32" s="160"/>
      <c r="J32" s="4"/>
    </row>
    <row r="33" spans="1:9" ht="10.5">
      <c r="A33" s="4"/>
      <c r="B33" s="4"/>
      <c r="C33" s="4"/>
      <c r="D33" s="4"/>
      <c r="E33" s="4"/>
      <c r="F33" s="4"/>
      <c r="G33" s="4"/>
      <c r="H33" s="4"/>
      <c r="I33" s="4"/>
    </row>
  </sheetData>
  <mergeCells count="74"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D30:F30"/>
    <mergeCell ref="G30:I30"/>
    <mergeCell ref="D31:F31"/>
    <mergeCell ref="G31:I31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A21:B21"/>
    <mergeCell ref="D21:E21"/>
    <mergeCell ref="G21:H21"/>
    <mergeCell ref="A22:B22"/>
    <mergeCell ref="D22:E22"/>
    <mergeCell ref="G25:H25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 topLeftCell="A1">
      <selection activeCell="F8" sqref="F8:G8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18.66015625" style="24" customWidth="1"/>
    <col min="8" max="8" width="14.33203125" style="23" customWidth="1"/>
    <col min="9" max="9" width="10.5" style="22" customWidth="1"/>
    <col min="10" max="10" width="24.16015625" style="21" customWidth="1"/>
    <col min="11" max="16384" width="10.5" style="21" customWidth="1"/>
  </cols>
  <sheetData>
    <row r="1" spans="1:9" s="1" customFormat="1" ht="27.75" customHeight="1">
      <c r="A1" s="163" t="s">
        <v>70</v>
      </c>
      <c r="B1" s="163"/>
      <c r="C1" s="163"/>
      <c r="D1" s="163"/>
      <c r="E1" s="163"/>
      <c r="F1" s="163"/>
      <c r="G1" s="163"/>
      <c r="H1" s="49"/>
      <c r="I1" s="35"/>
    </row>
    <row r="2" spans="2:9" s="1" customFormat="1" ht="12.75" customHeight="1">
      <c r="B2" s="81" t="s">
        <v>69</v>
      </c>
      <c r="C2" s="82" t="s">
        <v>100</v>
      </c>
      <c r="D2" s="48" t="s">
        <v>7</v>
      </c>
      <c r="E2" s="46"/>
      <c r="F2" s="46"/>
      <c r="G2" s="46"/>
      <c r="H2" s="45"/>
      <c r="I2" s="35"/>
    </row>
    <row r="3" spans="2:9" s="1" customFormat="1" ht="12.75" customHeight="1">
      <c r="B3" s="81" t="s">
        <v>73</v>
      </c>
      <c r="C3" s="82" t="s">
        <v>103</v>
      </c>
      <c r="D3" s="46"/>
      <c r="E3" s="46"/>
      <c r="F3" s="38"/>
      <c r="G3" s="46"/>
      <c r="H3" s="45"/>
      <c r="I3" s="35"/>
    </row>
    <row r="4" spans="2:9" s="1" customFormat="1" ht="13.5" customHeight="1">
      <c r="B4" s="81" t="s">
        <v>77</v>
      </c>
      <c r="C4" s="82" t="s">
        <v>104</v>
      </c>
      <c r="D4" s="47"/>
      <c r="E4" s="46"/>
      <c r="F4" s="46"/>
      <c r="G4" s="46"/>
      <c r="H4" s="45"/>
      <c r="I4" s="35"/>
    </row>
    <row r="5" spans="2:9" s="1" customFormat="1" ht="1.5" customHeight="1">
      <c r="B5" s="83"/>
      <c r="C5" s="84"/>
      <c r="D5" s="44"/>
      <c r="E5" s="43"/>
      <c r="F5" s="42"/>
      <c r="G5" s="41"/>
      <c r="H5" s="40"/>
      <c r="I5" s="35"/>
    </row>
    <row r="6" spans="2:9" s="1" customFormat="1" ht="20.25" customHeight="1">
      <c r="B6" s="81" t="s">
        <v>74</v>
      </c>
      <c r="C6" s="82" t="s">
        <v>75</v>
      </c>
      <c r="D6" s="39"/>
      <c r="E6" s="38"/>
      <c r="F6" s="38"/>
      <c r="G6" s="38"/>
      <c r="H6" s="36"/>
      <c r="I6" s="35"/>
    </row>
    <row r="7" spans="2:9" s="1" customFormat="1" ht="12.75" customHeight="1">
      <c r="B7" s="81" t="s">
        <v>68</v>
      </c>
      <c r="C7" s="81" t="s">
        <v>76</v>
      </c>
      <c r="D7" s="39"/>
      <c r="E7" s="39" t="s">
        <v>67</v>
      </c>
      <c r="F7" s="164"/>
      <c r="G7" s="164"/>
      <c r="H7" s="36"/>
      <c r="I7" s="35"/>
    </row>
    <row r="8" spans="2:9" s="1" customFormat="1" ht="12.75" customHeight="1">
      <c r="B8" s="81"/>
      <c r="C8" s="84"/>
      <c r="D8" s="37"/>
      <c r="E8" s="37" t="s">
        <v>66</v>
      </c>
      <c r="F8" s="165"/>
      <c r="G8" s="165"/>
      <c r="H8" s="36"/>
      <c r="I8" s="35"/>
    </row>
    <row r="9" ht="11.25" customHeight="1" thickBot="1"/>
    <row r="10" spans="1:10" s="27" customFormat="1" ht="21" thickBot="1">
      <c r="A10" s="60" t="s">
        <v>72</v>
      </c>
      <c r="B10" s="61" t="s">
        <v>65</v>
      </c>
      <c r="C10" s="62" t="s">
        <v>64</v>
      </c>
      <c r="D10" s="80" t="s">
        <v>63</v>
      </c>
      <c r="E10" s="78" t="s">
        <v>62</v>
      </c>
      <c r="F10" s="78" t="s">
        <v>61</v>
      </c>
      <c r="G10" s="79" t="s">
        <v>60</v>
      </c>
      <c r="H10" s="55" t="s">
        <v>59</v>
      </c>
      <c r="I10" s="34" t="s">
        <v>58</v>
      </c>
      <c r="J10" s="31" t="s">
        <v>57</v>
      </c>
    </row>
    <row r="11" spans="1:10" s="50" customFormat="1" ht="13.8" thickTop="1">
      <c r="A11" s="59" t="s">
        <v>120</v>
      </c>
      <c r="B11" s="93" t="s">
        <v>0</v>
      </c>
      <c r="C11" s="51" t="s">
        <v>78</v>
      </c>
      <c r="D11" s="51" t="s">
        <v>1</v>
      </c>
      <c r="E11" s="63">
        <v>1</v>
      </c>
      <c r="F11" s="52">
        <v>0</v>
      </c>
      <c r="G11" s="64">
        <f aca="true" t="shared" si="0" ref="G11:G25">F11*E11</f>
        <v>0</v>
      </c>
      <c r="H11" s="56"/>
      <c r="I11" s="57"/>
      <c r="J11" s="58"/>
    </row>
    <row r="12" spans="1:10" s="50" customFormat="1" ht="13.2">
      <c r="A12" s="59" t="s">
        <v>109</v>
      </c>
      <c r="B12" s="94">
        <v>113725</v>
      </c>
      <c r="C12" s="53" t="s">
        <v>97</v>
      </c>
      <c r="D12" s="53" t="s">
        <v>2</v>
      </c>
      <c r="E12" s="65">
        <v>290</v>
      </c>
      <c r="F12" s="54">
        <v>0</v>
      </c>
      <c r="G12" s="66">
        <f t="shared" si="0"/>
        <v>0</v>
      </c>
      <c r="H12" s="56"/>
      <c r="I12" s="57"/>
      <c r="J12" s="58"/>
    </row>
    <row r="13" spans="1:10" s="50" customFormat="1" ht="13.2">
      <c r="A13" s="59" t="s">
        <v>110</v>
      </c>
      <c r="B13" s="94">
        <v>93818</v>
      </c>
      <c r="C13" s="53" t="s">
        <v>79</v>
      </c>
      <c r="D13" s="53" t="s">
        <v>4</v>
      </c>
      <c r="E13" s="65">
        <v>5800</v>
      </c>
      <c r="F13" s="54">
        <v>0</v>
      </c>
      <c r="G13" s="66">
        <f t="shared" si="0"/>
        <v>0</v>
      </c>
      <c r="H13" s="56"/>
      <c r="I13" s="57"/>
      <c r="J13" s="58"/>
    </row>
    <row r="14" spans="1:10" s="50" customFormat="1" ht="13.2">
      <c r="A14" s="59" t="s">
        <v>111</v>
      </c>
      <c r="B14" s="94" t="s">
        <v>106</v>
      </c>
      <c r="C14" s="53" t="s">
        <v>107</v>
      </c>
      <c r="D14" s="53" t="s">
        <v>2</v>
      </c>
      <c r="E14" s="65">
        <v>4</v>
      </c>
      <c r="F14" s="54">
        <v>0</v>
      </c>
      <c r="G14" s="66">
        <f t="shared" si="0"/>
        <v>0</v>
      </c>
      <c r="H14" s="56"/>
      <c r="I14" s="57"/>
      <c r="J14" s="58"/>
    </row>
    <row r="15" spans="1:10" s="50" customFormat="1" ht="13.2">
      <c r="A15" s="59" t="s">
        <v>112</v>
      </c>
      <c r="B15" s="94" t="s">
        <v>87</v>
      </c>
      <c r="C15" s="53" t="s">
        <v>88</v>
      </c>
      <c r="D15" s="53" t="s">
        <v>4</v>
      </c>
      <c r="E15" s="65">
        <v>5800</v>
      </c>
      <c r="F15" s="54">
        <v>0</v>
      </c>
      <c r="G15" s="66">
        <f t="shared" si="0"/>
        <v>0</v>
      </c>
      <c r="H15" s="56"/>
      <c r="I15" s="57"/>
      <c r="J15" s="58"/>
    </row>
    <row r="16" spans="1:10" s="50" customFormat="1" ht="13.2">
      <c r="A16" s="59" t="s">
        <v>113</v>
      </c>
      <c r="B16" s="94">
        <v>572213</v>
      </c>
      <c r="C16" s="53" t="s">
        <v>5</v>
      </c>
      <c r="D16" s="53" t="s">
        <v>4</v>
      </c>
      <c r="E16" s="65">
        <v>5800</v>
      </c>
      <c r="F16" s="54">
        <v>0</v>
      </c>
      <c r="G16" s="66">
        <f t="shared" si="0"/>
        <v>0</v>
      </c>
      <c r="H16" s="56"/>
      <c r="I16" s="57"/>
      <c r="J16" s="58"/>
    </row>
    <row r="17" spans="1:10" s="50" customFormat="1" ht="13.2">
      <c r="A17" s="59" t="s">
        <v>114</v>
      </c>
      <c r="B17" s="95">
        <v>113761</v>
      </c>
      <c r="C17" s="53" t="s">
        <v>108</v>
      </c>
      <c r="D17" s="53" t="s">
        <v>3</v>
      </c>
      <c r="E17" s="65">
        <v>1200</v>
      </c>
      <c r="F17" s="54">
        <v>0</v>
      </c>
      <c r="G17" s="66">
        <f t="shared" si="0"/>
        <v>0</v>
      </c>
      <c r="H17" s="56"/>
      <c r="I17" s="57"/>
      <c r="J17" s="58"/>
    </row>
    <row r="18" spans="1:10" s="50" customFormat="1" ht="13.2">
      <c r="A18" s="59" t="s">
        <v>115</v>
      </c>
      <c r="B18" s="94">
        <v>931312</v>
      </c>
      <c r="C18" s="53" t="s">
        <v>80</v>
      </c>
      <c r="D18" s="53" t="s">
        <v>3</v>
      </c>
      <c r="E18" s="65">
        <v>1200</v>
      </c>
      <c r="F18" s="54">
        <v>0</v>
      </c>
      <c r="G18" s="66">
        <f t="shared" si="0"/>
        <v>0</v>
      </c>
      <c r="H18" s="56"/>
      <c r="I18" s="57"/>
      <c r="J18" s="58"/>
    </row>
    <row r="19" spans="1:10" s="50" customFormat="1" ht="13.2">
      <c r="A19" s="59" t="s">
        <v>116</v>
      </c>
      <c r="B19" s="95">
        <v>12922</v>
      </c>
      <c r="C19" s="53" t="s">
        <v>6</v>
      </c>
      <c r="D19" s="53" t="s">
        <v>4</v>
      </c>
      <c r="E19" s="65">
        <v>500</v>
      </c>
      <c r="F19" s="54">
        <v>0</v>
      </c>
      <c r="G19" s="66">
        <f t="shared" si="0"/>
        <v>0</v>
      </c>
      <c r="H19" s="56"/>
      <c r="I19" s="57"/>
      <c r="J19" s="58"/>
    </row>
    <row r="20" spans="1:10" s="50" customFormat="1" ht="13.2">
      <c r="A20" s="59" t="s">
        <v>117</v>
      </c>
      <c r="B20" s="96">
        <v>919111</v>
      </c>
      <c r="C20" s="53" t="s">
        <v>89</v>
      </c>
      <c r="D20" s="53" t="s">
        <v>3</v>
      </c>
      <c r="E20" s="65">
        <v>35</v>
      </c>
      <c r="F20" s="54">
        <v>0</v>
      </c>
      <c r="G20" s="66">
        <f t="shared" si="0"/>
        <v>0</v>
      </c>
      <c r="H20" s="56"/>
      <c r="I20" s="57"/>
      <c r="J20" s="58"/>
    </row>
    <row r="21" spans="1:10" s="50" customFormat="1" ht="13.2">
      <c r="A21" s="59" t="s">
        <v>118</v>
      </c>
      <c r="B21" s="97" t="s">
        <v>98</v>
      </c>
      <c r="C21" s="53" t="s">
        <v>90</v>
      </c>
      <c r="D21" s="53" t="s">
        <v>2</v>
      </c>
      <c r="E21" s="65">
        <v>45</v>
      </c>
      <c r="F21" s="54">
        <v>0</v>
      </c>
      <c r="G21" s="66">
        <f t="shared" si="0"/>
        <v>0</v>
      </c>
      <c r="H21" s="56"/>
      <c r="I21" s="57"/>
      <c r="J21" s="58"/>
    </row>
    <row r="22" spans="1:10" s="50" customFormat="1" ht="13.2">
      <c r="A22" s="59" t="s">
        <v>119</v>
      </c>
      <c r="B22" s="96">
        <v>89922</v>
      </c>
      <c r="C22" s="89" t="s">
        <v>93</v>
      </c>
      <c r="D22" s="89" t="s">
        <v>92</v>
      </c>
      <c r="E22" s="90">
        <v>8</v>
      </c>
      <c r="F22" s="54">
        <v>0</v>
      </c>
      <c r="G22" s="91">
        <f t="shared" si="0"/>
        <v>0</v>
      </c>
      <c r="H22" s="56"/>
      <c r="I22" s="57"/>
      <c r="J22" s="58"/>
    </row>
    <row r="23" spans="1:10" s="50" customFormat="1" ht="13.2">
      <c r="A23" s="59">
        <v>13</v>
      </c>
      <c r="B23" s="96">
        <v>89923</v>
      </c>
      <c r="C23" s="89" t="s">
        <v>94</v>
      </c>
      <c r="D23" s="89" t="s">
        <v>92</v>
      </c>
      <c r="E23" s="90">
        <v>10</v>
      </c>
      <c r="F23" s="54">
        <v>0</v>
      </c>
      <c r="G23" s="91">
        <f t="shared" si="0"/>
        <v>0</v>
      </c>
      <c r="H23" s="56"/>
      <c r="I23" s="57"/>
      <c r="J23" s="58"/>
    </row>
    <row r="24" spans="1:10" s="50" customFormat="1" ht="13.2">
      <c r="A24" s="59">
        <v>14</v>
      </c>
      <c r="B24" s="96">
        <v>915111</v>
      </c>
      <c r="C24" s="89" t="s">
        <v>99</v>
      </c>
      <c r="D24" s="89" t="s">
        <v>4</v>
      </c>
      <c r="E24" s="90">
        <v>40</v>
      </c>
      <c r="F24" s="54">
        <v>0</v>
      </c>
      <c r="G24" s="91">
        <f t="shared" si="0"/>
        <v>0</v>
      </c>
      <c r="H24" s="56"/>
      <c r="I24" s="57"/>
      <c r="J24" s="92"/>
    </row>
    <row r="25" spans="1:10" s="50" customFormat="1" ht="13.8" thickBot="1">
      <c r="A25" s="59">
        <v>15</v>
      </c>
      <c r="B25" s="98">
        <v>56962</v>
      </c>
      <c r="C25" s="85" t="s">
        <v>91</v>
      </c>
      <c r="D25" s="85" t="s">
        <v>4</v>
      </c>
      <c r="E25" s="86">
        <v>350</v>
      </c>
      <c r="F25" s="87">
        <v>0</v>
      </c>
      <c r="G25" s="88">
        <f t="shared" si="0"/>
        <v>0</v>
      </c>
      <c r="H25" s="56"/>
      <c r="I25" s="57"/>
      <c r="J25" s="58"/>
    </row>
    <row r="26" spans="1:10" s="27" customFormat="1" ht="15">
      <c r="A26" s="32"/>
      <c r="B26" s="67"/>
      <c r="C26" s="68" t="s">
        <v>12</v>
      </c>
      <c r="D26" s="68"/>
      <c r="E26" s="68"/>
      <c r="F26" s="69" t="s">
        <v>7</v>
      </c>
      <c r="G26" s="70">
        <f>SUM(G11:G25)</f>
        <v>0</v>
      </c>
      <c r="H26" s="30"/>
      <c r="I26" s="30"/>
      <c r="J26" s="29"/>
    </row>
    <row r="27" spans="1:10" s="27" customFormat="1" ht="15">
      <c r="A27" s="32"/>
      <c r="B27" s="71"/>
      <c r="C27" s="33" t="s">
        <v>10</v>
      </c>
      <c r="D27" s="33"/>
      <c r="E27" s="33"/>
      <c r="F27" s="72" t="s">
        <v>7</v>
      </c>
      <c r="G27" s="73">
        <f>G26*0.21</f>
        <v>0</v>
      </c>
      <c r="H27" s="30"/>
      <c r="I27" s="30"/>
      <c r="J27" s="29"/>
    </row>
    <row r="28" spans="1:10" s="27" customFormat="1" ht="15.6" thickBot="1">
      <c r="A28" s="32"/>
      <c r="B28" s="74"/>
      <c r="C28" s="75" t="s">
        <v>56</v>
      </c>
      <c r="D28" s="75"/>
      <c r="E28" s="75"/>
      <c r="F28" s="76" t="s">
        <v>7</v>
      </c>
      <c r="G28" s="77">
        <f>G27+G26</f>
        <v>0</v>
      </c>
      <c r="H28" s="30"/>
      <c r="I28" s="30"/>
      <c r="J28" s="29"/>
    </row>
    <row r="29" spans="8:10" ht="24" customHeight="1">
      <c r="H29" s="30"/>
      <c r="I29" s="30"/>
      <c r="J29" s="29"/>
    </row>
    <row r="30" spans="2:10" ht="12" customHeight="1">
      <c r="B30" s="162" t="s">
        <v>122</v>
      </c>
      <c r="C30" s="162"/>
      <c r="H30" s="30"/>
      <c r="I30" s="30"/>
      <c r="J30" s="29"/>
    </row>
    <row r="31" spans="8:10" ht="12" customHeight="1">
      <c r="H31" s="30"/>
      <c r="I31" s="30"/>
      <c r="J31" s="29"/>
    </row>
    <row r="32" spans="8:10" ht="12" customHeight="1">
      <c r="H32" s="28"/>
      <c r="I32" s="28"/>
      <c r="J32" s="27"/>
    </row>
    <row r="33" spans="8:10" ht="12" customHeight="1">
      <c r="H33" s="28"/>
      <c r="I33" s="28"/>
      <c r="J33" s="27"/>
    </row>
    <row r="34" spans="8:10" ht="12" customHeight="1">
      <c r="H34" s="28"/>
      <c r="I34" s="28"/>
      <c r="J34" s="27"/>
    </row>
    <row r="36" ht="12" customHeight="1">
      <c r="B36" s="26" t="s">
        <v>95</v>
      </c>
    </row>
  </sheetData>
  <mergeCells count="4">
    <mergeCell ref="B30:C30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ludek.benes</cp:lastModifiedBy>
  <cp:lastPrinted>2019-02-18T09:09:40Z</cp:lastPrinted>
  <dcterms:created xsi:type="dcterms:W3CDTF">2014-05-16T09:31:30Z</dcterms:created>
  <dcterms:modified xsi:type="dcterms:W3CDTF">2019-07-17T12:07:09Z</dcterms:modified>
  <cp:category/>
  <cp:version/>
  <cp:contentType/>
  <cp:contentStatus/>
</cp:coreProperties>
</file>