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953" activeTab="0"/>
  </bookViews>
  <sheets>
    <sheet name="rekapitulace" sheetId="1" r:id="rId1"/>
    <sheet name="SO 00" sheetId="2" r:id="rId2"/>
    <sheet name="SO 01" sheetId="3" r:id="rId3"/>
    <sheet name="SO 02" sheetId="4" r:id="rId4"/>
    <sheet name="SO 03" sheetId="5" r:id="rId5"/>
    <sheet name="SO 05" sheetId="6" r:id="rId6"/>
    <sheet name="SO 11" sheetId="7" r:id="rId7"/>
    <sheet name="12-01" sheetId="8" r:id="rId8"/>
    <sheet name="12-02" sheetId="9" r:id="rId9"/>
    <sheet name="12-03" sheetId="10" r:id="rId10"/>
    <sheet name="SO 15$1" sheetId="11" r:id="rId11"/>
    <sheet name="SO 15$2" sheetId="12" r:id="rId12"/>
    <sheet name="SO 15$3" sheetId="13" r:id="rId13"/>
    <sheet name="SO 15$4a" sheetId="14" r:id="rId14"/>
    <sheet name="SO 15$4b" sheetId="15" r:id="rId15"/>
    <sheet name="SO 15$5$obj" sheetId="16" r:id="rId16"/>
    <sheet name="SO 15$5a" sheetId="17" r:id="rId17"/>
    <sheet name="SO 15$5b" sheetId="18" r:id="rId18"/>
    <sheet name="SO 15$6" sheetId="19" r:id="rId19"/>
    <sheet name="SO 15$7" sheetId="20" r:id="rId20"/>
  </sheets>
  <definedNames/>
  <calcPr fullCalcOnLoad="1"/>
</workbook>
</file>

<file path=xl/sharedStrings.xml><?xml version="1.0" encoding="utf-8"?>
<sst xmlns="http://schemas.openxmlformats.org/spreadsheetml/2006/main" count="3356" uniqueCount="800">
  <si>
    <t>Soupis objektů s DPH</t>
  </si>
  <si>
    <t>Stavba:II_605 - II/605 Chrášťany - přeložka silnice</t>
  </si>
  <si>
    <t xml:space="preserve">Varianta:var. 1 - 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</si>
  <si>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</si>
  <si>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</si>
  <si>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</si>
  <si>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</si>
  <si>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</si>
  <si>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</si>
  <si>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</si>
  <si>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</si>
  <si>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</si>
  <si>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</si>
  <si>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</si>
  <si>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Firma</t>
  </si>
  <si>
    <t>Příloha k formuláři pro ocenění nabídky</t>
  </si>
  <si>
    <t>Stavba :</t>
  </si>
  <si>
    <t>číslo a název SO:</t>
  </si>
  <si>
    <t>číslo a název rozpočtu:</t>
  </si>
  <si>
    <t>II_605</t>
  </si>
  <si>
    <t>II/605 Chrášťany - přeložka silnice</t>
  </si>
  <si>
    <t>SO 00</t>
  </si>
  <si>
    <t>Všeobecné náklady stavby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</si>
  <si>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</si>
  <si>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</si>
  <si>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</si>
  <si>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</si>
  <si>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</si>
  <si>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</si>
  <si>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</si>
  <si>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</si>
  <si>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</si>
  <si>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</si>
  <si>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</si>
  <si>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</si>
  <si>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</si>
  <si>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</si>
  <si>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</si>
  <si>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</si>
  <si>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</si>
  <si>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</si>
  <si>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011303000</t>
  </si>
  <si>
    <t/>
  </si>
  <si>
    <t>Archeologická činnost bez rozlišení - dohled archeologa</t>
  </si>
  <si>
    <t xml:space="preserve">KČ        </t>
  </si>
  <si>
    <t>011434000</t>
  </si>
  <si>
    <t>Měření (monitoring) hlukové hladiny</t>
  </si>
  <si>
    <t>012203000</t>
  </si>
  <si>
    <t>Geodetické práce při provádění stavby</t>
  </si>
  <si>
    <t>012303000</t>
  </si>
  <si>
    <t>Geodetické práce po výstavbě</t>
  </si>
  <si>
    <t>013194000</t>
  </si>
  <si>
    <t>Ostatní záměry a studie - projednání a odsouhlasení DIO s DOSS</t>
  </si>
  <si>
    <t>013244000</t>
  </si>
  <si>
    <t>Dokumentace pro provádění stavby</t>
  </si>
  <si>
    <t>013254000</t>
  </si>
  <si>
    <t>Dokumentace skutečného provedení stavby</t>
  </si>
  <si>
    <t>032903000</t>
  </si>
  <si>
    <t>Náklady na zřízení, provoz, údržbu a vybavení staveniště</t>
  </si>
  <si>
    <t>039103000</t>
  </si>
  <si>
    <t>Rozebrání, bourání a odvoz zařízení staveniště</t>
  </si>
  <si>
    <t>041203001</t>
  </si>
  <si>
    <t>Dohled geotechnika při realizaci stavby</t>
  </si>
  <si>
    <t>043103000</t>
  </si>
  <si>
    <t>Zkoušky bez rozlišení - zk. materiálů a prací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</si>
  <si>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</si>
  <si>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</si>
  <si>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</si>
  <si>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</si>
  <si>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</si>
  <si>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</si>
  <si>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</si>
  <si>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01</t>
  </si>
  <si>
    <t>Rekonstrukce silnice II/605</t>
  </si>
  <si>
    <t>Zemní práce</t>
  </si>
  <si>
    <t>113107224</t>
  </si>
  <si>
    <t>Odstranění podkladu pl přes 200 m2 z kameniva drceného tl 400 mm</t>
  </si>
  <si>
    <t xml:space="preserve">M2        </t>
  </si>
  <si>
    <t>113107244</t>
  </si>
  <si>
    <t>Odstranění podkladu a krytu pl přes 200 m2 živičných tl 200 mm
vč. odvozu, likvidace a odkupu živčného materiálu zhotovitelem</t>
  </si>
  <si>
    <t>113204111</t>
  </si>
  <si>
    <t>Vytrhání obrub záhonových</t>
  </si>
  <si>
    <t xml:space="preserve">M         </t>
  </si>
  <si>
    <t>příkopové tvarovky 110=110,000 [A]</t>
  </si>
  <si>
    <t>119001204</t>
  </si>
  <si>
    <t>Úprava zemin vápnem tl vrstvy 500 mm</t>
  </si>
  <si>
    <t>585301600</t>
  </si>
  <si>
    <t>vápno CL 90 JM nehašené VL</t>
  </si>
  <si>
    <t xml:space="preserve">T         </t>
  </si>
  <si>
    <t>122102203</t>
  </si>
  <si>
    <t>Odkopávky a prokopávky nezapažené pro silnice objemu do 5000 m3 v hornině tř. 1 a 2</t>
  </si>
  <si>
    <t xml:space="preserve">M3        </t>
  </si>
  <si>
    <t>25% z kubatury odkopu'
7609*0.25=1 902,250 [A]
odtěžení nevhodné zeminy - sanace 2518.39*0.5*0.25=314,799 [B]
Celkem: A+B=2 217,049 [C]</t>
  </si>
  <si>
    <t>122202204</t>
  </si>
  <si>
    <t>Odkopávky a prokopávky nezapažené pro silnice objemu přes 5000 m3 v hornině tř. 3</t>
  </si>
  <si>
    <t>75% z kubatury odkopu (7609+2518.39*0.5)*0.75=6 651,146 [A]</t>
  </si>
  <si>
    <t>122202209</t>
  </si>
  <si>
    <t>Příplatek k odkopávkám a prokopávkám pro silnice v hornině tř. 3 za lepivost</t>
  </si>
  <si>
    <t>131201201</t>
  </si>
  <si>
    <t>Hloubení jam zapažených v hornině tř. 3 objemu do 100 m3</t>
  </si>
  <si>
    <t>27*1.7=45,900 [A]</t>
  </si>
  <si>
    <t>131201209</t>
  </si>
  <si>
    <t>Příplatek za lepivost u hloubení jam zapažených v hornině tř. 3</t>
  </si>
  <si>
    <t>132201101</t>
  </si>
  <si>
    <t>Hloubení rýh š do 600 mm v hornině tř. 3 objemu do 100 m3</t>
  </si>
  <si>
    <t>drenáž 15.66+14.03=29,690 [A]
pro opěrnou zídku středového kruhu 35.77=35,770 [B]
Celkem: A+B=65,460 [C]</t>
  </si>
  <si>
    <t>132201109</t>
  </si>
  <si>
    <t>Příplatek za lepivost k hloubení rýh š do 600 mm v hornině tř. 3</t>
  </si>
  <si>
    <t>132201201</t>
  </si>
  <si>
    <t>Hloubení rýh š do 2000 mm v hornině tř. 3 objemu do 100 m3</t>
  </si>
  <si>
    <t>kalové průchodky 14.59+11.01=25,600 [A]
přípojky ke vpustem 69.70=69,700 [B]
startovací jámy protlaku 3*3.0*2.0*2.0=36,000 [C]
Celkem: A+B+C=131,300 [D]</t>
  </si>
  <si>
    <t>132201209</t>
  </si>
  <si>
    <t>Příplatek za lepivost k hloubení rýh š do 2000 mm v hornině tř. 3</t>
  </si>
  <si>
    <t>141721116</t>
  </si>
  <si>
    <t>Řízený zemní protlak hloubky do 6 m vnějšího průměru do 225 mm v hornině tř 1 až 4</t>
  </si>
  <si>
    <t>5.72+5.72+4.3=15,740 [A]</t>
  </si>
  <si>
    <t>151101101</t>
  </si>
  <si>
    <t>Zřízení příložného pažení a rozepření stěn rýh hl do 2 m</t>
  </si>
  <si>
    <t>139.39+45.9=185,290 [A]</t>
  </si>
  <si>
    <t>151101111</t>
  </si>
  <si>
    <t>Odstranění příložného pažení a rozepření stěn rýh hl do 2 m</t>
  </si>
  <si>
    <t>161101101</t>
  </si>
  <si>
    <t>Svislé přemístění výkopku z horniny tř. 1 až 4 hl výkopu do 2,5 m</t>
  </si>
  <si>
    <t>162301101</t>
  </si>
  <si>
    <t>Vodorovné přemístění do 500 m výkopku/sypaniny z horniny tř. 1 až 4</t>
  </si>
  <si>
    <t>ornice pro rozprostření 550.5=550,500 [A]
sanace 2518.39*0.5*2=2 518,390 [B]
výkop z rýh a jam 242.76=242,760 [C]
Celkem: A+B+C=3 311,650 [D]</t>
  </si>
  <si>
    <t>162701105</t>
  </si>
  <si>
    <t>Vodorovné přemístění do 10000 m výkopku/sypaniny z horniny tř. 1 až 4</t>
  </si>
  <si>
    <t>zemina na skládku 7609=7 609,000 [A]</t>
  </si>
  <si>
    <t>162701109</t>
  </si>
  <si>
    <t>Příplatek k vodorovnému přemístění výkopku/sypaniny z horniny tř. 1 až 4 ZKD 1000 m přes 10000 m</t>
  </si>
  <si>
    <t>167101102</t>
  </si>
  <si>
    <t>Nakládání výkopku z hornin tř. 1 až 4 přes 100 m3</t>
  </si>
  <si>
    <t>ornice na mezideponii 550.5=550,500 [A]</t>
  </si>
  <si>
    <t>171101105</t>
  </si>
  <si>
    <t>Uložení sypaniny z hornin soudržných do násypů zhutněných do 103 % PS</t>
  </si>
  <si>
    <t>2518.39*0.5=1 259,195 [A]</t>
  </si>
  <si>
    <t>171201201</t>
  </si>
  <si>
    <t>Uložení sypaniny na skládky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</si>
  <si>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</si>
  <si>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</si>
  <si>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</si>
  <si>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</si>
  <si>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A štěrkopískem'
celkem vytežená kubatura 42.08=42,080 [A]
kabelové průchodky 25.6=25,600 [B]
odpočet vytlačené kubatury -10.89-8.33-9.05=-28,270 [C]
Mezisoučet: A+B+C=39,410 [D]
'B zeminou'
celkem vytežená kubatura 27.61+36+46=109,610 [E]
odpočet vytlačené kubatury -5.94=-5,940 [F]
Mezisoučet: E+F=103,670 [G]
Celkem: A+B+C+E+F=143,080 [H]</t>
  </si>
  <si>
    <t>583312000</t>
  </si>
  <si>
    <t>kamenivo těžené zásypový materiál</t>
  </si>
  <si>
    <t>181301103</t>
  </si>
  <si>
    <t>Rozprostření ornice tl vrstvy do 200 mm pl do 500 m2 v rovině nebo ve svahu do 1:5</t>
  </si>
  <si>
    <t>181301113</t>
  </si>
  <si>
    <t>Rozprostření ornice tl vrstvy do 200 mm pl přes 500 m2 v rovině nebo ve svahu do 1:5</t>
  </si>
  <si>
    <t>181951101</t>
  </si>
  <si>
    <t>Úprava pláně v hornině tř. 1 až 4 bez zhutnění</t>
  </si>
  <si>
    <t>181951102</t>
  </si>
  <si>
    <t>Úprava pláně v hornině tř. 1 až 4 se zhutněním</t>
  </si>
  <si>
    <t>182101101</t>
  </si>
  <si>
    <t>Svahování v zářezech v hornině tř. 1 až 4</t>
  </si>
  <si>
    <t>182301133</t>
  </si>
  <si>
    <t>Rozprostření ornice pl přes 500 m2 ve svahu nad 1:5 tl vrstvy do 200 mm</t>
  </si>
  <si>
    <t>Zakládání</t>
  </si>
  <si>
    <t>211561111</t>
  </si>
  <si>
    <t>Výplň odvodňovacích žeber nebo trativodů kamenivem hrubým drceným frakce 4 až 16 mm</t>
  </si>
  <si>
    <t>15.66+14.03=29,690 [A]</t>
  </si>
  <si>
    <t>212755216</t>
  </si>
  <si>
    <t>Trativody z drenážních trubek plastových flexibilních D 160 mm bez lože</t>
  </si>
  <si>
    <t>274311127</t>
  </si>
  <si>
    <t>Základové pasy, prahy, věnce a ostruhy z betonu prostého C 25/30</t>
  </si>
  <si>
    <t>základ terénní zídky v OK 40*0.8*0.25=8,000 [A]</t>
  </si>
  <si>
    <t>Svislé a kompletní konstrukce</t>
  </si>
  <si>
    <t>327111115</t>
  </si>
  <si>
    <t>Zídka z betonových svahovek kolmá  výšky do 1,5 m šířky 600 mm - přírodní</t>
  </si>
  <si>
    <t>svahovka 600x400x250 0.6*0.4*267=64,080 [A]</t>
  </si>
  <si>
    <t>Vodorovné konstrukce</t>
  </si>
  <si>
    <t>451311111</t>
  </si>
  <si>
    <t>Podklad pod dlažbu z betonu prostého tř. B7,5 tl do 100 mm</t>
  </si>
  <si>
    <t>451573111</t>
  </si>
  <si>
    <t>Lože pod potrubí otevřený výkop ze štěrkopísku</t>
  </si>
  <si>
    <t>kabelové průchodky 0.88+0.71=1,590 [A]</t>
  </si>
  <si>
    <t>452311131</t>
  </si>
  <si>
    <t>Podkladní desky z betonu prostého tř. C 12/15 otevřený výkop</t>
  </si>
  <si>
    <t>přípojky ke vpustem 4.22=4,220 [A]
kabelové průchodky 1.88+1.49=3,370 [B]
Celkem: A+B=7,590 [C]</t>
  </si>
  <si>
    <t>Komunikace</t>
  </si>
  <si>
    <t>564751111</t>
  </si>
  <si>
    <t>Podklad z kameniva hrubého drceného vel. 32-63 mm tl 150 mm</t>
  </si>
  <si>
    <t>564871111</t>
  </si>
  <si>
    <t>Podklad ze štěrkodrtě ŠD tl 250 mm</t>
  </si>
  <si>
    <t>živičné vozovky (957+107+771)*1.05=1 926,750 [A]
dlážděný prstenec 177.13*1.05=185,987 [B]
rozšíření pod obrubníky 250.25=250,250 [C]
nezpevněná krajnice 148*1.05=155,400 [D]
Mezisoučet: A+B+C+D=2 518,387 [E]
napojení kanal. přípojek 29=29,000 [F]
Celkem: A+B+C+D+F=2 547,387 [G]</t>
  </si>
  <si>
    <t>565145121</t>
  </si>
  <si>
    <t>Asfaltový beton vrstva podkladní ACP 16 (obalované kamenivo OKS) tl 60 mm š přes 3 m</t>
  </si>
  <si>
    <t>živičné vozovky (957+107+771)*1.02=1 871,700 [A]</t>
  </si>
  <si>
    <t>565166112</t>
  </si>
  <si>
    <t>Asfaltový beton vrstva podkladní ACP 22 (obalované kamenivo OKH) tl 90 mm š do 3 m</t>
  </si>
  <si>
    <t>567132112</t>
  </si>
  <si>
    <t>Podklad ze směsi stmelené cementem SC C 8/10 (KSC I) tl 170 mm</t>
  </si>
  <si>
    <t>živičné vozovky (957+107+771)*1.03=1 890,050 [A]
dlažba 177.13*1.03=182,444 [B]
Celkem: A+B=2 072,494 [C]</t>
  </si>
  <si>
    <t>569903311</t>
  </si>
  <si>
    <t>Zřízení zemních krajnic se zhutněním</t>
  </si>
  <si>
    <t>573111112</t>
  </si>
  <si>
    <t>Postřik živičný infiltrační z asfaltu množství 1 kg/m2</t>
  </si>
  <si>
    <t>živičné vozovky (957+107+771)*1.03=1 890,050 [A]</t>
  </si>
  <si>
    <t>573211111</t>
  </si>
  <si>
    <t>Postřik živičný spojovací z asfaltu v množství do 0,70 kg/m2</t>
  </si>
  <si>
    <t>živičné vozovky (957+107+771)*1.02=1 871,700 [A]
živičné vozovky (957+107+771)*1.01=1 853,350 [B]
Celkem: A+B=3 725,050 [C]</t>
  </si>
  <si>
    <t>576133221</t>
  </si>
  <si>
    <t>Asfaltový koberec mastixový SMA 11 (AKMS) tl 40 mm š přes 3 m</t>
  </si>
  <si>
    <t>živičné vozovky 957+107+771=1 835,000 [A]</t>
  </si>
  <si>
    <t>577134131</t>
  </si>
  <si>
    <t>Asfaltový beton vrstva obrusná ACO 11 (ABS) tř. I tl 40 mm š do 3 m z modifikovaného asfaltu</t>
  </si>
  <si>
    <t>577165122</t>
  </si>
  <si>
    <t>Asfaltový beton vrstva ložní ACL 16 (ABH) tl 70 mm š přes 3 m z nemodifikovaného asfaltu</t>
  </si>
  <si>
    <t>živičné vozovky (953+37.5+19.5+759+56.5)*1.01+29=1 872,755 [A]</t>
  </si>
  <si>
    <t>591241111</t>
  </si>
  <si>
    <t>Kladení dlažby z kostek drobných z kamene na MC tl 50 mm</t>
  </si>
  <si>
    <t>583801230.R</t>
  </si>
  <si>
    <t>kostka dlažební drobná, žula velikost 12 cm II tř
1 t = 8,5 m2</t>
  </si>
  <si>
    <t>594511111</t>
  </si>
  <si>
    <t>Dlažba z lomového kamene s provedením lože z betonu</t>
  </si>
  <si>
    <t>599632111</t>
  </si>
  <si>
    <t>Vyplnění spár dlažby z lomového kamene MC se zatřením</t>
  </si>
  <si>
    <t>Trubní vedení</t>
  </si>
  <si>
    <t>831262191</t>
  </si>
  <si>
    <t>Příplatek za práce na potrubí z trub kameninových s integrovaným těsněním sklon nad 20 % DN do 300</t>
  </si>
  <si>
    <t>831352121</t>
  </si>
  <si>
    <t>Montáž potrubí z trub kameninových hrdlových s integrovaným těsněním výkop sklon do 20 % DN 200</t>
  </si>
  <si>
    <t>16.97+12.54+11.9=41,410 [A]</t>
  </si>
  <si>
    <t>597107040</t>
  </si>
  <si>
    <t>trouba kameninová glazovaná pouze uvnitř DN200mm L2,50m spojovací systém C Třída 240</t>
  </si>
  <si>
    <t>837375121</t>
  </si>
  <si>
    <t>Výsek a montáž kameninové odbočné tvarovky DN 300</t>
  </si>
  <si>
    <t xml:space="preserve">KUS       </t>
  </si>
  <si>
    <t>597107070</t>
  </si>
  <si>
    <t>trouba kameninová glazovaná DN300mm L2,50m spojovací systém C Třída 240</t>
  </si>
  <si>
    <t>597115730</t>
  </si>
  <si>
    <t>odbočka kameninová glazovaná jednoduchá šikmá DN300/200 L50cm spojovací systém C/F tř.160/160</t>
  </si>
  <si>
    <t>871321121</t>
  </si>
  <si>
    <t>Montáž potrubí z trubek z tlakového polyetylénu otevřený výkop svařovaných vnější průměr 160 mm</t>
  </si>
  <si>
    <t>kabelové průchodky 60=60,000 [A]</t>
  </si>
  <si>
    <t>286131320</t>
  </si>
  <si>
    <t>potrubí vodovodní PE100 PN10 SDR17 6 m, 12 m, 160 x 9,5 mm</t>
  </si>
  <si>
    <t>895931111</t>
  </si>
  <si>
    <t>Vpusti kanalizačních horské z betonu prostého C12/15 velikosti 1200/600 mm</t>
  </si>
  <si>
    <t>899204111</t>
  </si>
  <si>
    <t>Osazení mříží litinových včetně rámů a košů na bahno hmotnosti nad 150 kg</t>
  </si>
  <si>
    <t>286619380.R</t>
  </si>
  <si>
    <t>mříž litinová dvojitá 40T D400
WAVIN, kód výrobku: RF740006W</t>
  </si>
  <si>
    <t>899623141</t>
  </si>
  <si>
    <t>Obetonování potrubí nebo zdiva stok betonem prostým tř. C 12/15 otevřený výkop</t>
  </si>
  <si>
    <t>přípojky ke vpustem 8.7=8,700 [A]
kabelové průchodky 8.12+6.12-2.05=12,190 [B]
Celkem: A+B=20,890 [C]</t>
  </si>
  <si>
    <t>Ostatní konstrukce a práce-bourání</t>
  </si>
  <si>
    <t>9</t>
  </si>
  <si>
    <t>911331111</t>
  </si>
  <si>
    <t>Svodidlo ocelové jednostranné zádržnosti N2 typ JSNH4/N2 se zaberaněním sloupků do 2 m</t>
  </si>
  <si>
    <t>911331411</t>
  </si>
  <si>
    <t>Náběh ocelového svodidla jednostranný délky do 4 m se zaberaněním sloupků do 2 m</t>
  </si>
  <si>
    <t>912211111</t>
  </si>
  <si>
    <t>Montáž směrového sloupku silničního plastového prosté uložení bez betonového základu</t>
  </si>
  <si>
    <t>404451580</t>
  </si>
  <si>
    <t>sloupek silniční plastový s odrazovými skly směrový 1200 mm</t>
  </si>
  <si>
    <t>914111111</t>
  </si>
  <si>
    <t>Montáž svislé dopravní značky do velikosti 1 m2 objímkami na sloupek nebo konzolu</t>
  </si>
  <si>
    <t>404440040</t>
  </si>
  <si>
    <t>značka dopravní svislá reflexní výstražná AL 3M A1 - A30, P1,P4 700 mm</t>
  </si>
  <si>
    <t>404442130</t>
  </si>
  <si>
    <t>značka svislá reflexní zákazová C AL- 3M 700 mm</t>
  </si>
  <si>
    <t>404442820</t>
  </si>
  <si>
    <t>značka svislá reflexní AL- 3M 1100 (1350) x 330 mm</t>
  </si>
  <si>
    <t>404442870</t>
  </si>
  <si>
    <t>značka svislá reflexní AL- 3M 1100 (1350) x 500 mm</t>
  </si>
  <si>
    <t>404455280</t>
  </si>
  <si>
    <t>značka dopravní svislá retroreflexní fólie tř. 1, FeZn-Al rám., 1000 x 500 mm - Z3</t>
  </si>
  <si>
    <t>914211111</t>
  </si>
  <si>
    <t>Montáž svislé dopravní značky velkoplošné velikosti do 6 m2</t>
  </si>
  <si>
    <t>404442721</t>
  </si>
  <si>
    <t>značka svislá reflexní AL- 3M 2600 x 2000 mm</t>
  </si>
  <si>
    <t>914511111</t>
  </si>
  <si>
    <t>Montáž sloupku dopravních značek délky do 3,5 m s betonovým základem</t>
  </si>
  <si>
    <t>404452300</t>
  </si>
  <si>
    <t>sloupek Zn 70 - 350</t>
  </si>
  <si>
    <t>915211111</t>
  </si>
  <si>
    <t>Vodorovné dopravní značení bílým plastem dělící čáry souvislé šířky 125 mm</t>
  </si>
  <si>
    <t>915211112</t>
  </si>
  <si>
    <t>Vodorovné dopravní značení retroreflexním bílým plastem dělící čáry souvislé šířky 125 mm</t>
  </si>
  <si>
    <t>915211121</t>
  </si>
  <si>
    <t>Vodorovné dopravní značení bílým plastem dělící čáry přerušované šířky 125 mm</t>
  </si>
  <si>
    <t>915211122</t>
  </si>
  <si>
    <t>Vodorovné dopravní značení retroreflexním bílým plastem dělící čáry přerušované šířky 125 mm</t>
  </si>
  <si>
    <t>915221111</t>
  </si>
  <si>
    <t>Vodorovné dopravní značení bílým plastem vodící čáry šířky 250 mm</t>
  </si>
  <si>
    <t>souvislá 604.5=604,500 [A]
přerušovaná 52.1=52,100 [B]
Celkem: A+B=656,600 [C]</t>
  </si>
  <si>
    <t>915221112</t>
  </si>
  <si>
    <t>Vodorovné dopravní značení bílým plastem vodící čáry šířky 250 mm retroreflexní</t>
  </si>
  <si>
    <t>915231111</t>
  </si>
  <si>
    <t>Vodorovné dopravní značení bílým plastem přechody pro chodce, šipky, symboly</t>
  </si>
  <si>
    <t>stíny 102=102,000 [A]
šipky 1*2=2,000 [B]
Celkem: A+B=104,000 [C]</t>
  </si>
  <si>
    <t>915231112</t>
  </si>
  <si>
    <t>Vodorovné dopravní značení retroreflexním bílým plastem přechody pro chodce, šipky nebo symboly</t>
  </si>
  <si>
    <t>915611111</t>
  </si>
  <si>
    <t>Předznačení vodorovného liniového značení</t>
  </si>
  <si>
    <t>915621111</t>
  </si>
  <si>
    <t>Předznačení vodorovného plošného značení</t>
  </si>
  <si>
    <t>916231213</t>
  </si>
  <si>
    <t>Osazení chodníkového obrubníku betonového stojatého s boční opěrou do lože z betonu prostého</t>
  </si>
  <si>
    <t>592174920</t>
  </si>
  <si>
    <t>obrubník betonový silniční 100x15x30 cm</t>
  </si>
  <si>
    <t>916431111</t>
  </si>
  <si>
    <t>Osazení bezbariérového betonového obrubníku do betonového lože tl 150 mm</t>
  </si>
  <si>
    <t>592175430</t>
  </si>
  <si>
    <t>obrubník bezbarierový přímý 30x19,5x100 cm šedý</t>
  </si>
  <si>
    <t>916991121</t>
  </si>
  <si>
    <t>Lože pod obrubníky, krajníky nebo obruby z dlažebních kostek z betonu prostého</t>
  </si>
  <si>
    <t>919735114</t>
  </si>
  <si>
    <t>Řezání stávajícího živičného krytu hl do 200 mm</t>
  </si>
  <si>
    <t>935111111</t>
  </si>
  <si>
    <t>Osazení příkopového žlabu do štěrkopísku tl 100 mm z betonových tvárnic š 500 mm</t>
  </si>
  <si>
    <t>592275180</t>
  </si>
  <si>
    <t>žlabovka betonová 50x50x13 cm</t>
  </si>
  <si>
    <t>935111211</t>
  </si>
  <si>
    <t>Osazení příkopového žlabu do štěrkopísku tl 100 mm z betonových tvárnic š 800 mm</t>
  </si>
  <si>
    <t>nový žlab 94=94,000 [A]
znovuosazení stávajícího 50=50,000 [B]
Celkem: A+B=144,000 [C]</t>
  </si>
  <si>
    <t>592277230</t>
  </si>
  <si>
    <t>žlab betonový dvouvrstvý 8 x 33 x 59/66,9</t>
  </si>
  <si>
    <t>966005311</t>
  </si>
  <si>
    <t>Rozebrání a odstranění silničního svodidla s jednou pásnicí</t>
  </si>
  <si>
    <t>Přesun sutě</t>
  </si>
  <si>
    <t>997</t>
  </si>
  <si>
    <t>997221551</t>
  </si>
  <si>
    <t>Vodorovná doprava suti ze sypkých materiálů do 1 km</t>
  </si>
  <si>
    <t>997221559</t>
  </si>
  <si>
    <t>Příplatek ZKD 1 km u vodorovné dopravy suti ze sypkých materiálů</t>
  </si>
  <si>
    <t>665,220*19=12 639,180 [A]</t>
  </si>
  <si>
    <t>997221815</t>
  </si>
  <si>
    <t>Poplatek za uložení betonového odpadu na skládce (skládkovné)</t>
  </si>
  <si>
    <t>997221855</t>
  </si>
  <si>
    <t>Poplatek za uložení odpadu z kameniva na skládce (skládkovné)</t>
  </si>
  <si>
    <t>Přesun hmot</t>
  </si>
  <si>
    <t>998</t>
  </si>
  <si>
    <t>998225111</t>
  </si>
  <si>
    <t>Přesun hmot pro pozemní komunikace s krytem z kamene, monolitickým betonovým nebo živičným</t>
  </si>
  <si>
    <t>SO 02</t>
  </si>
  <si>
    <t>Rekonstrukce silnice III/00513</t>
  </si>
  <si>
    <t>113107223</t>
  </si>
  <si>
    <t>Odstranění podkladu pl přes 200 m2 z kameniva drceného tl 300 mm</t>
  </si>
  <si>
    <t>25% z kubatury odkopu'
2090*0.25=522,500 [A]
odtěžení nevhodné zeminy - sanace796*0.5*0.25=99,500 [B]
Celkem: A+B=622,000 [C]</t>
  </si>
  <si>
    <t>122202203</t>
  </si>
  <si>
    <t>Odkopávky a prokopávky nezapažené pro silnice objemu do 5000 m3 v hornině tř. 3</t>
  </si>
  <si>
    <t>75% z kubatury odkopu 2090*0.75+796*0.5*0.75=1 866,000 [A]</t>
  </si>
  <si>
    <t>drenáž 9.27=9,270 [A]
Celkem: A=9,270 [B]</t>
  </si>
  <si>
    <t>přípojky ke vpustem 13.9=13,900 [A]
Celkem: A=13,900 [B]</t>
  </si>
  <si>
    <t>ornice pro rozprostření 257+111+796*0,5*2=1 164,000 [A]</t>
  </si>
  <si>
    <t>zemina + podklad na skládku 2090-111+9.27+13.9=2 002,170 [A]</t>
  </si>
  <si>
    <t>ornice na mezideponii 257=257,000 [A]
vhodná zemina na deponii 111+796*0.5=509,000 [B]
Celkem: A+B=766,000 [C]</t>
  </si>
  <si>
    <t>111+796*0,5=509,000 [A]</t>
  </si>
  <si>
    <t>A štěrkopískem'
celkem vytežená kubatura 13.9=13,900 [A]
odpočet vytlačené kubatury -5.5=-5,500 [B]
Celkem: A+B=8,400 [C]</t>
  </si>
  <si>
    <t>Lože pod potrubí otevřený výkop ze štěrkopísku, vč. zásypu</t>
  </si>
  <si>
    <t>živičné vozovky 726.2*1.05=762,510 [A]
nezpevněná krajnice 113*1.05=118,650 [B]
Mezisoučet: A+B=881,160 [C]
Celkem: A+B=881,160 [D]</t>
  </si>
  <si>
    <t>živičné vozovky 726.2*1.02=740,724 [A]</t>
  </si>
  <si>
    <t>živičné vozovky 726.2*1.03=747,986 [A]</t>
  </si>
  <si>
    <t>živičné vozovky 726.2*1.02=740,724 [A]
živičné vozovky 726.2*1.01=733,462 [B]
Celkem: A+B=1 474,186 [C]</t>
  </si>
  <si>
    <t>živičné vozovky 726.2=726,200 [A]</t>
  </si>
  <si>
    <t>živičné vozovky 726.2*1.01=733,462 [A]</t>
  </si>
  <si>
    <t>kabelové průchodky 25=25,000 [A]</t>
  </si>
  <si>
    <t>871350320</t>
  </si>
  <si>
    <t>Montáž kanalizačního potrubí hladkého plnostěnného SN 12  z polypropylenu DN 200</t>
  </si>
  <si>
    <t>11,05=11,050 [A]</t>
  </si>
  <si>
    <t>286171510</t>
  </si>
  <si>
    <t>trubka kanalizační PP MASTER SN 12, dl.6m, DN 200</t>
  </si>
  <si>
    <t>2,02=2,020 [A]</t>
  </si>
  <si>
    <t>877355121</t>
  </si>
  <si>
    <t>Výřez a montáž tvarovek odbočných na potrubí z kanalizačních trub z PVC DN 200</t>
  </si>
  <si>
    <t>59711500R</t>
  </si>
  <si>
    <t>odbočka PP - 200/300 - přípojka vpusti</t>
  </si>
  <si>
    <t>404441130</t>
  </si>
  <si>
    <t>značka svislá reflexní zákazová B AL- 3M 700 mm</t>
  </si>
  <si>
    <t>404442320</t>
  </si>
  <si>
    <t>značka svislá reflexní AL- 3M 500 x 500 mm</t>
  </si>
  <si>
    <t>404443340</t>
  </si>
  <si>
    <t>značka svislá reflexní AL- 3M 500 x 150 mm</t>
  </si>
  <si>
    <t>stíny 85=85,000 [A]</t>
  </si>
  <si>
    <t>935112211</t>
  </si>
  <si>
    <t>Osazení příkopového žlabu do betonu tl 100 mm z betonových tvárnic š 800 mm</t>
  </si>
  <si>
    <t>448,002*19=8 512,038 [A]</t>
  </si>
  <si>
    <t>SO 03</t>
  </si>
  <si>
    <t>Přeložka silnice II/605</t>
  </si>
  <si>
    <t>25% z kubatury odkopu'
12115*0.25=3 028,750 [A]
odtěžení nevhodné zeminy - sanace 8742.5*0.5*0.25=1 092,813 [B]
Celkem: A+B=4 121,563 [C]</t>
  </si>
  <si>
    <t>12115*0.75+8742.5*0.5*0.75=12 364,688 [A]</t>
  </si>
  <si>
    <t>drenáž 103.88=103,880 [A]</t>
  </si>
  <si>
    <t>kalové průchodky 95.15=95,150 [A]
přípojky ke vpustem 165=165,000 [B]
kanalizace 29*2*5=290,000 [C]
Celkem: A+B+C=550,150 [D]</t>
  </si>
  <si>
    <t>151101102</t>
  </si>
  <si>
    <t>Zřízení příložného pažení a rozepření stěn rýh hl do 4 m</t>
  </si>
  <si>
    <t>hl. do 4-5m: 310=310,000 [A]
hl. do 2-3m: 236=236,000 [B]
Celkem: A+B=546,000 [C]</t>
  </si>
  <si>
    <t>151101112</t>
  </si>
  <si>
    <t>Odstranění příložného pažení a rozepření stěn rýh hl do 4 m</t>
  </si>
  <si>
    <t>161101102</t>
  </si>
  <si>
    <t>Svislé přemístění výkopku z horniny tř. 1 až 4 hl výkopu do 4 m</t>
  </si>
  <si>
    <t>ornice pro rozprostření 1755.6=1 755,600 [A]
sanace 2*4371.25=8 742,500 [B]
uložení do násypů 2069=2 069,000 [C]
zásypy rýh 2*259,62=519,240 [D]
Celkem: A+B+C+D=13 086,340 [E]</t>
  </si>
  <si>
    <t>zemina na skládku 12115+103,88+550,15-2069-259,62=10 440,410 [A]</t>
  </si>
  <si>
    <t>ornice na mezideponii 1755.6=1 755,600 [A]
sanace zpět 4371,25=4 371,250 [B]
zemina do násypů+rýhy 2069+259,62=2 328,620 [C]
Celkem: A+B+C=8 455,470 [D]</t>
  </si>
  <si>
    <t>2069+4371.25=6 440,250 [A]</t>
  </si>
  <si>
    <t>A štěrkopískem'
celkem vytežená kubatura 12.33=12,330 [A]
kanalizace 90=90,000 [B]
kabelové průchodky 66.85=66,850 [C]
odpočet vytlačené kubatury -48.2-5.5-7=-60,700 [D]
Mezisoučet: A+B+C+D=108,480 [E]
'B zeminou'
celkem vytežená kubatura 95.15+200=295,150 [F]
odpočet vytlačené kubatury -13.35-22.18=-35,530 [G]
Mezisoučet: F+G=259,620 [H]
Celkem: A+B+C+D+F+G=368,100 [I]</t>
  </si>
  <si>
    <t>8778-7100=1 678,000 [A]</t>
  </si>
  <si>
    <t>kabelové průchodky 3.37=3,370 [A]
kanaliozace 6,0+4,5=10,500 [B]
Celkem: A+B=13,870 [C]</t>
  </si>
  <si>
    <t>přípojky ke vpustem 4.61=4,610 [A]
kabelové průchodky 17.6=17,600 [B]
Celkem: A+B=22,210 [C]</t>
  </si>
  <si>
    <t>564851111</t>
  </si>
  <si>
    <t>Podklad ze štěrkodrtě ŠD tl 150 mm</t>
  </si>
  <si>
    <t>vjezd 2*36=72,000 [A]</t>
  </si>
  <si>
    <t>živičné vozovky (6980+36+94)*1.05=7 465,500 [A]
rozšíření pod obrubníky 515.2*1.05=540,960 [B]
nezpevněná krajnice 701*1.05=736,050 [C]
Celkem: A+B+C=8 742,510 [D]</t>
  </si>
  <si>
    <t>živičné vozovky (6980+36+94)*1.02=7 252,200 [A]</t>
  </si>
  <si>
    <t>živičné vozovky (6980+36+94)*1.03=7 323,300 [A]</t>
  </si>
  <si>
    <t>živičné vozovky (6980+36+94)*1.02=7 252,200 [A]
živičné vozovky (6980+36+94)*1.01=7 181,100 [B]
Celkem: A+B=14 433,300 [C]</t>
  </si>
  <si>
    <t>živičné vozovky 6980+36+94=7 110,000 [A]</t>
  </si>
  <si>
    <t>živičné vozovky (6980+36+94)*1.01=7 181,100 [A]</t>
  </si>
  <si>
    <t>kabelové průchodky 162=162,000 [A]</t>
  </si>
  <si>
    <t>871351121</t>
  </si>
  <si>
    <t>Montáž potrubí z trubek z tlakového polyetylénu otevřený výkop svařovaných vnější průměr 200 mm</t>
  </si>
  <si>
    <t>286131360</t>
  </si>
  <si>
    <t>potrubí vodovodní PE100 PN16 SDR11 12 m, 200 x 18,2 mm</t>
  </si>
  <si>
    <t>45,4=45,400 [A]</t>
  </si>
  <si>
    <t>871391121</t>
  </si>
  <si>
    <t>Montáž potrubí z trubek z tlakového polyetylénu otevřený výkop svařovaných vnější průměr 400 mm</t>
  </si>
  <si>
    <t>8,08=8,080 [A]</t>
  </si>
  <si>
    <t>286131370</t>
  </si>
  <si>
    <t>potrubí vodovodní PE100 PN16 SDR11 12 m, 400 x 36,3 mm</t>
  </si>
  <si>
    <t>871420320</t>
  </si>
  <si>
    <t>Montáž kanalizačního potrubí hladkého plnostěnného SN 12  z polypropylenu DN 500</t>
  </si>
  <si>
    <t>286171470</t>
  </si>
  <si>
    <t>trubka kanalizační PP MASTER SN 12, dl. 3m, DN 500</t>
  </si>
  <si>
    <t>894221116</t>
  </si>
  <si>
    <t>Šachty kanalizační z betonu V4 B tř. 20 na stokách kruhových DN 1000 dno beton tř. C 25/30</t>
  </si>
  <si>
    <t>šachta hl 5,0+4,27m, poklop litina DN625 2=2,000 [A]</t>
  </si>
  <si>
    <t>Vpusti kanalizačních z betonu prostého</t>
  </si>
  <si>
    <t>přípojky ke vpustem 9.5=9,500 [A]
kabelové průchodky 27+17.2-5.5=38,700 [B]
Celkem: A+B=48,200 [C]</t>
  </si>
  <si>
    <t>404443180</t>
  </si>
  <si>
    <t>značka svislá reflexní AL- 3M 500 X 300 mm</t>
  </si>
  <si>
    <t>značka svislá reflexní AL- 3M 2000 x 2600 mm</t>
  </si>
  <si>
    <t>souvislá 1690=1 690,000 [A]
přerušovaná 81.75=81,750 [B]
Celkem: A+B=1 771,750 [C]</t>
  </si>
  <si>
    <t>stíny 292=292,000 [A]
šipky 1*8=8,000 [B]
Celkem: A+B=300,000 [C]</t>
  </si>
  <si>
    <t>592174650</t>
  </si>
  <si>
    <t>obrubník betonový silniční Standard 100x15x25 cm</t>
  </si>
  <si>
    <t>919411111</t>
  </si>
  <si>
    <t>Čelo propustku z betonu prostého pro propustek z trub DN 300 až 500</t>
  </si>
  <si>
    <t>919521120</t>
  </si>
  <si>
    <t>Zřízení silničního propustku z trub betonových nebo ŽB DN 400</t>
  </si>
  <si>
    <t>592231130</t>
  </si>
  <si>
    <t>trouba betonová vibrolisovaná s integrovaným spojem TBH-Q 40/250 D 40x250 cm</t>
  </si>
  <si>
    <t>919535555</t>
  </si>
  <si>
    <t>Obetonování trubního propustku betonem prostým</t>
  </si>
  <si>
    <t>SO 05</t>
  </si>
  <si>
    <t>Sadové úpravy</t>
  </si>
  <si>
    <t>111151221</t>
  </si>
  <si>
    <t>Pokosení trávníku parkového plochy do 10000 m2 s odvozem do 20 km v rovině a svahu do 1:5</t>
  </si>
  <si>
    <t>111151222</t>
  </si>
  <si>
    <t>Pokosení trávníku parkového plochy do 10000 m2 s odvozem do 20 km ve svahu do 1:2</t>
  </si>
  <si>
    <t>181151311</t>
  </si>
  <si>
    <t>Plošná úprava terénu přes 500 m2 zemina tř 1 až 4 nerovnosti do +/- 100 mm v rovinně a svahu do 1:5</t>
  </si>
  <si>
    <t>181151312</t>
  </si>
  <si>
    <t>Plošná úprava terénu přes 500 m2 zemina tř 1 až 4 nerovnosti do +/- 100 mm ve svahu do 1:2</t>
  </si>
  <si>
    <t>183403114</t>
  </si>
  <si>
    <t>Obdělání půdy kultivátorováním v rovině a svahu do 1:5</t>
  </si>
  <si>
    <t>183403115</t>
  </si>
  <si>
    <t>Obdělání půdy kultivátorováním ve svahu do 1:2</t>
  </si>
  <si>
    <t>183403152</t>
  </si>
  <si>
    <t>Obdělání půdy vláčením v rovině a svahu do 1:5</t>
  </si>
  <si>
    <t>183403252</t>
  </si>
  <si>
    <t>Obdělání půdy vláčením ve svahu do 1:2</t>
  </si>
  <si>
    <t>184211112</t>
  </si>
  <si>
    <t>Výsadba rostlin s balem 100 mm do prefabrikátů s vyplněním otvorů ornicí ve svahu do 1:1</t>
  </si>
  <si>
    <t>026504170</t>
  </si>
  <si>
    <t>Cotoneaster dammerii "Coral beaty" - skalník - 20 - 30 cm</t>
  </si>
  <si>
    <t>103211000a</t>
  </si>
  <si>
    <t>substrát do svahových tvárnic</t>
  </si>
  <si>
    <t>185802113</t>
  </si>
  <si>
    <t>Hnojení půdy umělým hnojivem na široko v rovině a svahu do 1:5</t>
  </si>
  <si>
    <t>185802123</t>
  </si>
  <si>
    <t>Hnojení půdy umělým hnojivem na široko ve svahu do 1:2</t>
  </si>
  <si>
    <t>251911550a</t>
  </si>
  <si>
    <t>hnojivo umělé 0,00006 t/m2</t>
  </si>
  <si>
    <t>185803111</t>
  </si>
  <si>
    <t>Ošetření trávníku shrabáním v rovině a svahu do 1:5</t>
  </si>
  <si>
    <t>3244.2*2=6 488,400 [A]</t>
  </si>
  <si>
    <t>185803112</t>
  </si>
  <si>
    <t>Ošetření trávníku shrabáním ve svahu do 1:2</t>
  </si>
  <si>
    <t>9292.8*2=18 585,600 [A]</t>
  </si>
  <si>
    <t>185804312</t>
  </si>
  <si>
    <t>Zalití rostlin vodou plocha přes 20 m2</t>
  </si>
  <si>
    <t>185851121</t>
  </si>
  <si>
    <t>Dovoz vody pro zálivku rostlin za vzdálenost do 1000 m</t>
  </si>
  <si>
    <t>185851129</t>
  </si>
  <si>
    <t>Příplatek k dovozu vody pro zálivku rostlin do 1000 m ZKD 1000 m</t>
  </si>
  <si>
    <t>125.37*9=1 128,330 [A]</t>
  </si>
  <si>
    <t>Zemní práce - povrchové úpravy terénu</t>
  </si>
  <si>
    <t>18</t>
  </si>
  <si>
    <t>181451131</t>
  </si>
  <si>
    <t>Založení parkového trávníku výsevem plochy přes 1000 m2 v rovině a ve svahu do 1:5</t>
  </si>
  <si>
    <t>SO 01 1003.35=1 003,350 [A]
SO 02 911.5=911,500 [B]
SO 03 1329.35=1 329,350 [C]
Celkem: A+B+C=3 244,200 [D]</t>
  </si>
  <si>
    <t>181451132</t>
  </si>
  <si>
    <t>Založení parkového trávníku výsevem plochy přes 1000 m2 ve svahu do 1:2</t>
  </si>
  <si>
    <t>SO 01 1904.65=1 904,650 [A]
SO 02 421.5=421,500 [B]
SO 03 6966.65=6 966,650 [C]
Celkem: A+B+C=9 292,800 [D]</t>
  </si>
  <si>
    <t>005724100</t>
  </si>
  <si>
    <t>osivo směs travní parková</t>
  </si>
  <si>
    <t xml:space="preserve">KG        </t>
  </si>
  <si>
    <t>3244.2+9292.8=12 537,000 [A]
A * 0.015Koeficient množství=188,055 [B]</t>
  </si>
  <si>
    <t>998231311</t>
  </si>
  <si>
    <t>Přesun hmot pro sadovnické a krajinářské úpravy vodorovně do 5000 m</t>
  </si>
  <si>
    <t>SO 11</t>
  </si>
  <si>
    <t>Příprava území</t>
  </si>
  <si>
    <t>111201102</t>
  </si>
  <si>
    <t>Odstranění křovin a stromů průměru kmene do 100 mm i s kořeny z celkové plochy přes 1000 do 10000 m2</t>
  </si>
  <si>
    <t>112101101</t>
  </si>
  <si>
    <t>Kácení stromů listnatých D kmene do 300 mm</t>
  </si>
  <si>
    <t>112101102</t>
  </si>
  <si>
    <t>Kácení stromů listnatých D kmene do 500 mm</t>
  </si>
  <si>
    <t>112201101</t>
  </si>
  <si>
    <t>Odstranění pařezů D do 300 mm</t>
  </si>
  <si>
    <t>112201102</t>
  </si>
  <si>
    <t>Odstranění pařezů D do 500 mm</t>
  </si>
  <si>
    <t>121101101</t>
  </si>
  <si>
    <t>Sejmutí ornice s přemístěním na vzdálenost do 50 m</t>
  </si>
  <si>
    <t>162301401</t>
  </si>
  <si>
    <t>Vodorovné přemístění větví stromů listnatých do 5 km D kmene do 300 mm</t>
  </si>
  <si>
    <t>162301402</t>
  </si>
  <si>
    <t>Vodorovné přemístění větví stromů listnatých do 5 km D kmene do 500 mm</t>
  </si>
  <si>
    <t>162301411</t>
  </si>
  <si>
    <t>Vodorovné přemístění kmenů stromů listnatých do 5 km D kmene do 300 mm</t>
  </si>
  <si>
    <t>162301412</t>
  </si>
  <si>
    <t>Vodorovné přemístění kmenů stromů listnatých do 5 km D kmene do 500 mm</t>
  </si>
  <si>
    <t>162301421</t>
  </si>
  <si>
    <t>Vodorovné přemístění pařezů do 5 km D do 300 mm</t>
  </si>
  <si>
    <t>162301422</t>
  </si>
  <si>
    <t>Vodorovné přemístění pařezů do 5 km D do 500 mm</t>
  </si>
  <si>
    <t>162301501</t>
  </si>
  <si>
    <t>Vodorovné přemístění křovin do 5 km D kmene do 100 mm</t>
  </si>
  <si>
    <t>162301901</t>
  </si>
  <si>
    <t>Příplatek k vodorovnému přemístění větví stromů listnatých D kmene do 300 mm ZKD 5 km</t>
  </si>
  <si>
    <t>162301902</t>
  </si>
  <si>
    <t>Příplatek k vodorovnému přemístění větví stromů listnatých D kmene do 500 mm ZKD 5 km</t>
  </si>
  <si>
    <t>162301911</t>
  </si>
  <si>
    <t>Příplatek k vodorovnému přemístění kmenů stromů listnatých D kmene do 300 mm ZKD 5 km</t>
  </si>
  <si>
    <t>162301912</t>
  </si>
  <si>
    <t>Příplatek k vodorovnému přemístění kmenů stromů listnatých D kmene do 500 mm ZKD 5 km</t>
  </si>
  <si>
    <t>162301921</t>
  </si>
  <si>
    <t>Příplatek k vodorovnému přemístění pařezů D 300 mm ZKD 5 km</t>
  </si>
  <si>
    <t>162301922</t>
  </si>
  <si>
    <t>Příplatek k vodorovnému přemístění pařezů D 500 mm ZKD 5 km</t>
  </si>
  <si>
    <t>181305111</t>
  </si>
  <si>
    <t>Převrstvení ornice na skládce</t>
  </si>
  <si>
    <t>SO 12</t>
  </si>
  <si>
    <t>Přeložka kabelů 22 kV ŘLP</t>
  </si>
  <si>
    <t>12-01</t>
  </si>
  <si>
    <t>Montážní práce VN</t>
  </si>
  <si>
    <t>Elektromontáže</t>
  </si>
  <si>
    <t>21-M</t>
  </si>
  <si>
    <t>210102023.P</t>
  </si>
  <si>
    <t>Propojení vodičů celoplastových spojkou do 22 kV venkovní žíly do 240 mm2</t>
  </si>
  <si>
    <t>000117957</t>
  </si>
  <si>
    <t>spojka kabel.EPJMe 1C-24-F-T3-P1-A240 verze 1.2 s vnitř.elektrodou</t>
  </si>
  <si>
    <t xml:space="preserve">KS        </t>
  </si>
  <si>
    <t>210320001.P</t>
  </si>
  <si>
    <t>Ostatní práce nezahrnuté v katalogu - HZS</t>
  </si>
  <si>
    <t xml:space="preserve">HOD       </t>
  </si>
  <si>
    <t>210930103.P</t>
  </si>
  <si>
    <t>Montáž hliníkových kabelů AXEKCY, AXEKVCEY, AXEKVCER 22 kV 1x240 mm2 volně uložených</t>
  </si>
  <si>
    <t>000108182</t>
  </si>
  <si>
    <t>kabel AXEKVCEY 1x240/25  22kV</t>
  </si>
  <si>
    <t>210930103.D</t>
  </si>
  <si>
    <t>Demontáž hliníkových kabelů plastových 22 kV do 1x240 mm2 volně uložených</t>
  </si>
  <si>
    <t>210950101.P</t>
  </si>
  <si>
    <t>Další štítek označovací na kabel</t>
  </si>
  <si>
    <t>000105031</t>
  </si>
  <si>
    <t>štítek kabelový s tiskem</t>
  </si>
  <si>
    <t>210950111.P</t>
  </si>
  <si>
    <t>Svazkování jednožilových kabelů vn</t>
  </si>
  <si>
    <t>000106265</t>
  </si>
  <si>
    <t>řemínek upevňovací</t>
  </si>
  <si>
    <t>Zemní práce při extr.mont.pracích</t>
  </si>
  <si>
    <t>46-M</t>
  </si>
  <si>
    <t>460010023.P</t>
  </si>
  <si>
    <t>Vytyčení trati vedení kabelového podzemního v terénu volném</t>
  </si>
  <si>
    <t xml:space="preserve">KM        </t>
  </si>
  <si>
    <t>460030001.P</t>
  </si>
  <si>
    <t>Sejmutí ornice ručně v hornině třídy 1, vrstva tloušťky do 15 cm</t>
  </si>
  <si>
    <t>460200303.P</t>
  </si>
  <si>
    <t>Hloubení kabelových zapažených a nezapažených rýh ručně š 50 cm, hl 120 cm, v hornině tř 3</t>
  </si>
  <si>
    <t>460201611</t>
  </si>
  <si>
    <t>Zarovnání kabelových rýh š do 50 cm po výkopu strojně</t>
  </si>
  <si>
    <t>460230013.P</t>
  </si>
  <si>
    <t>Hloubení zapažených a nezapažených jam kabelových spojek plastových do 22 kV ručně v hornině tř 3 (6,7 m3)</t>
  </si>
  <si>
    <t>460260001</t>
  </si>
  <si>
    <t>Zatažení lana do kanálu nebo tvárnicové trasy</t>
  </si>
  <si>
    <t>460421142.P</t>
  </si>
  <si>
    <t>Lože kabelů písek, štěrkopísek tl 10 cm nad kabel, beton nebo plast deska 50x25 cm, š lože do 50 cm</t>
  </si>
  <si>
    <t>000104800</t>
  </si>
  <si>
    <t>deska zákrytová KD 2    500/230/45</t>
  </si>
  <si>
    <t>460470001.P</t>
  </si>
  <si>
    <t>Provizorní zajištění potrubí ve výkopech při křížení s kabelem</t>
  </si>
  <si>
    <t>460490053</t>
  </si>
  <si>
    <t>Krytí spojek, koncovek a odbočnic pro kabely do 22 kV cihlami s ložem a zásypem pískem</t>
  </si>
  <si>
    <t>460510076.P</t>
  </si>
  <si>
    <t>Kabelové prostupy z trub plastových do rýhy s obetonováním, průměru do 20 cm (pro chráničky 200)</t>
  </si>
  <si>
    <t>000999108</t>
  </si>
  <si>
    <t>chránička trubka vrapovaná, červená pr.200 dle KP</t>
  </si>
  <si>
    <t>460510075.P</t>
  </si>
  <si>
    <t>Kabelové prostupy z trub plastových do rýhy s obetonováním, průměru do 15 cm (pro chráničky 160)</t>
  </si>
  <si>
    <t>000999106</t>
  </si>
  <si>
    <t>chránička trubka vrapovaná,červená pr.160 dle KP</t>
  </si>
  <si>
    <t>460560273.P</t>
  </si>
  <si>
    <t>Zásyp rýh ručně šířky 50 cm, hloubky 90 cm, z horniny třídy 3</t>
  </si>
  <si>
    <t>460561483</t>
  </si>
  <si>
    <t>Zásyp rýh ručně šířky 140 cm, hloubky 120 cm, z horniny třídy 3</t>
  </si>
  <si>
    <t>460151483</t>
  </si>
  <si>
    <t>Hloubení kabelových zapažených i nezapažených rýh ručně š 140 cm, hl 120 cm, v hornině tř 3</t>
  </si>
  <si>
    <t>460561801</t>
  </si>
  <si>
    <t>Zásyp rýh nebo jam strojně bez zhutnění ve volném terénu</t>
  </si>
  <si>
    <t>460620009.P</t>
  </si>
  <si>
    <t>Rozhrnutí ornice a úprava pláně před osetím na rovině i ve svahu</t>
  </si>
  <si>
    <t>460600023.S</t>
  </si>
  <si>
    <t>Odvoz a likvidace demontovaného materiálu</t>
  </si>
  <si>
    <t>460202303</t>
  </si>
  <si>
    <t>Hloubení kabelových nezapažených rýh strojně š 50 cm, hl 120 cm, v hornině tř 3</t>
  </si>
  <si>
    <t>12-02</t>
  </si>
  <si>
    <t>Montážní práce slaboproudu</t>
  </si>
  <si>
    <t>Práce a dodávky M</t>
  </si>
  <si>
    <t>M</t>
  </si>
  <si>
    <t>752223a</t>
  </si>
  <si>
    <t>Kabely dálkové telekom. optické do chráničky, zafouknutí optického mikrokabelu 12f</t>
  </si>
  <si>
    <t>752223b</t>
  </si>
  <si>
    <t>Kabely dálkové telekom. optické do chráničky, vyfouknutí optického mikrokabelu 12f</t>
  </si>
  <si>
    <t>752362</t>
  </si>
  <si>
    <t>Optotrubky uložené do kabelového lože</t>
  </si>
  <si>
    <t>752362.1</t>
  </si>
  <si>
    <t>Optotrubka HDPE 40 - materiál</t>
  </si>
  <si>
    <t>752521a</t>
  </si>
  <si>
    <t>Spojování kabelů spojkou rovnou, spojka optická 12f, kompletní, svaření všech vláken</t>
  </si>
  <si>
    <t>752512b</t>
  </si>
  <si>
    <t>Spojkování kabelů spojkou rovnou - spojka PLASSON, kompletní</t>
  </si>
  <si>
    <t>752521c</t>
  </si>
  <si>
    <t>Demontáž stávající optické spojky 24 vl.</t>
  </si>
  <si>
    <t>752615</t>
  </si>
  <si>
    <t>Krytí kabelů výstražnou folií šíř. 33 cm</t>
  </si>
  <si>
    <t>752633</t>
  </si>
  <si>
    <t>Krytí kabelů beton. deskami šíř. 25 cm vč. zákrytu spojek</t>
  </si>
  <si>
    <t>752744</t>
  </si>
  <si>
    <t>Měření závěrečné optických kabelů v obou směrech, kompletní vč. všech vláken před a po montáži</t>
  </si>
  <si>
    <t xml:space="preserve">ÚSEK      </t>
  </si>
  <si>
    <t>899604</t>
  </si>
  <si>
    <t>Kalibrace optotrubky - nové trasy</t>
  </si>
  <si>
    <t>899611</t>
  </si>
  <si>
    <t>Tlakové zkoušky potrubí DN do 80 mm na stávající i nové trase</t>
  </si>
  <si>
    <t>M001</t>
  </si>
  <si>
    <t>Pomocné výkopy pro zafukování OK - výkop, zához</t>
  </si>
  <si>
    <t>12-03</t>
  </si>
  <si>
    <t>Ostatní náklady</t>
  </si>
  <si>
    <t>210280003.P</t>
  </si>
  <si>
    <t>Zkoušky a prohlídky el rozvodů a  zařízení celková prohlídka pro objem mtž prací do 1 000 000 Kč</t>
  </si>
  <si>
    <t>210280391</t>
  </si>
  <si>
    <t>Zkoušky kabelů silových do 35 kV zvýšeným napětím</t>
  </si>
  <si>
    <t>210280391.S</t>
  </si>
  <si>
    <t>Zkoušky kabelů silových do 35 kV plášťová zkouška</t>
  </si>
  <si>
    <t>210292022.S1</t>
  </si>
  <si>
    <t>Manipulace VN - vypnztí, zajištění, příkaz B</t>
  </si>
  <si>
    <t>210292022.S2</t>
  </si>
  <si>
    <t>Manipulace VN - odjištění, zapnutí</t>
  </si>
  <si>
    <t>Ostatní</t>
  </si>
  <si>
    <t>OST</t>
  </si>
  <si>
    <t>000010036.P</t>
  </si>
  <si>
    <t>Vypracování dokumentace skutečného provedení v digitální formě kabelů VN</t>
  </si>
  <si>
    <t xml:space="preserve">KPL       </t>
  </si>
  <si>
    <t>000010901.P</t>
  </si>
  <si>
    <t>Inženýrská činnost při realizaci stavby</t>
  </si>
  <si>
    <t>000020012.P</t>
  </si>
  <si>
    <t>Geodetické zaměření kabelové trasy - délka nad 100 m</t>
  </si>
  <si>
    <t>000020013.P</t>
  </si>
  <si>
    <t>Geometrické zaměření kabelové trasy - délka nad 100 m</t>
  </si>
  <si>
    <t>000020012.S</t>
  </si>
  <si>
    <t>Geodetické zaměření kabelové trasy optotrubky HDPE - délka nad 100 m</t>
  </si>
  <si>
    <t>000020014.P</t>
  </si>
  <si>
    <t>Geodetické doměření spojek VN - připojení na síť VN PREdi</t>
  </si>
  <si>
    <t>000020015.P</t>
  </si>
  <si>
    <t>Zpracování geodetické dokumentace</t>
  </si>
  <si>
    <t>SO 15</t>
  </si>
  <si>
    <t>DIO</t>
  </si>
  <si>
    <t>SO 15.1</t>
  </si>
  <si>
    <t>DIO fáze 1</t>
  </si>
  <si>
    <t>913111111</t>
  </si>
  <si>
    <t>Montáž a demontáž plastového podstavce dočasné dopravní značky</t>
  </si>
  <si>
    <t>913111112</t>
  </si>
  <si>
    <t>Montáž a demontáž sloupku délky do 2 m dočasné dopravní značky</t>
  </si>
  <si>
    <t>913111115</t>
  </si>
  <si>
    <t>Montáž a demontáž dočasné dopravní značky samostatné základní</t>
  </si>
  <si>
    <t>A10 2=2,000 [A]
A15 2=2,000 [B]
B20a 3=3,000 [C]
B21a 2=2,000 [D]
B26 2=2,000 [E]
C4b 1=1,000 [F]
E3a 2=2,000 [G]
Celkem: A+B+C+D+E+F+G=14,000 [H]</t>
  </si>
  <si>
    <t>913111116</t>
  </si>
  <si>
    <t>Montáž a demontáž dočasné dopravní značky samostatné zvětšené</t>
  </si>
  <si>
    <t>RRXT retroreflexní žlutá tabule pod značku 1x1,5 m 2=2,000 [A]</t>
  </si>
  <si>
    <t>913111211</t>
  </si>
  <si>
    <t>Příplatek k dočasnému podstavci plastovému za první a ZKD den použití</t>
  </si>
  <si>
    <t>25*28=700,000 [A]</t>
  </si>
  <si>
    <t>913111212</t>
  </si>
  <si>
    <t>Příplatek k dočasnému sloupku délky do 2 m za první a ZKD den použití</t>
  </si>
  <si>
    <t>913111215</t>
  </si>
  <si>
    <t>Příplatek k dočasné dopravní značce samostatné základní za první a ZKD den použití</t>
  </si>
  <si>
    <t>14*28=392,000 [A]</t>
  </si>
  <si>
    <t>913111216</t>
  </si>
  <si>
    <t>Příplatek k dočasné dopravní značce samostatné zvětšené za první a ZKD den použití</t>
  </si>
  <si>
    <t>2*28=56,000 [A]</t>
  </si>
  <si>
    <t>913211112</t>
  </si>
  <si>
    <t>Montáž a demontáž dočasné dopravní zábrany Z2 reflexní šířky 2,5 m</t>
  </si>
  <si>
    <t>913211212</t>
  </si>
  <si>
    <t>Příplatek k dočasné dopravní zábraně Z2 reflexní 2,5 m za první a ZKD den použití</t>
  </si>
  <si>
    <t>913321111</t>
  </si>
  <si>
    <t>Montáž a demontáž dočasné dopravní směrové desky základní Z4</t>
  </si>
  <si>
    <t>Z4e 3=3,000 [A]
Z4d/e 9=9,000 [B]
Celkem: A+B=12,000 [C]</t>
  </si>
  <si>
    <t>913321211</t>
  </si>
  <si>
    <t>Příplatek k dočasné směrové desce základní Z4 za první a ZKD den použití</t>
  </si>
  <si>
    <t>12*28=336,000 [A]</t>
  </si>
  <si>
    <t>913331115</t>
  </si>
  <si>
    <t>Montáž a demontáž dočasného dopravní signální svítilny EKO včetně akumulátoru</t>
  </si>
  <si>
    <t>913331215</t>
  </si>
  <si>
    <t>Příplatek k dočasné signální svítilně EKO včetně akumulátoru za první a ZKD den použití</t>
  </si>
  <si>
    <t>6*28=168,000 [A]</t>
  </si>
  <si>
    <t>913411111</t>
  </si>
  <si>
    <t>Montáž a demontáž mobilní semaforové soupravy se 2 semafory</t>
  </si>
  <si>
    <t>913411211</t>
  </si>
  <si>
    <t>Příplatek k dočasné mobilní semaforové soupravě se 2 semafory za první a ZKD den použití</t>
  </si>
  <si>
    <t>915111111</t>
  </si>
  <si>
    <t>Vodorovné dopravní značení šířky 125 mm bílou barvou dělící čáry souvislé</t>
  </si>
  <si>
    <t>915131111</t>
  </si>
  <si>
    <t>Vodorovné dopravní značení bílou barvou přechody pro chodce, šipky, symboly</t>
  </si>
  <si>
    <t>V5 7.4*0.5=3,700 [A]</t>
  </si>
  <si>
    <t>SO 15.2</t>
  </si>
  <si>
    <t>DIO fáze 2</t>
  </si>
  <si>
    <t>20*21=420,000 [A]</t>
  </si>
  <si>
    <t>14*21=294,000 [A]</t>
  </si>
  <si>
    <t>2*21=42,000 [A]</t>
  </si>
  <si>
    <t>Z4e 3=3,000 [A]
Z4d/e 4=4,000 [B]
Celkem: A+B=7,000 [C]</t>
  </si>
  <si>
    <t>12*31=372,000 [A]</t>
  </si>
  <si>
    <t>6*31=186,000 [A]</t>
  </si>
  <si>
    <t>SO 15.3</t>
  </si>
  <si>
    <t>DIO fáze 3</t>
  </si>
  <si>
    <t>P4 1=1,000 [A]</t>
  </si>
  <si>
    <t>IP22 2=2,000 [A]</t>
  </si>
  <si>
    <t>10*301=3 010,000 [A]</t>
  </si>
  <si>
    <t>1*301=301,000 [A]</t>
  </si>
  <si>
    <t>2*301=602,000 [A]</t>
  </si>
  <si>
    <t>Z4d 7=7,000 [A]</t>
  </si>
  <si>
    <t>7*301=2 107,000 [A]</t>
  </si>
  <si>
    <t>SO 15.4a</t>
  </si>
  <si>
    <t>DIO fáze 4a</t>
  </si>
  <si>
    <t>A10 2=2,000 [A]
A15 2=2,000 [B]
B20a 3=3,000 [C]
B21a 2=2,000 [D]
B26 2=2,000 [E]
C4b 1=1,000 [F]
E3a 1=1,000 [G]
Celkem: A+B+C+D+E+F+G=13,000 [H]</t>
  </si>
  <si>
    <t>22*14=308,000 [A]</t>
  </si>
  <si>
    <t>13*14=182,000 [A]</t>
  </si>
  <si>
    <t>2*14=28,000 [A]</t>
  </si>
  <si>
    <t>Z4e 3=3,000 [A]
Z4d/e 5=5,000 [B]
Celkem: A+B=8,000 [C]</t>
  </si>
  <si>
    <t>8*14=112,000 [A]</t>
  </si>
  <si>
    <t>6*14=84,000 [A]</t>
  </si>
  <si>
    <t>V5 7.0*0.5=3,500 [A]</t>
  </si>
  <si>
    <t>SO 15.4b</t>
  </si>
  <si>
    <t>DIO fáze 4b</t>
  </si>
  <si>
    <t>24*21=504,000 [A]</t>
  </si>
  <si>
    <t>Z4e 3=3,000 [A]
Z4d/e 6=6,000 [B]
Celkem: A+B=9,000 [C]</t>
  </si>
  <si>
    <t>9*21=189,000 [A]</t>
  </si>
  <si>
    <t>6*21=126,000 [A]</t>
  </si>
  <si>
    <t>V5 7.1*0.5=3,550 [A]</t>
  </si>
  <si>
    <t>SO 15.5.obj</t>
  </si>
  <si>
    <t>DIO fáze 5 objížďka</t>
  </si>
  <si>
    <t>IP10a 2=2,000 [A]
IS11b 1=1,000 [B]
IS11c 18=18,000 [C]
Celkem: A+B+C=21,000 [D]</t>
  </si>
  <si>
    <t>IP22 8=8,000 [A]</t>
  </si>
  <si>
    <t>15*70=1 050,000 [A]</t>
  </si>
  <si>
    <t>21*70=1 470,000 [A]</t>
  </si>
  <si>
    <t>8*70=560,000 [A]</t>
  </si>
  <si>
    <t>SO 15.5a</t>
  </si>
  <si>
    <t>DIO fáze 5a</t>
  </si>
  <si>
    <t>B1 3=3,000 [A]
IP10a 2=2,000 [B]
IP10b 3=3,000 [C]
E3a 2=2,000 [D]
E13 2=2,000 [E]
Celkem: A+B+C+D+E=12,000 [F]</t>
  </si>
  <si>
    <t>26*42=1 092,000 [A]</t>
  </si>
  <si>
    <t>12*42=504,000 [A]</t>
  </si>
  <si>
    <t>6*42=252,000 [A]</t>
  </si>
  <si>
    <t>Z4d 3=3,000 [A]
Z4e 3=3,000 [B]
Z4d/e 10=10,000 [C]
Celkem: A+B+C=16,000 [D]</t>
  </si>
  <si>
    <t>16*42=672,000 [A]</t>
  </si>
  <si>
    <t>10*42=420,000 [A]</t>
  </si>
  <si>
    <t>SO 15.5b</t>
  </si>
  <si>
    <t>DIO fáze 5b</t>
  </si>
  <si>
    <t>B1 4=4,000 [A]
C2b 1=1,000 [B]
C2c 1=1,000 [C]
IP10a 2=2,000 [D]
IP10b 3=3,000 [E]
E3a 2=2,000 [F]
E13 5=5,000 [G]
Celkem: A+B+C+D+E+F+G=18,000 [H]</t>
  </si>
  <si>
    <t>28*28=784,000 [A]</t>
  </si>
  <si>
    <t>18*28=504,000 [A]</t>
  </si>
  <si>
    <t>Z4d 3=3,000 [A]
Z4e 3=3,000 [B]
Z4d/e 8=8,000 [C]
Celkem: A+B+C=14,000 [D]</t>
  </si>
  <si>
    <t>10*28=280,000 [A]</t>
  </si>
  <si>
    <t>SO 15.6</t>
  </si>
  <si>
    <t>DIO fáze 6</t>
  </si>
  <si>
    <t>22*28=616,000 [A]</t>
  </si>
  <si>
    <t>9*28=252,000 [A]</t>
  </si>
  <si>
    <t>V5 7.5*0.5=3,750 [A]</t>
  </si>
  <si>
    <t>SO 15.7</t>
  </si>
  <si>
    <t>DIO fáze 7</t>
  </si>
  <si>
    <t>A10 2=2,000 [A]
A15 2=2,000 [B]
P1 1=1,000 [C]
P2 3=3,000 [D]
P4 3=3,000 [E]
B1 1=1,000 [F]
B16 3=3,000 [G]
B20a 7=7,000 [H]
B21a 4=4,000 [I]
C4a 1=1,000 [J]
C4b 1=1,000 [K]
IS3a 2=2,000 [L]
IS3b 2=2,000 [M]
IS3c 2=2,000 [N]
IS11b 1=1,000 [O]
IS11c 3=3,000 [P]
IJ4a 2=2,000 [Q]
IJ4c 2=2,000 [R]
E2b 6=6,000 [S]
E3a 3=3,000 [T]
E7b 3=3,000 [U]
E13 1=1,000 [V]
Celkem: A+B+C+D+E+F+G+H+I+J+K+L+M+N+O+P+Q+R+S+T+U+V=55,000 [W]</t>
  </si>
  <si>
    <t>IP22 2=2,000 [A]
IS11a 1=1,000 [B]
RRXT retroreflexní žlutá tabule pod značku 1x1,5 m 2=2,000 [C]
Celkem: A+B+C=5,000 [D]</t>
  </si>
  <si>
    <t>55*42=2 310,000 [A]</t>
  </si>
  <si>
    <t>5*42=210,000 [A]</t>
  </si>
  <si>
    <t>Z2 4=4,000 [A]
Z3 4=4,000 [B]
Celkem: A+B=8,000 [C]</t>
  </si>
  <si>
    <t>8*42=336,000 [A]</t>
  </si>
  <si>
    <t>Z4d 5=5,000 [A]
Z4e 5=5,000 [B]
Z4d/e 4=4,000 [C]
Celkem: A+B+C=14,000 [D]</t>
  </si>
  <si>
    <t>14*42=588,000 [A]</t>
  </si>
  <si>
    <t>15*42=630,000 [A]</t>
  </si>
  <si>
    <t>ÚRS CÚ 2015/1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</si>
</sst>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12" xfId="0" applyNumberFormat="1" applyFont="1" applyFill="1" applyBorder="1" applyAlignment="1" applyProtection="1" quotePrefix="1">
      <alignment vertical="center" wrapText="1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4" sqref="E4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spans="2:5" ht="12.75" customHeight="1">
      <c r="B3" s="1" t="s">
        <v>0</v>
      </c>
      <c r="E3" t="s">
        <v>799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SUM(C11:C29)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SUM(E11:E29)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00'!H34</f>
        <v>0</v>
      </c>
      <c r="D11" s="10">
        <f>'SO 00'!L34</f>
        <v>0</v>
      </c>
      <c r="E11" s="10">
        <f aca="true" t="shared" si="0" ref="E11:E29">C11+D11</f>
        <v>0</v>
      </c>
    </row>
    <row r="12" spans="1:5" ht="12.75" customHeight="1">
      <c r="A12" s="6" t="s">
        <v>72</v>
      </c>
      <c r="B12" s="6" t="s">
        <v>73</v>
      </c>
      <c r="C12" s="10">
        <f>'SO 01'!H186</f>
        <v>0</v>
      </c>
      <c r="D12" s="10">
        <f>'SO 01'!L186</f>
        <v>0</v>
      </c>
      <c r="E12" s="10">
        <f t="shared" si="0"/>
        <v>0</v>
      </c>
    </row>
    <row r="13" spans="1:5" ht="12.75" customHeight="1">
      <c r="A13" s="6" t="s">
        <v>337</v>
      </c>
      <c r="B13" s="6" t="s">
        <v>338</v>
      </c>
      <c r="C13" s="10">
        <f>'SO 02'!H145</f>
        <v>0</v>
      </c>
      <c r="D13" s="10">
        <f>'SO 02'!L145</f>
        <v>0</v>
      </c>
      <c r="E13" s="10">
        <f t="shared" si="0"/>
        <v>0</v>
      </c>
    </row>
    <row r="14" spans="1:5" ht="12.75" customHeight="1">
      <c r="A14" s="6" t="s">
        <v>380</v>
      </c>
      <c r="B14" s="6" t="s">
        <v>381</v>
      </c>
      <c r="C14" s="10">
        <f>'SO 03'!H163</f>
        <v>0</v>
      </c>
      <c r="D14" s="10">
        <f>'SO 03'!L163</f>
        <v>0</v>
      </c>
      <c r="E14" s="10">
        <f t="shared" si="0"/>
        <v>0</v>
      </c>
    </row>
    <row r="15" spans="1:5" ht="12.75" customHeight="1">
      <c r="A15" s="6" t="s">
        <v>445</v>
      </c>
      <c r="B15" s="6" t="s">
        <v>446</v>
      </c>
      <c r="C15" s="10">
        <f>'SO 05'!H55</f>
        <v>0</v>
      </c>
      <c r="D15" s="10">
        <f>'SO 05'!L55</f>
        <v>0</v>
      </c>
      <c r="E15" s="10">
        <f t="shared" si="0"/>
        <v>0</v>
      </c>
    </row>
    <row r="16" spans="1:5" ht="12.75" customHeight="1">
      <c r="A16" s="6" t="s">
        <v>502</v>
      </c>
      <c r="B16" s="6" t="s">
        <v>503</v>
      </c>
      <c r="C16" s="10">
        <f>'SO 11'!H47</f>
        <v>0</v>
      </c>
      <c r="D16" s="10">
        <f>'SO 11'!L47</f>
        <v>0</v>
      </c>
      <c r="E16" s="10">
        <f t="shared" si="0"/>
        <v>0</v>
      </c>
    </row>
    <row r="17" spans="1:5" ht="12.75" customHeight="1">
      <c r="A17" s="6" t="s">
        <v>546</v>
      </c>
      <c r="B17" s="6" t="s">
        <v>547</v>
      </c>
      <c r="C17" s="10">
        <f>'12-01'!H57</f>
        <v>0</v>
      </c>
      <c r="D17" s="10">
        <f>'12-01'!L57</f>
        <v>0</v>
      </c>
      <c r="E17" s="10">
        <f t="shared" si="0"/>
        <v>0</v>
      </c>
    </row>
    <row r="18" spans="1:5" ht="12.75" customHeight="1">
      <c r="A18" s="6" t="s">
        <v>617</v>
      </c>
      <c r="B18" s="6" t="s">
        <v>618</v>
      </c>
      <c r="C18" s="10">
        <f>'12-02'!H36</f>
        <v>0</v>
      </c>
      <c r="D18" s="10">
        <f>'12-02'!L36</f>
        <v>0</v>
      </c>
      <c r="E18" s="10">
        <f t="shared" si="0"/>
        <v>0</v>
      </c>
    </row>
    <row r="19" spans="1:5" ht="12.75" customHeight="1">
      <c r="A19" s="6" t="s">
        <v>648</v>
      </c>
      <c r="B19" s="6" t="s">
        <v>649</v>
      </c>
      <c r="C19" s="10">
        <f>'12-03'!H38</f>
        <v>0</v>
      </c>
      <c r="D19" s="10">
        <f>'12-03'!L38</f>
        <v>0</v>
      </c>
      <c r="E19" s="10">
        <f t="shared" si="0"/>
        <v>0</v>
      </c>
    </row>
    <row r="20" spans="1:5" ht="12.75" customHeight="1">
      <c r="A20" s="6" t="s">
        <v>679</v>
      </c>
      <c r="B20" s="6" t="s">
        <v>680</v>
      </c>
      <c r="C20" s="10">
        <f>'SO 15$1'!H51</f>
        <v>0</v>
      </c>
      <c r="D20" s="10">
        <f>'SO 15$1'!L51</f>
        <v>0</v>
      </c>
      <c r="E20" s="10">
        <f t="shared" si="0"/>
        <v>0</v>
      </c>
    </row>
    <row r="21" spans="1:5" ht="12.75" customHeight="1">
      <c r="A21" s="6" t="s">
        <v>726</v>
      </c>
      <c r="B21" s="6" t="s">
        <v>727</v>
      </c>
      <c r="C21" s="10">
        <f>'SO 15$2'!H51</f>
        <v>0</v>
      </c>
      <c r="D21" s="10">
        <f>'SO 15$2'!L51</f>
        <v>0</v>
      </c>
      <c r="E21" s="10">
        <f t="shared" si="0"/>
        <v>0</v>
      </c>
    </row>
    <row r="22" spans="1:5" ht="12.75" customHeight="1">
      <c r="A22" s="6" t="s">
        <v>734</v>
      </c>
      <c r="B22" s="6" t="s">
        <v>735</v>
      </c>
      <c r="C22" s="10">
        <f>'SO 15$3'!H40</f>
        <v>0</v>
      </c>
      <c r="D22" s="10">
        <f>'SO 15$3'!L40</f>
        <v>0</v>
      </c>
      <c r="E22" s="10">
        <f t="shared" si="0"/>
        <v>0</v>
      </c>
    </row>
    <row r="23" spans="1:5" ht="12.75" customHeight="1">
      <c r="A23" s="6" t="s">
        <v>743</v>
      </c>
      <c r="B23" s="6" t="s">
        <v>744</v>
      </c>
      <c r="C23" s="10">
        <f>'SO 15$4a'!H51</f>
        <v>0</v>
      </c>
      <c r="D23" s="10">
        <f>'SO 15$4a'!L51</f>
        <v>0</v>
      </c>
      <c r="E23" s="10">
        <f t="shared" si="0"/>
        <v>0</v>
      </c>
    </row>
    <row r="24" spans="1:5" ht="12.75" customHeight="1">
      <c r="A24" s="6" t="s">
        <v>753</v>
      </c>
      <c r="B24" s="6" t="s">
        <v>754</v>
      </c>
      <c r="C24" s="10">
        <f>'SO 15$4b'!H51</f>
        <v>0</v>
      </c>
      <c r="D24" s="10">
        <f>'SO 15$4b'!L51</f>
        <v>0</v>
      </c>
      <c r="E24" s="10">
        <f t="shared" si="0"/>
        <v>0</v>
      </c>
    </row>
    <row r="25" spans="1:5" ht="12.75" customHeight="1">
      <c r="A25" s="6" t="s">
        <v>760</v>
      </c>
      <c r="B25" s="6" t="s">
        <v>761</v>
      </c>
      <c r="C25" s="10">
        <f>'SO 15$5$obj'!H36</f>
        <v>0</v>
      </c>
      <c r="D25" s="10">
        <f>'SO 15$5$obj'!L36</f>
        <v>0</v>
      </c>
      <c r="E25" s="10">
        <f t="shared" si="0"/>
        <v>0</v>
      </c>
    </row>
    <row r="26" spans="1:5" ht="12.75" customHeight="1">
      <c r="A26" s="6" t="s">
        <v>767</v>
      </c>
      <c r="B26" s="6" t="s">
        <v>768</v>
      </c>
      <c r="C26" s="10">
        <f>'SO 15$5a'!H42</f>
        <v>0</v>
      </c>
      <c r="D26" s="10">
        <f>'SO 15$5a'!L42</f>
        <v>0</v>
      </c>
      <c r="E26" s="10">
        <f t="shared" si="0"/>
        <v>0</v>
      </c>
    </row>
    <row r="27" spans="1:5" ht="12.75" customHeight="1">
      <c r="A27" s="6" t="s">
        <v>776</v>
      </c>
      <c r="B27" s="6" t="s">
        <v>777</v>
      </c>
      <c r="C27" s="10">
        <f>'SO 15$5b'!H42</f>
        <v>0</v>
      </c>
      <c r="D27" s="10">
        <f>'SO 15$5b'!L42</f>
        <v>0</v>
      </c>
      <c r="E27" s="10">
        <f t="shared" si="0"/>
        <v>0</v>
      </c>
    </row>
    <row r="28" spans="1:5" ht="12.75" customHeight="1">
      <c r="A28" s="6" t="s">
        <v>783</v>
      </c>
      <c r="B28" s="6" t="s">
        <v>784</v>
      </c>
      <c r="C28" s="10">
        <f>'SO 15$6'!H51</f>
        <v>0</v>
      </c>
      <c r="D28" s="10">
        <f>'SO 15$6'!L51</f>
        <v>0</v>
      </c>
      <c r="E28" s="10">
        <f t="shared" si="0"/>
        <v>0</v>
      </c>
    </row>
    <row r="29" spans="1:5" ht="12.75" customHeight="1">
      <c r="A29" s="6" t="s">
        <v>788</v>
      </c>
      <c r="B29" s="6" t="s">
        <v>789</v>
      </c>
      <c r="C29" s="10">
        <f>'SO 15$7'!H52</f>
        <v>0</v>
      </c>
      <c r="D29" s="10">
        <f>'SO 15$7'!L52</f>
        <v>0</v>
      </c>
      <c r="E29" s="10">
        <f t="shared" si="0"/>
        <v>0</v>
      </c>
    </row>
  </sheetData>
  <sheetProtection formatColumns="0"/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544</v>
      </c>
      <c r="D5" s="5" t="s">
        <v>545</v>
      </c>
      <c r="E5" s="5"/>
    </row>
    <row r="6" spans="1:5" ht="12.75" customHeight="1">
      <c r="A6" t="s">
        <v>18</v>
      </c>
      <c r="C6" s="5" t="s">
        <v>648</v>
      </c>
      <c r="D6" s="5" t="s">
        <v>649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549</v>
      </c>
      <c r="D11" s="7" t="s">
        <v>548</v>
      </c>
      <c r="E11" s="7"/>
      <c r="F11" s="9"/>
      <c r="G11" s="7"/>
      <c r="H11" s="9"/>
    </row>
    <row r="12" spans="1:12" ht="25.5">
      <c r="A12" s="6">
        <v>8</v>
      </c>
      <c r="B12" s="6" t="s">
        <v>650</v>
      </c>
      <c r="C12" s="6" t="s">
        <v>42</v>
      </c>
      <c r="D12" s="6" t="s">
        <v>651</v>
      </c>
      <c r="E12" s="6" t="s">
        <v>228</v>
      </c>
      <c r="F12" s="8">
        <v>1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9</v>
      </c>
      <c r="B13" s="6" t="s">
        <v>652</v>
      </c>
      <c r="C13" s="6" t="s">
        <v>42</v>
      </c>
      <c r="D13" s="6" t="s">
        <v>653</v>
      </c>
      <c r="E13" s="6" t="s">
        <v>228</v>
      </c>
      <c r="F13" s="8">
        <v>1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12.75">
      <c r="A14" s="6">
        <v>10</v>
      </c>
      <c r="B14" s="6" t="s">
        <v>654</v>
      </c>
      <c r="C14" s="6" t="s">
        <v>42</v>
      </c>
      <c r="D14" s="6" t="s">
        <v>655</v>
      </c>
      <c r="E14" s="6" t="s">
        <v>228</v>
      </c>
      <c r="F14" s="8">
        <v>1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spans="1:12" ht="12.75">
      <c r="A15" s="6">
        <v>11</v>
      </c>
      <c r="B15" s="6" t="s">
        <v>656</v>
      </c>
      <c r="C15" s="6" t="s">
        <v>42</v>
      </c>
      <c r="D15" s="6" t="s">
        <v>657</v>
      </c>
      <c r="E15" s="6" t="s">
        <v>228</v>
      </c>
      <c r="F15" s="8">
        <v>1</v>
      </c>
      <c r="G15" s="11"/>
      <c r="H15" s="10">
        <f>ROUND((G15*F15),2)</f>
        <v>0</v>
      </c>
      <c r="K15">
        <f>rekapitulace!H8</f>
        <v>21</v>
      </c>
      <c r="L15">
        <f>ROUND(K15/100*H15,2)</f>
        <v>0</v>
      </c>
    </row>
    <row r="16" spans="1:12" ht="12.75">
      <c r="A16" s="6">
        <v>12</v>
      </c>
      <c r="B16" s="6" t="s">
        <v>658</v>
      </c>
      <c r="C16" s="6" t="s">
        <v>42</v>
      </c>
      <c r="D16" s="6" t="s">
        <v>659</v>
      </c>
      <c r="E16" s="6" t="s">
        <v>228</v>
      </c>
      <c r="F16" s="8">
        <v>1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spans="1:12" ht="12.75" customHeight="1">
      <c r="A17" s="12"/>
      <c r="B17" s="12"/>
      <c r="C17" s="12" t="s">
        <v>549</v>
      </c>
      <c r="D17" s="12" t="s">
        <v>548</v>
      </c>
      <c r="E17" s="12"/>
      <c r="F17" s="12"/>
      <c r="G17" s="12"/>
      <c r="H17" s="12">
        <f>SUM(H12:H16)</f>
        <v>0</v>
      </c>
      <c r="L17">
        <f>SUM(L12:L16)</f>
        <v>0</v>
      </c>
    </row>
    <row r="19" spans="1:8" ht="12.75" customHeight="1">
      <c r="A19" s="7"/>
      <c r="B19" s="7"/>
      <c r="C19" s="7" t="s">
        <v>661</v>
      </c>
      <c r="D19" s="7" t="s">
        <v>660</v>
      </c>
      <c r="E19" s="7"/>
      <c r="F19" s="9"/>
      <c r="G19" s="7"/>
      <c r="H19" s="9"/>
    </row>
    <row r="20" spans="1:12" ht="12.75">
      <c r="A20" s="6">
        <v>1</v>
      </c>
      <c r="B20" s="6" t="s">
        <v>662</v>
      </c>
      <c r="C20" s="6" t="s">
        <v>42</v>
      </c>
      <c r="D20" s="6" t="s">
        <v>663</v>
      </c>
      <c r="E20" s="6" t="s">
        <v>664</v>
      </c>
      <c r="F20" s="8">
        <v>1</v>
      </c>
      <c r="G20" s="11"/>
      <c r="H20" s="10">
        <f aca="true" t="shared" si="0" ref="H20:H26">ROUND((G20*F20),2)</f>
        <v>0</v>
      </c>
      <c r="K20">
        <f>rekapitulace!H8</f>
        <v>21</v>
      </c>
      <c r="L20">
        <f aca="true" t="shared" si="1" ref="L20:L26">ROUND(K20/100*H20,2)</f>
        <v>0</v>
      </c>
    </row>
    <row r="21" spans="1:12" ht="12.75">
      <c r="A21" s="6">
        <v>2</v>
      </c>
      <c r="B21" s="6" t="s">
        <v>665</v>
      </c>
      <c r="C21" s="6" t="s">
        <v>42</v>
      </c>
      <c r="D21" s="6" t="s">
        <v>666</v>
      </c>
      <c r="E21" s="6" t="s">
        <v>664</v>
      </c>
      <c r="F21" s="8">
        <v>1</v>
      </c>
      <c r="G21" s="11"/>
      <c r="H21" s="10">
        <f t="shared" si="0"/>
        <v>0</v>
      </c>
      <c r="K21">
        <f>rekapitulace!H8</f>
        <v>21</v>
      </c>
      <c r="L21">
        <f t="shared" si="1"/>
        <v>0</v>
      </c>
    </row>
    <row r="22" spans="1:12" ht="12.75">
      <c r="A22" s="6">
        <v>3</v>
      </c>
      <c r="B22" s="6" t="s">
        <v>667</v>
      </c>
      <c r="C22" s="6" t="s">
        <v>42</v>
      </c>
      <c r="D22" s="6" t="s">
        <v>668</v>
      </c>
      <c r="E22" s="6" t="s">
        <v>576</v>
      </c>
      <c r="F22" s="8">
        <v>0.4</v>
      </c>
      <c r="G22" s="11"/>
      <c r="H22" s="10">
        <f t="shared" si="0"/>
        <v>0</v>
      </c>
      <c r="K22">
        <f>rekapitulace!H8</f>
        <v>21</v>
      </c>
      <c r="L22">
        <f t="shared" si="1"/>
        <v>0</v>
      </c>
    </row>
    <row r="23" spans="1:12" ht="12.75">
      <c r="A23" s="6">
        <v>4</v>
      </c>
      <c r="B23" s="6" t="s">
        <v>669</v>
      </c>
      <c r="C23" s="6" t="s">
        <v>42</v>
      </c>
      <c r="D23" s="6" t="s">
        <v>670</v>
      </c>
      <c r="E23" s="6" t="s">
        <v>576</v>
      </c>
      <c r="F23" s="8">
        <v>0.4</v>
      </c>
      <c r="G23" s="11"/>
      <c r="H23" s="10">
        <f t="shared" si="0"/>
        <v>0</v>
      </c>
      <c r="K23">
        <f>rekapitulace!H8</f>
        <v>21</v>
      </c>
      <c r="L23">
        <f t="shared" si="1"/>
        <v>0</v>
      </c>
    </row>
    <row r="24" spans="1:12" ht="12.75">
      <c r="A24" s="6">
        <v>5</v>
      </c>
      <c r="B24" s="6" t="s">
        <v>671</v>
      </c>
      <c r="C24" s="6" t="s">
        <v>42</v>
      </c>
      <c r="D24" s="6" t="s">
        <v>672</v>
      </c>
      <c r="E24" s="6" t="s">
        <v>576</v>
      </c>
      <c r="F24" s="8">
        <v>0.4</v>
      </c>
      <c r="G24" s="11"/>
      <c r="H24" s="10">
        <f t="shared" si="0"/>
        <v>0</v>
      </c>
      <c r="K24">
        <f>rekapitulace!H8</f>
        <v>21</v>
      </c>
      <c r="L24">
        <f t="shared" si="1"/>
        <v>0</v>
      </c>
    </row>
    <row r="25" spans="1:12" ht="12.75">
      <c r="A25" s="6">
        <v>6</v>
      </c>
      <c r="B25" s="6" t="s">
        <v>673</v>
      </c>
      <c r="C25" s="6" t="s">
        <v>42</v>
      </c>
      <c r="D25" s="6" t="s">
        <v>674</v>
      </c>
      <c r="E25" s="6" t="s">
        <v>228</v>
      </c>
      <c r="F25" s="8">
        <v>2</v>
      </c>
      <c r="G25" s="11"/>
      <c r="H25" s="10">
        <f t="shared" si="0"/>
        <v>0</v>
      </c>
      <c r="K25">
        <f>rekapitulace!H8</f>
        <v>21</v>
      </c>
      <c r="L25">
        <f t="shared" si="1"/>
        <v>0</v>
      </c>
    </row>
    <row r="26" spans="1:12" ht="12.75">
      <c r="A26" s="6">
        <v>7</v>
      </c>
      <c r="B26" s="6" t="s">
        <v>675</v>
      </c>
      <c r="C26" s="6" t="s">
        <v>42</v>
      </c>
      <c r="D26" s="6" t="s">
        <v>676</v>
      </c>
      <c r="E26" s="6" t="s">
        <v>228</v>
      </c>
      <c r="F26" s="8">
        <v>1</v>
      </c>
      <c r="G26" s="11"/>
      <c r="H26" s="10">
        <f t="shared" si="0"/>
        <v>0</v>
      </c>
      <c r="K26">
        <f>rekapitulace!H8</f>
        <v>21</v>
      </c>
      <c r="L26">
        <f t="shared" si="1"/>
        <v>0</v>
      </c>
    </row>
    <row r="27" spans="1:12" ht="12.75" customHeight="1">
      <c r="A27" s="12"/>
      <c r="B27" s="12"/>
      <c r="C27" s="12" t="s">
        <v>661</v>
      </c>
      <c r="D27" s="12" t="s">
        <v>660</v>
      </c>
      <c r="E27" s="12"/>
      <c r="F27" s="12"/>
      <c r="G27" s="12"/>
      <c r="H27" s="12">
        <f>SUM(H20:H26)</f>
        <v>0</v>
      </c>
      <c r="L27">
        <f>SUM(L20:L26)</f>
        <v>0</v>
      </c>
    </row>
    <row r="29" spans="1:12" ht="12.75" customHeight="1">
      <c r="A29" s="12"/>
      <c r="B29" s="12"/>
      <c r="C29" s="12"/>
      <c r="D29" s="12" t="s">
        <v>65</v>
      </c>
      <c r="E29" s="12"/>
      <c r="F29" s="12"/>
      <c r="G29" s="12"/>
      <c r="H29" s="12">
        <f>+H17+H27</f>
        <v>0</v>
      </c>
      <c r="L29">
        <f>+L17+L27</f>
        <v>0</v>
      </c>
    </row>
    <row r="31" spans="1:8" ht="12.75" customHeight="1">
      <c r="A31" s="7" t="s">
        <v>66</v>
      </c>
      <c r="B31" s="7"/>
      <c r="C31" s="7"/>
      <c r="D31" s="7"/>
      <c r="E31" s="7"/>
      <c r="F31" s="7"/>
      <c r="G31" s="7"/>
      <c r="H31" s="7"/>
    </row>
    <row r="32" spans="1:8" ht="12.75" customHeight="1">
      <c r="A32" s="7"/>
      <c r="B32" s="7"/>
      <c r="C32" s="7"/>
      <c r="D32" s="7" t="s">
        <v>67</v>
      </c>
      <c r="E32" s="7"/>
      <c r="F32" s="7"/>
      <c r="G32" s="7"/>
      <c r="H32" s="7"/>
    </row>
    <row r="33" spans="1:12" ht="12.75" customHeight="1">
      <c r="A33" s="12"/>
      <c r="B33" s="12"/>
      <c r="C33" s="12"/>
      <c r="D33" s="12" t="s">
        <v>68</v>
      </c>
      <c r="E33" s="12"/>
      <c r="F33" s="12"/>
      <c r="G33" s="12"/>
      <c r="H33" s="12">
        <v>0</v>
      </c>
      <c r="L33">
        <v>0</v>
      </c>
    </row>
    <row r="34" spans="1:8" ht="12.75" customHeight="1">
      <c r="A34" s="7"/>
      <c r="B34" s="7"/>
      <c r="C34" s="7"/>
      <c r="D34" s="7" t="s">
        <v>69</v>
      </c>
      <c r="E34" s="7"/>
      <c r="F34" s="7"/>
      <c r="G34" s="7"/>
      <c r="H34" s="7"/>
    </row>
    <row r="35" spans="1:12" ht="12.75" customHeight="1">
      <c r="A35" s="12"/>
      <c r="B35" s="12"/>
      <c r="C35" s="12"/>
      <c r="D35" s="12" t="s">
        <v>70</v>
      </c>
      <c r="E35" s="12"/>
      <c r="F35" s="12"/>
      <c r="G35" s="12"/>
      <c r="H35" s="12">
        <v>0</v>
      </c>
      <c r="L35">
        <v>0</v>
      </c>
    </row>
    <row r="36" spans="1:12" ht="12.75" customHeight="1">
      <c r="A36" s="12"/>
      <c r="B36" s="12"/>
      <c r="C36" s="12"/>
      <c r="D36" s="12" t="s">
        <v>71</v>
      </c>
      <c r="E36" s="12"/>
      <c r="F36" s="12"/>
      <c r="G36" s="12"/>
      <c r="H36" s="12">
        <f>H33+H35</f>
        <v>0</v>
      </c>
      <c r="L36">
        <f>L33+L35</f>
        <v>0</v>
      </c>
    </row>
    <row r="38" spans="1:12" ht="12.75" customHeight="1">
      <c r="A38" s="12"/>
      <c r="B38" s="12"/>
      <c r="C38" s="12"/>
      <c r="D38" s="12" t="s">
        <v>71</v>
      </c>
      <c r="E38" s="12"/>
      <c r="F38" s="12"/>
      <c r="G38" s="12"/>
      <c r="H38" s="12">
        <f>H29+H36</f>
        <v>0</v>
      </c>
      <c r="L38">
        <f>L29+L36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677</v>
      </c>
      <c r="D5" s="5" t="s">
        <v>678</v>
      </c>
      <c r="E5" s="5"/>
    </row>
    <row r="6" spans="1:5" ht="12.75" customHeight="1">
      <c r="A6" t="s">
        <v>18</v>
      </c>
      <c r="C6" s="5" t="s">
        <v>679</v>
      </c>
      <c r="D6" s="5" t="s">
        <v>680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248</v>
      </c>
      <c r="D11" s="7" t="s">
        <v>247</v>
      </c>
      <c r="E11" s="7"/>
      <c r="F11" s="9"/>
      <c r="G11" s="7"/>
      <c r="H11" s="9"/>
    </row>
    <row r="12" spans="1:12" ht="12.75">
      <c r="A12" s="6">
        <v>1</v>
      </c>
      <c r="B12" s="6" t="s">
        <v>681</v>
      </c>
      <c r="C12" s="6" t="s">
        <v>42</v>
      </c>
      <c r="D12" s="6" t="s">
        <v>682</v>
      </c>
      <c r="E12" s="6" t="s">
        <v>228</v>
      </c>
      <c r="F12" s="8">
        <v>25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683</v>
      </c>
      <c r="C13" s="6" t="s">
        <v>42</v>
      </c>
      <c r="D13" s="6" t="s">
        <v>684</v>
      </c>
      <c r="E13" s="6" t="s">
        <v>228</v>
      </c>
      <c r="F13" s="8">
        <v>25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685</v>
      </c>
      <c r="C14" s="6" t="s">
        <v>42</v>
      </c>
      <c r="D14" s="6" t="s">
        <v>686</v>
      </c>
      <c r="E14" s="6" t="s">
        <v>228</v>
      </c>
      <c r="F14" s="8">
        <v>14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02">
      <c r="D15" s="13" t="s">
        <v>687</v>
      </c>
    </row>
    <row r="16" spans="1:12" ht="12.75">
      <c r="A16" s="6">
        <v>4</v>
      </c>
      <c r="B16" s="6" t="s">
        <v>688</v>
      </c>
      <c r="C16" s="6" t="s">
        <v>42</v>
      </c>
      <c r="D16" s="6" t="s">
        <v>689</v>
      </c>
      <c r="E16" s="6" t="s">
        <v>228</v>
      </c>
      <c r="F16" s="8">
        <v>2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3" t="s">
        <v>690</v>
      </c>
    </row>
    <row r="18" spans="1:12" ht="12.75">
      <c r="A18" s="6">
        <v>5</v>
      </c>
      <c r="B18" s="6" t="s">
        <v>691</v>
      </c>
      <c r="C18" s="6" t="s">
        <v>42</v>
      </c>
      <c r="D18" s="6" t="s">
        <v>692</v>
      </c>
      <c r="E18" s="6" t="s">
        <v>228</v>
      </c>
      <c r="F18" s="8">
        <v>700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3" t="s">
        <v>693</v>
      </c>
    </row>
    <row r="20" spans="1:12" ht="12.75">
      <c r="A20" s="6">
        <v>6</v>
      </c>
      <c r="B20" s="6" t="s">
        <v>694</v>
      </c>
      <c r="C20" s="6" t="s">
        <v>42</v>
      </c>
      <c r="D20" s="6" t="s">
        <v>695</v>
      </c>
      <c r="E20" s="6" t="s">
        <v>228</v>
      </c>
      <c r="F20" s="8">
        <v>700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696</v>
      </c>
      <c r="C21" s="6" t="s">
        <v>42</v>
      </c>
      <c r="D21" s="6" t="s">
        <v>697</v>
      </c>
      <c r="E21" s="6" t="s">
        <v>228</v>
      </c>
      <c r="F21" s="8">
        <v>392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3" t="s">
        <v>698</v>
      </c>
    </row>
    <row r="23" spans="1:12" ht="12.75">
      <c r="A23" s="6">
        <v>8</v>
      </c>
      <c r="B23" s="6" t="s">
        <v>699</v>
      </c>
      <c r="C23" s="6" t="s">
        <v>42</v>
      </c>
      <c r="D23" s="6" t="s">
        <v>700</v>
      </c>
      <c r="E23" s="6" t="s">
        <v>228</v>
      </c>
      <c r="F23" s="8">
        <v>56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3" t="s">
        <v>701</v>
      </c>
    </row>
    <row r="25" spans="1:12" ht="12.75">
      <c r="A25" s="6">
        <v>9</v>
      </c>
      <c r="B25" s="6" t="s">
        <v>702</v>
      </c>
      <c r="C25" s="6" t="s">
        <v>42</v>
      </c>
      <c r="D25" s="6" t="s">
        <v>703</v>
      </c>
      <c r="E25" s="6" t="s">
        <v>228</v>
      </c>
      <c r="F25" s="8">
        <v>2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spans="1:12" ht="12.75">
      <c r="A26" s="6">
        <v>10</v>
      </c>
      <c r="B26" s="6" t="s">
        <v>704</v>
      </c>
      <c r="C26" s="6" t="s">
        <v>42</v>
      </c>
      <c r="D26" s="6" t="s">
        <v>705</v>
      </c>
      <c r="E26" s="6" t="s">
        <v>228</v>
      </c>
      <c r="F26" s="8">
        <v>56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ht="12.75">
      <c r="D27" s="13" t="s">
        <v>701</v>
      </c>
    </row>
    <row r="28" spans="1:12" ht="12.75">
      <c r="A28" s="6">
        <v>11</v>
      </c>
      <c r="B28" s="6" t="s">
        <v>706</v>
      </c>
      <c r="C28" s="6" t="s">
        <v>42</v>
      </c>
      <c r="D28" s="6" t="s">
        <v>707</v>
      </c>
      <c r="E28" s="6" t="s">
        <v>228</v>
      </c>
      <c r="F28" s="8">
        <v>12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38.25">
      <c r="D29" s="13" t="s">
        <v>708</v>
      </c>
    </row>
    <row r="30" spans="1:12" ht="12.75">
      <c r="A30" s="6">
        <v>12</v>
      </c>
      <c r="B30" s="6" t="s">
        <v>709</v>
      </c>
      <c r="C30" s="6" t="s">
        <v>42</v>
      </c>
      <c r="D30" s="6" t="s">
        <v>710</v>
      </c>
      <c r="E30" s="6" t="s">
        <v>228</v>
      </c>
      <c r="F30" s="8">
        <v>336</v>
      </c>
      <c r="G30" s="11"/>
      <c r="H30" s="10">
        <f>ROUND((G30*F30),2)</f>
        <v>0</v>
      </c>
      <c r="K30">
        <f>rekapitulace!H8</f>
        <v>21</v>
      </c>
      <c r="L30">
        <f>ROUND(K30/100*H30,2)</f>
        <v>0</v>
      </c>
    </row>
    <row r="31" ht="12.75">
      <c r="D31" s="13" t="s">
        <v>711</v>
      </c>
    </row>
    <row r="32" spans="1:12" ht="12.75">
      <c r="A32" s="6">
        <v>13</v>
      </c>
      <c r="B32" s="6" t="s">
        <v>712</v>
      </c>
      <c r="C32" s="6" t="s">
        <v>42</v>
      </c>
      <c r="D32" s="6" t="s">
        <v>713</v>
      </c>
      <c r="E32" s="6" t="s">
        <v>228</v>
      </c>
      <c r="F32" s="8">
        <v>6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spans="1:12" ht="25.5">
      <c r="A33" s="6">
        <v>14</v>
      </c>
      <c r="B33" s="6" t="s">
        <v>714</v>
      </c>
      <c r="C33" s="6" t="s">
        <v>42</v>
      </c>
      <c r="D33" s="6" t="s">
        <v>715</v>
      </c>
      <c r="E33" s="6" t="s">
        <v>228</v>
      </c>
      <c r="F33" s="8">
        <v>168</v>
      </c>
      <c r="G33" s="11"/>
      <c r="H33" s="10">
        <f>ROUND((G33*F33),2)</f>
        <v>0</v>
      </c>
      <c r="K33">
        <f>rekapitulace!H8</f>
        <v>21</v>
      </c>
      <c r="L33">
        <f>ROUND(K33/100*H33,2)</f>
        <v>0</v>
      </c>
    </row>
    <row r="34" ht="12.75">
      <c r="D34" s="13" t="s">
        <v>716</v>
      </c>
    </row>
    <row r="35" spans="1:12" ht="12.75">
      <c r="A35" s="6">
        <v>15</v>
      </c>
      <c r="B35" s="6" t="s">
        <v>717</v>
      </c>
      <c r="C35" s="6" t="s">
        <v>42</v>
      </c>
      <c r="D35" s="6" t="s">
        <v>718</v>
      </c>
      <c r="E35" s="6" t="s">
        <v>228</v>
      </c>
      <c r="F35" s="8">
        <v>1</v>
      </c>
      <c r="G35" s="11"/>
      <c r="H35" s="10">
        <f>ROUND((G35*F35),2)</f>
        <v>0</v>
      </c>
      <c r="K35">
        <f>rekapitulace!H8</f>
        <v>21</v>
      </c>
      <c r="L35">
        <f>ROUND(K35/100*H35,2)</f>
        <v>0</v>
      </c>
    </row>
    <row r="36" spans="1:12" ht="25.5">
      <c r="A36" s="6">
        <v>16</v>
      </c>
      <c r="B36" s="6" t="s">
        <v>719</v>
      </c>
      <c r="C36" s="6" t="s">
        <v>42</v>
      </c>
      <c r="D36" s="6" t="s">
        <v>720</v>
      </c>
      <c r="E36" s="6" t="s">
        <v>228</v>
      </c>
      <c r="F36" s="8">
        <v>28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spans="1:12" ht="12.75">
      <c r="A37" s="6">
        <v>17</v>
      </c>
      <c r="B37" s="6" t="s">
        <v>721</v>
      </c>
      <c r="C37" s="6" t="s">
        <v>42</v>
      </c>
      <c r="D37" s="6" t="s">
        <v>722</v>
      </c>
      <c r="E37" s="6" t="s">
        <v>82</v>
      </c>
      <c r="F37" s="8">
        <v>60</v>
      </c>
      <c r="G37" s="11"/>
      <c r="H37" s="10">
        <f>ROUND((G37*F37),2)</f>
        <v>0</v>
      </c>
      <c r="K37">
        <f>rekapitulace!H8</f>
        <v>21</v>
      </c>
      <c r="L37">
        <f>ROUND(K37/100*H37,2)</f>
        <v>0</v>
      </c>
    </row>
    <row r="38" spans="1:12" ht="12.75">
      <c r="A38" s="6">
        <v>18</v>
      </c>
      <c r="B38" s="6" t="s">
        <v>723</v>
      </c>
      <c r="C38" s="6" t="s">
        <v>42</v>
      </c>
      <c r="D38" s="6" t="s">
        <v>724</v>
      </c>
      <c r="E38" s="6" t="s">
        <v>77</v>
      </c>
      <c r="F38" s="8">
        <v>3.7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12.75">
      <c r="D39" s="13" t="s">
        <v>725</v>
      </c>
    </row>
    <row r="40" spans="1:12" ht="12.75" customHeight="1">
      <c r="A40" s="12"/>
      <c r="B40" s="12"/>
      <c r="C40" s="12" t="s">
        <v>248</v>
      </c>
      <c r="D40" s="12" t="s">
        <v>247</v>
      </c>
      <c r="E40" s="12"/>
      <c r="F40" s="12"/>
      <c r="G40" s="12"/>
      <c r="H40" s="12">
        <f>SUM(H12:H39)</f>
        <v>0</v>
      </c>
      <c r="L40">
        <f>SUM(L12:L39)</f>
        <v>0</v>
      </c>
    </row>
    <row r="42" spans="1:12" ht="12.75" customHeight="1">
      <c r="A42" s="12"/>
      <c r="B42" s="12"/>
      <c r="C42" s="12"/>
      <c r="D42" s="12" t="s">
        <v>65</v>
      </c>
      <c r="E42" s="12"/>
      <c r="F42" s="12"/>
      <c r="G42" s="12"/>
      <c r="H42" s="12">
        <f>+H40</f>
        <v>0</v>
      </c>
      <c r="L42">
        <f>+L40</f>
        <v>0</v>
      </c>
    </row>
    <row r="44" spans="1:8" ht="12.75" customHeight="1">
      <c r="A44" s="7" t="s">
        <v>66</v>
      </c>
      <c r="B44" s="7"/>
      <c r="C44" s="7"/>
      <c r="D44" s="7"/>
      <c r="E44" s="7"/>
      <c r="F44" s="7"/>
      <c r="G44" s="7"/>
      <c r="H44" s="7"/>
    </row>
    <row r="45" spans="1:8" ht="12.75" customHeight="1">
      <c r="A45" s="7"/>
      <c r="B45" s="7"/>
      <c r="C45" s="7"/>
      <c r="D45" s="7" t="s">
        <v>67</v>
      </c>
      <c r="E45" s="7"/>
      <c r="F45" s="7"/>
      <c r="G45" s="7"/>
      <c r="H45" s="7"/>
    </row>
    <row r="46" spans="1:12" ht="12.75" customHeight="1">
      <c r="A46" s="12"/>
      <c r="B46" s="12"/>
      <c r="C46" s="12"/>
      <c r="D46" s="12" t="s">
        <v>68</v>
      </c>
      <c r="E46" s="12"/>
      <c r="F46" s="12"/>
      <c r="G46" s="12"/>
      <c r="H46" s="12">
        <v>0</v>
      </c>
      <c r="L46">
        <v>0</v>
      </c>
    </row>
    <row r="47" spans="1:8" ht="12.75" customHeight="1">
      <c r="A47" s="7"/>
      <c r="B47" s="7"/>
      <c r="C47" s="7"/>
      <c r="D47" s="7" t="s">
        <v>69</v>
      </c>
      <c r="E47" s="7"/>
      <c r="F47" s="7"/>
      <c r="G47" s="7"/>
      <c r="H47" s="7"/>
    </row>
    <row r="48" spans="1:12" ht="12.75" customHeight="1">
      <c r="A48" s="12"/>
      <c r="B48" s="12"/>
      <c r="C48" s="12"/>
      <c r="D48" s="12" t="s">
        <v>70</v>
      </c>
      <c r="E48" s="12"/>
      <c r="F48" s="12"/>
      <c r="G48" s="12"/>
      <c r="H48" s="12">
        <v>0</v>
      </c>
      <c r="L48">
        <v>0</v>
      </c>
    </row>
    <row r="49" spans="1:12" ht="12.75" customHeight="1">
      <c r="A49" s="12"/>
      <c r="B49" s="12"/>
      <c r="C49" s="12"/>
      <c r="D49" s="12" t="s">
        <v>71</v>
      </c>
      <c r="E49" s="12"/>
      <c r="F49" s="12"/>
      <c r="G49" s="12"/>
      <c r="H49" s="12">
        <f>H46+H48</f>
        <v>0</v>
      </c>
      <c r="L49">
        <f>L46+L48</f>
        <v>0</v>
      </c>
    </row>
    <row r="51" spans="1:12" ht="12.75" customHeight="1">
      <c r="A51" s="12"/>
      <c r="B51" s="12"/>
      <c r="C51" s="12"/>
      <c r="D51" s="12" t="s">
        <v>71</v>
      </c>
      <c r="E51" s="12"/>
      <c r="F51" s="12"/>
      <c r="G51" s="12"/>
      <c r="H51" s="12">
        <f>H42+H49</f>
        <v>0</v>
      </c>
      <c r="L51">
        <f>L42+L49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677</v>
      </c>
      <c r="D5" s="5" t="s">
        <v>678</v>
      </c>
      <c r="E5" s="5"/>
    </row>
    <row r="6" spans="1:5" ht="12.75" customHeight="1">
      <c r="A6" t="s">
        <v>18</v>
      </c>
      <c r="C6" s="5" t="s">
        <v>726</v>
      </c>
      <c r="D6" s="5" t="s">
        <v>727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248</v>
      </c>
      <c r="D11" s="7" t="s">
        <v>247</v>
      </c>
      <c r="E11" s="7"/>
      <c r="F11" s="9"/>
      <c r="G11" s="7"/>
      <c r="H11" s="9"/>
    </row>
    <row r="12" spans="1:12" ht="12.75">
      <c r="A12" s="6">
        <v>1</v>
      </c>
      <c r="B12" s="6" t="s">
        <v>681</v>
      </c>
      <c r="C12" s="6" t="s">
        <v>42</v>
      </c>
      <c r="D12" s="6" t="s">
        <v>682</v>
      </c>
      <c r="E12" s="6" t="s">
        <v>228</v>
      </c>
      <c r="F12" s="8">
        <v>20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683</v>
      </c>
      <c r="C13" s="6" t="s">
        <v>42</v>
      </c>
      <c r="D13" s="6" t="s">
        <v>684</v>
      </c>
      <c r="E13" s="6" t="s">
        <v>228</v>
      </c>
      <c r="F13" s="8">
        <v>20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685</v>
      </c>
      <c r="C14" s="6" t="s">
        <v>42</v>
      </c>
      <c r="D14" s="6" t="s">
        <v>686</v>
      </c>
      <c r="E14" s="6" t="s">
        <v>228</v>
      </c>
      <c r="F14" s="8">
        <v>14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02">
      <c r="D15" s="13" t="s">
        <v>687</v>
      </c>
    </row>
    <row r="16" spans="1:12" ht="12.75">
      <c r="A16" s="6">
        <v>4</v>
      </c>
      <c r="B16" s="6" t="s">
        <v>688</v>
      </c>
      <c r="C16" s="6" t="s">
        <v>42</v>
      </c>
      <c r="D16" s="6" t="s">
        <v>689</v>
      </c>
      <c r="E16" s="6" t="s">
        <v>228</v>
      </c>
      <c r="F16" s="8">
        <v>2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3" t="s">
        <v>690</v>
      </c>
    </row>
    <row r="18" spans="1:12" ht="12.75">
      <c r="A18" s="6">
        <v>5</v>
      </c>
      <c r="B18" s="6" t="s">
        <v>691</v>
      </c>
      <c r="C18" s="6" t="s">
        <v>42</v>
      </c>
      <c r="D18" s="6" t="s">
        <v>692</v>
      </c>
      <c r="E18" s="6" t="s">
        <v>228</v>
      </c>
      <c r="F18" s="8">
        <v>420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3" t="s">
        <v>728</v>
      </c>
    </row>
    <row r="20" spans="1:12" ht="12.75">
      <c r="A20" s="6">
        <v>6</v>
      </c>
      <c r="B20" s="6" t="s">
        <v>694</v>
      </c>
      <c r="C20" s="6" t="s">
        <v>42</v>
      </c>
      <c r="D20" s="6" t="s">
        <v>695</v>
      </c>
      <c r="E20" s="6" t="s">
        <v>228</v>
      </c>
      <c r="F20" s="8">
        <v>420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696</v>
      </c>
      <c r="C21" s="6" t="s">
        <v>42</v>
      </c>
      <c r="D21" s="6" t="s">
        <v>697</v>
      </c>
      <c r="E21" s="6" t="s">
        <v>228</v>
      </c>
      <c r="F21" s="8">
        <v>294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3" t="s">
        <v>729</v>
      </c>
    </row>
    <row r="23" spans="1:12" ht="12.75">
      <c r="A23" s="6">
        <v>8</v>
      </c>
      <c r="B23" s="6" t="s">
        <v>699</v>
      </c>
      <c r="C23" s="6" t="s">
        <v>42</v>
      </c>
      <c r="D23" s="6" t="s">
        <v>700</v>
      </c>
      <c r="E23" s="6" t="s">
        <v>228</v>
      </c>
      <c r="F23" s="8">
        <v>42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3" t="s">
        <v>730</v>
      </c>
    </row>
    <row r="25" spans="1:12" ht="12.75">
      <c r="A25" s="6">
        <v>9</v>
      </c>
      <c r="B25" s="6" t="s">
        <v>702</v>
      </c>
      <c r="C25" s="6" t="s">
        <v>42</v>
      </c>
      <c r="D25" s="6" t="s">
        <v>703</v>
      </c>
      <c r="E25" s="6" t="s">
        <v>228</v>
      </c>
      <c r="F25" s="8">
        <v>2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spans="1:12" ht="12.75">
      <c r="A26" s="6">
        <v>10</v>
      </c>
      <c r="B26" s="6" t="s">
        <v>704</v>
      </c>
      <c r="C26" s="6" t="s">
        <v>42</v>
      </c>
      <c r="D26" s="6" t="s">
        <v>705</v>
      </c>
      <c r="E26" s="6" t="s">
        <v>228</v>
      </c>
      <c r="F26" s="8">
        <v>42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ht="12.75">
      <c r="D27" s="13" t="s">
        <v>730</v>
      </c>
    </row>
    <row r="28" spans="1:12" ht="12.75">
      <c r="A28" s="6">
        <v>11</v>
      </c>
      <c r="B28" s="6" t="s">
        <v>706</v>
      </c>
      <c r="C28" s="6" t="s">
        <v>42</v>
      </c>
      <c r="D28" s="6" t="s">
        <v>707</v>
      </c>
      <c r="E28" s="6" t="s">
        <v>228</v>
      </c>
      <c r="F28" s="8">
        <v>7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38.25">
      <c r="D29" s="13" t="s">
        <v>731</v>
      </c>
    </row>
    <row r="30" spans="1:12" ht="12.75">
      <c r="A30" s="6">
        <v>12</v>
      </c>
      <c r="B30" s="6" t="s">
        <v>709</v>
      </c>
      <c r="C30" s="6" t="s">
        <v>42</v>
      </c>
      <c r="D30" s="6" t="s">
        <v>710</v>
      </c>
      <c r="E30" s="6" t="s">
        <v>228</v>
      </c>
      <c r="F30" s="8">
        <v>372</v>
      </c>
      <c r="G30" s="11"/>
      <c r="H30" s="10">
        <f>ROUND((G30*F30),2)</f>
        <v>0</v>
      </c>
      <c r="K30">
        <f>rekapitulace!H8</f>
        <v>21</v>
      </c>
      <c r="L30">
        <f>ROUND(K30/100*H30,2)</f>
        <v>0</v>
      </c>
    </row>
    <row r="31" ht="12.75">
      <c r="D31" s="13" t="s">
        <v>732</v>
      </c>
    </row>
    <row r="32" spans="1:12" ht="12.75">
      <c r="A32" s="6">
        <v>13</v>
      </c>
      <c r="B32" s="6" t="s">
        <v>712</v>
      </c>
      <c r="C32" s="6" t="s">
        <v>42</v>
      </c>
      <c r="D32" s="6" t="s">
        <v>713</v>
      </c>
      <c r="E32" s="6" t="s">
        <v>228</v>
      </c>
      <c r="F32" s="8">
        <v>6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spans="1:12" ht="25.5">
      <c r="A33" s="6">
        <v>14</v>
      </c>
      <c r="B33" s="6" t="s">
        <v>714</v>
      </c>
      <c r="C33" s="6" t="s">
        <v>42</v>
      </c>
      <c r="D33" s="6" t="s">
        <v>715</v>
      </c>
      <c r="E33" s="6" t="s">
        <v>228</v>
      </c>
      <c r="F33" s="8">
        <v>186</v>
      </c>
      <c r="G33" s="11"/>
      <c r="H33" s="10">
        <f>ROUND((G33*F33),2)</f>
        <v>0</v>
      </c>
      <c r="K33">
        <f>rekapitulace!H8</f>
        <v>21</v>
      </c>
      <c r="L33">
        <f>ROUND(K33/100*H33,2)</f>
        <v>0</v>
      </c>
    </row>
    <row r="34" ht="12.75">
      <c r="D34" s="13" t="s">
        <v>733</v>
      </c>
    </row>
    <row r="35" spans="1:12" ht="12.75">
      <c r="A35" s="6">
        <v>15</v>
      </c>
      <c r="B35" s="6" t="s">
        <v>717</v>
      </c>
      <c r="C35" s="6" t="s">
        <v>42</v>
      </c>
      <c r="D35" s="6" t="s">
        <v>718</v>
      </c>
      <c r="E35" s="6" t="s">
        <v>228</v>
      </c>
      <c r="F35" s="8">
        <v>1</v>
      </c>
      <c r="G35" s="11"/>
      <c r="H35" s="10">
        <f>ROUND((G35*F35),2)</f>
        <v>0</v>
      </c>
      <c r="K35">
        <f>rekapitulace!H8</f>
        <v>21</v>
      </c>
      <c r="L35">
        <f>ROUND(K35/100*H35,2)</f>
        <v>0</v>
      </c>
    </row>
    <row r="36" spans="1:12" ht="25.5">
      <c r="A36" s="6">
        <v>16</v>
      </c>
      <c r="B36" s="6" t="s">
        <v>719</v>
      </c>
      <c r="C36" s="6" t="s">
        <v>42</v>
      </c>
      <c r="D36" s="6" t="s">
        <v>720</v>
      </c>
      <c r="E36" s="6" t="s">
        <v>228</v>
      </c>
      <c r="F36" s="8">
        <v>21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spans="1:12" ht="12.75">
      <c r="A37" s="6">
        <v>17</v>
      </c>
      <c r="B37" s="6" t="s">
        <v>721</v>
      </c>
      <c r="C37" s="6" t="s">
        <v>42</v>
      </c>
      <c r="D37" s="6" t="s">
        <v>722</v>
      </c>
      <c r="E37" s="6" t="s">
        <v>82</v>
      </c>
      <c r="F37" s="8">
        <v>60</v>
      </c>
      <c r="G37" s="11"/>
      <c r="H37" s="10">
        <f>ROUND((G37*F37),2)</f>
        <v>0</v>
      </c>
      <c r="K37">
        <f>rekapitulace!H8</f>
        <v>21</v>
      </c>
      <c r="L37">
        <f>ROUND(K37/100*H37,2)</f>
        <v>0</v>
      </c>
    </row>
    <row r="38" spans="1:12" ht="12.75">
      <c r="A38" s="6">
        <v>18</v>
      </c>
      <c r="B38" s="6" t="s">
        <v>723</v>
      </c>
      <c r="C38" s="6" t="s">
        <v>42</v>
      </c>
      <c r="D38" s="6" t="s">
        <v>724</v>
      </c>
      <c r="E38" s="6" t="s">
        <v>77</v>
      </c>
      <c r="F38" s="8">
        <v>3.7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12.75">
      <c r="D39" s="13" t="s">
        <v>725</v>
      </c>
    </row>
    <row r="40" spans="1:12" ht="12.75" customHeight="1">
      <c r="A40" s="12"/>
      <c r="B40" s="12"/>
      <c r="C40" s="12" t="s">
        <v>248</v>
      </c>
      <c r="D40" s="12" t="s">
        <v>247</v>
      </c>
      <c r="E40" s="12"/>
      <c r="F40" s="12"/>
      <c r="G40" s="12"/>
      <c r="H40" s="12">
        <f>SUM(H12:H39)</f>
        <v>0</v>
      </c>
      <c r="L40">
        <f>SUM(L12:L39)</f>
        <v>0</v>
      </c>
    </row>
    <row r="42" spans="1:12" ht="12.75" customHeight="1">
      <c r="A42" s="12"/>
      <c r="B42" s="12"/>
      <c r="C42" s="12"/>
      <c r="D42" s="12" t="s">
        <v>65</v>
      </c>
      <c r="E42" s="12"/>
      <c r="F42" s="12"/>
      <c r="G42" s="12"/>
      <c r="H42" s="12">
        <f>+H40</f>
        <v>0</v>
      </c>
      <c r="L42">
        <f>+L40</f>
        <v>0</v>
      </c>
    </row>
    <row r="44" spans="1:8" ht="12.75" customHeight="1">
      <c r="A44" s="7" t="s">
        <v>66</v>
      </c>
      <c r="B44" s="7"/>
      <c r="C44" s="7"/>
      <c r="D44" s="7"/>
      <c r="E44" s="7"/>
      <c r="F44" s="7"/>
      <c r="G44" s="7"/>
      <c r="H44" s="7"/>
    </row>
    <row r="45" spans="1:8" ht="12.75" customHeight="1">
      <c r="A45" s="7"/>
      <c r="B45" s="7"/>
      <c r="C45" s="7"/>
      <c r="D45" s="7" t="s">
        <v>67</v>
      </c>
      <c r="E45" s="7"/>
      <c r="F45" s="7"/>
      <c r="G45" s="7"/>
      <c r="H45" s="7"/>
    </row>
    <row r="46" spans="1:12" ht="12.75" customHeight="1">
      <c r="A46" s="12"/>
      <c r="B46" s="12"/>
      <c r="C46" s="12"/>
      <c r="D46" s="12" t="s">
        <v>68</v>
      </c>
      <c r="E46" s="12"/>
      <c r="F46" s="12"/>
      <c r="G46" s="12"/>
      <c r="H46" s="12">
        <v>0</v>
      </c>
      <c r="L46">
        <v>0</v>
      </c>
    </row>
    <row r="47" spans="1:8" ht="12.75" customHeight="1">
      <c r="A47" s="7"/>
      <c r="B47" s="7"/>
      <c r="C47" s="7"/>
      <c r="D47" s="7" t="s">
        <v>69</v>
      </c>
      <c r="E47" s="7"/>
      <c r="F47" s="7"/>
      <c r="G47" s="7"/>
      <c r="H47" s="7"/>
    </row>
    <row r="48" spans="1:12" ht="12.75" customHeight="1">
      <c r="A48" s="12"/>
      <c r="B48" s="12"/>
      <c r="C48" s="12"/>
      <c r="D48" s="12" t="s">
        <v>70</v>
      </c>
      <c r="E48" s="12"/>
      <c r="F48" s="12"/>
      <c r="G48" s="12"/>
      <c r="H48" s="12">
        <v>0</v>
      </c>
      <c r="L48">
        <v>0</v>
      </c>
    </row>
    <row r="49" spans="1:12" ht="12.75" customHeight="1">
      <c r="A49" s="12"/>
      <c r="B49" s="12"/>
      <c r="C49" s="12"/>
      <c r="D49" s="12" t="s">
        <v>71</v>
      </c>
      <c r="E49" s="12"/>
      <c r="F49" s="12"/>
      <c r="G49" s="12"/>
      <c r="H49" s="12">
        <f>H46+H48</f>
        <v>0</v>
      </c>
      <c r="L49">
        <f>L46+L48</f>
        <v>0</v>
      </c>
    </row>
    <row r="51" spans="1:12" ht="12.75" customHeight="1">
      <c r="A51" s="12"/>
      <c r="B51" s="12"/>
      <c r="C51" s="12"/>
      <c r="D51" s="12" t="s">
        <v>71</v>
      </c>
      <c r="E51" s="12"/>
      <c r="F51" s="12"/>
      <c r="G51" s="12"/>
      <c r="H51" s="12">
        <f>H42+H49</f>
        <v>0</v>
      </c>
      <c r="L51">
        <f>L42+L49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677</v>
      </c>
      <c r="D5" s="5" t="s">
        <v>678</v>
      </c>
      <c r="E5" s="5"/>
    </row>
    <row r="6" spans="1:5" ht="12.75" customHeight="1">
      <c r="A6" t="s">
        <v>18</v>
      </c>
      <c r="C6" s="5" t="s">
        <v>734</v>
      </c>
      <c r="D6" s="5" t="s">
        <v>735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248</v>
      </c>
      <c r="D11" s="7" t="s">
        <v>247</v>
      </c>
      <c r="E11" s="7"/>
      <c r="F11" s="9"/>
      <c r="G11" s="7"/>
      <c r="H11" s="9"/>
    </row>
    <row r="12" spans="1:12" ht="12.75">
      <c r="A12" s="6">
        <v>1</v>
      </c>
      <c r="B12" s="6" t="s">
        <v>681</v>
      </c>
      <c r="C12" s="6" t="s">
        <v>42</v>
      </c>
      <c r="D12" s="6" t="s">
        <v>682</v>
      </c>
      <c r="E12" s="6" t="s">
        <v>228</v>
      </c>
      <c r="F12" s="8">
        <v>10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683</v>
      </c>
      <c r="C13" s="6" t="s">
        <v>42</v>
      </c>
      <c r="D13" s="6" t="s">
        <v>684</v>
      </c>
      <c r="E13" s="6" t="s">
        <v>228</v>
      </c>
      <c r="F13" s="8">
        <v>10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685</v>
      </c>
      <c r="C14" s="6" t="s">
        <v>42</v>
      </c>
      <c r="D14" s="6" t="s">
        <v>686</v>
      </c>
      <c r="E14" s="6" t="s">
        <v>228</v>
      </c>
      <c r="F14" s="8">
        <v>1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2.75">
      <c r="D15" s="13" t="s">
        <v>736</v>
      </c>
    </row>
    <row r="16" spans="1:12" ht="12.75">
      <c r="A16" s="6">
        <v>4</v>
      </c>
      <c r="B16" s="6" t="s">
        <v>688</v>
      </c>
      <c r="C16" s="6" t="s">
        <v>42</v>
      </c>
      <c r="D16" s="6" t="s">
        <v>689</v>
      </c>
      <c r="E16" s="6" t="s">
        <v>228</v>
      </c>
      <c r="F16" s="8">
        <v>2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3" t="s">
        <v>737</v>
      </c>
    </row>
    <row r="18" spans="1:12" ht="12.75">
      <c r="A18" s="6">
        <v>5</v>
      </c>
      <c r="B18" s="6" t="s">
        <v>691</v>
      </c>
      <c r="C18" s="6" t="s">
        <v>42</v>
      </c>
      <c r="D18" s="6" t="s">
        <v>692</v>
      </c>
      <c r="E18" s="6" t="s">
        <v>228</v>
      </c>
      <c r="F18" s="8">
        <v>3010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3" t="s">
        <v>738</v>
      </c>
    </row>
    <row r="20" spans="1:12" ht="12.75">
      <c r="A20" s="6">
        <v>6</v>
      </c>
      <c r="B20" s="6" t="s">
        <v>694</v>
      </c>
      <c r="C20" s="6" t="s">
        <v>42</v>
      </c>
      <c r="D20" s="6" t="s">
        <v>695</v>
      </c>
      <c r="E20" s="6" t="s">
        <v>228</v>
      </c>
      <c r="F20" s="8">
        <v>3010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696</v>
      </c>
      <c r="C21" s="6" t="s">
        <v>42</v>
      </c>
      <c r="D21" s="6" t="s">
        <v>697</v>
      </c>
      <c r="E21" s="6" t="s">
        <v>228</v>
      </c>
      <c r="F21" s="8">
        <v>301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3" t="s">
        <v>739</v>
      </c>
    </row>
    <row r="23" spans="1:12" ht="12.75">
      <c r="A23" s="6">
        <v>8</v>
      </c>
      <c r="B23" s="6" t="s">
        <v>699</v>
      </c>
      <c r="C23" s="6" t="s">
        <v>42</v>
      </c>
      <c r="D23" s="6" t="s">
        <v>700</v>
      </c>
      <c r="E23" s="6" t="s">
        <v>228</v>
      </c>
      <c r="F23" s="8">
        <v>602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3" t="s">
        <v>740</v>
      </c>
    </row>
    <row r="25" spans="1:12" ht="12.75">
      <c r="A25" s="6">
        <v>9</v>
      </c>
      <c r="B25" s="6" t="s">
        <v>706</v>
      </c>
      <c r="C25" s="6" t="s">
        <v>42</v>
      </c>
      <c r="D25" s="6" t="s">
        <v>707</v>
      </c>
      <c r="E25" s="6" t="s">
        <v>228</v>
      </c>
      <c r="F25" s="8">
        <v>7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3" t="s">
        <v>741</v>
      </c>
    </row>
    <row r="27" spans="1:12" ht="12.75">
      <c r="A27" s="6">
        <v>10</v>
      </c>
      <c r="B27" s="6" t="s">
        <v>709</v>
      </c>
      <c r="C27" s="6" t="s">
        <v>42</v>
      </c>
      <c r="D27" s="6" t="s">
        <v>710</v>
      </c>
      <c r="E27" s="6" t="s">
        <v>228</v>
      </c>
      <c r="F27" s="8">
        <v>2107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12.75">
      <c r="D28" s="13" t="s">
        <v>742</v>
      </c>
    </row>
    <row r="29" spans="1:12" ht="12.75" customHeight="1">
      <c r="A29" s="12"/>
      <c r="B29" s="12"/>
      <c r="C29" s="12" t="s">
        <v>248</v>
      </c>
      <c r="D29" s="12" t="s">
        <v>247</v>
      </c>
      <c r="E29" s="12"/>
      <c r="F29" s="12"/>
      <c r="G29" s="12"/>
      <c r="H29" s="12">
        <f>SUM(H12:H28)</f>
        <v>0</v>
      </c>
      <c r="L29">
        <f>SUM(L12:L28)</f>
        <v>0</v>
      </c>
    </row>
    <row r="31" spans="1:12" ht="12.75" customHeight="1">
      <c r="A31" s="12"/>
      <c r="B31" s="12"/>
      <c r="C31" s="12"/>
      <c r="D31" s="12" t="s">
        <v>65</v>
      </c>
      <c r="E31" s="12"/>
      <c r="F31" s="12"/>
      <c r="G31" s="12"/>
      <c r="H31" s="12">
        <f>+H29</f>
        <v>0</v>
      </c>
      <c r="L31">
        <f>+L29</f>
        <v>0</v>
      </c>
    </row>
    <row r="33" spans="1:8" ht="12.75" customHeight="1">
      <c r="A33" s="7" t="s">
        <v>66</v>
      </c>
      <c r="B33" s="7"/>
      <c r="C33" s="7"/>
      <c r="D33" s="7"/>
      <c r="E33" s="7"/>
      <c r="F33" s="7"/>
      <c r="G33" s="7"/>
      <c r="H33" s="7"/>
    </row>
    <row r="34" spans="1:8" ht="12.75" customHeight="1">
      <c r="A34" s="7"/>
      <c r="B34" s="7"/>
      <c r="C34" s="7"/>
      <c r="D34" s="7" t="s">
        <v>67</v>
      </c>
      <c r="E34" s="7"/>
      <c r="F34" s="7"/>
      <c r="G34" s="7"/>
      <c r="H34" s="7"/>
    </row>
    <row r="35" spans="1:12" ht="12.75" customHeight="1">
      <c r="A35" s="12"/>
      <c r="B35" s="12"/>
      <c r="C35" s="12"/>
      <c r="D35" s="12" t="s">
        <v>68</v>
      </c>
      <c r="E35" s="12"/>
      <c r="F35" s="12"/>
      <c r="G35" s="12"/>
      <c r="H35" s="12">
        <v>0</v>
      </c>
      <c r="L35">
        <v>0</v>
      </c>
    </row>
    <row r="36" spans="1:8" ht="12.75" customHeight="1">
      <c r="A36" s="7"/>
      <c r="B36" s="7"/>
      <c r="C36" s="7"/>
      <c r="D36" s="7" t="s">
        <v>69</v>
      </c>
      <c r="E36" s="7"/>
      <c r="F36" s="7"/>
      <c r="G36" s="7"/>
      <c r="H36" s="7"/>
    </row>
    <row r="37" spans="1:12" ht="12.75" customHeight="1">
      <c r="A37" s="12"/>
      <c r="B37" s="12"/>
      <c r="C37" s="12"/>
      <c r="D37" s="12" t="s">
        <v>70</v>
      </c>
      <c r="E37" s="12"/>
      <c r="F37" s="12"/>
      <c r="G37" s="12"/>
      <c r="H37" s="12">
        <v>0</v>
      </c>
      <c r="L37">
        <v>0</v>
      </c>
    </row>
    <row r="38" spans="1:12" ht="12.75" customHeight="1">
      <c r="A38" s="12"/>
      <c r="B38" s="12"/>
      <c r="C38" s="12"/>
      <c r="D38" s="12" t="s">
        <v>71</v>
      </c>
      <c r="E38" s="12"/>
      <c r="F38" s="12"/>
      <c r="G38" s="12"/>
      <c r="H38" s="12">
        <f>H35+H37</f>
        <v>0</v>
      </c>
      <c r="L38">
        <f>L35+L37</f>
        <v>0</v>
      </c>
    </row>
    <row r="40" spans="1:12" ht="12.75" customHeight="1">
      <c r="A40" s="12"/>
      <c r="B40" s="12"/>
      <c r="C40" s="12"/>
      <c r="D40" s="12" t="s">
        <v>71</v>
      </c>
      <c r="E40" s="12"/>
      <c r="F40" s="12"/>
      <c r="G40" s="12"/>
      <c r="H40" s="12">
        <f>H31+H38</f>
        <v>0</v>
      </c>
      <c r="L40">
        <f>L31+L38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677</v>
      </c>
      <c r="D5" s="5" t="s">
        <v>678</v>
      </c>
      <c r="E5" s="5"/>
    </row>
    <row r="6" spans="1:5" ht="12.75" customHeight="1">
      <c r="A6" t="s">
        <v>18</v>
      </c>
      <c r="C6" s="5" t="s">
        <v>743</v>
      </c>
      <c r="D6" s="5" t="s">
        <v>744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248</v>
      </c>
      <c r="D11" s="7" t="s">
        <v>247</v>
      </c>
      <c r="E11" s="7"/>
      <c r="F11" s="9"/>
      <c r="G11" s="7"/>
      <c r="H11" s="9"/>
    </row>
    <row r="12" spans="1:12" ht="12.75">
      <c r="A12" s="6">
        <v>1</v>
      </c>
      <c r="B12" s="6" t="s">
        <v>681</v>
      </c>
      <c r="C12" s="6" t="s">
        <v>42</v>
      </c>
      <c r="D12" s="6" t="s">
        <v>682</v>
      </c>
      <c r="E12" s="6" t="s">
        <v>228</v>
      </c>
      <c r="F12" s="8">
        <v>22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683</v>
      </c>
      <c r="C13" s="6" t="s">
        <v>42</v>
      </c>
      <c r="D13" s="6" t="s">
        <v>684</v>
      </c>
      <c r="E13" s="6" t="s">
        <v>228</v>
      </c>
      <c r="F13" s="8">
        <v>22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685</v>
      </c>
      <c r="C14" s="6" t="s">
        <v>42</v>
      </c>
      <c r="D14" s="6" t="s">
        <v>686</v>
      </c>
      <c r="E14" s="6" t="s">
        <v>228</v>
      </c>
      <c r="F14" s="8">
        <v>13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02">
      <c r="D15" s="13" t="s">
        <v>745</v>
      </c>
    </row>
    <row r="16" spans="1:12" ht="12.75">
      <c r="A16" s="6">
        <v>4</v>
      </c>
      <c r="B16" s="6" t="s">
        <v>688</v>
      </c>
      <c r="C16" s="6" t="s">
        <v>42</v>
      </c>
      <c r="D16" s="6" t="s">
        <v>689</v>
      </c>
      <c r="E16" s="6" t="s">
        <v>228</v>
      </c>
      <c r="F16" s="8">
        <v>2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3" t="s">
        <v>690</v>
      </c>
    </row>
    <row r="18" spans="1:12" ht="12.75">
      <c r="A18" s="6">
        <v>5</v>
      </c>
      <c r="B18" s="6" t="s">
        <v>691</v>
      </c>
      <c r="C18" s="6" t="s">
        <v>42</v>
      </c>
      <c r="D18" s="6" t="s">
        <v>692</v>
      </c>
      <c r="E18" s="6" t="s">
        <v>228</v>
      </c>
      <c r="F18" s="8">
        <v>308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3" t="s">
        <v>746</v>
      </c>
    </row>
    <row r="20" spans="1:12" ht="12.75">
      <c r="A20" s="6">
        <v>6</v>
      </c>
      <c r="B20" s="6" t="s">
        <v>694</v>
      </c>
      <c r="C20" s="6" t="s">
        <v>42</v>
      </c>
      <c r="D20" s="6" t="s">
        <v>695</v>
      </c>
      <c r="E20" s="6" t="s">
        <v>228</v>
      </c>
      <c r="F20" s="8">
        <v>308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696</v>
      </c>
      <c r="C21" s="6" t="s">
        <v>42</v>
      </c>
      <c r="D21" s="6" t="s">
        <v>697</v>
      </c>
      <c r="E21" s="6" t="s">
        <v>228</v>
      </c>
      <c r="F21" s="8">
        <v>182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3" t="s">
        <v>747</v>
      </c>
    </row>
    <row r="23" spans="1:12" ht="12.75">
      <c r="A23" s="6">
        <v>8</v>
      </c>
      <c r="B23" s="6" t="s">
        <v>699</v>
      </c>
      <c r="C23" s="6" t="s">
        <v>42</v>
      </c>
      <c r="D23" s="6" t="s">
        <v>700</v>
      </c>
      <c r="E23" s="6" t="s">
        <v>228</v>
      </c>
      <c r="F23" s="8">
        <v>28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3" t="s">
        <v>748</v>
      </c>
    </row>
    <row r="25" spans="1:12" ht="12.75">
      <c r="A25" s="6">
        <v>9</v>
      </c>
      <c r="B25" s="6" t="s">
        <v>702</v>
      </c>
      <c r="C25" s="6" t="s">
        <v>42</v>
      </c>
      <c r="D25" s="6" t="s">
        <v>703</v>
      </c>
      <c r="E25" s="6" t="s">
        <v>228</v>
      </c>
      <c r="F25" s="8">
        <v>2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spans="1:12" ht="12.75">
      <c r="A26" s="6">
        <v>10</v>
      </c>
      <c r="B26" s="6" t="s">
        <v>704</v>
      </c>
      <c r="C26" s="6" t="s">
        <v>42</v>
      </c>
      <c r="D26" s="6" t="s">
        <v>705</v>
      </c>
      <c r="E26" s="6" t="s">
        <v>228</v>
      </c>
      <c r="F26" s="8">
        <v>28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ht="12.75">
      <c r="D27" s="13" t="s">
        <v>748</v>
      </c>
    </row>
    <row r="28" spans="1:12" ht="12.75">
      <c r="A28" s="6">
        <v>11</v>
      </c>
      <c r="B28" s="6" t="s">
        <v>706</v>
      </c>
      <c r="C28" s="6" t="s">
        <v>42</v>
      </c>
      <c r="D28" s="6" t="s">
        <v>707</v>
      </c>
      <c r="E28" s="6" t="s">
        <v>228</v>
      </c>
      <c r="F28" s="8">
        <v>8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38.25">
      <c r="D29" s="13" t="s">
        <v>749</v>
      </c>
    </row>
    <row r="30" spans="1:12" ht="12.75">
      <c r="A30" s="6">
        <v>12</v>
      </c>
      <c r="B30" s="6" t="s">
        <v>709</v>
      </c>
      <c r="C30" s="6" t="s">
        <v>42</v>
      </c>
      <c r="D30" s="6" t="s">
        <v>710</v>
      </c>
      <c r="E30" s="6" t="s">
        <v>228</v>
      </c>
      <c r="F30" s="8">
        <v>112</v>
      </c>
      <c r="G30" s="11"/>
      <c r="H30" s="10">
        <f>ROUND((G30*F30),2)</f>
        <v>0</v>
      </c>
      <c r="K30">
        <f>rekapitulace!H8</f>
        <v>21</v>
      </c>
      <c r="L30">
        <f>ROUND(K30/100*H30,2)</f>
        <v>0</v>
      </c>
    </row>
    <row r="31" ht="12.75">
      <c r="D31" s="13" t="s">
        <v>750</v>
      </c>
    </row>
    <row r="32" spans="1:12" ht="12.75">
      <c r="A32" s="6">
        <v>13</v>
      </c>
      <c r="B32" s="6" t="s">
        <v>712</v>
      </c>
      <c r="C32" s="6" t="s">
        <v>42</v>
      </c>
      <c r="D32" s="6" t="s">
        <v>713</v>
      </c>
      <c r="E32" s="6" t="s">
        <v>228</v>
      </c>
      <c r="F32" s="8">
        <v>6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spans="1:12" ht="25.5">
      <c r="A33" s="6">
        <v>14</v>
      </c>
      <c r="B33" s="6" t="s">
        <v>714</v>
      </c>
      <c r="C33" s="6" t="s">
        <v>42</v>
      </c>
      <c r="D33" s="6" t="s">
        <v>715</v>
      </c>
      <c r="E33" s="6" t="s">
        <v>228</v>
      </c>
      <c r="F33" s="8">
        <v>84</v>
      </c>
      <c r="G33" s="11"/>
      <c r="H33" s="10">
        <f>ROUND((G33*F33),2)</f>
        <v>0</v>
      </c>
      <c r="K33">
        <f>rekapitulace!H8</f>
        <v>21</v>
      </c>
      <c r="L33">
        <f>ROUND(K33/100*H33,2)</f>
        <v>0</v>
      </c>
    </row>
    <row r="34" ht="12.75">
      <c r="D34" s="13" t="s">
        <v>751</v>
      </c>
    </row>
    <row r="35" spans="1:12" ht="12.75">
      <c r="A35" s="6">
        <v>15</v>
      </c>
      <c r="B35" s="6" t="s">
        <v>717</v>
      </c>
      <c r="C35" s="6" t="s">
        <v>42</v>
      </c>
      <c r="D35" s="6" t="s">
        <v>718</v>
      </c>
      <c r="E35" s="6" t="s">
        <v>228</v>
      </c>
      <c r="F35" s="8">
        <v>1</v>
      </c>
      <c r="G35" s="11"/>
      <c r="H35" s="10">
        <f>ROUND((G35*F35),2)</f>
        <v>0</v>
      </c>
      <c r="K35">
        <f>rekapitulace!H8</f>
        <v>21</v>
      </c>
      <c r="L35">
        <f>ROUND(K35/100*H35,2)</f>
        <v>0</v>
      </c>
    </row>
    <row r="36" spans="1:12" ht="25.5">
      <c r="A36" s="6">
        <v>16</v>
      </c>
      <c r="B36" s="6" t="s">
        <v>719</v>
      </c>
      <c r="C36" s="6" t="s">
        <v>42</v>
      </c>
      <c r="D36" s="6" t="s">
        <v>720</v>
      </c>
      <c r="E36" s="6" t="s">
        <v>228</v>
      </c>
      <c r="F36" s="8">
        <v>14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spans="1:12" ht="12.75">
      <c r="A37" s="6">
        <v>17</v>
      </c>
      <c r="B37" s="6" t="s">
        <v>721</v>
      </c>
      <c r="C37" s="6" t="s">
        <v>42</v>
      </c>
      <c r="D37" s="6" t="s">
        <v>722</v>
      </c>
      <c r="E37" s="6" t="s">
        <v>82</v>
      </c>
      <c r="F37" s="8">
        <v>60</v>
      </c>
      <c r="G37" s="11"/>
      <c r="H37" s="10">
        <f>ROUND((G37*F37),2)</f>
        <v>0</v>
      </c>
      <c r="K37">
        <f>rekapitulace!H8</f>
        <v>21</v>
      </c>
      <c r="L37">
        <f>ROUND(K37/100*H37,2)</f>
        <v>0</v>
      </c>
    </row>
    <row r="38" spans="1:12" ht="12.75">
      <c r="A38" s="6">
        <v>18</v>
      </c>
      <c r="B38" s="6" t="s">
        <v>723</v>
      </c>
      <c r="C38" s="6" t="s">
        <v>42</v>
      </c>
      <c r="D38" s="6" t="s">
        <v>724</v>
      </c>
      <c r="E38" s="6" t="s">
        <v>77</v>
      </c>
      <c r="F38" s="8">
        <v>3.5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12.75">
      <c r="D39" s="13" t="s">
        <v>752</v>
      </c>
    </row>
    <row r="40" spans="1:12" ht="12.75" customHeight="1">
      <c r="A40" s="12"/>
      <c r="B40" s="12"/>
      <c r="C40" s="12" t="s">
        <v>248</v>
      </c>
      <c r="D40" s="12" t="s">
        <v>247</v>
      </c>
      <c r="E40" s="12"/>
      <c r="F40" s="12"/>
      <c r="G40" s="12"/>
      <c r="H40" s="12">
        <f>SUM(H12:H39)</f>
        <v>0</v>
      </c>
      <c r="L40">
        <f>SUM(L12:L39)</f>
        <v>0</v>
      </c>
    </row>
    <row r="42" spans="1:12" ht="12.75" customHeight="1">
      <c r="A42" s="12"/>
      <c r="B42" s="12"/>
      <c r="C42" s="12"/>
      <c r="D42" s="12" t="s">
        <v>65</v>
      </c>
      <c r="E42" s="12"/>
      <c r="F42" s="12"/>
      <c r="G42" s="12"/>
      <c r="H42" s="12">
        <f>+H40</f>
        <v>0</v>
      </c>
      <c r="L42">
        <f>+L40</f>
        <v>0</v>
      </c>
    </row>
    <row r="44" spans="1:8" ht="12.75" customHeight="1">
      <c r="A44" s="7" t="s">
        <v>66</v>
      </c>
      <c r="B44" s="7"/>
      <c r="C44" s="7"/>
      <c r="D44" s="7"/>
      <c r="E44" s="7"/>
      <c r="F44" s="7"/>
      <c r="G44" s="7"/>
      <c r="H44" s="7"/>
    </row>
    <row r="45" spans="1:8" ht="12.75" customHeight="1">
      <c r="A45" s="7"/>
      <c r="B45" s="7"/>
      <c r="C45" s="7"/>
      <c r="D45" s="7" t="s">
        <v>67</v>
      </c>
      <c r="E45" s="7"/>
      <c r="F45" s="7"/>
      <c r="G45" s="7"/>
      <c r="H45" s="7"/>
    </row>
    <row r="46" spans="1:12" ht="12.75" customHeight="1">
      <c r="A46" s="12"/>
      <c r="B46" s="12"/>
      <c r="C46" s="12"/>
      <c r="D46" s="12" t="s">
        <v>68</v>
      </c>
      <c r="E46" s="12"/>
      <c r="F46" s="12"/>
      <c r="G46" s="12"/>
      <c r="H46" s="12">
        <v>0</v>
      </c>
      <c r="L46">
        <v>0</v>
      </c>
    </row>
    <row r="47" spans="1:8" ht="12.75" customHeight="1">
      <c r="A47" s="7"/>
      <c r="B47" s="7"/>
      <c r="C47" s="7"/>
      <c r="D47" s="7" t="s">
        <v>69</v>
      </c>
      <c r="E47" s="7"/>
      <c r="F47" s="7"/>
      <c r="G47" s="7"/>
      <c r="H47" s="7"/>
    </row>
    <row r="48" spans="1:12" ht="12.75" customHeight="1">
      <c r="A48" s="12"/>
      <c r="B48" s="12"/>
      <c r="C48" s="12"/>
      <c r="D48" s="12" t="s">
        <v>70</v>
      </c>
      <c r="E48" s="12"/>
      <c r="F48" s="12"/>
      <c r="G48" s="12"/>
      <c r="H48" s="12">
        <v>0</v>
      </c>
      <c r="L48">
        <v>0</v>
      </c>
    </row>
    <row r="49" spans="1:12" ht="12.75" customHeight="1">
      <c r="A49" s="12"/>
      <c r="B49" s="12"/>
      <c r="C49" s="12"/>
      <c r="D49" s="12" t="s">
        <v>71</v>
      </c>
      <c r="E49" s="12"/>
      <c r="F49" s="12"/>
      <c r="G49" s="12"/>
      <c r="H49" s="12">
        <f>H46+H48</f>
        <v>0</v>
      </c>
      <c r="L49">
        <f>L46+L48</f>
        <v>0</v>
      </c>
    </row>
    <row r="51" spans="1:12" ht="12.75" customHeight="1">
      <c r="A51" s="12"/>
      <c r="B51" s="12"/>
      <c r="C51" s="12"/>
      <c r="D51" s="12" t="s">
        <v>71</v>
      </c>
      <c r="E51" s="12"/>
      <c r="F51" s="12"/>
      <c r="G51" s="12"/>
      <c r="H51" s="12">
        <f>H42+H49</f>
        <v>0</v>
      </c>
      <c r="L51">
        <f>L42+L49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677</v>
      </c>
      <c r="D5" s="5" t="s">
        <v>678</v>
      </c>
      <c r="E5" s="5"/>
    </row>
    <row r="6" spans="1:5" ht="12.75" customHeight="1">
      <c r="A6" t="s">
        <v>18</v>
      </c>
      <c r="C6" s="5" t="s">
        <v>753</v>
      </c>
      <c r="D6" s="5" t="s">
        <v>754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248</v>
      </c>
      <c r="D11" s="7" t="s">
        <v>247</v>
      </c>
      <c r="E11" s="7"/>
      <c r="F11" s="9"/>
      <c r="G11" s="7"/>
      <c r="H11" s="9"/>
    </row>
    <row r="12" spans="1:12" ht="12.75">
      <c r="A12" s="6">
        <v>1</v>
      </c>
      <c r="B12" s="6" t="s">
        <v>681</v>
      </c>
      <c r="C12" s="6" t="s">
        <v>42</v>
      </c>
      <c r="D12" s="6" t="s">
        <v>682</v>
      </c>
      <c r="E12" s="6" t="s">
        <v>228</v>
      </c>
      <c r="F12" s="8">
        <v>24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683</v>
      </c>
      <c r="C13" s="6" t="s">
        <v>42</v>
      </c>
      <c r="D13" s="6" t="s">
        <v>684</v>
      </c>
      <c r="E13" s="6" t="s">
        <v>228</v>
      </c>
      <c r="F13" s="8">
        <v>24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685</v>
      </c>
      <c r="C14" s="6" t="s">
        <v>42</v>
      </c>
      <c r="D14" s="6" t="s">
        <v>686</v>
      </c>
      <c r="E14" s="6" t="s">
        <v>228</v>
      </c>
      <c r="F14" s="8">
        <v>14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02">
      <c r="D15" s="13" t="s">
        <v>687</v>
      </c>
    </row>
    <row r="16" spans="1:12" ht="12.75">
      <c r="A16" s="6">
        <v>4</v>
      </c>
      <c r="B16" s="6" t="s">
        <v>688</v>
      </c>
      <c r="C16" s="6" t="s">
        <v>42</v>
      </c>
      <c r="D16" s="6" t="s">
        <v>689</v>
      </c>
      <c r="E16" s="6" t="s">
        <v>228</v>
      </c>
      <c r="F16" s="8">
        <v>2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3" t="s">
        <v>690</v>
      </c>
    </row>
    <row r="18" spans="1:12" ht="12.75">
      <c r="A18" s="6">
        <v>5</v>
      </c>
      <c r="B18" s="6" t="s">
        <v>691</v>
      </c>
      <c r="C18" s="6" t="s">
        <v>42</v>
      </c>
      <c r="D18" s="6" t="s">
        <v>692</v>
      </c>
      <c r="E18" s="6" t="s">
        <v>228</v>
      </c>
      <c r="F18" s="8">
        <v>504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3" t="s">
        <v>755</v>
      </c>
    </row>
    <row r="20" spans="1:12" ht="12.75">
      <c r="A20" s="6">
        <v>6</v>
      </c>
      <c r="B20" s="6" t="s">
        <v>694</v>
      </c>
      <c r="C20" s="6" t="s">
        <v>42</v>
      </c>
      <c r="D20" s="6" t="s">
        <v>695</v>
      </c>
      <c r="E20" s="6" t="s">
        <v>228</v>
      </c>
      <c r="F20" s="8">
        <v>504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696</v>
      </c>
      <c r="C21" s="6" t="s">
        <v>42</v>
      </c>
      <c r="D21" s="6" t="s">
        <v>697</v>
      </c>
      <c r="E21" s="6" t="s">
        <v>228</v>
      </c>
      <c r="F21" s="8">
        <v>294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3" t="s">
        <v>729</v>
      </c>
    </row>
    <row r="23" spans="1:12" ht="12.75">
      <c r="A23" s="6">
        <v>8</v>
      </c>
      <c r="B23" s="6" t="s">
        <v>699</v>
      </c>
      <c r="C23" s="6" t="s">
        <v>42</v>
      </c>
      <c r="D23" s="6" t="s">
        <v>700</v>
      </c>
      <c r="E23" s="6" t="s">
        <v>228</v>
      </c>
      <c r="F23" s="8">
        <v>42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3" t="s">
        <v>730</v>
      </c>
    </row>
    <row r="25" spans="1:12" ht="12.75">
      <c r="A25" s="6">
        <v>9</v>
      </c>
      <c r="B25" s="6" t="s">
        <v>702</v>
      </c>
      <c r="C25" s="6" t="s">
        <v>42</v>
      </c>
      <c r="D25" s="6" t="s">
        <v>703</v>
      </c>
      <c r="E25" s="6" t="s">
        <v>228</v>
      </c>
      <c r="F25" s="8">
        <v>2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spans="1:12" ht="12.75">
      <c r="A26" s="6">
        <v>10</v>
      </c>
      <c r="B26" s="6" t="s">
        <v>704</v>
      </c>
      <c r="C26" s="6" t="s">
        <v>42</v>
      </c>
      <c r="D26" s="6" t="s">
        <v>705</v>
      </c>
      <c r="E26" s="6" t="s">
        <v>228</v>
      </c>
      <c r="F26" s="8">
        <v>42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ht="12.75">
      <c r="D27" s="13" t="s">
        <v>730</v>
      </c>
    </row>
    <row r="28" spans="1:12" ht="12.75">
      <c r="A28" s="6">
        <v>11</v>
      </c>
      <c r="B28" s="6" t="s">
        <v>706</v>
      </c>
      <c r="C28" s="6" t="s">
        <v>42</v>
      </c>
      <c r="D28" s="6" t="s">
        <v>707</v>
      </c>
      <c r="E28" s="6" t="s">
        <v>228</v>
      </c>
      <c r="F28" s="8">
        <v>9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38.25">
      <c r="D29" s="13" t="s">
        <v>756</v>
      </c>
    </row>
    <row r="30" spans="1:12" ht="12.75">
      <c r="A30" s="6">
        <v>12</v>
      </c>
      <c r="B30" s="6" t="s">
        <v>709</v>
      </c>
      <c r="C30" s="6" t="s">
        <v>42</v>
      </c>
      <c r="D30" s="6" t="s">
        <v>710</v>
      </c>
      <c r="E30" s="6" t="s">
        <v>228</v>
      </c>
      <c r="F30" s="8">
        <v>189</v>
      </c>
      <c r="G30" s="11"/>
      <c r="H30" s="10">
        <f>ROUND((G30*F30),2)</f>
        <v>0</v>
      </c>
      <c r="K30">
        <f>rekapitulace!H8</f>
        <v>21</v>
      </c>
      <c r="L30">
        <f>ROUND(K30/100*H30,2)</f>
        <v>0</v>
      </c>
    </row>
    <row r="31" ht="12.75">
      <c r="D31" s="13" t="s">
        <v>757</v>
      </c>
    </row>
    <row r="32" spans="1:12" ht="12.75">
      <c r="A32" s="6">
        <v>13</v>
      </c>
      <c r="B32" s="6" t="s">
        <v>712</v>
      </c>
      <c r="C32" s="6" t="s">
        <v>42</v>
      </c>
      <c r="D32" s="6" t="s">
        <v>713</v>
      </c>
      <c r="E32" s="6" t="s">
        <v>228</v>
      </c>
      <c r="F32" s="8">
        <v>6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spans="1:12" ht="25.5">
      <c r="A33" s="6">
        <v>14</v>
      </c>
      <c r="B33" s="6" t="s">
        <v>714</v>
      </c>
      <c r="C33" s="6" t="s">
        <v>42</v>
      </c>
      <c r="D33" s="6" t="s">
        <v>715</v>
      </c>
      <c r="E33" s="6" t="s">
        <v>228</v>
      </c>
      <c r="F33" s="8">
        <v>126</v>
      </c>
      <c r="G33" s="11"/>
      <c r="H33" s="10">
        <f>ROUND((G33*F33),2)</f>
        <v>0</v>
      </c>
      <c r="K33">
        <f>rekapitulace!H8</f>
        <v>21</v>
      </c>
      <c r="L33">
        <f>ROUND(K33/100*H33,2)</f>
        <v>0</v>
      </c>
    </row>
    <row r="34" ht="12.75">
      <c r="D34" s="13" t="s">
        <v>758</v>
      </c>
    </row>
    <row r="35" spans="1:12" ht="12.75">
      <c r="A35" s="6">
        <v>15</v>
      </c>
      <c r="B35" s="6" t="s">
        <v>717</v>
      </c>
      <c r="C35" s="6" t="s">
        <v>42</v>
      </c>
      <c r="D35" s="6" t="s">
        <v>718</v>
      </c>
      <c r="E35" s="6" t="s">
        <v>228</v>
      </c>
      <c r="F35" s="8">
        <v>1</v>
      </c>
      <c r="G35" s="11"/>
      <c r="H35" s="10">
        <f>ROUND((G35*F35),2)</f>
        <v>0</v>
      </c>
      <c r="K35">
        <f>rekapitulace!H8</f>
        <v>21</v>
      </c>
      <c r="L35">
        <f>ROUND(K35/100*H35,2)</f>
        <v>0</v>
      </c>
    </row>
    <row r="36" spans="1:12" ht="25.5">
      <c r="A36" s="6">
        <v>16</v>
      </c>
      <c r="B36" s="6" t="s">
        <v>719</v>
      </c>
      <c r="C36" s="6" t="s">
        <v>42</v>
      </c>
      <c r="D36" s="6" t="s">
        <v>720</v>
      </c>
      <c r="E36" s="6" t="s">
        <v>228</v>
      </c>
      <c r="F36" s="8">
        <v>21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spans="1:12" ht="12.75">
      <c r="A37" s="6">
        <v>17</v>
      </c>
      <c r="B37" s="6" t="s">
        <v>721</v>
      </c>
      <c r="C37" s="6" t="s">
        <v>42</v>
      </c>
      <c r="D37" s="6" t="s">
        <v>722</v>
      </c>
      <c r="E37" s="6" t="s">
        <v>82</v>
      </c>
      <c r="F37" s="8">
        <v>60</v>
      </c>
      <c r="G37" s="11"/>
      <c r="H37" s="10">
        <f>ROUND((G37*F37),2)</f>
        <v>0</v>
      </c>
      <c r="K37">
        <f>rekapitulace!H8</f>
        <v>21</v>
      </c>
      <c r="L37">
        <f>ROUND(K37/100*H37,2)</f>
        <v>0</v>
      </c>
    </row>
    <row r="38" spans="1:12" ht="12.75">
      <c r="A38" s="6">
        <v>18</v>
      </c>
      <c r="B38" s="6" t="s">
        <v>723</v>
      </c>
      <c r="C38" s="6" t="s">
        <v>42</v>
      </c>
      <c r="D38" s="6" t="s">
        <v>724</v>
      </c>
      <c r="E38" s="6" t="s">
        <v>77</v>
      </c>
      <c r="F38" s="8">
        <v>3.55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12.75">
      <c r="D39" s="13" t="s">
        <v>759</v>
      </c>
    </row>
    <row r="40" spans="1:12" ht="12.75" customHeight="1">
      <c r="A40" s="12"/>
      <c r="B40" s="12"/>
      <c r="C40" s="12" t="s">
        <v>248</v>
      </c>
      <c r="D40" s="12" t="s">
        <v>247</v>
      </c>
      <c r="E40" s="12"/>
      <c r="F40" s="12"/>
      <c r="G40" s="12"/>
      <c r="H40" s="12">
        <f>SUM(H12:H39)</f>
        <v>0</v>
      </c>
      <c r="L40">
        <f>SUM(L12:L39)</f>
        <v>0</v>
      </c>
    </row>
    <row r="42" spans="1:12" ht="12.75" customHeight="1">
      <c r="A42" s="12"/>
      <c r="B42" s="12"/>
      <c r="C42" s="12"/>
      <c r="D42" s="12" t="s">
        <v>65</v>
      </c>
      <c r="E42" s="12"/>
      <c r="F42" s="12"/>
      <c r="G42" s="12"/>
      <c r="H42" s="12">
        <f>+H40</f>
        <v>0</v>
      </c>
      <c r="L42">
        <f>+L40</f>
        <v>0</v>
      </c>
    </row>
    <row r="44" spans="1:8" ht="12.75" customHeight="1">
      <c r="A44" s="7" t="s">
        <v>66</v>
      </c>
      <c r="B44" s="7"/>
      <c r="C44" s="7"/>
      <c r="D44" s="7"/>
      <c r="E44" s="7"/>
      <c r="F44" s="7"/>
      <c r="G44" s="7"/>
      <c r="H44" s="7"/>
    </row>
    <row r="45" spans="1:8" ht="12.75" customHeight="1">
      <c r="A45" s="7"/>
      <c r="B45" s="7"/>
      <c r="C45" s="7"/>
      <c r="D45" s="7" t="s">
        <v>67</v>
      </c>
      <c r="E45" s="7"/>
      <c r="F45" s="7"/>
      <c r="G45" s="7"/>
      <c r="H45" s="7"/>
    </row>
    <row r="46" spans="1:12" ht="12.75" customHeight="1">
      <c r="A46" s="12"/>
      <c r="B46" s="12"/>
      <c r="C46" s="12"/>
      <c r="D46" s="12" t="s">
        <v>68</v>
      </c>
      <c r="E46" s="12"/>
      <c r="F46" s="12"/>
      <c r="G46" s="12"/>
      <c r="H46" s="12">
        <v>0</v>
      </c>
      <c r="L46">
        <v>0</v>
      </c>
    </row>
    <row r="47" spans="1:8" ht="12.75" customHeight="1">
      <c r="A47" s="7"/>
      <c r="B47" s="7"/>
      <c r="C47" s="7"/>
      <c r="D47" s="7" t="s">
        <v>69</v>
      </c>
      <c r="E47" s="7"/>
      <c r="F47" s="7"/>
      <c r="G47" s="7"/>
      <c r="H47" s="7"/>
    </row>
    <row r="48" spans="1:12" ht="12.75" customHeight="1">
      <c r="A48" s="12"/>
      <c r="B48" s="12"/>
      <c r="C48" s="12"/>
      <c r="D48" s="12" t="s">
        <v>70</v>
      </c>
      <c r="E48" s="12"/>
      <c r="F48" s="12"/>
      <c r="G48" s="12"/>
      <c r="H48" s="12">
        <v>0</v>
      </c>
      <c r="L48">
        <v>0</v>
      </c>
    </row>
    <row r="49" spans="1:12" ht="12.75" customHeight="1">
      <c r="A49" s="12"/>
      <c r="B49" s="12"/>
      <c r="C49" s="12"/>
      <c r="D49" s="12" t="s">
        <v>71</v>
      </c>
      <c r="E49" s="12"/>
      <c r="F49" s="12"/>
      <c r="G49" s="12"/>
      <c r="H49" s="12">
        <f>H46+H48</f>
        <v>0</v>
      </c>
      <c r="L49">
        <f>L46+L48</f>
        <v>0</v>
      </c>
    </row>
    <row r="51" spans="1:12" ht="12.75" customHeight="1">
      <c r="A51" s="12"/>
      <c r="B51" s="12"/>
      <c r="C51" s="12"/>
      <c r="D51" s="12" t="s">
        <v>71</v>
      </c>
      <c r="E51" s="12"/>
      <c r="F51" s="12"/>
      <c r="G51" s="12"/>
      <c r="H51" s="12">
        <f>H42+H49</f>
        <v>0</v>
      </c>
      <c r="L51">
        <f>L42+L49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677</v>
      </c>
      <c r="D5" s="5" t="s">
        <v>678</v>
      </c>
      <c r="E5" s="5"/>
    </row>
    <row r="6" spans="1:5" ht="12.75" customHeight="1">
      <c r="A6" t="s">
        <v>18</v>
      </c>
      <c r="C6" s="5" t="s">
        <v>760</v>
      </c>
      <c r="D6" s="5" t="s">
        <v>761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248</v>
      </c>
      <c r="D11" s="7" t="s">
        <v>247</v>
      </c>
      <c r="E11" s="7"/>
      <c r="F11" s="9"/>
      <c r="G11" s="7"/>
      <c r="H11" s="9"/>
    </row>
    <row r="12" spans="1:12" ht="12.75">
      <c r="A12" s="6">
        <v>1</v>
      </c>
      <c r="B12" s="6" t="s">
        <v>681</v>
      </c>
      <c r="C12" s="6" t="s">
        <v>42</v>
      </c>
      <c r="D12" s="6" t="s">
        <v>682</v>
      </c>
      <c r="E12" s="6" t="s">
        <v>228</v>
      </c>
      <c r="F12" s="8">
        <v>15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683</v>
      </c>
      <c r="C13" s="6" t="s">
        <v>42</v>
      </c>
      <c r="D13" s="6" t="s">
        <v>684</v>
      </c>
      <c r="E13" s="6" t="s">
        <v>228</v>
      </c>
      <c r="F13" s="8">
        <v>15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685</v>
      </c>
      <c r="C14" s="6" t="s">
        <v>42</v>
      </c>
      <c r="D14" s="6" t="s">
        <v>686</v>
      </c>
      <c r="E14" s="6" t="s">
        <v>228</v>
      </c>
      <c r="F14" s="8">
        <v>21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51">
      <c r="D15" s="13" t="s">
        <v>762</v>
      </c>
    </row>
    <row r="16" spans="1:12" ht="12.75">
      <c r="A16" s="6">
        <v>4</v>
      </c>
      <c r="B16" s="6" t="s">
        <v>688</v>
      </c>
      <c r="C16" s="6" t="s">
        <v>42</v>
      </c>
      <c r="D16" s="6" t="s">
        <v>689</v>
      </c>
      <c r="E16" s="6" t="s">
        <v>228</v>
      </c>
      <c r="F16" s="8">
        <v>8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3" t="s">
        <v>763</v>
      </c>
    </row>
    <row r="18" spans="1:12" ht="12.75">
      <c r="A18" s="6">
        <v>5</v>
      </c>
      <c r="B18" s="6" t="s">
        <v>691</v>
      </c>
      <c r="C18" s="6" t="s">
        <v>42</v>
      </c>
      <c r="D18" s="6" t="s">
        <v>692</v>
      </c>
      <c r="E18" s="6" t="s">
        <v>228</v>
      </c>
      <c r="F18" s="8">
        <v>1050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3" t="s">
        <v>764</v>
      </c>
    </row>
    <row r="20" spans="1:12" ht="12.75">
      <c r="A20" s="6">
        <v>6</v>
      </c>
      <c r="B20" s="6" t="s">
        <v>694</v>
      </c>
      <c r="C20" s="6" t="s">
        <v>42</v>
      </c>
      <c r="D20" s="6" t="s">
        <v>695</v>
      </c>
      <c r="E20" s="6" t="s">
        <v>228</v>
      </c>
      <c r="F20" s="8">
        <v>1050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696</v>
      </c>
      <c r="C21" s="6" t="s">
        <v>42</v>
      </c>
      <c r="D21" s="6" t="s">
        <v>697</v>
      </c>
      <c r="E21" s="6" t="s">
        <v>228</v>
      </c>
      <c r="F21" s="8">
        <v>1470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3" t="s">
        <v>765</v>
      </c>
    </row>
    <row r="23" spans="1:12" ht="12.75">
      <c r="A23" s="6">
        <v>8</v>
      </c>
      <c r="B23" s="6" t="s">
        <v>699</v>
      </c>
      <c r="C23" s="6" t="s">
        <v>42</v>
      </c>
      <c r="D23" s="6" t="s">
        <v>700</v>
      </c>
      <c r="E23" s="6" t="s">
        <v>228</v>
      </c>
      <c r="F23" s="8">
        <v>560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3" t="s">
        <v>766</v>
      </c>
    </row>
    <row r="25" spans="1:12" ht="12.75" customHeight="1">
      <c r="A25" s="12"/>
      <c r="B25" s="12"/>
      <c r="C25" s="12" t="s">
        <v>248</v>
      </c>
      <c r="D25" s="12" t="s">
        <v>247</v>
      </c>
      <c r="E25" s="12"/>
      <c r="F25" s="12"/>
      <c r="G25" s="12"/>
      <c r="H25" s="12">
        <f>SUM(H12:H24)</f>
        <v>0</v>
      </c>
      <c r="L25">
        <f>SUM(L12:L24)</f>
        <v>0</v>
      </c>
    </row>
    <row r="27" spans="1:12" ht="12.75" customHeight="1">
      <c r="A27" s="12"/>
      <c r="B27" s="12"/>
      <c r="C27" s="12"/>
      <c r="D27" s="12" t="s">
        <v>65</v>
      </c>
      <c r="E27" s="12"/>
      <c r="F27" s="12"/>
      <c r="G27" s="12"/>
      <c r="H27" s="12">
        <f>+H25</f>
        <v>0</v>
      </c>
      <c r="L27">
        <f>+L25</f>
        <v>0</v>
      </c>
    </row>
    <row r="29" spans="1:8" ht="12.75" customHeight="1">
      <c r="A29" s="7" t="s">
        <v>66</v>
      </c>
      <c r="B29" s="7"/>
      <c r="C29" s="7"/>
      <c r="D29" s="7"/>
      <c r="E29" s="7"/>
      <c r="F29" s="7"/>
      <c r="G29" s="7"/>
      <c r="H29" s="7"/>
    </row>
    <row r="30" spans="1:8" ht="12.75" customHeight="1">
      <c r="A30" s="7"/>
      <c r="B30" s="7"/>
      <c r="C30" s="7"/>
      <c r="D30" s="7" t="s">
        <v>67</v>
      </c>
      <c r="E30" s="7"/>
      <c r="F30" s="7"/>
      <c r="G30" s="7"/>
      <c r="H30" s="7"/>
    </row>
    <row r="31" spans="1:12" ht="12.75" customHeight="1">
      <c r="A31" s="12"/>
      <c r="B31" s="12"/>
      <c r="C31" s="12"/>
      <c r="D31" s="12" t="s">
        <v>68</v>
      </c>
      <c r="E31" s="12"/>
      <c r="F31" s="12"/>
      <c r="G31" s="12"/>
      <c r="H31" s="12">
        <v>0</v>
      </c>
      <c r="L31">
        <v>0</v>
      </c>
    </row>
    <row r="32" spans="1:8" ht="12.75" customHeight="1">
      <c r="A32" s="7"/>
      <c r="B32" s="7"/>
      <c r="C32" s="7"/>
      <c r="D32" s="7" t="s">
        <v>69</v>
      </c>
      <c r="E32" s="7"/>
      <c r="F32" s="7"/>
      <c r="G32" s="7"/>
      <c r="H32" s="7"/>
    </row>
    <row r="33" spans="1:12" ht="12.75" customHeight="1">
      <c r="A33" s="12"/>
      <c r="B33" s="12"/>
      <c r="C33" s="12"/>
      <c r="D33" s="12" t="s">
        <v>70</v>
      </c>
      <c r="E33" s="12"/>
      <c r="F33" s="12"/>
      <c r="G33" s="12"/>
      <c r="H33" s="12">
        <v>0</v>
      </c>
      <c r="L33">
        <v>0</v>
      </c>
    </row>
    <row r="34" spans="1:12" ht="12.75" customHeight="1">
      <c r="A34" s="12"/>
      <c r="B34" s="12"/>
      <c r="C34" s="12"/>
      <c r="D34" s="12" t="s">
        <v>71</v>
      </c>
      <c r="E34" s="12"/>
      <c r="F34" s="12"/>
      <c r="G34" s="12"/>
      <c r="H34" s="12">
        <f>H31+H33</f>
        <v>0</v>
      </c>
      <c r="L34">
        <f>L31+L33</f>
        <v>0</v>
      </c>
    </row>
    <row r="36" spans="1:12" ht="12.75" customHeight="1">
      <c r="A36" s="12"/>
      <c r="B36" s="12"/>
      <c r="C36" s="12"/>
      <c r="D36" s="12" t="s">
        <v>71</v>
      </c>
      <c r="E36" s="12"/>
      <c r="F36" s="12"/>
      <c r="G36" s="12"/>
      <c r="H36" s="12">
        <f>H27+H34</f>
        <v>0</v>
      </c>
      <c r="L36">
        <f>L27+L34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677</v>
      </c>
      <c r="D5" s="5" t="s">
        <v>678</v>
      </c>
      <c r="E5" s="5"/>
    </row>
    <row r="6" spans="1:5" ht="12.75" customHeight="1">
      <c r="A6" t="s">
        <v>18</v>
      </c>
      <c r="C6" s="5" t="s">
        <v>767</v>
      </c>
      <c r="D6" s="5" t="s">
        <v>768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248</v>
      </c>
      <c r="D11" s="7" t="s">
        <v>247</v>
      </c>
      <c r="E11" s="7"/>
      <c r="F11" s="9"/>
      <c r="G11" s="7"/>
      <c r="H11" s="9"/>
    </row>
    <row r="12" spans="1:12" ht="12.75">
      <c r="A12" s="6">
        <v>1</v>
      </c>
      <c r="B12" s="6" t="s">
        <v>681</v>
      </c>
      <c r="C12" s="6" t="s">
        <v>42</v>
      </c>
      <c r="D12" s="6" t="s">
        <v>682</v>
      </c>
      <c r="E12" s="6" t="s">
        <v>228</v>
      </c>
      <c r="F12" s="8">
        <v>26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683</v>
      </c>
      <c r="C13" s="6" t="s">
        <v>42</v>
      </c>
      <c r="D13" s="6" t="s">
        <v>684</v>
      </c>
      <c r="E13" s="6" t="s">
        <v>228</v>
      </c>
      <c r="F13" s="8">
        <v>26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685</v>
      </c>
      <c r="C14" s="6" t="s">
        <v>42</v>
      </c>
      <c r="D14" s="6" t="s">
        <v>686</v>
      </c>
      <c r="E14" s="6" t="s">
        <v>228</v>
      </c>
      <c r="F14" s="8">
        <v>12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76.5">
      <c r="D15" s="13" t="s">
        <v>769</v>
      </c>
    </row>
    <row r="16" spans="1:12" ht="12.75">
      <c r="A16" s="6">
        <v>4</v>
      </c>
      <c r="B16" s="6" t="s">
        <v>691</v>
      </c>
      <c r="C16" s="6" t="s">
        <v>42</v>
      </c>
      <c r="D16" s="6" t="s">
        <v>692</v>
      </c>
      <c r="E16" s="6" t="s">
        <v>228</v>
      </c>
      <c r="F16" s="8">
        <v>1092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3" t="s">
        <v>770</v>
      </c>
    </row>
    <row r="18" spans="1:12" ht="12.75">
      <c r="A18" s="6">
        <v>5</v>
      </c>
      <c r="B18" s="6" t="s">
        <v>694</v>
      </c>
      <c r="C18" s="6" t="s">
        <v>42</v>
      </c>
      <c r="D18" s="6" t="s">
        <v>695</v>
      </c>
      <c r="E18" s="6" t="s">
        <v>228</v>
      </c>
      <c r="F18" s="8">
        <v>1092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spans="1:12" ht="12.75">
      <c r="A19" s="6">
        <v>6</v>
      </c>
      <c r="B19" s="6" t="s">
        <v>696</v>
      </c>
      <c r="C19" s="6" t="s">
        <v>42</v>
      </c>
      <c r="D19" s="6" t="s">
        <v>697</v>
      </c>
      <c r="E19" s="6" t="s">
        <v>228</v>
      </c>
      <c r="F19" s="8">
        <v>504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12.75">
      <c r="D20" s="13" t="s">
        <v>771</v>
      </c>
    </row>
    <row r="21" spans="1:12" ht="12.75">
      <c r="A21" s="6">
        <v>7</v>
      </c>
      <c r="B21" s="6" t="s">
        <v>702</v>
      </c>
      <c r="C21" s="6" t="s">
        <v>42</v>
      </c>
      <c r="D21" s="6" t="s">
        <v>703</v>
      </c>
      <c r="E21" s="6" t="s">
        <v>228</v>
      </c>
      <c r="F21" s="8">
        <v>6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spans="1:12" ht="12.75">
      <c r="A22" s="6">
        <v>8</v>
      </c>
      <c r="B22" s="6" t="s">
        <v>704</v>
      </c>
      <c r="C22" s="6" t="s">
        <v>42</v>
      </c>
      <c r="D22" s="6" t="s">
        <v>705</v>
      </c>
      <c r="E22" s="6" t="s">
        <v>228</v>
      </c>
      <c r="F22" s="8">
        <v>252</v>
      </c>
      <c r="G22" s="11"/>
      <c r="H22" s="10">
        <f>ROUND((G22*F22),2)</f>
        <v>0</v>
      </c>
      <c r="K22">
        <f>rekapitulace!H8</f>
        <v>21</v>
      </c>
      <c r="L22">
        <f>ROUND(K22/100*H22,2)</f>
        <v>0</v>
      </c>
    </row>
    <row r="23" ht="12.75">
      <c r="D23" s="13" t="s">
        <v>772</v>
      </c>
    </row>
    <row r="24" spans="1:12" ht="12.75">
      <c r="A24" s="6">
        <v>9</v>
      </c>
      <c r="B24" s="6" t="s">
        <v>706</v>
      </c>
      <c r="C24" s="6" t="s">
        <v>42</v>
      </c>
      <c r="D24" s="6" t="s">
        <v>707</v>
      </c>
      <c r="E24" s="6" t="s">
        <v>228</v>
      </c>
      <c r="F24" s="8">
        <v>16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ht="51">
      <c r="D25" s="13" t="s">
        <v>773</v>
      </c>
    </row>
    <row r="26" spans="1:12" ht="12.75">
      <c r="A26" s="6">
        <v>10</v>
      </c>
      <c r="B26" s="6" t="s">
        <v>709</v>
      </c>
      <c r="C26" s="6" t="s">
        <v>42</v>
      </c>
      <c r="D26" s="6" t="s">
        <v>710</v>
      </c>
      <c r="E26" s="6" t="s">
        <v>228</v>
      </c>
      <c r="F26" s="8">
        <v>672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ht="12.75">
      <c r="D27" s="13" t="s">
        <v>774</v>
      </c>
    </row>
    <row r="28" spans="1:12" ht="12.75">
      <c r="A28" s="6">
        <v>11</v>
      </c>
      <c r="B28" s="6" t="s">
        <v>712</v>
      </c>
      <c r="C28" s="6" t="s">
        <v>42</v>
      </c>
      <c r="D28" s="6" t="s">
        <v>713</v>
      </c>
      <c r="E28" s="6" t="s">
        <v>228</v>
      </c>
      <c r="F28" s="8">
        <v>10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spans="1:12" ht="25.5">
      <c r="A29" s="6">
        <v>12</v>
      </c>
      <c r="B29" s="6" t="s">
        <v>714</v>
      </c>
      <c r="C29" s="6" t="s">
        <v>42</v>
      </c>
      <c r="D29" s="6" t="s">
        <v>715</v>
      </c>
      <c r="E29" s="6" t="s">
        <v>228</v>
      </c>
      <c r="F29" s="8">
        <v>420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12.75">
      <c r="D30" s="13" t="s">
        <v>775</v>
      </c>
    </row>
    <row r="31" spans="1:12" ht="12.75" customHeight="1">
      <c r="A31" s="12"/>
      <c r="B31" s="12"/>
      <c r="C31" s="12" t="s">
        <v>248</v>
      </c>
      <c r="D31" s="12" t="s">
        <v>247</v>
      </c>
      <c r="E31" s="12"/>
      <c r="F31" s="12"/>
      <c r="G31" s="12"/>
      <c r="H31" s="12">
        <f>SUM(H12:H30)</f>
        <v>0</v>
      </c>
      <c r="L31">
        <f>SUM(L12:L30)</f>
        <v>0</v>
      </c>
    </row>
    <row r="33" spans="1:12" ht="12.75" customHeight="1">
      <c r="A33" s="12"/>
      <c r="B33" s="12"/>
      <c r="C33" s="12"/>
      <c r="D33" s="12" t="s">
        <v>65</v>
      </c>
      <c r="E33" s="12"/>
      <c r="F33" s="12"/>
      <c r="G33" s="12"/>
      <c r="H33" s="12">
        <f>+H31</f>
        <v>0</v>
      </c>
      <c r="L33">
        <f>+L31</f>
        <v>0</v>
      </c>
    </row>
    <row r="35" spans="1:8" ht="12.75" customHeight="1">
      <c r="A35" s="7" t="s">
        <v>66</v>
      </c>
      <c r="B35" s="7"/>
      <c r="C35" s="7"/>
      <c r="D35" s="7"/>
      <c r="E35" s="7"/>
      <c r="F35" s="7"/>
      <c r="G35" s="7"/>
      <c r="H35" s="7"/>
    </row>
    <row r="36" spans="1:8" ht="12.75" customHeight="1">
      <c r="A36" s="7"/>
      <c r="B36" s="7"/>
      <c r="C36" s="7"/>
      <c r="D36" s="7" t="s">
        <v>67</v>
      </c>
      <c r="E36" s="7"/>
      <c r="F36" s="7"/>
      <c r="G36" s="7"/>
      <c r="H36" s="7"/>
    </row>
    <row r="37" spans="1:12" ht="12.75" customHeight="1">
      <c r="A37" s="12"/>
      <c r="B37" s="12"/>
      <c r="C37" s="12"/>
      <c r="D37" s="12" t="s">
        <v>68</v>
      </c>
      <c r="E37" s="12"/>
      <c r="F37" s="12"/>
      <c r="G37" s="12"/>
      <c r="H37" s="12">
        <v>0</v>
      </c>
      <c r="L37">
        <v>0</v>
      </c>
    </row>
    <row r="38" spans="1:8" ht="12.75" customHeight="1">
      <c r="A38" s="7"/>
      <c r="B38" s="7"/>
      <c r="C38" s="7"/>
      <c r="D38" s="7" t="s">
        <v>69</v>
      </c>
      <c r="E38" s="7"/>
      <c r="F38" s="7"/>
      <c r="G38" s="7"/>
      <c r="H38" s="7"/>
    </row>
    <row r="39" spans="1:12" ht="12.75" customHeight="1">
      <c r="A39" s="12"/>
      <c r="B39" s="12"/>
      <c r="C39" s="12"/>
      <c r="D39" s="12" t="s">
        <v>70</v>
      </c>
      <c r="E39" s="12"/>
      <c r="F39" s="12"/>
      <c r="G39" s="12"/>
      <c r="H39" s="12">
        <v>0</v>
      </c>
      <c r="L39">
        <v>0</v>
      </c>
    </row>
    <row r="40" spans="1:12" ht="12.75" customHeight="1">
      <c r="A40" s="12"/>
      <c r="B40" s="12"/>
      <c r="C40" s="12"/>
      <c r="D40" s="12" t="s">
        <v>71</v>
      </c>
      <c r="E40" s="12"/>
      <c r="F40" s="12"/>
      <c r="G40" s="12"/>
      <c r="H40" s="12">
        <f>H37+H39</f>
        <v>0</v>
      </c>
      <c r="L40">
        <f>L37+L39</f>
        <v>0</v>
      </c>
    </row>
    <row r="42" spans="1:12" ht="12.75" customHeight="1">
      <c r="A42" s="12"/>
      <c r="B42" s="12"/>
      <c r="C42" s="12"/>
      <c r="D42" s="12" t="s">
        <v>71</v>
      </c>
      <c r="E42" s="12"/>
      <c r="F42" s="12"/>
      <c r="G42" s="12"/>
      <c r="H42" s="12">
        <f>H33+H40</f>
        <v>0</v>
      </c>
      <c r="L42">
        <f>L33+L40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677</v>
      </c>
      <c r="D5" s="5" t="s">
        <v>678</v>
      </c>
      <c r="E5" s="5"/>
    </row>
    <row r="6" spans="1:5" ht="12.75" customHeight="1">
      <c r="A6" t="s">
        <v>18</v>
      </c>
      <c r="C6" s="5" t="s">
        <v>776</v>
      </c>
      <c r="D6" s="5" t="s">
        <v>777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248</v>
      </c>
      <c r="D11" s="7" t="s">
        <v>247</v>
      </c>
      <c r="E11" s="7"/>
      <c r="F11" s="9"/>
      <c r="G11" s="7"/>
      <c r="H11" s="9"/>
    </row>
    <row r="12" spans="1:12" ht="12.75">
      <c r="A12" s="6">
        <v>1</v>
      </c>
      <c r="B12" s="6" t="s">
        <v>681</v>
      </c>
      <c r="C12" s="6" t="s">
        <v>42</v>
      </c>
      <c r="D12" s="6" t="s">
        <v>682</v>
      </c>
      <c r="E12" s="6" t="s">
        <v>228</v>
      </c>
      <c r="F12" s="8">
        <v>28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683</v>
      </c>
      <c r="C13" s="6" t="s">
        <v>42</v>
      </c>
      <c r="D13" s="6" t="s">
        <v>684</v>
      </c>
      <c r="E13" s="6" t="s">
        <v>228</v>
      </c>
      <c r="F13" s="8">
        <v>28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685</v>
      </c>
      <c r="C14" s="6" t="s">
        <v>42</v>
      </c>
      <c r="D14" s="6" t="s">
        <v>686</v>
      </c>
      <c r="E14" s="6" t="s">
        <v>228</v>
      </c>
      <c r="F14" s="8">
        <v>18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02">
      <c r="D15" s="13" t="s">
        <v>778</v>
      </c>
    </row>
    <row r="16" spans="1:12" ht="12.75">
      <c r="A16" s="6">
        <v>4</v>
      </c>
      <c r="B16" s="6" t="s">
        <v>691</v>
      </c>
      <c r="C16" s="6" t="s">
        <v>42</v>
      </c>
      <c r="D16" s="6" t="s">
        <v>692</v>
      </c>
      <c r="E16" s="6" t="s">
        <v>228</v>
      </c>
      <c r="F16" s="8">
        <v>784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3" t="s">
        <v>779</v>
      </c>
    </row>
    <row r="18" spans="1:12" ht="12.75">
      <c r="A18" s="6">
        <v>5</v>
      </c>
      <c r="B18" s="6" t="s">
        <v>694</v>
      </c>
      <c r="C18" s="6" t="s">
        <v>42</v>
      </c>
      <c r="D18" s="6" t="s">
        <v>695</v>
      </c>
      <c r="E18" s="6" t="s">
        <v>228</v>
      </c>
      <c r="F18" s="8">
        <v>784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spans="1:12" ht="12.75">
      <c r="A19" s="6">
        <v>6</v>
      </c>
      <c r="B19" s="6" t="s">
        <v>696</v>
      </c>
      <c r="C19" s="6" t="s">
        <v>42</v>
      </c>
      <c r="D19" s="6" t="s">
        <v>697</v>
      </c>
      <c r="E19" s="6" t="s">
        <v>228</v>
      </c>
      <c r="F19" s="8">
        <v>504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12.75">
      <c r="D20" s="13" t="s">
        <v>780</v>
      </c>
    </row>
    <row r="21" spans="1:12" ht="12.75">
      <c r="A21" s="6">
        <v>7</v>
      </c>
      <c r="B21" s="6" t="s">
        <v>702</v>
      </c>
      <c r="C21" s="6" t="s">
        <v>42</v>
      </c>
      <c r="D21" s="6" t="s">
        <v>703</v>
      </c>
      <c r="E21" s="6" t="s">
        <v>228</v>
      </c>
      <c r="F21" s="8">
        <v>12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spans="1:12" ht="12.75">
      <c r="A22" s="6">
        <v>8</v>
      </c>
      <c r="B22" s="6" t="s">
        <v>704</v>
      </c>
      <c r="C22" s="6" t="s">
        <v>42</v>
      </c>
      <c r="D22" s="6" t="s">
        <v>705</v>
      </c>
      <c r="E22" s="6" t="s">
        <v>228</v>
      </c>
      <c r="F22" s="8">
        <v>336</v>
      </c>
      <c r="G22" s="11"/>
      <c r="H22" s="10">
        <f>ROUND((G22*F22),2)</f>
        <v>0</v>
      </c>
      <c r="K22">
        <f>rekapitulace!H8</f>
        <v>21</v>
      </c>
      <c r="L22">
        <f>ROUND(K22/100*H22,2)</f>
        <v>0</v>
      </c>
    </row>
    <row r="23" ht="12.75">
      <c r="D23" s="13" t="s">
        <v>711</v>
      </c>
    </row>
    <row r="24" spans="1:12" ht="12.75">
      <c r="A24" s="6">
        <v>9</v>
      </c>
      <c r="B24" s="6" t="s">
        <v>706</v>
      </c>
      <c r="C24" s="6" t="s">
        <v>42</v>
      </c>
      <c r="D24" s="6" t="s">
        <v>707</v>
      </c>
      <c r="E24" s="6" t="s">
        <v>228</v>
      </c>
      <c r="F24" s="8">
        <v>14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ht="51">
      <c r="D25" s="13" t="s">
        <v>781</v>
      </c>
    </row>
    <row r="26" spans="1:12" ht="12.75">
      <c r="A26" s="6">
        <v>10</v>
      </c>
      <c r="B26" s="6" t="s">
        <v>709</v>
      </c>
      <c r="C26" s="6" t="s">
        <v>42</v>
      </c>
      <c r="D26" s="6" t="s">
        <v>710</v>
      </c>
      <c r="E26" s="6" t="s">
        <v>228</v>
      </c>
      <c r="F26" s="8">
        <v>392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ht="12.75">
      <c r="D27" s="13" t="s">
        <v>698</v>
      </c>
    </row>
    <row r="28" spans="1:12" ht="12.75">
      <c r="A28" s="6">
        <v>11</v>
      </c>
      <c r="B28" s="6" t="s">
        <v>712</v>
      </c>
      <c r="C28" s="6" t="s">
        <v>42</v>
      </c>
      <c r="D28" s="6" t="s">
        <v>713</v>
      </c>
      <c r="E28" s="6" t="s">
        <v>228</v>
      </c>
      <c r="F28" s="8">
        <v>10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spans="1:12" ht="25.5">
      <c r="A29" s="6">
        <v>12</v>
      </c>
      <c r="B29" s="6" t="s">
        <v>714</v>
      </c>
      <c r="C29" s="6" t="s">
        <v>42</v>
      </c>
      <c r="D29" s="6" t="s">
        <v>715</v>
      </c>
      <c r="E29" s="6" t="s">
        <v>228</v>
      </c>
      <c r="F29" s="8">
        <v>280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12.75">
      <c r="D30" s="13" t="s">
        <v>782</v>
      </c>
    </row>
    <row r="31" spans="1:12" ht="12.75" customHeight="1">
      <c r="A31" s="12"/>
      <c r="B31" s="12"/>
      <c r="C31" s="12" t="s">
        <v>248</v>
      </c>
      <c r="D31" s="12" t="s">
        <v>247</v>
      </c>
      <c r="E31" s="12"/>
      <c r="F31" s="12"/>
      <c r="G31" s="12"/>
      <c r="H31" s="12">
        <f>SUM(H12:H30)</f>
        <v>0</v>
      </c>
      <c r="L31">
        <f>SUM(L12:L30)</f>
        <v>0</v>
      </c>
    </row>
    <row r="33" spans="1:12" ht="12.75" customHeight="1">
      <c r="A33" s="12"/>
      <c r="B33" s="12"/>
      <c r="C33" s="12"/>
      <c r="D33" s="12" t="s">
        <v>65</v>
      </c>
      <c r="E33" s="12"/>
      <c r="F33" s="12"/>
      <c r="G33" s="12"/>
      <c r="H33" s="12">
        <f>+H31</f>
        <v>0</v>
      </c>
      <c r="L33">
        <f>+L31</f>
        <v>0</v>
      </c>
    </row>
    <row r="35" spans="1:8" ht="12.75" customHeight="1">
      <c r="A35" s="7" t="s">
        <v>66</v>
      </c>
      <c r="B35" s="7"/>
      <c r="C35" s="7"/>
      <c r="D35" s="7"/>
      <c r="E35" s="7"/>
      <c r="F35" s="7"/>
      <c r="G35" s="7"/>
      <c r="H35" s="7"/>
    </row>
    <row r="36" spans="1:8" ht="12.75" customHeight="1">
      <c r="A36" s="7"/>
      <c r="B36" s="7"/>
      <c r="C36" s="7"/>
      <c r="D36" s="7" t="s">
        <v>67</v>
      </c>
      <c r="E36" s="7"/>
      <c r="F36" s="7"/>
      <c r="G36" s="7"/>
      <c r="H36" s="7"/>
    </row>
    <row r="37" spans="1:12" ht="12.75" customHeight="1">
      <c r="A37" s="12"/>
      <c r="B37" s="12"/>
      <c r="C37" s="12"/>
      <c r="D37" s="12" t="s">
        <v>68</v>
      </c>
      <c r="E37" s="12"/>
      <c r="F37" s="12"/>
      <c r="G37" s="12"/>
      <c r="H37" s="12">
        <v>0</v>
      </c>
      <c r="L37">
        <v>0</v>
      </c>
    </row>
    <row r="38" spans="1:8" ht="12.75" customHeight="1">
      <c r="A38" s="7"/>
      <c r="B38" s="7"/>
      <c r="C38" s="7"/>
      <c r="D38" s="7" t="s">
        <v>69</v>
      </c>
      <c r="E38" s="7"/>
      <c r="F38" s="7"/>
      <c r="G38" s="7"/>
      <c r="H38" s="7"/>
    </row>
    <row r="39" spans="1:12" ht="12.75" customHeight="1">
      <c r="A39" s="12"/>
      <c r="B39" s="12"/>
      <c r="C39" s="12"/>
      <c r="D39" s="12" t="s">
        <v>70</v>
      </c>
      <c r="E39" s="12"/>
      <c r="F39" s="12"/>
      <c r="G39" s="12"/>
      <c r="H39" s="12">
        <v>0</v>
      </c>
      <c r="L39">
        <v>0</v>
      </c>
    </row>
    <row r="40" spans="1:12" ht="12.75" customHeight="1">
      <c r="A40" s="12"/>
      <c r="B40" s="12"/>
      <c r="C40" s="12"/>
      <c r="D40" s="12" t="s">
        <v>71</v>
      </c>
      <c r="E40" s="12"/>
      <c r="F40" s="12"/>
      <c r="G40" s="12"/>
      <c r="H40" s="12">
        <f>H37+H39</f>
        <v>0</v>
      </c>
      <c r="L40">
        <f>L37+L39</f>
        <v>0</v>
      </c>
    </row>
    <row r="42" spans="1:12" ht="12.75" customHeight="1">
      <c r="A42" s="12"/>
      <c r="B42" s="12"/>
      <c r="C42" s="12"/>
      <c r="D42" s="12" t="s">
        <v>71</v>
      </c>
      <c r="E42" s="12"/>
      <c r="F42" s="12"/>
      <c r="G42" s="12"/>
      <c r="H42" s="12">
        <f>H33+H40</f>
        <v>0</v>
      </c>
      <c r="L42">
        <f>L33+L40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677</v>
      </c>
      <c r="D5" s="5" t="s">
        <v>678</v>
      </c>
      <c r="E5" s="5"/>
    </row>
    <row r="6" spans="1:5" ht="12.75" customHeight="1">
      <c r="A6" t="s">
        <v>18</v>
      </c>
      <c r="C6" s="5" t="s">
        <v>783</v>
      </c>
      <c r="D6" s="5" t="s">
        <v>784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248</v>
      </c>
      <c r="D11" s="7" t="s">
        <v>247</v>
      </c>
      <c r="E11" s="7"/>
      <c r="F11" s="9"/>
      <c r="G11" s="7"/>
      <c r="H11" s="9"/>
    </row>
    <row r="12" spans="1:12" ht="12.75">
      <c r="A12" s="6">
        <v>1</v>
      </c>
      <c r="B12" s="6" t="s">
        <v>681</v>
      </c>
      <c r="C12" s="6" t="s">
        <v>42</v>
      </c>
      <c r="D12" s="6" t="s">
        <v>682</v>
      </c>
      <c r="E12" s="6" t="s">
        <v>228</v>
      </c>
      <c r="F12" s="8">
        <v>22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683</v>
      </c>
      <c r="C13" s="6" t="s">
        <v>42</v>
      </c>
      <c r="D13" s="6" t="s">
        <v>684</v>
      </c>
      <c r="E13" s="6" t="s">
        <v>228</v>
      </c>
      <c r="F13" s="8">
        <v>22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685</v>
      </c>
      <c r="C14" s="6" t="s">
        <v>42</v>
      </c>
      <c r="D14" s="6" t="s">
        <v>686</v>
      </c>
      <c r="E14" s="6" t="s">
        <v>228</v>
      </c>
      <c r="F14" s="8">
        <v>14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02">
      <c r="D15" s="13" t="s">
        <v>687</v>
      </c>
    </row>
    <row r="16" spans="1:12" ht="12.75">
      <c r="A16" s="6">
        <v>4</v>
      </c>
      <c r="B16" s="6" t="s">
        <v>688</v>
      </c>
      <c r="C16" s="6" t="s">
        <v>42</v>
      </c>
      <c r="D16" s="6" t="s">
        <v>689</v>
      </c>
      <c r="E16" s="6" t="s">
        <v>228</v>
      </c>
      <c r="F16" s="8">
        <v>2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3" t="s">
        <v>690</v>
      </c>
    </row>
    <row r="18" spans="1:12" ht="12.75">
      <c r="A18" s="6">
        <v>5</v>
      </c>
      <c r="B18" s="6" t="s">
        <v>691</v>
      </c>
      <c r="C18" s="6" t="s">
        <v>42</v>
      </c>
      <c r="D18" s="6" t="s">
        <v>692</v>
      </c>
      <c r="E18" s="6" t="s">
        <v>228</v>
      </c>
      <c r="F18" s="8">
        <v>616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3" t="s">
        <v>785</v>
      </c>
    </row>
    <row r="20" spans="1:12" ht="12.75">
      <c r="A20" s="6">
        <v>6</v>
      </c>
      <c r="B20" s="6" t="s">
        <v>694</v>
      </c>
      <c r="C20" s="6" t="s">
        <v>42</v>
      </c>
      <c r="D20" s="6" t="s">
        <v>695</v>
      </c>
      <c r="E20" s="6" t="s">
        <v>228</v>
      </c>
      <c r="F20" s="8">
        <v>616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696</v>
      </c>
      <c r="C21" s="6" t="s">
        <v>42</v>
      </c>
      <c r="D21" s="6" t="s">
        <v>697</v>
      </c>
      <c r="E21" s="6" t="s">
        <v>228</v>
      </c>
      <c r="F21" s="8">
        <v>392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3" t="s">
        <v>698</v>
      </c>
    </row>
    <row r="23" spans="1:12" ht="12.75">
      <c r="A23" s="6">
        <v>8</v>
      </c>
      <c r="B23" s="6" t="s">
        <v>699</v>
      </c>
      <c r="C23" s="6" t="s">
        <v>42</v>
      </c>
      <c r="D23" s="6" t="s">
        <v>700</v>
      </c>
      <c r="E23" s="6" t="s">
        <v>228</v>
      </c>
      <c r="F23" s="8">
        <v>56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3" t="s">
        <v>701</v>
      </c>
    </row>
    <row r="25" spans="1:12" ht="12.75">
      <c r="A25" s="6">
        <v>9</v>
      </c>
      <c r="B25" s="6" t="s">
        <v>702</v>
      </c>
      <c r="C25" s="6" t="s">
        <v>42</v>
      </c>
      <c r="D25" s="6" t="s">
        <v>703</v>
      </c>
      <c r="E25" s="6" t="s">
        <v>228</v>
      </c>
      <c r="F25" s="8">
        <v>2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spans="1:12" ht="12.75">
      <c r="A26" s="6">
        <v>10</v>
      </c>
      <c r="B26" s="6" t="s">
        <v>704</v>
      </c>
      <c r="C26" s="6" t="s">
        <v>42</v>
      </c>
      <c r="D26" s="6" t="s">
        <v>705</v>
      </c>
      <c r="E26" s="6" t="s">
        <v>228</v>
      </c>
      <c r="F26" s="8">
        <v>56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ht="12.75">
      <c r="D27" s="13" t="s">
        <v>701</v>
      </c>
    </row>
    <row r="28" spans="1:12" ht="12.75">
      <c r="A28" s="6">
        <v>11</v>
      </c>
      <c r="B28" s="6" t="s">
        <v>706</v>
      </c>
      <c r="C28" s="6" t="s">
        <v>42</v>
      </c>
      <c r="D28" s="6" t="s">
        <v>707</v>
      </c>
      <c r="E28" s="6" t="s">
        <v>228</v>
      </c>
      <c r="F28" s="8">
        <v>9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38.25">
      <c r="D29" s="13" t="s">
        <v>756</v>
      </c>
    </row>
    <row r="30" spans="1:12" ht="12.75">
      <c r="A30" s="6">
        <v>12</v>
      </c>
      <c r="B30" s="6" t="s">
        <v>709</v>
      </c>
      <c r="C30" s="6" t="s">
        <v>42</v>
      </c>
      <c r="D30" s="6" t="s">
        <v>710</v>
      </c>
      <c r="E30" s="6" t="s">
        <v>228</v>
      </c>
      <c r="F30" s="8">
        <v>252</v>
      </c>
      <c r="G30" s="11"/>
      <c r="H30" s="10">
        <f>ROUND((G30*F30),2)</f>
        <v>0</v>
      </c>
      <c r="K30">
        <f>rekapitulace!H8</f>
        <v>21</v>
      </c>
      <c r="L30">
        <f>ROUND(K30/100*H30,2)</f>
        <v>0</v>
      </c>
    </row>
    <row r="31" ht="12.75">
      <c r="D31" s="13" t="s">
        <v>786</v>
      </c>
    </row>
    <row r="32" spans="1:12" ht="12.75">
      <c r="A32" s="6">
        <v>13</v>
      </c>
      <c r="B32" s="6" t="s">
        <v>712</v>
      </c>
      <c r="C32" s="6" t="s">
        <v>42</v>
      </c>
      <c r="D32" s="6" t="s">
        <v>713</v>
      </c>
      <c r="E32" s="6" t="s">
        <v>228</v>
      </c>
      <c r="F32" s="8">
        <v>6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spans="1:12" ht="25.5">
      <c r="A33" s="6">
        <v>14</v>
      </c>
      <c r="B33" s="6" t="s">
        <v>714</v>
      </c>
      <c r="C33" s="6" t="s">
        <v>42</v>
      </c>
      <c r="D33" s="6" t="s">
        <v>715</v>
      </c>
      <c r="E33" s="6" t="s">
        <v>228</v>
      </c>
      <c r="F33" s="8">
        <v>168</v>
      </c>
      <c r="G33" s="11"/>
      <c r="H33" s="10">
        <f>ROUND((G33*F33),2)</f>
        <v>0</v>
      </c>
      <c r="K33">
        <f>rekapitulace!H8</f>
        <v>21</v>
      </c>
      <c r="L33">
        <f>ROUND(K33/100*H33,2)</f>
        <v>0</v>
      </c>
    </row>
    <row r="34" ht="12.75">
      <c r="D34" s="13" t="s">
        <v>716</v>
      </c>
    </row>
    <row r="35" spans="1:12" ht="12.75">
      <c r="A35" s="6">
        <v>15</v>
      </c>
      <c r="B35" s="6" t="s">
        <v>717</v>
      </c>
      <c r="C35" s="6" t="s">
        <v>42</v>
      </c>
      <c r="D35" s="6" t="s">
        <v>718</v>
      </c>
      <c r="E35" s="6" t="s">
        <v>228</v>
      </c>
      <c r="F35" s="8">
        <v>1</v>
      </c>
      <c r="G35" s="11"/>
      <c r="H35" s="10">
        <f>ROUND((G35*F35),2)</f>
        <v>0</v>
      </c>
      <c r="K35">
        <f>rekapitulace!H8</f>
        <v>21</v>
      </c>
      <c r="L35">
        <f>ROUND(K35/100*H35,2)</f>
        <v>0</v>
      </c>
    </row>
    <row r="36" spans="1:12" ht="25.5">
      <c r="A36" s="6">
        <v>16</v>
      </c>
      <c r="B36" s="6" t="s">
        <v>719</v>
      </c>
      <c r="C36" s="6" t="s">
        <v>42</v>
      </c>
      <c r="D36" s="6" t="s">
        <v>720</v>
      </c>
      <c r="E36" s="6" t="s">
        <v>228</v>
      </c>
      <c r="F36" s="8">
        <v>28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spans="1:12" ht="12.75">
      <c r="A37" s="6">
        <v>17</v>
      </c>
      <c r="B37" s="6" t="s">
        <v>721</v>
      </c>
      <c r="C37" s="6" t="s">
        <v>42</v>
      </c>
      <c r="D37" s="6" t="s">
        <v>722</v>
      </c>
      <c r="E37" s="6" t="s">
        <v>82</v>
      </c>
      <c r="F37" s="8">
        <v>60</v>
      </c>
      <c r="G37" s="11"/>
      <c r="H37" s="10">
        <f>ROUND((G37*F37),2)</f>
        <v>0</v>
      </c>
      <c r="K37">
        <f>rekapitulace!H8</f>
        <v>21</v>
      </c>
      <c r="L37">
        <f>ROUND(K37/100*H37,2)</f>
        <v>0</v>
      </c>
    </row>
    <row r="38" spans="1:12" ht="12.75">
      <c r="A38" s="6">
        <v>18</v>
      </c>
      <c r="B38" s="6" t="s">
        <v>723</v>
      </c>
      <c r="C38" s="6" t="s">
        <v>42</v>
      </c>
      <c r="D38" s="6" t="s">
        <v>724</v>
      </c>
      <c r="E38" s="6" t="s">
        <v>77</v>
      </c>
      <c r="F38" s="8">
        <v>3.75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12.75">
      <c r="D39" s="13" t="s">
        <v>787</v>
      </c>
    </row>
    <row r="40" spans="1:12" ht="12.75" customHeight="1">
      <c r="A40" s="12"/>
      <c r="B40" s="12"/>
      <c r="C40" s="12" t="s">
        <v>248</v>
      </c>
      <c r="D40" s="12" t="s">
        <v>247</v>
      </c>
      <c r="E40" s="12"/>
      <c r="F40" s="12"/>
      <c r="G40" s="12"/>
      <c r="H40" s="12">
        <f>SUM(H12:H39)</f>
        <v>0</v>
      </c>
      <c r="L40">
        <f>SUM(L12:L39)</f>
        <v>0</v>
      </c>
    </row>
    <row r="42" spans="1:12" ht="12.75" customHeight="1">
      <c r="A42" s="12"/>
      <c r="B42" s="12"/>
      <c r="C42" s="12"/>
      <c r="D42" s="12" t="s">
        <v>65</v>
      </c>
      <c r="E42" s="12"/>
      <c r="F42" s="12"/>
      <c r="G42" s="12"/>
      <c r="H42" s="12">
        <f>+H40</f>
        <v>0</v>
      </c>
      <c r="L42">
        <f>+L40</f>
        <v>0</v>
      </c>
    </row>
    <row r="44" spans="1:8" ht="12.75" customHeight="1">
      <c r="A44" s="7" t="s">
        <v>66</v>
      </c>
      <c r="B44" s="7"/>
      <c r="C44" s="7"/>
      <c r="D44" s="7"/>
      <c r="E44" s="7"/>
      <c r="F44" s="7"/>
      <c r="G44" s="7"/>
      <c r="H44" s="7"/>
    </row>
    <row r="45" spans="1:8" ht="12.75" customHeight="1">
      <c r="A45" s="7"/>
      <c r="B45" s="7"/>
      <c r="C45" s="7"/>
      <c r="D45" s="7" t="s">
        <v>67</v>
      </c>
      <c r="E45" s="7"/>
      <c r="F45" s="7"/>
      <c r="G45" s="7"/>
      <c r="H45" s="7"/>
    </row>
    <row r="46" spans="1:12" ht="12.75" customHeight="1">
      <c r="A46" s="12"/>
      <c r="B46" s="12"/>
      <c r="C46" s="12"/>
      <c r="D46" s="12" t="s">
        <v>68</v>
      </c>
      <c r="E46" s="12"/>
      <c r="F46" s="12"/>
      <c r="G46" s="12"/>
      <c r="H46" s="12">
        <v>0</v>
      </c>
      <c r="L46">
        <v>0</v>
      </c>
    </row>
    <row r="47" spans="1:8" ht="12.75" customHeight="1">
      <c r="A47" s="7"/>
      <c r="B47" s="7"/>
      <c r="C47" s="7"/>
      <c r="D47" s="7" t="s">
        <v>69</v>
      </c>
      <c r="E47" s="7"/>
      <c r="F47" s="7"/>
      <c r="G47" s="7"/>
      <c r="H47" s="7"/>
    </row>
    <row r="48" spans="1:12" ht="12.75" customHeight="1">
      <c r="A48" s="12"/>
      <c r="B48" s="12"/>
      <c r="C48" s="12"/>
      <c r="D48" s="12" t="s">
        <v>70</v>
      </c>
      <c r="E48" s="12"/>
      <c r="F48" s="12"/>
      <c r="G48" s="12"/>
      <c r="H48" s="12">
        <v>0</v>
      </c>
      <c r="L48">
        <v>0</v>
      </c>
    </row>
    <row r="49" spans="1:12" ht="12.75" customHeight="1">
      <c r="A49" s="12"/>
      <c r="B49" s="12"/>
      <c r="C49" s="12"/>
      <c r="D49" s="12" t="s">
        <v>71</v>
      </c>
      <c r="E49" s="12"/>
      <c r="F49" s="12"/>
      <c r="G49" s="12"/>
      <c r="H49" s="12">
        <f>H46+H48</f>
        <v>0</v>
      </c>
      <c r="L49">
        <f>L46+L48</f>
        <v>0</v>
      </c>
    </row>
    <row r="51" spans="1:12" ht="12.75" customHeight="1">
      <c r="A51" s="12"/>
      <c r="B51" s="12"/>
      <c r="C51" s="12"/>
      <c r="D51" s="12" t="s">
        <v>71</v>
      </c>
      <c r="E51" s="12"/>
      <c r="F51" s="12"/>
      <c r="G51" s="12"/>
      <c r="H51" s="12">
        <f>H42+H49</f>
        <v>0</v>
      </c>
      <c r="L51">
        <f>L42+L49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21</v>
      </c>
      <c r="D11" s="7" t="s">
        <v>22</v>
      </c>
      <c r="E11" s="7"/>
      <c r="F11" s="9"/>
      <c r="G11" s="7"/>
      <c r="H11" s="9"/>
    </row>
    <row r="12" spans="1:12" ht="12.75">
      <c r="A12" s="6">
        <v>1</v>
      </c>
      <c r="B12" s="6" t="s">
        <v>41</v>
      </c>
      <c r="C12" s="6" t="s">
        <v>42</v>
      </c>
      <c r="D12" s="6" t="s">
        <v>43</v>
      </c>
      <c r="E12" s="6" t="s">
        <v>44</v>
      </c>
      <c r="F12" s="8">
        <v>1</v>
      </c>
      <c r="G12" s="11"/>
      <c r="H12" s="10">
        <f aca="true" t="shared" si="0" ref="H12:H22">ROUND((G12*F12),2)</f>
        <v>0</v>
      </c>
      <c r="K12">
        <f>rekapitulace!H8</f>
        <v>21</v>
      </c>
      <c r="L12">
        <f aca="true" t="shared" si="1" ref="L12:L22">ROUND(K12/100*H12,2)</f>
        <v>0</v>
      </c>
    </row>
    <row r="13" spans="1:12" ht="12.75">
      <c r="A13" s="6">
        <v>2</v>
      </c>
      <c r="B13" s="6" t="s">
        <v>45</v>
      </c>
      <c r="C13" s="6" t="s">
        <v>42</v>
      </c>
      <c r="D13" s="6" t="s">
        <v>46</v>
      </c>
      <c r="E13" s="6" t="s">
        <v>44</v>
      </c>
      <c r="F13" s="8">
        <v>2</v>
      </c>
      <c r="G13" s="11"/>
      <c r="H13" s="10">
        <f t="shared" si="0"/>
        <v>0</v>
      </c>
      <c r="K13">
        <f>rekapitulace!H8</f>
        <v>21</v>
      </c>
      <c r="L13">
        <f t="shared" si="1"/>
        <v>0</v>
      </c>
    </row>
    <row r="14" spans="1:12" ht="12.75">
      <c r="A14" s="6">
        <v>3</v>
      </c>
      <c r="B14" s="6" t="s">
        <v>47</v>
      </c>
      <c r="C14" s="6" t="s">
        <v>42</v>
      </c>
      <c r="D14" s="6" t="s">
        <v>48</v>
      </c>
      <c r="E14" s="6" t="s">
        <v>44</v>
      </c>
      <c r="F14" s="8">
        <v>1</v>
      </c>
      <c r="G14" s="11"/>
      <c r="H14" s="10">
        <f t="shared" si="0"/>
        <v>0</v>
      </c>
      <c r="K14">
        <f>rekapitulace!H8</f>
        <v>21</v>
      </c>
      <c r="L14">
        <f t="shared" si="1"/>
        <v>0</v>
      </c>
    </row>
    <row r="15" spans="1:12" ht="12.75">
      <c r="A15" s="6">
        <v>4</v>
      </c>
      <c r="B15" s="6" t="s">
        <v>49</v>
      </c>
      <c r="C15" s="6" t="s">
        <v>42</v>
      </c>
      <c r="D15" s="6" t="s">
        <v>50</v>
      </c>
      <c r="E15" s="6" t="s">
        <v>44</v>
      </c>
      <c r="F15" s="8">
        <v>1</v>
      </c>
      <c r="G15" s="11"/>
      <c r="H15" s="10">
        <f t="shared" si="0"/>
        <v>0</v>
      </c>
      <c r="K15">
        <f>rekapitulace!H8</f>
        <v>21</v>
      </c>
      <c r="L15">
        <f t="shared" si="1"/>
        <v>0</v>
      </c>
    </row>
    <row r="16" spans="1:12" ht="12.75">
      <c r="A16" s="6">
        <v>5</v>
      </c>
      <c r="B16" s="6" t="s">
        <v>51</v>
      </c>
      <c r="C16" s="6" t="s">
        <v>42</v>
      </c>
      <c r="D16" s="6" t="s">
        <v>52</v>
      </c>
      <c r="E16" s="6" t="s">
        <v>44</v>
      </c>
      <c r="F16" s="8">
        <v>1</v>
      </c>
      <c r="G16" s="11"/>
      <c r="H16" s="10">
        <f t="shared" si="0"/>
        <v>0</v>
      </c>
      <c r="K16">
        <f>rekapitulace!H8</f>
        <v>21</v>
      </c>
      <c r="L16">
        <f t="shared" si="1"/>
        <v>0</v>
      </c>
    </row>
    <row r="17" spans="1:12" ht="12.75">
      <c r="A17" s="6">
        <v>6</v>
      </c>
      <c r="B17" s="6" t="s">
        <v>53</v>
      </c>
      <c r="C17" s="6" t="s">
        <v>42</v>
      </c>
      <c r="D17" s="6" t="s">
        <v>54</v>
      </c>
      <c r="E17" s="6" t="s">
        <v>44</v>
      </c>
      <c r="F17" s="8">
        <v>1</v>
      </c>
      <c r="G17" s="11"/>
      <c r="H17" s="10">
        <f t="shared" si="0"/>
        <v>0</v>
      </c>
      <c r="K17">
        <f>rekapitulace!H8</f>
        <v>21</v>
      </c>
      <c r="L17">
        <f t="shared" si="1"/>
        <v>0</v>
      </c>
    </row>
    <row r="18" spans="1:12" ht="12.75">
      <c r="A18" s="6">
        <v>7</v>
      </c>
      <c r="B18" s="6" t="s">
        <v>55</v>
      </c>
      <c r="C18" s="6" t="s">
        <v>42</v>
      </c>
      <c r="D18" s="6" t="s">
        <v>56</v>
      </c>
      <c r="E18" s="6" t="s">
        <v>44</v>
      </c>
      <c r="F18" s="8">
        <v>1</v>
      </c>
      <c r="G18" s="11"/>
      <c r="H18" s="10">
        <f t="shared" si="0"/>
        <v>0</v>
      </c>
      <c r="K18">
        <f>rekapitulace!H8</f>
        <v>21</v>
      </c>
      <c r="L18">
        <f t="shared" si="1"/>
        <v>0</v>
      </c>
    </row>
    <row r="19" spans="1:12" ht="12.75">
      <c r="A19" s="6">
        <v>8</v>
      </c>
      <c r="B19" s="6" t="s">
        <v>57</v>
      </c>
      <c r="C19" s="6" t="s">
        <v>42</v>
      </c>
      <c r="D19" s="6" t="s">
        <v>58</v>
      </c>
      <c r="E19" s="6" t="s">
        <v>44</v>
      </c>
      <c r="F19" s="8">
        <v>1</v>
      </c>
      <c r="G19" s="11"/>
      <c r="H19" s="10">
        <f t="shared" si="0"/>
        <v>0</v>
      </c>
      <c r="K19">
        <f>rekapitulace!H8</f>
        <v>21</v>
      </c>
      <c r="L19">
        <f t="shared" si="1"/>
        <v>0</v>
      </c>
    </row>
    <row r="20" spans="1:12" ht="12.75">
      <c r="A20" s="6">
        <v>9</v>
      </c>
      <c r="B20" s="6" t="s">
        <v>59</v>
      </c>
      <c r="C20" s="6" t="s">
        <v>42</v>
      </c>
      <c r="D20" s="6" t="s">
        <v>60</v>
      </c>
      <c r="E20" s="6" t="s">
        <v>44</v>
      </c>
      <c r="F20" s="8">
        <v>1</v>
      </c>
      <c r="G20" s="11"/>
      <c r="H20" s="10">
        <f t="shared" si="0"/>
        <v>0</v>
      </c>
      <c r="K20">
        <f>rekapitulace!H8</f>
        <v>21</v>
      </c>
      <c r="L20">
        <f t="shared" si="1"/>
        <v>0</v>
      </c>
    </row>
    <row r="21" spans="1:12" ht="12.75">
      <c r="A21" s="6">
        <v>10</v>
      </c>
      <c r="B21" s="6" t="s">
        <v>61</v>
      </c>
      <c r="C21" s="6" t="s">
        <v>42</v>
      </c>
      <c r="D21" s="6" t="s">
        <v>62</v>
      </c>
      <c r="E21" s="6" t="s">
        <v>44</v>
      </c>
      <c r="F21" s="8">
        <v>1</v>
      </c>
      <c r="G21" s="11"/>
      <c r="H21" s="10">
        <f t="shared" si="0"/>
        <v>0</v>
      </c>
      <c r="K21">
        <f>rekapitulace!H6</f>
        <v>0</v>
      </c>
      <c r="L21">
        <f t="shared" si="1"/>
        <v>0</v>
      </c>
    </row>
    <row r="22" spans="1:12" ht="12.75">
      <c r="A22" s="6">
        <v>11</v>
      </c>
      <c r="B22" s="6" t="s">
        <v>63</v>
      </c>
      <c r="C22" s="6" t="s">
        <v>42</v>
      </c>
      <c r="D22" s="6" t="s">
        <v>64</v>
      </c>
      <c r="E22" s="6" t="s">
        <v>44</v>
      </c>
      <c r="F22" s="8">
        <v>1</v>
      </c>
      <c r="G22" s="11"/>
      <c r="H22" s="10">
        <f t="shared" si="0"/>
        <v>0</v>
      </c>
      <c r="K22">
        <f>rekapitulace!H8</f>
        <v>21</v>
      </c>
      <c r="L22">
        <f t="shared" si="1"/>
        <v>0</v>
      </c>
    </row>
    <row r="23" spans="1:12" ht="12.75" customHeight="1">
      <c r="A23" s="12"/>
      <c r="B23" s="12"/>
      <c r="C23" s="12" t="s">
        <v>21</v>
      </c>
      <c r="D23" s="12" t="s">
        <v>22</v>
      </c>
      <c r="E23" s="12"/>
      <c r="F23" s="12"/>
      <c r="G23" s="12"/>
      <c r="H23" s="12">
        <f>SUM(H12:H22)</f>
        <v>0</v>
      </c>
      <c r="L23">
        <f>SUM(L12:L22)</f>
        <v>0</v>
      </c>
    </row>
    <row r="25" spans="1:12" ht="12.75" customHeight="1">
      <c r="A25" s="12"/>
      <c r="B25" s="12"/>
      <c r="C25" s="12"/>
      <c r="D25" s="12" t="s">
        <v>65</v>
      </c>
      <c r="E25" s="12"/>
      <c r="F25" s="12"/>
      <c r="G25" s="12"/>
      <c r="H25" s="12">
        <f>+H23</f>
        <v>0</v>
      </c>
      <c r="L25">
        <f>+L23</f>
        <v>0</v>
      </c>
    </row>
    <row r="27" spans="1:8" ht="12.75" customHeight="1">
      <c r="A27" s="7" t="s">
        <v>66</v>
      </c>
      <c r="B27" s="7"/>
      <c r="C27" s="7"/>
      <c r="D27" s="7"/>
      <c r="E27" s="7"/>
      <c r="F27" s="7"/>
      <c r="G27" s="7"/>
      <c r="H27" s="7"/>
    </row>
    <row r="28" spans="1:8" ht="12.75" customHeight="1">
      <c r="A28" s="7"/>
      <c r="B28" s="7"/>
      <c r="C28" s="7"/>
      <c r="D28" s="7" t="s">
        <v>67</v>
      </c>
      <c r="E28" s="7"/>
      <c r="F28" s="7"/>
      <c r="G28" s="7"/>
      <c r="H28" s="7"/>
    </row>
    <row r="29" spans="1:12" ht="12.75" customHeight="1">
      <c r="A29" s="12"/>
      <c r="B29" s="12"/>
      <c r="C29" s="12"/>
      <c r="D29" s="12" t="s">
        <v>68</v>
      </c>
      <c r="E29" s="12"/>
      <c r="F29" s="12"/>
      <c r="G29" s="12"/>
      <c r="H29" s="12">
        <v>0</v>
      </c>
      <c r="L29">
        <v>0</v>
      </c>
    </row>
    <row r="30" spans="1:8" ht="12.75" customHeight="1">
      <c r="A30" s="7"/>
      <c r="B30" s="7"/>
      <c r="C30" s="7"/>
      <c r="D30" s="7" t="s">
        <v>69</v>
      </c>
      <c r="E30" s="7"/>
      <c r="F30" s="7"/>
      <c r="G30" s="7"/>
      <c r="H30" s="7"/>
    </row>
    <row r="31" spans="1:12" ht="12.75" customHeight="1">
      <c r="A31" s="12"/>
      <c r="B31" s="12"/>
      <c r="C31" s="12"/>
      <c r="D31" s="12" t="s">
        <v>70</v>
      </c>
      <c r="E31" s="12"/>
      <c r="F31" s="12"/>
      <c r="G31" s="12"/>
      <c r="H31" s="12">
        <v>0</v>
      </c>
      <c r="L31">
        <v>0</v>
      </c>
    </row>
    <row r="32" spans="1:12" ht="12.75" customHeight="1">
      <c r="A32" s="12"/>
      <c r="B32" s="12"/>
      <c r="C32" s="12"/>
      <c r="D32" s="12" t="s">
        <v>71</v>
      </c>
      <c r="E32" s="12"/>
      <c r="F32" s="12"/>
      <c r="G32" s="12"/>
      <c r="H32" s="12">
        <f>H29+H31</f>
        <v>0</v>
      </c>
      <c r="L32">
        <f>L29+L31</f>
        <v>0</v>
      </c>
    </row>
    <row r="34" spans="1:12" ht="12.75" customHeight="1">
      <c r="A34" s="12"/>
      <c r="B34" s="12"/>
      <c r="C34" s="12"/>
      <c r="D34" s="12" t="s">
        <v>71</v>
      </c>
      <c r="E34" s="12"/>
      <c r="F34" s="12"/>
      <c r="G34" s="12"/>
      <c r="H34" s="12">
        <f>H25+H32</f>
        <v>0</v>
      </c>
      <c r="L34">
        <f>L25+L32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677</v>
      </c>
      <c r="D5" s="5" t="s">
        <v>678</v>
      </c>
      <c r="E5" s="5"/>
    </row>
    <row r="6" spans="1:5" ht="12.75" customHeight="1">
      <c r="A6" t="s">
        <v>18</v>
      </c>
      <c r="C6" s="5" t="s">
        <v>788</v>
      </c>
      <c r="D6" s="5" t="s">
        <v>789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248</v>
      </c>
      <c r="D11" s="7" t="s">
        <v>247</v>
      </c>
      <c r="E11" s="7"/>
      <c r="F11" s="9"/>
      <c r="G11" s="7"/>
      <c r="H11" s="9"/>
    </row>
    <row r="12" spans="1:12" ht="12.75">
      <c r="A12" s="6">
        <v>1</v>
      </c>
      <c r="B12" s="6" t="s">
        <v>681</v>
      </c>
      <c r="C12" s="6" t="s">
        <v>42</v>
      </c>
      <c r="D12" s="6" t="s">
        <v>682</v>
      </c>
      <c r="E12" s="6" t="s">
        <v>228</v>
      </c>
      <c r="F12" s="8">
        <v>55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683</v>
      </c>
      <c r="C13" s="6" t="s">
        <v>42</v>
      </c>
      <c r="D13" s="6" t="s">
        <v>684</v>
      </c>
      <c r="E13" s="6" t="s">
        <v>228</v>
      </c>
      <c r="F13" s="8">
        <v>55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685</v>
      </c>
      <c r="C14" s="6" t="s">
        <v>42</v>
      </c>
      <c r="D14" s="6" t="s">
        <v>686</v>
      </c>
      <c r="E14" s="6" t="s">
        <v>228</v>
      </c>
      <c r="F14" s="8">
        <v>55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93.25">
      <c r="D15" s="13" t="s">
        <v>790</v>
      </c>
    </row>
    <row r="16" spans="1:12" ht="12.75">
      <c r="A16" s="6">
        <v>4</v>
      </c>
      <c r="B16" s="6" t="s">
        <v>688</v>
      </c>
      <c r="C16" s="6" t="s">
        <v>42</v>
      </c>
      <c r="D16" s="6" t="s">
        <v>689</v>
      </c>
      <c r="E16" s="6" t="s">
        <v>228</v>
      </c>
      <c r="F16" s="8">
        <v>5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51">
      <c r="D17" s="13" t="s">
        <v>791</v>
      </c>
    </row>
    <row r="18" spans="1:12" ht="12.75">
      <c r="A18" s="6">
        <v>5</v>
      </c>
      <c r="B18" s="6" t="s">
        <v>691</v>
      </c>
      <c r="C18" s="6" t="s">
        <v>42</v>
      </c>
      <c r="D18" s="6" t="s">
        <v>692</v>
      </c>
      <c r="E18" s="6" t="s">
        <v>228</v>
      </c>
      <c r="F18" s="8">
        <v>2310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3" t="s">
        <v>792</v>
      </c>
    </row>
    <row r="20" spans="1:12" ht="12.75">
      <c r="A20" s="6">
        <v>6</v>
      </c>
      <c r="B20" s="6" t="s">
        <v>694</v>
      </c>
      <c r="C20" s="6" t="s">
        <v>42</v>
      </c>
      <c r="D20" s="6" t="s">
        <v>695</v>
      </c>
      <c r="E20" s="6" t="s">
        <v>228</v>
      </c>
      <c r="F20" s="8">
        <v>2310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spans="1:12" ht="12.75">
      <c r="A21" s="6">
        <v>7</v>
      </c>
      <c r="B21" s="6" t="s">
        <v>696</v>
      </c>
      <c r="C21" s="6" t="s">
        <v>42</v>
      </c>
      <c r="D21" s="6" t="s">
        <v>697</v>
      </c>
      <c r="E21" s="6" t="s">
        <v>228</v>
      </c>
      <c r="F21" s="8">
        <v>2310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3" t="s">
        <v>792</v>
      </c>
    </row>
    <row r="23" spans="1:12" ht="12.75">
      <c r="A23" s="6">
        <v>8</v>
      </c>
      <c r="B23" s="6" t="s">
        <v>699</v>
      </c>
      <c r="C23" s="6" t="s">
        <v>42</v>
      </c>
      <c r="D23" s="6" t="s">
        <v>700</v>
      </c>
      <c r="E23" s="6" t="s">
        <v>228</v>
      </c>
      <c r="F23" s="8">
        <v>210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3" t="s">
        <v>793</v>
      </c>
    </row>
    <row r="25" spans="1:12" ht="12.75">
      <c r="A25" s="6">
        <v>9</v>
      </c>
      <c r="B25" s="6" t="s">
        <v>702</v>
      </c>
      <c r="C25" s="6" t="s">
        <v>42</v>
      </c>
      <c r="D25" s="6" t="s">
        <v>703</v>
      </c>
      <c r="E25" s="6" t="s">
        <v>228</v>
      </c>
      <c r="F25" s="8">
        <v>8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38.25">
      <c r="D26" s="13" t="s">
        <v>794</v>
      </c>
    </row>
    <row r="27" spans="1:12" ht="12.75">
      <c r="A27" s="6">
        <v>10</v>
      </c>
      <c r="B27" s="6" t="s">
        <v>704</v>
      </c>
      <c r="C27" s="6" t="s">
        <v>42</v>
      </c>
      <c r="D27" s="6" t="s">
        <v>705</v>
      </c>
      <c r="E27" s="6" t="s">
        <v>228</v>
      </c>
      <c r="F27" s="8">
        <v>336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12.75">
      <c r="D28" s="13" t="s">
        <v>795</v>
      </c>
    </row>
    <row r="29" spans="1:12" ht="12.75">
      <c r="A29" s="6">
        <v>11</v>
      </c>
      <c r="B29" s="6" t="s">
        <v>706</v>
      </c>
      <c r="C29" s="6" t="s">
        <v>42</v>
      </c>
      <c r="D29" s="6" t="s">
        <v>707</v>
      </c>
      <c r="E29" s="6" t="s">
        <v>228</v>
      </c>
      <c r="F29" s="8">
        <v>14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51">
      <c r="D30" s="13" t="s">
        <v>796</v>
      </c>
    </row>
    <row r="31" spans="1:12" ht="12.75">
      <c r="A31" s="6">
        <v>12</v>
      </c>
      <c r="B31" s="6" t="s">
        <v>709</v>
      </c>
      <c r="C31" s="6" t="s">
        <v>42</v>
      </c>
      <c r="D31" s="6" t="s">
        <v>710</v>
      </c>
      <c r="E31" s="6" t="s">
        <v>228</v>
      </c>
      <c r="F31" s="8">
        <v>588</v>
      </c>
      <c r="G31" s="11"/>
      <c r="H31" s="10">
        <f>ROUND((G31*F31),2)</f>
        <v>0</v>
      </c>
      <c r="K31">
        <f>rekapitulace!H8</f>
        <v>21</v>
      </c>
      <c r="L31">
        <f>ROUND(K31/100*H31,2)</f>
        <v>0</v>
      </c>
    </row>
    <row r="32" ht="12.75">
      <c r="D32" s="13" t="s">
        <v>797</v>
      </c>
    </row>
    <row r="33" spans="1:12" ht="12.75">
      <c r="A33" s="6">
        <v>13</v>
      </c>
      <c r="B33" s="6" t="s">
        <v>712</v>
      </c>
      <c r="C33" s="6" t="s">
        <v>42</v>
      </c>
      <c r="D33" s="6" t="s">
        <v>713</v>
      </c>
      <c r="E33" s="6" t="s">
        <v>228</v>
      </c>
      <c r="F33" s="8">
        <v>15</v>
      </c>
      <c r="G33" s="11"/>
      <c r="H33" s="10">
        <f>ROUND((G33*F33),2)</f>
        <v>0</v>
      </c>
      <c r="K33">
        <f>rekapitulace!H8</f>
        <v>21</v>
      </c>
      <c r="L33">
        <f>ROUND(K33/100*H33,2)</f>
        <v>0</v>
      </c>
    </row>
    <row r="34" spans="1:12" ht="25.5">
      <c r="A34" s="6">
        <v>14</v>
      </c>
      <c r="B34" s="6" t="s">
        <v>714</v>
      </c>
      <c r="C34" s="6" t="s">
        <v>42</v>
      </c>
      <c r="D34" s="6" t="s">
        <v>715</v>
      </c>
      <c r="E34" s="6" t="s">
        <v>228</v>
      </c>
      <c r="F34" s="8">
        <v>630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3" t="s">
        <v>798</v>
      </c>
    </row>
    <row r="36" spans="1:12" ht="12.75">
      <c r="A36" s="6">
        <v>15</v>
      </c>
      <c r="B36" s="6" t="s">
        <v>717</v>
      </c>
      <c r="C36" s="6" t="s">
        <v>42</v>
      </c>
      <c r="D36" s="6" t="s">
        <v>718</v>
      </c>
      <c r="E36" s="6" t="s">
        <v>228</v>
      </c>
      <c r="F36" s="8">
        <v>1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spans="1:12" ht="25.5">
      <c r="A37" s="6">
        <v>16</v>
      </c>
      <c r="B37" s="6" t="s">
        <v>719</v>
      </c>
      <c r="C37" s="6" t="s">
        <v>42</v>
      </c>
      <c r="D37" s="6" t="s">
        <v>720</v>
      </c>
      <c r="E37" s="6" t="s">
        <v>228</v>
      </c>
      <c r="F37" s="8">
        <v>42</v>
      </c>
      <c r="G37" s="11"/>
      <c r="H37" s="10">
        <f>ROUND((G37*F37),2)</f>
        <v>0</v>
      </c>
      <c r="K37">
        <f>rekapitulace!H8</f>
        <v>21</v>
      </c>
      <c r="L37">
        <f>ROUND(K37/100*H37,2)</f>
        <v>0</v>
      </c>
    </row>
    <row r="38" spans="1:12" ht="12.75">
      <c r="A38" s="6">
        <v>17</v>
      </c>
      <c r="B38" s="6" t="s">
        <v>721</v>
      </c>
      <c r="C38" s="6" t="s">
        <v>42</v>
      </c>
      <c r="D38" s="6" t="s">
        <v>722</v>
      </c>
      <c r="E38" s="6" t="s">
        <v>82</v>
      </c>
      <c r="F38" s="8">
        <v>60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spans="1:12" ht="12.75">
      <c r="A39" s="6">
        <v>18</v>
      </c>
      <c r="B39" s="6" t="s">
        <v>723</v>
      </c>
      <c r="C39" s="6" t="s">
        <v>42</v>
      </c>
      <c r="D39" s="6" t="s">
        <v>724</v>
      </c>
      <c r="E39" s="6" t="s">
        <v>77</v>
      </c>
      <c r="F39" s="8">
        <v>3.7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ht="12.75">
      <c r="D40" s="13" t="s">
        <v>725</v>
      </c>
    </row>
    <row r="41" spans="1:12" ht="12.75" customHeight="1">
      <c r="A41" s="12"/>
      <c r="B41" s="12"/>
      <c r="C41" s="12" t="s">
        <v>248</v>
      </c>
      <c r="D41" s="12" t="s">
        <v>247</v>
      </c>
      <c r="E41" s="12"/>
      <c r="F41" s="12"/>
      <c r="G41" s="12"/>
      <c r="H41" s="12">
        <f>SUM(H12:H40)</f>
        <v>0</v>
      </c>
      <c r="L41">
        <f>SUM(L12:L40)</f>
        <v>0</v>
      </c>
    </row>
    <row r="43" spans="1:12" ht="12.75" customHeight="1">
      <c r="A43" s="12"/>
      <c r="B43" s="12"/>
      <c r="C43" s="12"/>
      <c r="D43" s="12" t="s">
        <v>65</v>
      </c>
      <c r="E43" s="12"/>
      <c r="F43" s="12"/>
      <c r="G43" s="12"/>
      <c r="H43" s="12">
        <f>+H41</f>
        <v>0</v>
      </c>
      <c r="L43">
        <f>+L41</f>
        <v>0</v>
      </c>
    </row>
    <row r="45" spans="1:8" ht="12.75" customHeight="1">
      <c r="A45" s="7" t="s">
        <v>66</v>
      </c>
      <c r="B45" s="7"/>
      <c r="C45" s="7"/>
      <c r="D45" s="7"/>
      <c r="E45" s="7"/>
      <c r="F45" s="7"/>
      <c r="G45" s="7"/>
      <c r="H45" s="7"/>
    </row>
    <row r="46" spans="1:8" ht="12.75" customHeight="1">
      <c r="A46" s="7"/>
      <c r="B46" s="7"/>
      <c r="C46" s="7"/>
      <c r="D46" s="7" t="s">
        <v>67</v>
      </c>
      <c r="E46" s="7"/>
      <c r="F46" s="7"/>
      <c r="G46" s="7"/>
      <c r="H46" s="7"/>
    </row>
    <row r="47" spans="1:12" ht="12.75" customHeight="1">
      <c r="A47" s="12"/>
      <c r="B47" s="12"/>
      <c r="C47" s="12"/>
      <c r="D47" s="12" t="s">
        <v>68</v>
      </c>
      <c r="E47" s="12"/>
      <c r="F47" s="12"/>
      <c r="G47" s="12"/>
      <c r="H47" s="12">
        <v>0</v>
      </c>
      <c r="L47">
        <v>0</v>
      </c>
    </row>
    <row r="48" spans="1:8" ht="12.75" customHeight="1">
      <c r="A48" s="7"/>
      <c r="B48" s="7"/>
      <c r="C48" s="7"/>
      <c r="D48" s="7" t="s">
        <v>69</v>
      </c>
      <c r="E48" s="7"/>
      <c r="F48" s="7"/>
      <c r="G48" s="7"/>
      <c r="H48" s="7"/>
    </row>
    <row r="49" spans="1:12" ht="12.75" customHeight="1">
      <c r="A49" s="12"/>
      <c r="B49" s="12"/>
      <c r="C49" s="12"/>
      <c r="D49" s="12" t="s">
        <v>70</v>
      </c>
      <c r="E49" s="12"/>
      <c r="F49" s="12"/>
      <c r="G49" s="12"/>
      <c r="H49" s="12">
        <v>0</v>
      </c>
      <c r="L49">
        <v>0</v>
      </c>
    </row>
    <row r="50" spans="1:12" ht="12.75" customHeight="1">
      <c r="A50" s="12"/>
      <c r="B50" s="12"/>
      <c r="C50" s="12"/>
      <c r="D50" s="12" t="s">
        <v>71</v>
      </c>
      <c r="E50" s="12"/>
      <c r="F50" s="12"/>
      <c r="G50" s="12"/>
      <c r="H50" s="12">
        <f>H47+H49</f>
        <v>0</v>
      </c>
      <c r="L50">
        <f>L47+L49</f>
        <v>0</v>
      </c>
    </row>
    <row r="52" spans="1:12" ht="12.75" customHeight="1">
      <c r="A52" s="12"/>
      <c r="B52" s="12"/>
      <c r="C52" s="12"/>
      <c r="D52" s="12" t="s">
        <v>71</v>
      </c>
      <c r="E52" s="12"/>
      <c r="F52" s="12"/>
      <c r="G52" s="12"/>
      <c r="H52" s="12">
        <f>H43+H50</f>
        <v>0</v>
      </c>
      <c r="L52">
        <f>L43+L50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72</v>
      </c>
      <c r="D5" s="5" t="s">
        <v>73</v>
      </c>
      <c r="E5" s="5"/>
    </row>
    <row r="6" spans="1:5" ht="12.75" customHeight="1">
      <c r="A6" t="s">
        <v>18</v>
      </c>
      <c r="C6" s="5" t="s">
        <v>72</v>
      </c>
      <c r="D6" s="5" t="s">
        <v>73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74</v>
      </c>
      <c r="E11" s="7"/>
      <c r="F11" s="9"/>
      <c r="G11" s="7"/>
      <c r="H11" s="9"/>
    </row>
    <row r="12" spans="1:12" ht="12.75">
      <c r="A12" s="6">
        <v>1</v>
      </c>
      <c r="B12" s="6" t="s">
        <v>75</v>
      </c>
      <c r="C12" s="6" t="s">
        <v>42</v>
      </c>
      <c r="D12" s="6" t="s">
        <v>76</v>
      </c>
      <c r="E12" s="6" t="s">
        <v>77</v>
      </c>
      <c r="F12" s="8">
        <v>1189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25.5">
      <c r="A13" s="6">
        <v>2</v>
      </c>
      <c r="B13" s="6" t="s">
        <v>78</v>
      </c>
      <c r="C13" s="6" t="s">
        <v>42</v>
      </c>
      <c r="D13" s="6" t="s">
        <v>79</v>
      </c>
      <c r="E13" s="6" t="s">
        <v>77</v>
      </c>
      <c r="F13" s="8">
        <v>1189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80</v>
      </c>
      <c r="C14" s="6" t="s">
        <v>42</v>
      </c>
      <c r="D14" s="6" t="s">
        <v>81</v>
      </c>
      <c r="E14" s="6" t="s">
        <v>82</v>
      </c>
      <c r="F14" s="8">
        <v>110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2.75">
      <c r="D15" s="13" t="s">
        <v>83</v>
      </c>
    </row>
    <row r="16" spans="1:12" ht="12.75">
      <c r="A16" s="6">
        <v>4</v>
      </c>
      <c r="B16" s="6" t="s">
        <v>84</v>
      </c>
      <c r="C16" s="6" t="s">
        <v>42</v>
      </c>
      <c r="D16" s="6" t="s">
        <v>85</v>
      </c>
      <c r="E16" s="6" t="s">
        <v>77</v>
      </c>
      <c r="F16" s="8">
        <v>2518.39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spans="1:12" ht="12.75">
      <c r="A17" s="6">
        <v>5</v>
      </c>
      <c r="B17" s="6" t="s">
        <v>86</v>
      </c>
      <c r="C17" s="6" t="s">
        <v>42</v>
      </c>
      <c r="D17" s="6" t="s">
        <v>87</v>
      </c>
      <c r="E17" s="6" t="s">
        <v>88</v>
      </c>
      <c r="F17" s="8">
        <v>88.144</v>
      </c>
      <c r="G17" s="11"/>
      <c r="H17" s="10">
        <f>ROUND((G17*F17),2)</f>
        <v>0</v>
      </c>
      <c r="K17">
        <f>rekapitulace!H8</f>
        <v>21</v>
      </c>
      <c r="L17">
        <f>ROUND(K17/100*H17,2)</f>
        <v>0</v>
      </c>
    </row>
    <row r="18" spans="1:12" ht="12.75">
      <c r="A18" s="6">
        <v>6</v>
      </c>
      <c r="B18" s="6" t="s">
        <v>89</v>
      </c>
      <c r="C18" s="6" t="s">
        <v>42</v>
      </c>
      <c r="D18" s="6" t="s">
        <v>90</v>
      </c>
      <c r="E18" s="6" t="s">
        <v>91</v>
      </c>
      <c r="F18" s="8">
        <v>2217.049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51">
      <c r="D19" s="14" t="s">
        <v>92</v>
      </c>
    </row>
    <row r="20" spans="1:12" ht="12.75">
      <c r="A20" s="6">
        <v>7</v>
      </c>
      <c r="B20" s="6" t="s">
        <v>93</v>
      </c>
      <c r="C20" s="6" t="s">
        <v>42</v>
      </c>
      <c r="D20" s="6" t="s">
        <v>94</v>
      </c>
      <c r="E20" s="6" t="s">
        <v>91</v>
      </c>
      <c r="F20" s="8">
        <v>6651.146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ht="12.75">
      <c r="D21" s="13" t="s">
        <v>95</v>
      </c>
    </row>
    <row r="22" spans="1:12" ht="12.75">
      <c r="A22" s="6">
        <v>8</v>
      </c>
      <c r="B22" s="6" t="s">
        <v>96</v>
      </c>
      <c r="C22" s="6" t="s">
        <v>42</v>
      </c>
      <c r="D22" s="6" t="s">
        <v>97</v>
      </c>
      <c r="E22" s="6" t="s">
        <v>91</v>
      </c>
      <c r="F22" s="8">
        <v>1995.345</v>
      </c>
      <c r="G22" s="11"/>
      <c r="H22" s="10">
        <f>ROUND((G22*F22),2)</f>
        <v>0</v>
      </c>
      <c r="K22">
        <f>rekapitulace!H8</f>
        <v>21</v>
      </c>
      <c r="L22">
        <f>ROUND(K22/100*H22,2)</f>
        <v>0</v>
      </c>
    </row>
    <row r="23" spans="1:12" ht="12.75">
      <c r="A23" s="6">
        <v>9</v>
      </c>
      <c r="B23" s="6" t="s">
        <v>98</v>
      </c>
      <c r="C23" s="6" t="s">
        <v>42</v>
      </c>
      <c r="D23" s="6" t="s">
        <v>99</v>
      </c>
      <c r="E23" s="6" t="s">
        <v>91</v>
      </c>
      <c r="F23" s="8">
        <v>45.9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3" t="s">
        <v>100</v>
      </c>
    </row>
    <row r="25" spans="1:12" ht="12.75">
      <c r="A25" s="6">
        <v>10</v>
      </c>
      <c r="B25" s="6" t="s">
        <v>101</v>
      </c>
      <c r="C25" s="6" t="s">
        <v>42</v>
      </c>
      <c r="D25" s="6" t="s">
        <v>102</v>
      </c>
      <c r="E25" s="6" t="s">
        <v>91</v>
      </c>
      <c r="F25" s="8">
        <v>22.95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spans="1:12" ht="12.75">
      <c r="A26" s="6">
        <v>11</v>
      </c>
      <c r="B26" s="6" t="s">
        <v>103</v>
      </c>
      <c r="C26" s="6" t="s">
        <v>42</v>
      </c>
      <c r="D26" s="6" t="s">
        <v>104</v>
      </c>
      <c r="E26" s="6" t="s">
        <v>91</v>
      </c>
      <c r="F26" s="8">
        <v>65.46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ht="38.25">
      <c r="D27" s="13" t="s">
        <v>105</v>
      </c>
    </row>
    <row r="28" spans="1:12" ht="12.75">
      <c r="A28" s="6">
        <v>12</v>
      </c>
      <c r="B28" s="6" t="s">
        <v>106</v>
      </c>
      <c r="C28" s="6" t="s">
        <v>42</v>
      </c>
      <c r="D28" s="6" t="s">
        <v>107</v>
      </c>
      <c r="E28" s="6" t="s">
        <v>91</v>
      </c>
      <c r="F28" s="8">
        <v>32.73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spans="1:12" ht="12.75">
      <c r="A29" s="6">
        <v>13</v>
      </c>
      <c r="B29" s="6" t="s">
        <v>108</v>
      </c>
      <c r="C29" s="6" t="s">
        <v>42</v>
      </c>
      <c r="D29" s="6" t="s">
        <v>109</v>
      </c>
      <c r="E29" s="6" t="s">
        <v>91</v>
      </c>
      <c r="F29" s="8">
        <v>131.3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51">
      <c r="D30" s="13" t="s">
        <v>110</v>
      </c>
    </row>
    <row r="31" spans="1:12" ht="12.75">
      <c r="A31" s="6">
        <v>14</v>
      </c>
      <c r="B31" s="6" t="s">
        <v>111</v>
      </c>
      <c r="C31" s="6" t="s">
        <v>42</v>
      </c>
      <c r="D31" s="6" t="s">
        <v>112</v>
      </c>
      <c r="E31" s="6" t="s">
        <v>91</v>
      </c>
      <c r="F31" s="8">
        <v>106.4</v>
      </c>
      <c r="G31" s="11"/>
      <c r="H31" s="10">
        <f>ROUND((G31*F31),2)</f>
        <v>0</v>
      </c>
      <c r="K31">
        <f>rekapitulace!H8</f>
        <v>21</v>
      </c>
      <c r="L31">
        <f>ROUND(K31/100*H31,2)</f>
        <v>0</v>
      </c>
    </row>
    <row r="32" spans="1:12" ht="12.75">
      <c r="A32" s="6">
        <v>15</v>
      </c>
      <c r="B32" s="6" t="s">
        <v>113</v>
      </c>
      <c r="C32" s="6" t="s">
        <v>42</v>
      </c>
      <c r="D32" s="6" t="s">
        <v>114</v>
      </c>
      <c r="E32" s="6" t="s">
        <v>82</v>
      </c>
      <c r="F32" s="8">
        <v>15.74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12.75">
      <c r="D33" s="13" t="s">
        <v>115</v>
      </c>
    </row>
    <row r="34" spans="1:12" ht="12.75">
      <c r="A34" s="6">
        <v>16</v>
      </c>
      <c r="B34" s="6" t="s">
        <v>116</v>
      </c>
      <c r="C34" s="6" t="s">
        <v>42</v>
      </c>
      <c r="D34" s="6" t="s">
        <v>117</v>
      </c>
      <c r="E34" s="6" t="s">
        <v>77</v>
      </c>
      <c r="F34" s="8">
        <v>185.29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3" t="s">
        <v>118</v>
      </c>
    </row>
    <row r="36" spans="1:12" ht="12.75">
      <c r="A36" s="6">
        <v>17</v>
      </c>
      <c r="B36" s="6" t="s">
        <v>119</v>
      </c>
      <c r="C36" s="6" t="s">
        <v>42</v>
      </c>
      <c r="D36" s="6" t="s">
        <v>120</v>
      </c>
      <c r="E36" s="6" t="s">
        <v>77</v>
      </c>
      <c r="F36" s="8">
        <v>185.29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spans="1:12" ht="12.75">
      <c r="A37" s="6">
        <v>18</v>
      </c>
      <c r="B37" s="6" t="s">
        <v>121</v>
      </c>
      <c r="C37" s="6" t="s">
        <v>42</v>
      </c>
      <c r="D37" s="6" t="s">
        <v>122</v>
      </c>
      <c r="E37" s="6" t="s">
        <v>91</v>
      </c>
      <c r="F37" s="8">
        <v>92.65</v>
      </c>
      <c r="G37" s="11"/>
      <c r="H37" s="10">
        <f>ROUND((G37*F37),2)</f>
        <v>0</v>
      </c>
      <c r="K37">
        <f>rekapitulace!H8</f>
        <v>21</v>
      </c>
      <c r="L37">
        <f>ROUND(K37/100*H37,2)</f>
        <v>0</v>
      </c>
    </row>
    <row r="38" spans="1:12" ht="12.75">
      <c r="A38" s="6">
        <v>19</v>
      </c>
      <c r="B38" s="6" t="s">
        <v>123</v>
      </c>
      <c r="C38" s="6" t="s">
        <v>42</v>
      </c>
      <c r="D38" s="6" t="s">
        <v>124</v>
      </c>
      <c r="E38" s="6" t="s">
        <v>91</v>
      </c>
      <c r="F38" s="8">
        <v>3311.65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51">
      <c r="D39" s="13" t="s">
        <v>125</v>
      </c>
    </row>
    <row r="40" spans="1:12" ht="12.75">
      <c r="A40" s="6">
        <v>20</v>
      </c>
      <c r="B40" s="6" t="s">
        <v>126</v>
      </c>
      <c r="C40" s="6" t="s">
        <v>42</v>
      </c>
      <c r="D40" s="6" t="s">
        <v>127</v>
      </c>
      <c r="E40" s="6" t="s">
        <v>91</v>
      </c>
      <c r="F40" s="8">
        <v>7609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ht="12.75">
      <c r="D41" s="13" t="s">
        <v>128</v>
      </c>
    </row>
    <row r="42" spans="1:12" ht="25.5">
      <c r="A42" s="6">
        <v>21</v>
      </c>
      <c r="B42" s="6" t="s">
        <v>129</v>
      </c>
      <c r="C42" s="6" t="s">
        <v>42</v>
      </c>
      <c r="D42" s="6" t="s">
        <v>130</v>
      </c>
      <c r="E42" s="6" t="s">
        <v>91</v>
      </c>
      <c r="F42" s="8">
        <v>76090</v>
      </c>
      <c r="G42" s="11"/>
      <c r="H42" s="10">
        <f>ROUND((G42*F42),2)</f>
        <v>0</v>
      </c>
      <c r="K42">
        <f>rekapitulace!H8</f>
        <v>21</v>
      </c>
      <c r="L42">
        <f>ROUND(K42/100*H42,2)</f>
        <v>0</v>
      </c>
    </row>
    <row r="43" spans="1:12" ht="12.75">
      <c r="A43" s="6">
        <v>22</v>
      </c>
      <c r="B43" s="6" t="s">
        <v>131</v>
      </c>
      <c r="C43" s="6" t="s">
        <v>42</v>
      </c>
      <c r="D43" s="6" t="s">
        <v>132</v>
      </c>
      <c r="E43" s="6" t="s">
        <v>91</v>
      </c>
      <c r="F43" s="8">
        <v>550.5</v>
      </c>
      <c r="G43" s="11"/>
      <c r="H43" s="10">
        <f>ROUND((G43*F43),2)</f>
        <v>0</v>
      </c>
      <c r="K43">
        <f>rekapitulace!H8</f>
        <v>21</v>
      </c>
      <c r="L43">
        <f>ROUND(K43/100*H43,2)</f>
        <v>0</v>
      </c>
    </row>
    <row r="44" ht="12.75">
      <c r="D44" s="13" t="s">
        <v>133</v>
      </c>
    </row>
    <row r="45" spans="1:12" ht="12.75">
      <c r="A45" s="6">
        <v>23</v>
      </c>
      <c r="B45" s="6" t="s">
        <v>134</v>
      </c>
      <c r="C45" s="6" t="s">
        <v>42</v>
      </c>
      <c r="D45" s="6" t="s">
        <v>135</v>
      </c>
      <c r="E45" s="6" t="s">
        <v>91</v>
      </c>
      <c r="F45" s="8">
        <v>1259.195</v>
      </c>
      <c r="G45" s="11"/>
      <c r="H45" s="10">
        <f>ROUND((G45*F45),2)</f>
        <v>0</v>
      </c>
      <c r="K45">
        <f>rekapitulace!H8</f>
        <v>21</v>
      </c>
      <c r="L45">
        <f>ROUND(K45/100*H45,2)</f>
        <v>0</v>
      </c>
    </row>
    <row r="46" ht="12.75">
      <c r="D46" s="13" t="s">
        <v>136</v>
      </c>
    </row>
    <row r="47" spans="1:12" ht="12.75">
      <c r="A47" s="6">
        <v>24</v>
      </c>
      <c r="B47" s="6" t="s">
        <v>137</v>
      </c>
      <c r="C47" s="6" t="s">
        <v>42</v>
      </c>
      <c r="D47" s="6" t="s">
        <v>138</v>
      </c>
      <c r="E47" s="6" t="s">
        <v>91</v>
      </c>
      <c r="F47" s="8">
        <v>7609</v>
      </c>
      <c r="G47" s="11"/>
      <c r="H47" s="10">
        <f>ROUND((G47*F47),2)</f>
        <v>0</v>
      </c>
      <c r="K47">
        <f>rekapitulace!H8</f>
        <v>21</v>
      </c>
      <c r="L47">
        <f>ROUND(K47/100*H47,2)</f>
        <v>0</v>
      </c>
    </row>
    <row r="48" spans="1:12" ht="12.75">
      <c r="A48" s="6">
        <v>25</v>
      </c>
      <c r="B48" s="6" t="s">
        <v>139</v>
      </c>
      <c r="C48" s="6" t="s">
        <v>42</v>
      </c>
      <c r="D48" s="6" t="s">
        <v>140</v>
      </c>
      <c r="E48" s="6" t="s">
        <v>88</v>
      </c>
      <c r="F48" s="8">
        <v>12935.3</v>
      </c>
      <c r="G48" s="11"/>
      <c r="H48" s="10">
        <f>ROUND((G48*F48),2)</f>
        <v>0</v>
      </c>
      <c r="K48">
        <f>rekapitulace!H8</f>
        <v>21</v>
      </c>
      <c r="L48">
        <f>ROUND(K48/100*H48,2)</f>
        <v>0</v>
      </c>
    </row>
    <row r="49" spans="1:12" ht="12.75">
      <c r="A49" s="6">
        <v>26</v>
      </c>
      <c r="B49" s="6" t="s">
        <v>141</v>
      </c>
      <c r="C49" s="6" t="s">
        <v>42</v>
      </c>
      <c r="D49" s="6" t="s">
        <v>142</v>
      </c>
      <c r="E49" s="6" t="s">
        <v>91</v>
      </c>
      <c r="F49" s="8">
        <v>143.08</v>
      </c>
      <c r="G49" s="11"/>
      <c r="H49" s="10">
        <f>ROUND((G49*F49),2)</f>
        <v>0</v>
      </c>
      <c r="K49">
        <f>rekapitulace!H8</f>
        <v>21</v>
      </c>
      <c r="L49">
        <f>ROUND(K49/100*H49,2)</f>
        <v>0</v>
      </c>
    </row>
    <row r="50" ht="127.5">
      <c r="D50" s="14" t="s">
        <v>143</v>
      </c>
    </row>
    <row r="51" spans="1:12" ht="12.75">
      <c r="A51" s="6">
        <v>27</v>
      </c>
      <c r="B51" s="6" t="s">
        <v>144</v>
      </c>
      <c r="C51" s="6" t="s">
        <v>42</v>
      </c>
      <c r="D51" s="6" t="s">
        <v>145</v>
      </c>
      <c r="E51" s="6" t="s">
        <v>88</v>
      </c>
      <c r="F51" s="8">
        <v>86.702</v>
      </c>
      <c r="G51" s="11"/>
      <c r="H51" s="10">
        <f aca="true" t="shared" si="0" ref="H51:H57">ROUND((G51*F51),2)</f>
        <v>0</v>
      </c>
      <c r="K51">
        <f>rekapitulace!H8</f>
        <v>21</v>
      </c>
      <c r="L51">
        <f aca="true" t="shared" si="1" ref="L51:L57">ROUND(K51/100*H51,2)</f>
        <v>0</v>
      </c>
    </row>
    <row r="52" spans="1:12" ht="12.75">
      <c r="A52" s="6">
        <v>28</v>
      </c>
      <c r="B52" s="6" t="s">
        <v>146</v>
      </c>
      <c r="C52" s="6" t="s">
        <v>42</v>
      </c>
      <c r="D52" s="6" t="s">
        <v>147</v>
      </c>
      <c r="E52" s="6" t="s">
        <v>77</v>
      </c>
      <c r="F52" s="8">
        <v>301.5</v>
      </c>
      <c r="G52" s="11"/>
      <c r="H52" s="10">
        <f t="shared" si="0"/>
        <v>0</v>
      </c>
      <c r="K52">
        <f>rekapitulace!H8</f>
        <v>21</v>
      </c>
      <c r="L52">
        <f t="shared" si="1"/>
        <v>0</v>
      </c>
    </row>
    <row r="53" spans="1:12" ht="12.75">
      <c r="A53" s="6">
        <v>29</v>
      </c>
      <c r="B53" s="6" t="s">
        <v>148</v>
      </c>
      <c r="C53" s="6" t="s">
        <v>42</v>
      </c>
      <c r="D53" s="6" t="s">
        <v>149</v>
      </c>
      <c r="E53" s="6" t="s">
        <v>77</v>
      </c>
      <c r="F53" s="8">
        <v>603.5</v>
      </c>
      <c r="G53" s="11"/>
      <c r="H53" s="10">
        <f t="shared" si="0"/>
        <v>0</v>
      </c>
      <c r="K53">
        <f>rekapitulace!H8</f>
        <v>21</v>
      </c>
      <c r="L53">
        <f t="shared" si="1"/>
        <v>0</v>
      </c>
    </row>
    <row r="54" spans="1:12" ht="12.75">
      <c r="A54" s="6">
        <v>30</v>
      </c>
      <c r="B54" s="6" t="s">
        <v>150</v>
      </c>
      <c r="C54" s="6" t="s">
        <v>42</v>
      </c>
      <c r="D54" s="6" t="s">
        <v>151</v>
      </c>
      <c r="E54" s="6" t="s">
        <v>77</v>
      </c>
      <c r="F54" s="8">
        <v>2752.5</v>
      </c>
      <c r="G54" s="11"/>
      <c r="H54" s="10">
        <f t="shared" si="0"/>
        <v>0</v>
      </c>
      <c r="K54">
        <f>rekapitulace!H8</f>
        <v>21</v>
      </c>
      <c r="L54">
        <f t="shared" si="1"/>
        <v>0</v>
      </c>
    </row>
    <row r="55" spans="1:12" ht="12.75">
      <c r="A55" s="6">
        <v>31</v>
      </c>
      <c r="B55" s="6" t="s">
        <v>152</v>
      </c>
      <c r="C55" s="6" t="s">
        <v>42</v>
      </c>
      <c r="D55" s="6" t="s">
        <v>153</v>
      </c>
      <c r="E55" s="6" t="s">
        <v>77</v>
      </c>
      <c r="F55" s="8">
        <v>2518.39</v>
      </c>
      <c r="G55" s="11"/>
      <c r="H55" s="10">
        <f t="shared" si="0"/>
        <v>0</v>
      </c>
      <c r="K55">
        <f>rekapitulace!H8</f>
        <v>21</v>
      </c>
      <c r="L55">
        <f t="shared" si="1"/>
        <v>0</v>
      </c>
    </row>
    <row r="56" spans="1:12" ht="12.75">
      <c r="A56" s="6">
        <v>32</v>
      </c>
      <c r="B56" s="6" t="s">
        <v>154</v>
      </c>
      <c r="C56" s="6" t="s">
        <v>42</v>
      </c>
      <c r="D56" s="6" t="s">
        <v>155</v>
      </c>
      <c r="E56" s="6" t="s">
        <v>77</v>
      </c>
      <c r="F56" s="8">
        <v>1847.5</v>
      </c>
      <c r="G56" s="11"/>
      <c r="H56" s="10">
        <f t="shared" si="0"/>
        <v>0</v>
      </c>
      <c r="K56">
        <f>rekapitulace!H8</f>
        <v>21</v>
      </c>
      <c r="L56">
        <f t="shared" si="1"/>
        <v>0</v>
      </c>
    </row>
    <row r="57" spans="1:12" ht="12.75">
      <c r="A57" s="6">
        <v>33</v>
      </c>
      <c r="B57" s="6" t="s">
        <v>156</v>
      </c>
      <c r="C57" s="6" t="s">
        <v>42</v>
      </c>
      <c r="D57" s="6" t="s">
        <v>157</v>
      </c>
      <c r="E57" s="6" t="s">
        <v>77</v>
      </c>
      <c r="F57" s="8">
        <v>1847.5</v>
      </c>
      <c r="G57" s="11"/>
      <c r="H57" s="10">
        <f t="shared" si="0"/>
        <v>0</v>
      </c>
      <c r="K57">
        <f>rekapitulace!H8</f>
        <v>21</v>
      </c>
      <c r="L57">
        <f t="shared" si="1"/>
        <v>0</v>
      </c>
    </row>
    <row r="58" spans="1:12" ht="12.75" customHeight="1">
      <c r="A58" s="12"/>
      <c r="B58" s="12"/>
      <c r="C58" s="12" t="s">
        <v>24</v>
      </c>
      <c r="D58" s="12" t="s">
        <v>74</v>
      </c>
      <c r="E58" s="12"/>
      <c r="F58" s="12"/>
      <c r="G58" s="12"/>
      <c r="H58" s="12">
        <f>SUM(H12:H57)</f>
        <v>0</v>
      </c>
      <c r="L58">
        <f>SUM(L12:L57)</f>
        <v>0</v>
      </c>
    </row>
    <row r="60" spans="1:8" ht="12.75" customHeight="1">
      <c r="A60" s="7"/>
      <c r="B60" s="7"/>
      <c r="C60" s="7" t="s">
        <v>34</v>
      </c>
      <c r="D60" s="7" t="s">
        <v>158</v>
      </c>
      <c r="E60" s="7"/>
      <c r="F60" s="9"/>
      <c r="G60" s="7"/>
      <c r="H60" s="9"/>
    </row>
    <row r="61" spans="1:12" ht="25.5">
      <c r="A61" s="6">
        <v>34</v>
      </c>
      <c r="B61" s="6" t="s">
        <v>159</v>
      </c>
      <c r="C61" s="6" t="s">
        <v>42</v>
      </c>
      <c r="D61" s="6" t="s">
        <v>160</v>
      </c>
      <c r="E61" s="6" t="s">
        <v>91</v>
      </c>
      <c r="F61" s="8">
        <v>29.69</v>
      </c>
      <c r="G61" s="11"/>
      <c r="H61" s="10">
        <f>ROUND((G61*F61),2)</f>
        <v>0</v>
      </c>
      <c r="K61">
        <f>rekapitulace!H8</f>
        <v>21</v>
      </c>
      <c r="L61">
        <f>ROUND(K61/100*H61,2)</f>
        <v>0</v>
      </c>
    </row>
    <row r="62" ht="12.75">
      <c r="D62" s="13" t="s">
        <v>161</v>
      </c>
    </row>
    <row r="63" spans="1:12" ht="12.75">
      <c r="A63" s="6">
        <v>35</v>
      </c>
      <c r="B63" s="6" t="s">
        <v>162</v>
      </c>
      <c r="C63" s="6" t="s">
        <v>42</v>
      </c>
      <c r="D63" s="6" t="s">
        <v>163</v>
      </c>
      <c r="E63" s="6" t="s">
        <v>82</v>
      </c>
      <c r="F63" s="8">
        <v>242.3</v>
      </c>
      <c r="G63" s="11"/>
      <c r="H63" s="10">
        <f>ROUND((G63*F63),2)</f>
        <v>0</v>
      </c>
      <c r="K63">
        <f>rekapitulace!H8</f>
        <v>21</v>
      </c>
      <c r="L63">
        <f>ROUND(K63/100*H63,2)</f>
        <v>0</v>
      </c>
    </row>
    <row r="64" spans="1:12" ht="12.75">
      <c r="A64" s="6">
        <v>36</v>
      </c>
      <c r="B64" s="6" t="s">
        <v>164</v>
      </c>
      <c r="C64" s="6" t="s">
        <v>42</v>
      </c>
      <c r="D64" s="6" t="s">
        <v>165</v>
      </c>
      <c r="E64" s="6" t="s">
        <v>91</v>
      </c>
      <c r="F64" s="8">
        <v>8</v>
      </c>
      <c r="G64" s="11"/>
      <c r="H64" s="10">
        <f>ROUND((G64*F64),2)</f>
        <v>0</v>
      </c>
      <c r="K64">
        <f>rekapitulace!H8</f>
        <v>21</v>
      </c>
      <c r="L64">
        <f>ROUND(K64/100*H64,2)</f>
        <v>0</v>
      </c>
    </row>
    <row r="65" ht="12.75">
      <c r="D65" s="13" t="s">
        <v>166</v>
      </c>
    </row>
    <row r="66" spans="1:12" ht="12.75" customHeight="1">
      <c r="A66" s="12"/>
      <c r="B66" s="12"/>
      <c r="C66" s="12" t="s">
        <v>34</v>
      </c>
      <c r="D66" s="12" t="s">
        <v>158</v>
      </c>
      <c r="E66" s="12"/>
      <c r="F66" s="12"/>
      <c r="G66" s="12"/>
      <c r="H66" s="12">
        <f>SUM(H61:H65)</f>
        <v>0</v>
      </c>
      <c r="L66">
        <f>SUM(L61:L65)</f>
        <v>0</v>
      </c>
    </row>
    <row r="68" spans="1:8" ht="12.75" customHeight="1">
      <c r="A68" s="7"/>
      <c r="B68" s="7"/>
      <c r="C68" s="7" t="s">
        <v>35</v>
      </c>
      <c r="D68" s="7" t="s">
        <v>167</v>
      </c>
      <c r="E68" s="7"/>
      <c r="F68" s="9"/>
      <c r="G68" s="7"/>
      <c r="H68" s="9"/>
    </row>
    <row r="69" spans="1:12" ht="12.75">
      <c r="A69" s="6">
        <v>37</v>
      </c>
      <c r="B69" s="6" t="s">
        <v>168</v>
      </c>
      <c r="C69" s="6" t="s">
        <v>42</v>
      </c>
      <c r="D69" s="6" t="s">
        <v>169</v>
      </c>
      <c r="E69" s="6" t="s">
        <v>77</v>
      </c>
      <c r="F69" s="8">
        <v>64.08</v>
      </c>
      <c r="G69" s="11"/>
      <c r="H69" s="10">
        <f>ROUND((G69*F69),2)</f>
        <v>0</v>
      </c>
      <c r="K69">
        <f>rekapitulace!H8</f>
        <v>21</v>
      </c>
      <c r="L69">
        <f>ROUND(K69/100*H69,2)</f>
        <v>0</v>
      </c>
    </row>
    <row r="70" ht="12.75">
      <c r="D70" s="13" t="s">
        <v>170</v>
      </c>
    </row>
    <row r="71" spans="1:12" ht="12.75" customHeight="1">
      <c r="A71" s="12"/>
      <c r="B71" s="12"/>
      <c r="C71" s="12" t="s">
        <v>35</v>
      </c>
      <c r="D71" s="12" t="s">
        <v>167</v>
      </c>
      <c r="E71" s="12"/>
      <c r="F71" s="12"/>
      <c r="G71" s="12"/>
      <c r="H71" s="12">
        <f>SUM(H69:H70)</f>
        <v>0</v>
      </c>
      <c r="L71">
        <f>SUM(L69:L70)</f>
        <v>0</v>
      </c>
    </row>
    <row r="73" spans="1:8" ht="12.75" customHeight="1">
      <c r="A73" s="7"/>
      <c r="B73" s="7"/>
      <c r="C73" s="7" t="s">
        <v>36</v>
      </c>
      <c r="D73" s="7" t="s">
        <v>171</v>
      </c>
      <c r="E73" s="7"/>
      <c r="F73" s="9"/>
      <c r="G73" s="7"/>
      <c r="H73" s="9"/>
    </row>
    <row r="74" spans="1:12" ht="12.75">
      <c r="A74" s="6">
        <v>38</v>
      </c>
      <c r="B74" s="6" t="s">
        <v>172</v>
      </c>
      <c r="C74" s="6" t="s">
        <v>42</v>
      </c>
      <c r="D74" s="6" t="s">
        <v>173</v>
      </c>
      <c r="E74" s="6" t="s">
        <v>77</v>
      </c>
      <c r="F74" s="8">
        <v>25</v>
      </c>
      <c r="G74" s="11"/>
      <c r="H74" s="10">
        <f>ROUND((G74*F74),2)</f>
        <v>0</v>
      </c>
      <c r="K74">
        <f>rekapitulace!H8</f>
        <v>21</v>
      </c>
      <c r="L74">
        <f>ROUND(K74/100*H74,2)</f>
        <v>0</v>
      </c>
    </row>
    <row r="75" spans="1:12" ht="12.75">
      <c r="A75" s="6">
        <v>39</v>
      </c>
      <c r="B75" s="6" t="s">
        <v>174</v>
      </c>
      <c r="C75" s="6" t="s">
        <v>42</v>
      </c>
      <c r="D75" s="6" t="s">
        <v>175</v>
      </c>
      <c r="E75" s="6" t="s">
        <v>91</v>
      </c>
      <c r="F75" s="8">
        <v>1.59</v>
      </c>
      <c r="G75" s="11"/>
      <c r="H75" s="10">
        <f>ROUND((G75*F75),2)</f>
        <v>0</v>
      </c>
      <c r="K75">
        <f>rekapitulace!H8</f>
        <v>21</v>
      </c>
      <c r="L75">
        <f>ROUND(K75/100*H75,2)</f>
        <v>0</v>
      </c>
    </row>
    <row r="76" ht="12.75">
      <c r="D76" s="13" t="s">
        <v>176</v>
      </c>
    </row>
    <row r="77" spans="1:12" ht="12.75">
      <c r="A77" s="6">
        <v>40</v>
      </c>
      <c r="B77" s="6" t="s">
        <v>177</v>
      </c>
      <c r="C77" s="6" t="s">
        <v>42</v>
      </c>
      <c r="D77" s="6" t="s">
        <v>178</v>
      </c>
      <c r="E77" s="6" t="s">
        <v>91</v>
      </c>
      <c r="F77" s="8">
        <v>7.59</v>
      </c>
      <c r="G77" s="11"/>
      <c r="H77" s="10">
        <f>ROUND((G77*F77),2)</f>
        <v>0</v>
      </c>
      <c r="K77">
        <f>rekapitulace!H8</f>
        <v>21</v>
      </c>
      <c r="L77">
        <f>ROUND(K77/100*H77,2)</f>
        <v>0</v>
      </c>
    </row>
    <row r="78" ht="38.25">
      <c r="D78" s="13" t="s">
        <v>179</v>
      </c>
    </row>
    <row r="79" spans="1:12" ht="12.75" customHeight="1">
      <c r="A79" s="12"/>
      <c r="B79" s="12"/>
      <c r="C79" s="12" t="s">
        <v>36</v>
      </c>
      <c r="D79" s="12" t="s">
        <v>171</v>
      </c>
      <c r="E79" s="12"/>
      <c r="F79" s="12"/>
      <c r="G79" s="12"/>
      <c r="H79" s="12">
        <f>SUM(H74:H78)</f>
        <v>0</v>
      </c>
      <c r="L79">
        <f>SUM(L74:L78)</f>
        <v>0</v>
      </c>
    </row>
    <row r="81" spans="1:8" ht="12.75" customHeight="1">
      <c r="A81" s="7"/>
      <c r="B81" s="7"/>
      <c r="C81" s="7" t="s">
        <v>37</v>
      </c>
      <c r="D81" s="7" t="s">
        <v>180</v>
      </c>
      <c r="E81" s="7"/>
      <c r="F81" s="9"/>
      <c r="G81" s="7"/>
      <c r="H81" s="9"/>
    </row>
    <row r="82" spans="1:12" ht="12.75">
      <c r="A82" s="6">
        <v>41</v>
      </c>
      <c r="B82" s="6" t="s">
        <v>181</v>
      </c>
      <c r="C82" s="6" t="s">
        <v>42</v>
      </c>
      <c r="D82" s="6" t="s">
        <v>182</v>
      </c>
      <c r="E82" s="6" t="s">
        <v>77</v>
      </c>
      <c r="F82" s="8">
        <v>29</v>
      </c>
      <c r="G82" s="11"/>
      <c r="H82" s="10">
        <f>ROUND((G82*F82),2)</f>
        <v>0</v>
      </c>
      <c r="K82">
        <f>rekapitulace!H8</f>
        <v>21</v>
      </c>
      <c r="L82">
        <f>ROUND(K82/100*H82,2)</f>
        <v>0</v>
      </c>
    </row>
    <row r="83" spans="1:12" ht="12.75">
      <c r="A83" s="6">
        <v>42</v>
      </c>
      <c r="B83" s="6" t="s">
        <v>183</v>
      </c>
      <c r="C83" s="6" t="s">
        <v>42</v>
      </c>
      <c r="D83" s="6" t="s">
        <v>184</v>
      </c>
      <c r="E83" s="6" t="s">
        <v>77</v>
      </c>
      <c r="F83" s="8">
        <v>2547.387</v>
      </c>
      <c r="G83" s="11"/>
      <c r="H83" s="10">
        <f>ROUND((G83*F83),2)</f>
        <v>0</v>
      </c>
      <c r="K83">
        <f>rekapitulace!H8</f>
        <v>21</v>
      </c>
      <c r="L83">
        <f>ROUND(K83/100*H83,2)</f>
        <v>0</v>
      </c>
    </row>
    <row r="84" ht="89.25">
      <c r="D84" s="13" t="s">
        <v>185</v>
      </c>
    </row>
    <row r="85" spans="1:12" ht="25.5">
      <c r="A85" s="6">
        <v>43</v>
      </c>
      <c r="B85" s="6" t="s">
        <v>186</v>
      </c>
      <c r="C85" s="6" t="s">
        <v>42</v>
      </c>
      <c r="D85" s="6" t="s">
        <v>187</v>
      </c>
      <c r="E85" s="6" t="s">
        <v>77</v>
      </c>
      <c r="F85" s="8">
        <v>1871.7</v>
      </c>
      <c r="G85" s="11"/>
      <c r="H85" s="10">
        <f>ROUND((G85*F85),2)</f>
        <v>0</v>
      </c>
      <c r="K85">
        <f>rekapitulace!H8</f>
        <v>21</v>
      </c>
      <c r="L85">
        <f>ROUND(K85/100*H85,2)</f>
        <v>0</v>
      </c>
    </row>
    <row r="86" ht="12.75">
      <c r="D86" s="13" t="s">
        <v>188</v>
      </c>
    </row>
    <row r="87" spans="1:12" ht="12.75">
      <c r="A87" s="6">
        <v>44</v>
      </c>
      <c r="B87" s="6" t="s">
        <v>189</v>
      </c>
      <c r="C87" s="6" t="s">
        <v>42</v>
      </c>
      <c r="D87" s="6" t="s">
        <v>190</v>
      </c>
      <c r="E87" s="6" t="s">
        <v>77</v>
      </c>
      <c r="F87" s="8">
        <v>29</v>
      </c>
      <c r="G87" s="11"/>
      <c r="H87" s="10">
        <f>ROUND((G87*F87),2)</f>
        <v>0</v>
      </c>
      <c r="K87">
        <f>rekapitulace!H8</f>
        <v>21</v>
      </c>
      <c r="L87">
        <f>ROUND(K87/100*H87,2)</f>
        <v>0</v>
      </c>
    </row>
    <row r="88" spans="1:12" ht="12.75">
      <c r="A88" s="6">
        <v>45</v>
      </c>
      <c r="B88" s="6" t="s">
        <v>191</v>
      </c>
      <c r="C88" s="6" t="s">
        <v>42</v>
      </c>
      <c r="D88" s="6" t="s">
        <v>192</v>
      </c>
      <c r="E88" s="6" t="s">
        <v>77</v>
      </c>
      <c r="F88" s="8">
        <v>2072.494</v>
      </c>
      <c r="G88" s="11"/>
      <c r="H88" s="10">
        <f>ROUND((G88*F88),2)</f>
        <v>0</v>
      </c>
      <c r="K88">
        <f>rekapitulace!H8</f>
        <v>21</v>
      </c>
      <c r="L88">
        <f>ROUND(K88/100*H88,2)</f>
        <v>0</v>
      </c>
    </row>
    <row r="89" ht="38.25">
      <c r="D89" s="13" t="s">
        <v>193</v>
      </c>
    </row>
    <row r="90" spans="1:12" ht="12.75">
      <c r="A90" s="6">
        <v>46</v>
      </c>
      <c r="B90" s="6" t="s">
        <v>194</v>
      </c>
      <c r="C90" s="6" t="s">
        <v>42</v>
      </c>
      <c r="D90" s="6" t="s">
        <v>195</v>
      </c>
      <c r="E90" s="6" t="s">
        <v>91</v>
      </c>
      <c r="F90" s="8">
        <v>37</v>
      </c>
      <c r="G90" s="11"/>
      <c r="H90" s="10">
        <f>ROUND((G90*F90),2)</f>
        <v>0</v>
      </c>
      <c r="K90">
        <f>rekapitulace!H8</f>
        <v>21</v>
      </c>
      <c r="L90">
        <f>ROUND(K90/100*H90,2)</f>
        <v>0</v>
      </c>
    </row>
    <row r="91" spans="1:12" ht="12.75">
      <c r="A91" s="6">
        <v>47</v>
      </c>
      <c r="B91" s="6" t="s">
        <v>196</v>
      </c>
      <c r="C91" s="6" t="s">
        <v>42</v>
      </c>
      <c r="D91" s="6" t="s">
        <v>197</v>
      </c>
      <c r="E91" s="6" t="s">
        <v>77</v>
      </c>
      <c r="F91" s="8">
        <v>1890.05</v>
      </c>
      <c r="G91" s="11"/>
      <c r="H91" s="10">
        <f>ROUND((G91*F91),2)</f>
        <v>0</v>
      </c>
      <c r="K91">
        <f>rekapitulace!H8</f>
        <v>21</v>
      </c>
      <c r="L91">
        <f>ROUND(K91/100*H91,2)</f>
        <v>0</v>
      </c>
    </row>
    <row r="92" ht="12.75">
      <c r="D92" s="13" t="s">
        <v>198</v>
      </c>
    </row>
    <row r="93" spans="1:12" ht="12.75">
      <c r="A93" s="6">
        <v>48</v>
      </c>
      <c r="B93" s="6" t="s">
        <v>199</v>
      </c>
      <c r="C93" s="6" t="s">
        <v>42</v>
      </c>
      <c r="D93" s="6" t="s">
        <v>200</v>
      </c>
      <c r="E93" s="6" t="s">
        <v>77</v>
      </c>
      <c r="F93" s="8">
        <v>3725.05</v>
      </c>
      <c r="G93" s="11"/>
      <c r="H93" s="10">
        <f>ROUND((G93*F93),2)</f>
        <v>0</v>
      </c>
      <c r="K93">
        <f>rekapitulace!H8</f>
        <v>21</v>
      </c>
      <c r="L93">
        <f>ROUND(K93/100*H93,2)</f>
        <v>0</v>
      </c>
    </row>
    <row r="94" ht="38.25">
      <c r="D94" s="13" t="s">
        <v>201</v>
      </c>
    </row>
    <row r="95" spans="1:12" ht="12.75">
      <c r="A95" s="6">
        <v>49</v>
      </c>
      <c r="B95" s="6" t="s">
        <v>202</v>
      </c>
      <c r="C95" s="6" t="s">
        <v>42</v>
      </c>
      <c r="D95" s="6" t="s">
        <v>203</v>
      </c>
      <c r="E95" s="6" t="s">
        <v>77</v>
      </c>
      <c r="F95" s="8">
        <v>1835</v>
      </c>
      <c r="G95" s="11"/>
      <c r="H95" s="10">
        <f>ROUND((G95*F95),2)</f>
        <v>0</v>
      </c>
      <c r="K95">
        <f>rekapitulace!H8</f>
        <v>21</v>
      </c>
      <c r="L95">
        <f>ROUND(K95/100*H95,2)</f>
        <v>0</v>
      </c>
    </row>
    <row r="96" ht="12.75">
      <c r="D96" s="13" t="s">
        <v>204</v>
      </c>
    </row>
    <row r="97" spans="1:12" ht="25.5">
      <c r="A97" s="6">
        <v>50</v>
      </c>
      <c r="B97" s="6" t="s">
        <v>205</v>
      </c>
      <c r="C97" s="6" t="s">
        <v>42</v>
      </c>
      <c r="D97" s="6" t="s">
        <v>206</v>
      </c>
      <c r="E97" s="6" t="s">
        <v>77</v>
      </c>
      <c r="F97" s="8">
        <v>29</v>
      </c>
      <c r="G97" s="11"/>
      <c r="H97" s="10">
        <f>ROUND((G97*F97),2)</f>
        <v>0</v>
      </c>
      <c r="K97">
        <f>rekapitulace!H8</f>
        <v>21</v>
      </c>
      <c r="L97">
        <f>ROUND(K97/100*H97,2)</f>
        <v>0</v>
      </c>
    </row>
    <row r="98" spans="1:12" ht="25.5">
      <c r="A98" s="6">
        <v>51</v>
      </c>
      <c r="B98" s="6" t="s">
        <v>207</v>
      </c>
      <c r="C98" s="6" t="s">
        <v>42</v>
      </c>
      <c r="D98" s="6" t="s">
        <v>208</v>
      </c>
      <c r="E98" s="6" t="s">
        <v>77</v>
      </c>
      <c r="F98" s="8">
        <v>1872.755</v>
      </c>
      <c r="G98" s="11"/>
      <c r="H98" s="10">
        <f>ROUND((G98*F98),2)</f>
        <v>0</v>
      </c>
      <c r="K98">
        <f>rekapitulace!H8</f>
        <v>21</v>
      </c>
      <c r="L98">
        <f>ROUND(K98/100*H98,2)</f>
        <v>0</v>
      </c>
    </row>
    <row r="99" ht="12.75">
      <c r="D99" s="13" t="s">
        <v>209</v>
      </c>
    </row>
    <row r="100" spans="1:12" ht="12.75">
      <c r="A100" s="6">
        <v>52</v>
      </c>
      <c r="B100" s="6" t="s">
        <v>210</v>
      </c>
      <c r="C100" s="6" t="s">
        <v>42</v>
      </c>
      <c r="D100" s="6" t="s">
        <v>211</v>
      </c>
      <c r="E100" s="6" t="s">
        <v>77</v>
      </c>
      <c r="F100" s="8">
        <v>177.13</v>
      </c>
      <c r="G100" s="11"/>
      <c r="H100" s="10">
        <f>ROUND((G100*F100),2)</f>
        <v>0</v>
      </c>
      <c r="K100">
        <f>rekapitulace!H8</f>
        <v>21</v>
      </c>
      <c r="L100">
        <f>ROUND(K100/100*H100,2)</f>
        <v>0</v>
      </c>
    </row>
    <row r="101" spans="1:12" ht="25.5">
      <c r="A101" s="6">
        <v>53</v>
      </c>
      <c r="B101" s="6" t="s">
        <v>212</v>
      </c>
      <c r="C101" s="6" t="s">
        <v>42</v>
      </c>
      <c r="D101" s="6" t="s">
        <v>213</v>
      </c>
      <c r="E101" s="6" t="s">
        <v>88</v>
      </c>
      <c r="F101" s="8">
        <v>21.047</v>
      </c>
      <c r="G101" s="11"/>
      <c r="H101" s="10">
        <f>ROUND((G101*F101),2)</f>
        <v>0</v>
      </c>
      <c r="K101">
        <f>rekapitulace!H8</f>
        <v>21</v>
      </c>
      <c r="L101">
        <f>ROUND(K101/100*H101,2)</f>
        <v>0</v>
      </c>
    </row>
    <row r="102" spans="1:12" ht="12.75">
      <c r="A102" s="6">
        <v>54</v>
      </c>
      <c r="B102" s="6" t="s">
        <v>214</v>
      </c>
      <c r="C102" s="6" t="s">
        <v>42</v>
      </c>
      <c r="D102" s="6" t="s">
        <v>215</v>
      </c>
      <c r="E102" s="6" t="s">
        <v>77</v>
      </c>
      <c r="F102" s="8">
        <v>25</v>
      </c>
      <c r="G102" s="11"/>
      <c r="H102" s="10">
        <f>ROUND((G102*F102),2)</f>
        <v>0</v>
      </c>
      <c r="K102">
        <f>rekapitulace!H8</f>
        <v>21</v>
      </c>
      <c r="L102">
        <f>ROUND(K102/100*H102,2)</f>
        <v>0</v>
      </c>
    </row>
    <row r="103" spans="1:12" ht="12.75">
      <c r="A103" s="6">
        <v>55</v>
      </c>
      <c r="B103" s="6" t="s">
        <v>216</v>
      </c>
      <c r="C103" s="6" t="s">
        <v>42</v>
      </c>
      <c r="D103" s="6" t="s">
        <v>217</v>
      </c>
      <c r="E103" s="6" t="s">
        <v>77</v>
      </c>
      <c r="F103" s="8">
        <v>25</v>
      </c>
      <c r="G103" s="11"/>
      <c r="H103" s="10">
        <f>ROUND((G103*F103),2)</f>
        <v>0</v>
      </c>
      <c r="K103">
        <f>rekapitulace!H8</f>
        <v>21</v>
      </c>
      <c r="L103">
        <f>ROUND(K103/100*H103,2)</f>
        <v>0</v>
      </c>
    </row>
    <row r="104" spans="1:12" ht="12.75" customHeight="1">
      <c r="A104" s="12"/>
      <c r="B104" s="12"/>
      <c r="C104" s="12" t="s">
        <v>37</v>
      </c>
      <c r="D104" s="12" t="s">
        <v>180</v>
      </c>
      <c r="E104" s="12"/>
      <c r="F104" s="12"/>
      <c r="G104" s="12"/>
      <c r="H104" s="12">
        <f>SUM(H82:H103)</f>
        <v>0</v>
      </c>
      <c r="L104">
        <f>SUM(L82:L103)</f>
        <v>0</v>
      </c>
    </row>
    <row r="106" spans="1:8" ht="12.75" customHeight="1">
      <c r="A106" s="7"/>
      <c r="B106" s="7"/>
      <c r="C106" s="7" t="s">
        <v>40</v>
      </c>
      <c r="D106" s="7" t="s">
        <v>218</v>
      </c>
      <c r="E106" s="7"/>
      <c r="F106" s="9"/>
      <c r="G106" s="7"/>
      <c r="H106" s="9"/>
    </row>
    <row r="107" spans="1:12" ht="25.5">
      <c r="A107" s="6">
        <v>56</v>
      </c>
      <c r="B107" s="6" t="s">
        <v>219</v>
      </c>
      <c r="C107" s="6" t="s">
        <v>42</v>
      </c>
      <c r="D107" s="6" t="s">
        <v>220</v>
      </c>
      <c r="E107" s="6" t="s">
        <v>82</v>
      </c>
      <c r="F107" s="8">
        <v>41.41</v>
      </c>
      <c r="G107" s="11"/>
      <c r="H107" s="10">
        <f>ROUND((G107*F107),2)</f>
        <v>0</v>
      </c>
      <c r="K107">
        <f>rekapitulace!H8</f>
        <v>21</v>
      </c>
      <c r="L107">
        <f>ROUND(K107/100*H107,2)</f>
        <v>0</v>
      </c>
    </row>
    <row r="108" spans="1:12" ht="25.5">
      <c r="A108" s="6">
        <v>57</v>
      </c>
      <c r="B108" s="6" t="s">
        <v>221</v>
      </c>
      <c r="C108" s="6" t="s">
        <v>42</v>
      </c>
      <c r="D108" s="6" t="s">
        <v>222</v>
      </c>
      <c r="E108" s="6" t="s">
        <v>82</v>
      </c>
      <c r="F108" s="8">
        <v>41.41</v>
      </c>
      <c r="G108" s="11"/>
      <c r="H108" s="10">
        <f>ROUND((G108*F108),2)</f>
        <v>0</v>
      </c>
      <c r="K108">
        <f>rekapitulace!H8</f>
        <v>21</v>
      </c>
      <c r="L108">
        <f>ROUND(K108/100*H108,2)</f>
        <v>0</v>
      </c>
    </row>
    <row r="109" ht="12.75">
      <c r="D109" s="13" t="s">
        <v>223</v>
      </c>
    </row>
    <row r="110" spans="1:12" ht="25.5">
      <c r="A110" s="6">
        <v>58</v>
      </c>
      <c r="B110" s="6" t="s">
        <v>224</v>
      </c>
      <c r="C110" s="6" t="s">
        <v>42</v>
      </c>
      <c r="D110" s="6" t="s">
        <v>225</v>
      </c>
      <c r="E110" s="6" t="s">
        <v>82</v>
      </c>
      <c r="F110" s="8">
        <v>42.031</v>
      </c>
      <c r="G110" s="11"/>
      <c r="H110" s="10">
        <f>ROUND((G110*F110),2)</f>
        <v>0</v>
      </c>
      <c r="K110">
        <f>rekapitulace!H8</f>
        <v>21</v>
      </c>
      <c r="L110">
        <f>ROUND(K110/100*H110,2)</f>
        <v>0</v>
      </c>
    </row>
    <row r="111" spans="1:12" ht="12.75">
      <c r="A111" s="6">
        <v>59</v>
      </c>
      <c r="B111" s="6" t="s">
        <v>226</v>
      </c>
      <c r="C111" s="6" t="s">
        <v>42</v>
      </c>
      <c r="D111" s="6" t="s">
        <v>227</v>
      </c>
      <c r="E111" s="6" t="s">
        <v>228</v>
      </c>
      <c r="F111" s="8">
        <v>3</v>
      </c>
      <c r="G111" s="11"/>
      <c r="H111" s="10">
        <f>ROUND((G111*F111),2)</f>
        <v>0</v>
      </c>
      <c r="K111">
        <f>rekapitulace!H8</f>
        <v>21</v>
      </c>
      <c r="L111">
        <f>ROUND(K111/100*H111,2)</f>
        <v>0</v>
      </c>
    </row>
    <row r="112" spans="1:12" ht="12.75">
      <c r="A112" s="6">
        <v>60</v>
      </c>
      <c r="B112" s="6" t="s">
        <v>229</v>
      </c>
      <c r="C112" s="6" t="s">
        <v>42</v>
      </c>
      <c r="D112" s="6" t="s">
        <v>230</v>
      </c>
      <c r="E112" s="6" t="s">
        <v>82</v>
      </c>
      <c r="F112" s="8">
        <v>3.045</v>
      </c>
      <c r="G112" s="11"/>
      <c r="H112" s="10">
        <f>ROUND((G112*F112),2)</f>
        <v>0</v>
      </c>
      <c r="K112">
        <f>rekapitulace!H8</f>
        <v>21</v>
      </c>
      <c r="L112">
        <f>ROUND(K112/100*H112,2)</f>
        <v>0</v>
      </c>
    </row>
    <row r="113" spans="1:12" ht="25.5">
      <c r="A113" s="6">
        <v>61</v>
      </c>
      <c r="B113" s="6" t="s">
        <v>231</v>
      </c>
      <c r="C113" s="6" t="s">
        <v>42</v>
      </c>
      <c r="D113" s="6" t="s">
        <v>232</v>
      </c>
      <c r="E113" s="6" t="s">
        <v>228</v>
      </c>
      <c r="F113" s="8">
        <v>3.045</v>
      </c>
      <c r="G113" s="11"/>
      <c r="H113" s="10">
        <f>ROUND((G113*F113),2)</f>
        <v>0</v>
      </c>
      <c r="K113">
        <f>rekapitulace!H8</f>
        <v>21</v>
      </c>
      <c r="L113">
        <f>ROUND(K113/100*H113,2)</f>
        <v>0</v>
      </c>
    </row>
    <row r="114" spans="1:12" ht="25.5">
      <c r="A114" s="6">
        <v>62</v>
      </c>
      <c r="B114" s="6" t="s">
        <v>233</v>
      </c>
      <c r="C114" s="6" t="s">
        <v>42</v>
      </c>
      <c r="D114" s="6" t="s">
        <v>234</v>
      </c>
      <c r="E114" s="6" t="s">
        <v>82</v>
      </c>
      <c r="F114" s="8">
        <v>60</v>
      </c>
      <c r="G114" s="11"/>
      <c r="H114" s="10">
        <f>ROUND((G114*F114),2)</f>
        <v>0</v>
      </c>
      <c r="K114">
        <f>rekapitulace!H8</f>
        <v>21</v>
      </c>
      <c r="L114">
        <f>ROUND(K114/100*H114,2)</f>
        <v>0</v>
      </c>
    </row>
    <row r="115" ht="12.75">
      <c r="D115" s="13" t="s">
        <v>235</v>
      </c>
    </row>
    <row r="116" spans="1:12" ht="12.75">
      <c r="A116" s="6">
        <v>63</v>
      </c>
      <c r="B116" s="6" t="s">
        <v>236</v>
      </c>
      <c r="C116" s="6" t="s">
        <v>42</v>
      </c>
      <c r="D116" s="6" t="s">
        <v>237</v>
      </c>
      <c r="E116" s="6" t="s">
        <v>82</v>
      </c>
      <c r="F116" s="8">
        <v>60.9</v>
      </c>
      <c r="G116" s="11"/>
      <c r="H116" s="10">
        <f>ROUND((G116*F116),2)</f>
        <v>0</v>
      </c>
      <c r="K116">
        <f>rekapitulace!H8</f>
        <v>21</v>
      </c>
      <c r="L116">
        <f>ROUND(K116/100*H116,2)</f>
        <v>0</v>
      </c>
    </row>
    <row r="117" spans="1:12" ht="12.75">
      <c r="A117" s="6">
        <v>64</v>
      </c>
      <c r="B117" s="6" t="s">
        <v>238</v>
      </c>
      <c r="C117" s="6" t="s">
        <v>42</v>
      </c>
      <c r="D117" s="6" t="s">
        <v>239</v>
      </c>
      <c r="E117" s="6" t="s">
        <v>228</v>
      </c>
      <c r="F117" s="8">
        <v>3</v>
      </c>
      <c r="G117" s="11"/>
      <c r="H117" s="10">
        <f>ROUND((G117*F117),2)</f>
        <v>0</v>
      </c>
      <c r="K117">
        <f>rekapitulace!H8</f>
        <v>21</v>
      </c>
      <c r="L117">
        <f>ROUND(K117/100*H117,2)</f>
        <v>0</v>
      </c>
    </row>
    <row r="118" spans="1:12" ht="12.75">
      <c r="A118" s="6">
        <v>65</v>
      </c>
      <c r="B118" s="6" t="s">
        <v>240</v>
      </c>
      <c r="C118" s="6" t="s">
        <v>42</v>
      </c>
      <c r="D118" s="6" t="s">
        <v>241</v>
      </c>
      <c r="E118" s="6" t="s">
        <v>228</v>
      </c>
      <c r="F118" s="8">
        <v>5</v>
      </c>
      <c r="G118" s="11"/>
      <c r="H118" s="10">
        <f>ROUND((G118*F118),2)</f>
        <v>0</v>
      </c>
      <c r="K118">
        <f>rekapitulace!H8</f>
        <v>21</v>
      </c>
      <c r="L118">
        <f>ROUND(K118/100*H118,2)</f>
        <v>0</v>
      </c>
    </row>
    <row r="119" spans="1:12" ht="25.5">
      <c r="A119" s="6">
        <v>66</v>
      </c>
      <c r="B119" s="6" t="s">
        <v>242</v>
      </c>
      <c r="C119" s="6" t="s">
        <v>42</v>
      </c>
      <c r="D119" s="6" t="s">
        <v>243</v>
      </c>
      <c r="E119" s="6" t="s">
        <v>228</v>
      </c>
      <c r="F119" s="8">
        <v>5</v>
      </c>
      <c r="G119" s="11"/>
      <c r="H119" s="10">
        <f>ROUND((G119*F119),2)</f>
        <v>0</v>
      </c>
      <c r="K119">
        <f>rekapitulace!H8</f>
        <v>21</v>
      </c>
      <c r="L119">
        <f>ROUND(K119/100*H119,2)</f>
        <v>0</v>
      </c>
    </row>
    <row r="120" spans="1:12" ht="12.75">
      <c r="A120" s="6">
        <v>67</v>
      </c>
      <c r="B120" s="6" t="s">
        <v>244</v>
      </c>
      <c r="C120" s="6" t="s">
        <v>42</v>
      </c>
      <c r="D120" s="6" t="s">
        <v>245</v>
      </c>
      <c r="E120" s="6" t="s">
        <v>91</v>
      </c>
      <c r="F120" s="8">
        <v>20.89</v>
      </c>
      <c r="G120" s="11"/>
      <c r="H120" s="10">
        <f>ROUND((G120*F120),2)</f>
        <v>0</v>
      </c>
      <c r="K120">
        <f>rekapitulace!H8</f>
        <v>21</v>
      </c>
      <c r="L120">
        <f>ROUND(K120/100*H120,2)</f>
        <v>0</v>
      </c>
    </row>
    <row r="121" ht="38.25">
      <c r="D121" s="13" t="s">
        <v>246</v>
      </c>
    </row>
    <row r="122" spans="1:12" ht="12.75" customHeight="1">
      <c r="A122" s="12"/>
      <c r="B122" s="12"/>
      <c r="C122" s="12" t="s">
        <v>40</v>
      </c>
      <c r="D122" s="12" t="s">
        <v>218</v>
      </c>
      <c r="E122" s="12"/>
      <c r="F122" s="12"/>
      <c r="G122" s="12"/>
      <c r="H122" s="12">
        <f>SUM(H107:H121)</f>
        <v>0</v>
      </c>
      <c r="L122">
        <f>SUM(L107:L121)</f>
        <v>0</v>
      </c>
    </row>
    <row r="124" spans="1:8" ht="12.75" customHeight="1">
      <c r="A124" s="7"/>
      <c r="B124" s="7"/>
      <c r="C124" s="7" t="s">
        <v>248</v>
      </c>
      <c r="D124" s="7" t="s">
        <v>247</v>
      </c>
      <c r="E124" s="7"/>
      <c r="F124" s="9"/>
      <c r="G124" s="7"/>
      <c r="H124" s="9"/>
    </row>
    <row r="125" spans="1:12" ht="25.5">
      <c r="A125" s="6">
        <v>68</v>
      </c>
      <c r="B125" s="6" t="s">
        <v>249</v>
      </c>
      <c r="C125" s="6" t="s">
        <v>42</v>
      </c>
      <c r="D125" s="6" t="s">
        <v>250</v>
      </c>
      <c r="E125" s="6" t="s">
        <v>82</v>
      </c>
      <c r="F125" s="8">
        <v>84</v>
      </c>
      <c r="G125" s="11"/>
      <c r="H125" s="10">
        <f aca="true" t="shared" si="2" ref="H125:H143">ROUND((G125*F125),2)</f>
        <v>0</v>
      </c>
      <c r="K125">
        <f>rekapitulace!H8</f>
        <v>21</v>
      </c>
      <c r="L125">
        <f aca="true" t="shared" si="3" ref="L125:L143">ROUND(K125/100*H125,2)</f>
        <v>0</v>
      </c>
    </row>
    <row r="126" spans="1:12" ht="12.75">
      <c r="A126" s="6">
        <v>69</v>
      </c>
      <c r="B126" s="6" t="s">
        <v>251</v>
      </c>
      <c r="C126" s="6" t="s">
        <v>42</v>
      </c>
      <c r="D126" s="6" t="s">
        <v>252</v>
      </c>
      <c r="E126" s="6" t="s">
        <v>82</v>
      </c>
      <c r="F126" s="8">
        <v>16</v>
      </c>
      <c r="G126" s="11"/>
      <c r="H126" s="10">
        <f t="shared" si="2"/>
        <v>0</v>
      </c>
      <c r="K126">
        <f>rekapitulace!H8</f>
        <v>21</v>
      </c>
      <c r="L126">
        <f t="shared" si="3"/>
        <v>0</v>
      </c>
    </row>
    <row r="127" spans="1:12" ht="25.5">
      <c r="A127" s="6">
        <v>70</v>
      </c>
      <c r="B127" s="6" t="s">
        <v>253</v>
      </c>
      <c r="C127" s="6" t="s">
        <v>42</v>
      </c>
      <c r="D127" s="6" t="s">
        <v>254</v>
      </c>
      <c r="E127" s="6" t="s">
        <v>228</v>
      </c>
      <c r="F127" s="8">
        <v>12</v>
      </c>
      <c r="G127" s="11"/>
      <c r="H127" s="10">
        <f t="shared" si="2"/>
        <v>0</v>
      </c>
      <c r="K127">
        <f>rekapitulace!H8</f>
        <v>21</v>
      </c>
      <c r="L127">
        <f t="shared" si="3"/>
        <v>0</v>
      </c>
    </row>
    <row r="128" spans="1:12" ht="12.75">
      <c r="A128" s="6">
        <v>71</v>
      </c>
      <c r="B128" s="6" t="s">
        <v>255</v>
      </c>
      <c r="C128" s="6" t="s">
        <v>42</v>
      </c>
      <c r="D128" s="6" t="s">
        <v>256</v>
      </c>
      <c r="E128" s="6" t="s">
        <v>228</v>
      </c>
      <c r="F128" s="8">
        <v>12</v>
      </c>
      <c r="G128" s="11"/>
      <c r="H128" s="10">
        <f t="shared" si="2"/>
        <v>0</v>
      </c>
      <c r="K128">
        <f>rekapitulace!H8</f>
        <v>21</v>
      </c>
      <c r="L128">
        <f t="shared" si="3"/>
        <v>0</v>
      </c>
    </row>
    <row r="129" spans="1:12" ht="12.75">
      <c r="A129" s="6">
        <v>72</v>
      </c>
      <c r="B129" s="6" t="s">
        <v>257</v>
      </c>
      <c r="C129" s="6" t="s">
        <v>42</v>
      </c>
      <c r="D129" s="6" t="s">
        <v>258</v>
      </c>
      <c r="E129" s="6" t="s">
        <v>228</v>
      </c>
      <c r="F129" s="8">
        <v>15</v>
      </c>
      <c r="G129" s="11"/>
      <c r="H129" s="10">
        <f t="shared" si="2"/>
        <v>0</v>
      </c>
      <c r="K129">
        <f>rekapitulace!H8</f>
        <v>21</v>
      </c>
      <c r="L129">
        <f t="shared" si="3"/>
        <v>0</v>
      </c>
    </row>
    <row r="130" spans="1:12" ht="12.75">
      <c r="A130" s="6">
        <v>73</v>
      </c>
      <c r="B130" s="6" t="s">
        <v>259</v>
      </c>
      <c r="C130" s="6" t="s">
        <v>42</v>
      </c>
      <c r="D130" s="6" t="s">
        <v>260</v>
      </c>
      <c r="E130" s="6" t="s">
        <v>228</v>
      </c>
      <c r="F130" s="8">
        <v>3</v>
      </c>
      <c r="G130" s="11"/>
      <c r="H130" s="10">
        <f t="shared" si="2"/>
        <v>0</v>
      </c>
      <c r="K130">
        <f>rekapitulace!H8</f>
        <v>21</v>
      </c>
      <c r="L130">
        <f t="shared" si="3"/>
        <v>0</v>
      </c>
    </row>
    <row r="131" spans="1:12" ht="12.75">
      <c r="A131" s="6">
        <v>74</v>
      </c>
      <c r="B131" s="6" t="s">
        <v>261</v>
      </c>
      <c r="C131" s="6" t="s">
        <v>42</v>
      </c>
      <c r="D131" s="6" t="s">
        <v>262</v>
      </c>
      <c r="E131" s="6" t="s">
        <v>228</v>
      </c>
      <c r="F131" s="8">
        <v>6</v>
      </c>
      <c r="G131" s="11"/>
      <c r="H131" s="10">
        <f t="shared" si="2"/>
        <v>0</v>
      </c>
      <c r="K131">
        <f>rekapitulace!H8</f>
        <v>21</v>
      </c>
      <c r="L131">
        <f t="shared" si="3"/>
        <v>0</v>
      </c>
    </row>
    <row r="132" spans="1:12" ht="12.75">
      <c r="A132" s="6">
        <v>75</v>
      </c>
      <c r="B132" s="6" t="s">
        <v>263</v>
      </c>
      <c r="C132" s="6" t="s">
        <v>42</v>
      </c>
      <c r="D132" s="6" t="s">
        <v>264</v>
      </c>
      <c r="E132" s="6" t="s">
        <v>228</v>
      </c>
      <c r="F132" s="8">
        <v>1</v>
      </c>
      <c r="G132" s="11"/>
      <c r="H132" s="10">
        <f t="shared" si="2"/>
        <v>0</v>
      </c>
      <c r="K132">
        <f>rekapitulace!H8</f>
        <v>21</v>
      </c>
      <c r="L132">
        <f t="shared" si="3"/>
        <v>0</v>
      </c>
    </row>
    <row r="133" spans="1:12" ht="12.75">
      <c r="A133" s="6">
        <v>76</v>
      </c>
      <c r="B133" s="6" t="s">
        <v>265</v>
      </c>
      <c r="C133" s="6" t="s">
        <v>42</v>
      </c>
      <c r="D133" s="6" t="s">
        <v>266</v>
      </c>
      <c r="E133" s="6" t="s">
        <v>228</v>
      </c>
      <c r="F133" s="8">
        <v>2</v>
      </c>
      <c r="G133" s="11"/>
      <c r="H133" s="10">
        <f t="shared" si="2"/>
        <v>0</v>
      </c>
      <c r="K133">
        <f>rekapitulace!H8</f>
        <v>21</v>
      </c>
      <c r="L133">
        <f t="shared" si="3"/>
        <v>0</v>
      </c>
    </row>
    <row r="134" spans="1:12" ht="12.75">
      <c r="A134" s="6">
        <v>77</v>
      </c>
      <c r="B134" s="6" t="s">
        <v>267</v>
      </c>
      <c r="C134" s="6" t="s">
        <v>42</v>
      </c>
      <c r="D134" s="6" t="s">
        <v>268</v>
      </c>
      <c r="E134" s="6" t="s">
        <v>228</v>
      </c>
      <c r="F134" s="8">
        <v>3</v>
      </c>
      <c r="G134" s="11"/>
      <c r="H134" s="10">
        <f t="shared" si="2"/>
        <v>0</v>
      </c>
      <c r="K134">
        <f>rekapitulace!H8</f>
        <v>21</v>
      </c>
      <c r="L134">
        <f t="shared" si="3"/>
        <v>0</v>
      </c>
    </row>
    <row r="135" spans="1:12" ht="12.75">
      <c r="A135" s="6">
        <v>78</v>
      </c>
      <c r="B135" s="6" t="s">
        <v>269</v>
      </c>
      <c r="C135" s="6" t="s">
        <v>42</v>
      </c>
      <c r="D135" s="6" t="s">
        <v>270</v>
      </c>
      <c r="E135" s="6" t="s">
        <v>228</v>
      </c>
      <c r="F135" s="8">
        <v>2</v>
      </c>
      <c r="G135" s="11"/>
      <c r="H135" s="10">
        <f t="shared" si="2"/>
        <v>0</v>
      </c>
      <c r="K135">
        <f>rekapitulace!H8</f>
        <v>21</v>
      </c>
      <c r="L135">
        <f t="shared" si="3"/>
        <v>0</v>
      </c>
    </row>
    <row r="136" spans="1:12" ht="12.75">
      <c r="A136" s="6">
        <v>79</v>
      </c>
      <c r="B136" s="6" t="s">
        <v>271</v>
      </c>
      <c r="C136" s="6" t="s">
        <v>42</v>
      </c>
      <c r="D136" s="6" t="s">
        <v>272</v>
      </c>
      <c r="E136" s="6" t="s">
        <v>228</v>
      </c>
      <c r="F136" s="8">
        <v>2</v>
      </c>
      <c r="G136" s="11"/>
      <c r="H136" s="10">
        <f t="shared" si="2"/>
        <v>0</v>
      </c>
      <c r="K136">
        <f>rekapitulace!H8</f>
        <v>21</v>
      </c>
      <c r="L136">
        <f t="shared" si="3"/>
        <v>0</v>
      </c>
    </row>
    <row r="137" spans="1:12" ht="12.75">
      <c r="A137" s="6">
        <v>80</v>
      </c>
      <c r="B137" s="6" t="s">
        <v>273</v>
      </c>
      <c r="C137" s="6" t="s">
        <v>42</v>
      </c>
      <c r="D137" s="6" t="s">
        <v>274</v>
      </c>
      <c r="E137" s="6" t="s">
        <v>228</v>
      </c>
      <c r="F137" s="8">
        <v>19</v>
      </c>
      <c r="G137" s="11"/>
      <c r="H137" s="10">
        <f t="shared" si="2"/>
        <v>0</v>
      </c>
      <c r="K137">
        <f>rekapitulace!H8</f>
        <v>21</v>
      </c>
      <c r="L137">
        <f t="shared" si="3"/>
        <v>0</v>
      </c>
    </row>
    <row r="138" spans="1:12" ht="12.75">
      <c r="A138" s="6">
        <v>81</v>
      </c>
      <c r="B138" s="6" t="s">
        <v>275</v>
      </c>
      <c r="C138" s="6" t="s">
        <v>42</v>
      </c>
      <c r="D138" s="6" t="s">
        <v>276</v>
      </c>
      <c r="E138" s="6" t="s">
        <v>228</v>
      </c>
      <c r="F138" s="8">
        <v>19</v>
      </c>
      <c r="G138" s="11"/>
      <c r="H138" s="10">
        <f t="shared" si="2"/>
        <v>0</v>
      </c>
      <c r="K138">
        <f>rekapitulace!H8</f>
        <v>21</v>
      </c>
      <c r="L138">
        <f t="shared" si="3"/>
        <v>0</v>
      </c>
    </row>
    <row r="139" spans="1:12" ht="12.75">
      <c r="A139" s="6">
        <v>82</v>
      </c>
      <c r="B139" s="6" t="s">
        <v>277</v>
      </c>
      <c r="C139" s="6" t="s">
        <v>42</v>
      </c>
      <c r="D139" s="6" t="s">
        <v>278</v>
      </c>
      <c r="E139" s="6" t="s">
        <v>82</v>
      </c>
      <c r="F139" s="8">
        <v>35.6</v>
      </c>
      <c r="G139" s="11"/>
      <c r="H139" s="10">
        <f t="shared" si="2"/>
        <v>0</v>
      </c>
      <c r="K139">
        <f>rekapitulace!H8</f>
        <v>21</v>
      </c>
      <c r="L139">
        <f t="shared" si="3"/>
        <v>0</v>
      </c>
    </row>
    <row r="140" spans="1:12" ht="25.5">
      <c r="A140" s="6">
        <v>83</v>
      </c>
      <c r="B140" s="6" t="s">
        <v>279</v>
      </c>
      <c r="C140" s="6" t="s">
        <v>42</v>
      </c>
      <c r="D140" s="6" t="s">
        <v>280</v>
      </c>
      <c r="E140" s="6" t="s">
        <v>82</v>
      </c>
      <c r="F140" s="8">
        <v>35.6</v>
      </c>
      <c r="G140" s="11"/>
      <c r="H140" s="10">
        <f t="shared" si="2"/>
        <v>0</v>
      </c>
      <c r="K140">
        <f>rekapitulace!H8</f>
        <v>21</v>
      </c>
      <c r="L140">
        <f t="shared" si="3"/>
        <v>0</v>
      </c>
    </row>
    <row r="141" spans="1:12" ht="12.75">
      <c r="A141" s="6">
        <v>84</v>
      </c>
      <c r="B141" s="6" t="s">
        <v>281</v>
      </c>
      <c r="C141" s="6" t="s">
        <v>42</v>
      </c>
      <c r="D141" s="6" t="s">
        <v>282</v>
      </c>
      <c r="E141" s="6" t="s">
        <v>82</v>
      </c>
      <c r="F141" s="8">
        <v>119.5</v>
      </c>
      <c r="G141" s="11"/>
      <c r="H141" s="10">
        <f t="shared" si="2"/>
        <v>0</v>
      </c>
      <c r="K141">
        <f>rekapitulace!H8</f>
        <v>21</v>
      </c>
      <c r="L141">
        <f t="shared" si="3"/>
        <v>0</v>
      </c>
    </row>
    <row r="142" spans="1:12" ht="25.5">
      <c r="A142" s="6">
        <v>85</v>
      </c>
      <c r="B142" s="6" t="s">
        <v>283</v>
      </c>
      <c r="C142" s="6" t="s">
        <v>42</v>
      </c>
      <c r="D142" s="6" t="s">
        <v>284</v>
      </c>
      <c r="E142" s="6" t="s">
        <v>82</v>
      </c>
      <c r="F142" s="8">
        <v>119.5</v>
      </c>
      <c r="G142" s="11"/>
      <c r="H142" s="10">
        <f t="shared" si="2"/>
        <v>0</v>
      </c>
      <c r="K142">
        <f>rekapitulace!H8</f>
        <v>21</v>
      </c>
      <c r="L142">
        <f t="shared" si="3"/>
        <v>0</v>
      </c>
    </row>
    <row r="143" spans="1:12" ht="12.75">
      <c r="A143" s="6">
        <v>86</v>
      </c>
      <c r="B143" s="6" t="s">
        <v>285</v>
      </c>
      <c r="C143" s="6" t="s">
        <v>42</v>
      </c>
      <c r="D143" s="6" t="s">
        <v>286</v>
      </c>
      <c r="E143" s="6" t="s">
        <v>82</v>
      </c>
      <c r="F143" s="8">
        <v>656.6</v>
      </c>
      <c r="G143" s="11"/>
      <c r="H143" s="10">
        <f t="shared" si="2"/>
        <v>0</v>
      </c>
      <c r="K143">
        <f>rekapitulace!H8</f>
        <v>21</v>
      </c>
      <c r="L143">
        <f t="shared" si="3"/>
        <v>0</v>
      </c>
    </row>
    <row r="144" ht="38.25">
      <c r="D144" s="13" t="s">
        <v>287</v>
      </c>
    </row>
    <row r="145" spans="1:12" ht="12.75">
      <c r="A145" s="6">
        <v>87</v>
      </c>
      <c r="B145" s="6" t="s">
        <v>288</v>
      </c>
      <c r="C145" s="6" t="s">
        <v>42</v>
      </c>
      <c r="D145" s="6" t="s">
        <v>289</v>
      </c>
      <c r="E145" s="6" t="s">
        <v>82</v>
      </c>
      <c r="F145" s="8">
        <v>656.6</v>
      </c>
      <c r="G145" s="11"/>
      <c r="H145" s="10">
        <f>ROUND((G145*F145),2)</f>
        <v>0</v>
      </c>
      <c r="K145">
        <f>rekapitulace!H8</f>
        <v>21</v>
      </c>
      <c r="L145">
        <f>ROUND(K145/100*H145,2)</f>
        <v>0</v>
      </c>
    </row>
    <row r="146" spans="1:12" ht="12.75">
      <c r="A146" s="6">
        <v>88</v>
      </c>
      <c r="B146" s="6" t="s">
        <v>290</v>
      </c>
      <c r="C146" s="6" t="s">
        <v>42</v>
      </c>
      <c r="D146" s="6" t="s">
        <v>291</v>
      </c>
      <c r="E146" s="6" t="s">
        <v>77</v>
      </c>
      <c r="F146" s="8">
        <v>104</v>
      </c>
      <c r="G146" s="11"/>
      <c r="H146" s="10">
        <f>ROUND((G146*F146),2)</f>
        <v>0</v>
      </c>
      <c r="K146">
        <f>rekapitulace!H8</f>
        <v>21</v>
      </c>
      <c r="L146">
        <f>ROUND(K146/100*H146,2)</f>
        <v>0</v>
      </c>
    </row>
    <row r="147" ht="38.25">
      <c r="D147" s="13" t="s">
        <v>292</v>
      </c>
    </row>
    <row r="148" spans="1:12" ht="25.5">
      <c r="A148" s="6">
        <v>89</v>
      </c>
      <c r="B148" s="6" t="s">
        <v>293</v>
      </c>
      <c r="C148" s="6" t="s">
        <v>42</v>
      </c>
      <c r="D148" s="6" t="s">
        <v>294</v>
      </c>
      <c r="E148" s="6" t="s">
        <v>77</v>
      </c>
      <c r="F148" s="8">
        <v>104</v>
      </c>
      <c r="G148" s="11"/>
      <c r="H148" s="10">
        <f aca="true" t="shared" si="4" ref="H148:H159">ROUND((G148*F148),2)</f>
        <v>0</v>
      </c>
      <c r="K148">
        <f>rekapitulace!H8</f>
        <v>21</v>
      </c>
      <c r="L148">
        <f aca="true" t="shared" si="5" ref="L148:L159">ROUND(K148/100*H148,2)</f>
        <v>0</v>
      </c>
    </row>
    <row r="149" spans="1:12" ht="12.75">
      <c r="A149" s="6">
        <v>90</v>
      </c>
      <c r="B149" s="6" t="s">
        <v>295</v>
      </c>
      <c r="C149" s="6" t="s">
        <v>42</v>
      </c>
      <c r="D149" s="6" t="s">
        <v>296</v>
      </c>
      <c r="E149" s="6" t="s">
        <v>82</v>
      </c>
      <c r="F149" s="8">
        <v>811.7</v>
      </c>
      <c r="G149" s="11"/>
      <c r="H149" s="10">
        <f t="shared" si="4"/>
        <v>0</v>
      </c>
      <c r="K149">
        <f>rekapitulace!H8</f>
        <v>21</v>
      </c>
      <c r="L149">
        <f t="shared" si="5"/>
        <v>0</v>
      </c>
    </row>
    <row r="150" spans="1:12" ht="12.75">
      <c r="A150" s="6">
        <v>91</v>
      </c>
      <c r="B150" s="6" t="s">
        <v>297</v>
      </c>
      <c r="C150" s="6" t="s">
        <v>42</v>
      </c>
      <c r="D150" s="6" t="s">
        <v>298</v>
      </c>
      <c r="E150" s="6" t="s">
        <v>77</v>
      </c>
      <c r="F150" s="8">
        <v>104</v>
      </c>
      <c r="G150" s="11"/>
      <c r="H150" s="10">
        <f t="shared" si="4"/>
        <v>0</v>
      </c>
      <c r="K150">
        <f>rekapitulace!H8</f>
        <v>21</v>
      </c>
      <c r="L150">
        <f t="shared" si="5"/>
        <v>0</v>
      </c>
    </row>
    <row r="151" spans="1:12" ht="25.5">
      <c r="A151" s="6">
        <v>92</v>
      </c>
      <c r="B151" s="6" t="s">
        <v>299</v>
      </c>
      <c r="C151" s="6" t="s">
        <v>42</v>
      </c>
      <c r="D151" s="6" t="s">
        <v>300</v>
      </c>
      <c r="E151" s="6" t="s">
        <v>82</v>
      </c>
      <c r="F151" s="8">
        <v>356</v>
      </c>
      <c r="G151" s="11"/>
      <c r="H151" s="10">
        <f t="shared" si="4"/>
        <v>0</v>
      </c>
      <c r="K151">
        <f>rekapitulace!H8</f>
        <v>21</v>
      </c>
      <c r="L151">
        <f t="shared" si="5"/>
        <v>0</v>
      </c>
    </row>
    <row r="152" spans="1:12" ht="12.75">
      <c r="A152" s="6">
        <v>93</v>
      </c>
      <c r="B152" s="6" t="s">
        <v>301</v>
      </c>
      <c r="C152" s="6" t="s">
        <v>42</v>
      </c>
      <c r="D152" s="6" t="s">
        <v>302</v>
      </c>
      <c r="E152" s="6" t="s">
        <v>228</v>
      </c>
      <c r="F152" s="8">
        <v>359.56</v>
      </c>
      <c r="G152" s="11"/>
      <c r="H152" s="10">
        <f t="shared" si="4"/>
        <v>0</v>
      </c>
      <c r="K152">
        <f>rekapitulace!H8</f>
        <v>21</v>
      </c>
      <c r="L152">
        <f t="shared" si="5"/>
        <v>0</v>
      </c>
    </row>
    <row r="153" spans="1:12" ht="12.75">
      <c r="A153" s="6">
        <v>94</v>
      </c>
      <c r="B153" s="6" t="s">
        <v>303</v>
      </c>
      <c r="C153" s="6" t="s">
        <v>42</v>
      </c>
      <c r="D153" s="6" t="s">
        <v>304</v>
      </c>
      <c r="E153" s="6" t="s">
        <v>82</v>
      </c>
      <c r="F153" s="8">
        <v>75</v>
      </c>
      <c r="G153" s="11"/>
      <c r="H153" s="10">
        <f t="shared" si="4"/>
        <v>0</v>
      </c>
      <c r="K153">
        <f>rekapitulace!H8</f>
        <v>21</v>
      </c>
      <c r="L153">
        <f t="shared" si="5"/>
        <v>0</v>
      </c>
    </row>
    <row r="154" spans="1:12" ht="12.75">
      <c r="A154" s="6">
        <v>95</v>
      </c>
      <c r="B154" s="6" t="s">
        <v>305</v>
      </c>
      <c r="C154" s="6" t="s">
        <v>42</v>
      </c>
      <c r="D154" s="6" t="s">
        <v>306</v>
      </c>
      <c r="E154" s="6" t="s">
        <v>228</v>
      </c>
      <c r="F154" s="8">
        <v>75.75</v>
      </c>
      <c r="G154" s="11"/>
      <c r="H154" s="10">
        <f t="shared" si="4"/>
        <v>0</v>
      </c>
      <c r="K154">
        <f>rekapitulace!H8</f>
        <v>21</v>
      </c>
      <c r="L154">
        <f t="shared" si="5"/>
        <v>0</v>
      </c>
    </row>
    <row r="155" spans="1:12" ht="12.75">
      <c r="A155" s="6">
        <v>96</v>
      </c>
      <c r="B155" s="6" t="s">
        <v>307</v>
      </c>
      <c r="C155" s="6" t="s">
        <v>42</v>
      </c>
      <c r="D155" s="6" t="s">
        <v>308</v>
      </c>
      <c r="E155" s="6" t="s">
        <v>91</v>
      </c>
      <c r="F155" s="8">
        <v>13.35</v>
      </c>
      <c r="G155" s="11"/>
      <c r="H155" s="10">
        <f t="shared" si="4"/>
        <v>0</v>
      </c>
      <c r="K155">
        <f>rekapitulace!H8</f>
        <v>21</v>
      </c>
      <c r="L155">
        <f t="shared" si="5"/>
        <v>0</v>
      </c>
    </row>
    <row r="156" spans="1:12" ht="12.75">
      <c r="A156" s="6">
        <v>97</v>
      </c>
      <c r="B156" s="6" t="s">
        <v>309</v>
      </c>
      <c r="C156" s="6" t="s">
        <v>42</v>
      </c>
      <c r="D156" s="6" t="s">
        <v>310</v>
      </c>
      <c r="E156" s="6" t="s">
        <v>82</v>
      </c>
      <c r="F156" s="8">
        <v>47.5</v>
      </c>
      <c r="G156" s="11"/>
      <c r="H156" s="10">
        <f t="shared" si="4"/>
        <v>0</v>
      </c>
      <c r="K156">
        <f>rekapitulace!H8</f>
        <v>21</v>
      </c>
      <c r="L156">
        <f t="shared" si="5"/>
        <v>0</v>
      </c>
    </row>
    <row r="157" spans="1:12" ht="12.75">
      <c r="A157" s="6">
        <v>98</v>
      </c>
      <c r="B157" s="6" t="s">
        <v>311</v>
      </c>
      <c r="C157" s="6" t="s">
        <v>42</v>
      </c>
      <c r="D157" s="6" t="s">
        <v>312</v>
      </c>
      <c r="E157" s="6" t="s">
        <v>82</v>
      </c>
      <c r="F157" s="8">
        <v>90</v>
      </c>
      <c r="G157" s="11"/>
      <c r="H157" s="10">
        <f t="shared" si="4"/>
        <v>0</v>
      </c>
      <c r="K157">
        <f>rekapitulace!H8</f>
        <v>21</v>
      </c>
      <c r="L157">
        <f t="shared" si="5"/>
        <v>0</v>
      </c>
    </row>
    <row r="158" spans="1:12" ht="12.75">
      <c r="A158" s="6">
        <v>99</v>
      </c>
      <c r="B158" s="6" t="s">
        <v>313</v>
      </c>
      <c r="C158" s="6" t="s">
        <v>42</v>
      </c>
      <c r="D158" s="6" t="s">
        <v>314</v>
      </c>
      <c r="E158" s="6" t="s">
        <v>228</v>
      </c>
      <c r="F158" s="8">
        <v>181.8</v>
      </c>
      <c r="G158" s="11"/>
      <c r="H158" s="10">
        <f t="shared" si="4"/>
        <v>0</v>
      </c>
      <c r="K158">
        <f>rekapitulace!H8</f>
        <v>21</v>
      </c>
      <c r="L158">
        <f t="shared" si="5"/>
        <v>0</v>
      </c>
    </row>
    <row r="159" spans="1:12" ht="12.75">
      <c r="A159" s="6">
        <v>100</v>
      </c>
      <c r="B159" s="6" t="s">
        <v>315</v>
      </c>
      <c r="C159" s="6" t="s">
        <v>42</v>
      </c>
      <c r="D159" s="6" t="s">
        <v>316</v>
      </c>
      <c r="E159" s="6" t="s">
        <v>82</v>
      </c>
      <c r="F159" s="8">
        <v>144</v>
      </c>
      <c r="G159" s="11"/>
      <c r="H159" s="10">
        <f t="shared" si="4"/>
        <v>0</v>
      </c>
      <c r="K159">
        <f>rekapitulace!H8</f>
        <v>21</v>
      </c>
      <c r="L159">
        <f t="shared" si="5"/>
        <v>0</v>
      </c>
    </row>
    <row r="160" ht="38.25">
      <c r="D160" s="13" t="s">
        <v>317</v>
      </c>
    </row>
    <row r="161" spans="1:12" ht="12.75">
      <c r="A161" s="6">
        <v>101</v>
      </c>
      <c r="B161" s="6" t="s">
        <v>318</v>
      </c>
      <c r="C161" s="6" t="s">
        <v>42</v>
      </c>
      <c r="D161" s="6" t="s">
        <v>319</v>
      </c>
      <c r="E161" s="6" t="s">
        <v>228</v>
      </c>
      <c r="F161" s="8">
        <v>288</v>
      </c>
      <c r="G161" s="11"/>
      <c r="H161" s="10">
        <f>ROUND((G161*F161),2)</f>
        <v>0</v>
      </c>
      <c r="K161">
        <f>rekapitulace!H8</f>
        <v>21</v>
      </c>
      <c r="L161">
        <f>ROUND(K161/100*H161,2)</f>
        <v>0</v>
      </c>
    </row>
    <row r="162" spans="1:12" ht="12.75">
      <c r="A162" s="6">
        <v>102</v>
      </c>
      <c r="B162" s="6" t="s">
        <v>320</v>
      </c>
      <c r="C162" s="6" t="s">
        <v>42</v>
      </c>
      <c r="D162" s="6" t="s">
        <v>321</v>
      </c>
      <c r="E162" s="6" t="s">
        <v>82</v>
      </c>
      <c r="F162" s="8">
        <v>100</v>
      </c>
      <c r="G162" s="11"/>
      <c r="H162" s="10">
        <f>ROUND((G162*F162),2)</f>
        <v>0</v>
      </c>
      <c r="K162">
        <f>rekapitulace!H8</f>
        <v>21</v>
      </c>
      <c r="L162">
        <f>ROUND(K162/100*H162,2)</f>
        <v>0</v>
      </c>
    </row>
    <row r="163" spans="1:12" ht="12.75" customHeight="1">
      <c r="A163" s="12"/>
      <c r="B163" s="12"/>
      <c r="C163" s="12" t="s">
        <v>248</v>
      </c>
      <c r="D163" s="12" t="s">
        <v>247</v>
      </c>
      <c r="E163" s="12"/>
      <c r="F163" s="12"/>
      <c r="G163" s="12"/>
      <c r="H163" s="12">
        <f>SUM(H125:H162)</f>
        <v>0</v>
      </c>
      <c r="L163">
        <f>SUM(L125:L162)</f>
        <v>0</v>
      </c>
    </row>
    <row r="165" spans="1:8" ht="12.75" customHeight="1">
      <c r="A165" s="7"/>
      <c r="B165" s="7"/>
      <c r="C165" s="7" t="s">
        <v>323</v>
      </c>
      <c r="D165" s="7" t="s">
        <v>322</v>
      </c>
      <c r="E165" s="7"/>
      <c r="F165" s="9"/>
      <c r="G165" s="7"/>
      <c r="H165" s="9"/>
    </row>
    <row r="166" spans="1:12" ht="12.75">
      <c r="A166" s="6">
        <v>103</v>
      </c>
      <c r="B166" s="6" t="s">
        <v>324</v>
      </c>
      <c r="C166" s="6" t="s">
        <v>42</v>
      </c>
      <c r="D166" s="6" t="s">
        <v>325</v>
      </c>
      <c r="E166" s="6" t="s">
        <v>88</v>
      </c>
      <c r="F166" s="8">
        <v>665.22</v>
      </c>
      <c r="G166" s="11"/>
      <c r="H166" s="10">
        <f>ROUND((G166*F166),2)</f>
        <v>0</v>
      </c>
      <c r="K166">
        <f>rekapitulace!H8</f>
        <v>21</v>
      </c>
      <c r="L166">
        <f>ROUND(K166/100*H166,2)</f>
        <v>0</v>
      </c>
    </row>
    <row r="167" spans="1:12" ht="12.75">
      <c r="A167" s="6">
        <v>104</v>
      </c>
      <c r="B167" s="6" t="s">
        <v>326</v>
      </c>
      <c r="C167" s="6" t="s">
        <v>42</v>
      </c>
      <c r="D167" s="6" t="s">
        <v>327</v>
      </c>
      <c r="E167" s="6" t="s">
        <v>88</v>
      </c>
      <c r="F167" s="8">
        <v>12639.18</v>
      </c>
      <c r="G167" s="11"/>
      <c r="H167" s="10">
        <f>ROUND((G167*F167),2)</f>
        <v>0</v>
      </c>
      <c r="K167">
        <f>rekapitulace!H8</f>
        <v>21</v>
      </c>
      <c r="L167">
        <f>ROUND(K167/100*H167,2)</f>
        <v>0</v>
      </c>
    </row>
    <row r="168" ht="12.75">
      <c r="D168" s="13" t="s">
        <v>328</v>
      </c>
    </row>
    <row r="169" spans="1:12" ht="12.75">
      <c r="A169" s="6">
        <v>105</v>
      </c>
      <c r="B169" s="6" t="s">
        <v>329</v>
      </c>
      <c r="C169" s="6" t="s">
        <v>42</v>
      </c>
      <c r="D169" s="6" t="s">
        <v>330</v>
      </c>
      <c r="E169" s="6" t="s">
        <v>88</v>
      </c>
      <c r="F169" s="8">
        <v>12.095</v>
      </c>
      <c r="G169" s="11"/>
      <c r="H169" s="10">
        <f>ROUND((G169*F169),2)</f>
        <v>0</v>
      </c>
      <c r="K169">
        <f>rekapitulace!H8</f>
        <v>21</v>
      </c>
      <c r="L169">
        <f>ROUND(K169/100*H169,2)</f>
        <v>0</v>
      </c>
    </row>
    <row r="170" spans="1:12" ht="12.75">
      <c r="A170" s="6">
        <v>106</v>
      </c>
      <c r="B170" s="6" t="s">
        <v>331</v>
      </c>
      <c r="C170" s="6" t="s">
        <v>42</v>
      </c>
      <c r="D170" s="6" t="s">
        <v>332</v>
      </c>
      <c r="E170" s="6" t="s">
        <v>88</v>
      </c>
      <c r="F170" s="8">
        <v>653.125</v>
      </c>
      <c r="G170" s="11"/>
      <c r="H170" s="10">
        <f>ROUND((G170*F170),2)</f>
        <v>0</v>
      </c>
      <c r="K170">
        <f>rekapitulace!H8</f>
        <v>21</v>
      </c>
      <c r="L170">
        <f>ROUND(K170/100*H170,2)</f>
        <v>0</v>
      </c>
    </row>
    <row r="171" spans="1:12" ht="12.75" customHeight="1">
      <c r="A171" s="12"/>
      <c r="B171" s="12"/>
      <c r="C171" s="12" t="s">
        <v>323</v>
      </c>
      <c r="D171" s="12" t="s">
        <v>322</v>
      </c>
      <c r="E171" s="12"/>
      <c r="F171" s="12"/>
      <c r="G171" s="12"/>
      <c r="H171" s="12">
        <f>SUM(H166:H170)</f>
        <v>0</v>
      </c>
      <c r="L171">
        <f>SUM(L166:L170)</f>
        <v>0</v>
      </c>
    </row>
    <row r="173" spans="1:8" ht="12.75" customHeight="1">
      <c r="A173" s="7"/>
      <c r="B173" s="7"/>
      <c r="C173" s="7" t="s">
        <v>334</v>
      </c>
      <c r="D173" s="7" t="s">
        <v>333</v>
      </c>
      <c r="E173" s="7"/>
      <c r="F173" s="9"/>
      <c r="G173" s="7"/>
      <c r="H173" s="9"/>
    </row>
    <row r="174" spans="1:12" ht="25.5">
      <c r="A174" s="6">
        <v>107</v>
      </c>
      <c r="B174" s="6" t="s">
        <v>335</v>
      </c>
      <c r="C174" s="6" t="s">
        <v>42</v>
      </c>
      <c r="D174" s="6" t="s">
        <v>336</v>
      </c>
      <c r="E174" s="6" t="s">
        <v>88</v>
      </c>
      <c r="F174" s="8">
        <v>512.097</v>
      </c>
      <c r="G174" s="11"/>
      <c r="H174" s="10">
        <f>ROUND((G174*F174),2)</f>
        <v>0</v>
      </c>
      <c r="K174">
        <f>rekapitulace!H8</f>
        <v>21</v>
      </c>
      <c r="L174">
        <f>ROUND(K174/100*H174,2)</f>
        <v>0</v>
      </c>
    </row>
    <row r="175" spans="1:12" ht="12.75" customHeight="1">
      <c r="A175" s="12"/>
      <c r="B175" s="12"/>
      <c r="C175" s="12" t="s">
        <v>334</v>
      </c>
      <c r="D175" s="12" t="s">
        <v>333</v>
      </c>
      <c r="E175" s="12"/>
      <c r="F175" s="12"/>
      <c r="G175" s="12"/>
      <c r="H175" s="12">
        <f>SUM(H174:H174)</f>
        <v>0</v>
      </c>
      <c r="L175">
        <f>SUM(L174:L174)</f>
        <v>0</v>
      </c>
    </row>
    <row r="177" spans="1:12" ht="12.75" customHeight="1">
      <c r="A177" s="12"/>
      <c r="B177" s="12"/>
      <c r="C177" s="12"/>
      <c r="D177" s="12" t="s">
        <v>65</v>
      </c>
      <c r="E177" s="12"/>
      <c r="F177" s="12"/>
      <c r="G177" s="12"/>
      <c r="H177" s="12">
        <f>+H58+H66+H71+H79+H104+H122+H163+H171+H175</f>
        <v>0</v>
      </c>
      <c r="L177">
        <f>+L58+L66+L71+L79+L104+L122+L163+L171+L175</f>
        <v>0</v>
      </c>
    </row>
    <row r="179" spans="1:8" ht="12.75" customHeight="1">
      <c r="A179" s="7" t="s">
        <v>66</v>
      </c>
      <c r="B179" s="7"/>
      <c r="C179" s="7"/>
      <c r="D179" s="7"/>
      <c r="E179" s="7"/>
      <c r="F179" s="7"/>
      <c r="G179" s="7"/>
      <c r="H179" s="7"/>
    </row>
    <row r="180" spans="1:8" ht="12.75" customHeight="1">
      <c r="A180" s="7"/>
      <c r="B180" s="7"/>
      <c r="C180" s="7"/>
      <c r="D180" s="7" t="s">
        <v>67</v>
      </c>
      <c r="E180" s="7"/>
      <c r="F180" s="7"/>
      <c r="G180" s="7"/>
      <c r="H180" s="7"/>
    </row>
    <row r="181" spans="1:12" ht="12.75" customHeight="1">
      <c r="A181" s="12"/>
      <c r="B181" s="12"/>
      <c r="C181" s="12"/>
      <c r="D181" s="12" t="s">
        <v>68</v>
      </c>
      <c r="E181" s="12"/>
      <c r="F181" s="12"/>
      <c r="G181" s="12"/>
      <c r="H181" s="12">
        <v>0</v>
      </c>
      <c r="L181">
        <v>0</v>
      </c>
    </row>
    <row r="182" spans="1:8" ht="12.75" customHeight="1">
      <c r="A182" s="7"/>
      <c r="B182" s="7"/>
      <c r="C182" s="7"/>
      <c r="D182" s="7" t="s">
        <v>69</v>
      </c>
      <c r="E182" s="7"/>
      <c r="F182" s="7"/>
      <c r="G182" s="7"/>
      <c r="H182" s="7"/>
    </row>
    <row r="183" spans="1:12" ht="12.75" customHeight="1">
      <c r="A183" s="12"/>
      <c r="B183" s="12"/>
      <c r="C183" s="12"/>
      <c r="D183" s="12" t="s">
        <v>70</v>
      </c>
      <c r="E183" s="12"/>
      <c r="F183" s="12"/>
      <c r="G183" s="12"/>
      <c r="H183" s="12">
        <v>0</v>
      </c>
      <c r="L183">
        <v>0</v>
      </c>
    </row>
    <row r="184" spans="1:12" ht="12.75" customHeight="1">
      <c r="A184" s="12"/>
      <c r="B184" s="12"/>
      <c r="C184" s="12"/>
      <c r="D184" s="12" t="s">
        <v>71</v>
      </c>
      <c r="E184" s="12"/>
      <c r="F184" s="12"/>
      <c r="G184" s="12"/>
      <c r="H184" s="12">
        <f>H181+H183</f>
        <v>0</v>
      </c>
      <c r="L184">
        <f>L181+L183</f>
        <v>0</v>
      </c>
    </row>
    <row r="186" spans="1:12" ht="12.75" customHeight="1">
      <c r="A186" s="12"/>
      <c r="B186" s="12"/>
      <c r="C186" s="12"/>
      <c r="D186" s="12" t="s">
        <v>71</v>
      </c>
      <c r="E186" s="12"/>
      <c r="F186" s="12"/>
      <c r="G186" s="12"/>
      <c r="H186" s="12">
        <f>H177+H184</f>
        <v>0</v>
      </c>
      <c r="L186">
        <f>L177+L184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337</v>
      </c>
      <c r="D5" s="5" t="s">
        <v>338</v>
      </c>
      <c r="E5" s="5"/>
    </row>
    <row r="6" spans="1:5" ht="12.75" customHeight="1">
      <c r="A6" t="s">
        <v>18</v>
      </c>
      <c r="C6" s="5" t="s">
        <v>337</v>
      </c>
      <c r="D6" s="5" t="s">
        <v>338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74</v>
      </c>
      <c r="E11" s="7"/>
      <c r="F11" s="9"/>
      <c r="G11" s="7"/>
      <c r="H11" s="9"/>
    </row>
    <row r="12" spans="1:12" ht="12.75">
      <c r="A12" s="6">
        <v>1</v>
      </c>
      <c r="B12" s="6" t="s">
        <v>339</v>
      </c>
      <c r="C12" s="6" t="s">
        <v>42</v>
      </c>
      <c r="D12" s="6" t="s">
        <v>340</v>
      </c>
      <c r="E12" s="6" t="s">
        <v>77</v>
      </c>
      <c r="F12" s="8">
        <v>1120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25.5">
      <c r="A13" s="6">
        <v>2</v>
      </c>
      <c r="B13" s="6" t="s">
        <v>78</v>
      </c>
      <c r="C13" s="6" t="s">
        <v>42</v>
      </c>
      <c r="D13" s="6" t="s">
        <v>79</v>
      </c>
      <c r="E13" s="6" t="s">
        <v>77</v>
      </c>
      <c r="F13" s="8">
        <v>1120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84</v>
      </c>
      <c r="C14" s="6" t="s">
        <v>42</v>
      </c>
      <c r="D14" s="6" t="s">
        <v>85</v>
      </c>
      <c r="E14" s="6" t="s">
        <v>77</v>
      </c>
      <c r="F14" s="8">
        <v>796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spans="1:12" ht="12.75">
      <c r="A15" s="6">
        <v>4</v>
      </c>
      <c r="B15" s="6" t="s">
        <v>86</v>
      </c>
      <c r="C15" s="6" t="s">
        <v>42</v>
      </c>
      <c r="D15" s="6" t="s">
        <v>87</v>
      </c>
      <c r="E15" s="6" t="s">
        <v>88</v>
      </c>
      <c r="F15" s="8">
        <v>27.72</v>
      </c>
      <c r="G15" s="11"/>
      <c r="H15" s="10">
        <f>ROUND((G15*F15),2)</f>
        <v>0</v>
      </c>
      <c r="K15">
        <f>rekapitulace!H8</f>
        <v>21</v>
      </c>
      <c r="L15">
        <f>ROUND(K15/100*H15,2)</f>
        <v>0</v>
      </c>
    </row>
    <row r="16" spans="1:12" ht="12.75">
      <c r="A16" s="6">
        <v>5</v>
      </c>
      <c r="B16" s="6" t="s">
        <v>89</v>
      </c>
      <c r="C16" s="6" t="s">
        <v>42</v>
      </c>
      <c r="D16" s="6" t="s">
        <v>90</v>
      </c>
      <c r="E16" s="6" t="s">
        <v>91</v>
      </c>
      <c r="F16" s="8">
        <v>622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51">
      <c r="D17" s="14" t="s">
        <v>341</v>
      </c>
    </row>
    <row r="18" spans="1:12" ht="12.75">
      <c r="A18" s="6">
        <v>6</v>
      </c>
      <c r="B18" s="6" t="s">
        <v>342</v>
      </c>
      <c r="C18" s="6" t="s">
        <v>42</v>
      </c>
      <c r="D18" s="6" t="s">
        <v>343</v>
      </c>
      <c r="E18" s="6" t="s">
        <v>91</v>
      </c>
      <c r="F18" s="8">
        <v>1866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3" t="s">
        <v>344</v>
      </c>
    </row>
    <row r="20" spans="1:12" ht="12.75">
      <c r="A20" s="6">
        <v>7</v>
      </c>
      <c r="B20" s="6" t="s">
        <v>96</v>
      </c>
      <c r="C20" s="6" t="s">
        <v>42</v>
      </c>
      <c r="D20" s="6" t="s">
        <v>97</v>
      </c>
      <c r="E20" s="6" t="s">
        <v>91</v>
      </c>
      <c r="F20" s="8">
        <v>933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spans="1:12" ht="12.75">
      <c r="A21" s="6">
        <v>8</v>
      </c>
      <c r="B21" s="6" t="s">
        <v>103</v>
      </c>
      <c r="C21" s="6" t="s">
        <v>42</v>
      </c>
      <c r="D21" s="6" t="s">
        <v>104</v>
      </c>
      <c r="E21" s="6" t="s">
        <v>91</v>
      </c>
      <c r="F21" s="8">
        <v>9.27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25.5">
      <c r="D22" s="13" t="s">
        <v>345</v>
      </c>
    </row>
    <row r="23" spans="1:12" ht="12.75">
      <c r="A23" s="6">
        <v>9</v>
      </c>
      <c r="B23" s="6" t="s">
        <v>106</v>
      </c>
      <c r="C23" s="6" t="s">
        <v>42</v>
      </c>
      <c r="D23" s="6" t="s">
        <v>107</v>
      </c>
      <c r="E23" s="6" t="s">
        <v>91</v>
      </c>
      <c r="F23" s="8">
        <v>4.64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spans="1:12" ht="12.75">
      <c r="A24" s="6">
        <v>10</v>
      </c>
      <c r="B24" s="6" t="s">
        <v>108</v>
      </c>
      <c r="C24" s="6" t="s">
        <v>42</v>
      </c>
      <c r="D24" s="6" t="s">
        <v>109</v>
      </c>
      <c r="E24" s="6" t="s">
        <v>91</v>
      </c>
      <c r="F24" s="8">
        <v>13.9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ht="25.5">
      <c r="D25" s="13" t="s">
        <v>346</v>
      </c>
    </row>
    <row r="26" spans="1:12" ht="12.75">
      <c r="A26" s="6">
        <v>11</v>
      </c>
      <c r="B26" s="6" t="s">
        <v>111</v>
      </c>
      <c r="C26" s="6" t="s">
        <v>42</v>
      </c>
      <c r="D26" s="6" t="s">
        <v>112</v>
      </c>
      <c r="E26" s="6" t="s">
        <v>91</v>
      </c>
      <c r="F26" s="8">
        <v>6.95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spans="1:12" ht="12.75">
      <c r="A27" s="6">
        <v>12</v>
      </c>
      <c r="B27" s="6" t="s">
        <v>116</v>
      </c>
      <c r="C27" s="6" t="s">
        <v>42</v>
      </c>
      <c r="D27" s="6" t="s">
        <v>117</v>
      </c>
      <c r="E27" s="6" t="s">
        <v>77</v>
      </c>
      <c r="F27" s="8">
        <v>22.4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spans="1:12" ht="12.75">
      <c r="A28" s="6">
        <v>13</v>
      </c>
      <c r="B28" s="6" t="s">
        <v>119</v>
      </c>
      <c r="C28" s="6" t="s">
        <v>42</v>
      </c>
      <c r="D28" s="6" t="s">
        <v>120</v>
      </c>
      <c r="E28" s="6" t="s">
        <v>77</v>
      </c>
      <c r="F28" s="8">
        <v>22.4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spans="1:12" ht="12.75">
      <c r="A29" s="6">
        <v>14</v>
      </c>
      <c r="B29" s="6" t="s">
        <v>121</v>
      </c>
      <c r="C29" s="6" t="s">
        <v>42</v>
      </c>
      <c r="D29" s="6" t="s">
        <v>122</v>
      </c>
      <c r="E29" s="6" t="s">
        <v>91</v>
      </c>
      <c r="F29" s="8">
        <v>13.9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spans="1:12" ht="12.75">
      <c r="A30" s="6">
        <v>15</v>
      </c>
      <c r="B30" s="6" t="s">
        <v>123</v>
      </c>
      <c r="C30" s="6" t="s">
        <v>42</v>
      </c>
      <c r="D30" s="6" t="s">
        <v>124</v>
      </c>
      <c r="E30" s="6" t="s">
        <v>91</v>
      </c>
      <c r="F30" s="8">
        <v>1164</v>
      </c>
      <c r="G30" s="11"/>
      <c r="H30" s="10">
        <f>ROUND((G30*F30),2)</f>
        <v>0</v>
      </c>
      <c r="K30">
        <f>rekapitulace!H8</f>
        <v>21</v>
      </c>
      <c r="L30">
        <f>ROUND(K30/100*H30,2)</f>
        <v>0</v>
      </c>
    </row>
    <row r="31" ht="12.75">
      <c r="D31" s="13" t="s">
        <v>347</v>
      </c>
    </row>
    <row r="32" spans="1:12" ht="12.75">
      <c r="A32" s="6">
        <v>16</v>
      </c>
      <c r="B32" s="6" t="s">
        <v>126</v>
      </c>
      <c r="C32" s="6" t="s">
        <v>42</v>
      </c>
      <c r="D32" s="6" t="s">
        <v>127</v>
      </c>
      <c r="E32" s="6" t="s">
        <v>91</v>
      </c>
      <c r="F32" s="8">
        <v>2002.17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12.75">
      <c r="D33" s="13" t="s">
        <v>348</v>
      </c>
    </row>
    <row r="34" spans="1:12" ht="25.5">
      <c r="A34" s="6">
        <v>17</v>
      </c>
      <c r="B34" s="6" t="s">
        <v>129</v>
      </c>
      <c r="C34" s="6" t="s">
        <v>42</v>
      </c>
      <c r="D34" s="6" t="s">
        <v>130</v>
      </c>
      <c r="E34" s="6" t="s">
        <v>91</v>
      </c>
      <c r="F34" s="8">
        <v>20021.7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spans="1:12" ht="12.75">
      <c r="A35" s="6">
        <v>18</v>
      </c>
      <c r="B35" s="6" t="s">
        <v>131</v>
      </c>
      <c r="C35" s="6" t="s">
        <v>42</v>
      </c>
      <c r="D35" s="6" t="s">
        <v>132</v>
      </c>
      <c r="E35" s="6" t="s">
        <v>91</v>
      </c>
      <c r="F35" s="8">
        <v>766</v>
      </c>
      <c r="G35" s="11"/>
      <c r="H35" s="10">
        <f>ROUND((G35*F35),2)</f>
        <v>0</v>
      </c>
      <c r="K35">
        <f>rekapitulace!H8</f>
        <v>21</v>
      </c>
      <c r="L35">
        <f>ROUND(K35/100*H35,2)</f>
        <v>0</v>
      </c>
    </row>
    <row r="36" ht="38.25">
      <c r="D36" s="13" t="s">
        <v>349</v>
      </c>
    </row>
    <row r="37" spans="1:12" ht="12.75">
      <c r="A37" s="6">
        <v>19</v>
      </c>
      <c r="B37" s="6" t="s">
        <v>134</v>
      </c>
      <c r="C37" s="6" t="s">
        <v>42</v>
      </c>
      <c r="D37" s="6" t="s">
        <v>135</v>
      </c>
      <c r="E37" s="6" t="s">
        <v>91</v>
      </c>
      <c r="F37" s="8">
        <v>509</v>
      </c>
      <c r="G37" s="11"/>
      <c r="H37" s="10">
        <f>ROUND((G37*F37),2)</f>
        <v>0</v>
      </c>
      <c r="K37">
        <f>rekapitulace!H8</f>
        <v>21</v>
      </c>
      <c r="L37">
        <f>ROUND(K37/100*H37,2)</f>
        <v>0</v>
      </c>
    </row>
    <row r="38" ht="12.75">
      <c r="D38" s="13" t="s">
        <v>350</v>
      </c>
    </row>
    <row r="39" spans="1:12" ht="12.75">
      <c r="A39" s="6">
        <v>20</v>
      </c>
      <c r="B39" s="6" t="s">
        <v>137</v>
      </c>
      <c r="C39" s="6" t="s">
        <v>42</v>
      </c>
      <c r="D39" s="6" t="s">
        <v>138</v>
      </c>
      <c r="E39" s="6" t="s">
        <v>91</v>
      </c>
      <c r="F39" s="8">
        <v>2002.17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spans="1:12" ht="12.75">
      <c r="A40" s="6">
        <v>21</v>
      </c>
      <c r="B40" s="6" t="s">
        <v>139</v>
      </c>
      <c r="C40" s="6" t="s">
        <v>42</v>
      </c>
      <c r="D40" s="6" t="s">
        <v>140</v>
      </c>
      <c r="E40" s="6" t="s">
        <v>88</v>
      </c>
      <c r="F40" s="8">
        <v>3403.69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spans="1:12" ht="12.75">
      <c r="A41" s="6">
        <v>22</v>
      </c>
      <c r="B41" s="6" t="s">
        <v>141</v>
      </c>
      <c r="C41" s="6" t="s">
        <v>42</v>
      </c>
      <c r="D41" s="6" t="s">
        <v>142</v>
      </c>
      <c r="E41" s="6" t="s">
        <v>91</v>
      </c>
      <c r="F41" s="8">
        <v>8.4</v>
      </c>
      <c r="G41" s="11"/>
      <c r="H41" s="10">
        <f>ROUND((G41*F41),2)</f>
        <v>0</v>
      </c>
      <c r="K41">
        <f>rekapitulace!H8</f>
        <v>21</v>
      </c>
      <c r="L41">
        <f>ROUND(K41/100*H41,2)</f>
        <v>0</v>
      </c>
    </row>
    <row r="42" ht="51">
      <c r="D42" s="14" t="s">
        <v>351</v>
      </c>
    </row>
    <row r="43" spans="1:12" ht="12.75">
      <c r="A43" s="6">
        <v>23</v>
      </c>
      <c r="B43" s="6" t="s">
        <v>144</v>
      </c>
      <c r="C43" s="6" t="s">
        <v>42</v>
      </c>
      <c r="D43" s="6" t="s">
        <v>145</v>
      </c>
      <c r="E43" s="6" t="s">
        <v>88</v>
      </c>
      <c r="F43" s="8">
        <v>18.48</v>
      </c>
      <c r="G43" s="11"/>
      <c r="H43" s="10">
        <f aca="true" t="shared" si="0" ref="H43:H49">ROUND((G43*F43),2)</f>
        <v>0</v>
      </c>
      <c r="K43">
        <f>rekapitulace!H8</f>
        <v>21</v>
      </c>
      <c r="L43">
        <f aca="true" t="shared" si="1" ref="L43:L49">ROUND(K43/100*H43,2)</f>
        <v>0</v>
      </c>
    </row>
    <row r="44" spans="1:12" ht="12.75">
      <c r="A44" s="6">
        <v>24</v>
      </c>
      <c r="B44" s="6" t="s">
        <v>146</v>
      </c>
      <c r="C44" s="6" t="s">
        <v>42</v>
      </c>
      <c r="D44" s="6" t="s">
        <v>147</v>
      </c>
      <c r="E44" s="6" t="s">
        <v>77</v>
      </c>
      <c r="F44" s="8">
        <v>36</v>
      </c>
      <c r="G44" s="11"/>
      <c r="H44" s="10">
        <f t="shared" si="0"/>
        <v>0</v>
      </c>
      <c r="K44">
        <f>rekapitulace!H8</f>
        <v>21</v>
      </c>
      <c r="L44">
        <f t="shared" si="1"/>
        <v>0</v>
      </c>
    </row>
    <row r="45" spans="1:12" ht="12.75">
      <c r="A45" s="6">
        <v>25</v>
      </c>
      <c r="B45" s="6" t="s">
        <v>148</v>
      </c>
      <c r="C45" s="6" t="s">
        <v>42</v>
      </c>
      <c r="D45" s="6" t="s">
        <v>149</v>
      </c>
      <c r="E45" s="6" t="s">
        <v>77</v>
      </c>
      <c r="F45" s="8">
        <v>690</v>
      </c>
      <c r="G45" s="11"/>
      <c r="H45" s="10">
        <f t="shared" si="0"/>
        <v>0</v>
      </c>
      <c r="K45">
        <f>rekapitulace!H8</f>
        <v>21</v>
      </c>
      <c r="L45">
        <f t="shared" si="1"/>
        <v>0</v>
      </c>
    </row>
    <row r="46" spans="1:12" ht="12.75">
      <c r="A46" s="6">
        <v>26</v>
      </c>
      <c r="B46" s="6" t="s">
        <v>150</v>
      </c>
      <c r="C46" s="6" t="s">
        <v>42</v>
      </c>
      <c r="D46" s="6" t="s">
        <v>151</v>
      </c>
      <c r="E46" s="6" t="s">
        <v>77</v>
      </c>
      <c r="F46" s="8">
        <v>1285</v>
      </c>
      <c r="G46" s="11"/>
      <c r="H46" s="10">
        <f t="shared" si="0"/>
        <v>0</v>
      </c>
      <c r="K46">
        <f>rekapitulace!H8</f>
        <v>21</v>
      </c>
      <c r="L46">
        <f t="shared" si="1"/>
        <v>0</v>
      </c>
    </row>
    <row r="47" spans="1:12" ht="12.75">
      <c r="A47" s="6">
        <v>27</v>
      </c>
      <c r="B47" s="6" t="s">
        <v>152</v>
      </c>
      <c r="C47" s="6" t="s">
        <v>42</v>
      </c>
      <c r="D47" s="6" t="s">
        <v>153</v>
      </c>
      <c r="E47" s="6" t="s">
        <v>77</v>
      </c>
      <c r="F47" s="8">
        <v>796</v>
      </c>
      <c r="G47" s="11"/>
      <c r="H47" s="10">
        <f t="shared" si="0"/>
        <v>0</v>
      </c>
      <c r="K47">
        <f>rekapitulace!H8</f>
        <v>21</v>
      </c>
      <c r="L47">
        <f t="shared" si="1"/>
        <v>0</v>
      </c>
    </row>
    <row r="48" spans="1:12" ht="12.75">
      <c r="A48" s="6">
        <v>28</v>
      </c>
      <c r="B48" s="6" t="s">
        <v>154</v>
      </c>
      <c r="C48" s="6" t="s">
        <v>42</v>
      </c>
      <c r="D48" s="6" t="s">
        <v>155</v>
      </c>
      <c r="E48" s="6" t="s">
        <v>77</v>
      </c>
      <c r="F48" s="8">
        <v>559</v>
      </c>
      <c r="G48" s="11"/>
      <c r="H48" s="10">
        <f t="shared" si="0"/>
        <v>0</v>
      </c>
      <c r="K48">
        <f>rekapitulace!H8</f>
        <v>21</v>
      </c>
      <c r="L48">
        <f t="shared" si="1"/>
        <v>0</v>
      </c>
    </row>
    <row r="49" spans="1:12" ht="12.75">
      <c r="A49" s="6">
        <v>29</v>
      </c>
      <c r="B49" s="6" t="s">
        <v>156</v>
      </c>
      <c r="C49" s="6" t="s">
        <v>42</v>
      </c>
      <c r="D49" s="6" t="s">
        <v>157</v>
      </c>
      <c r="E49" s="6" t="s">
        <v>77</v>
      </c>
      <c r="F49" s="8">
        <v>559</v>
      </c>
      <c r="G49" s="11"/>
      <c r="H49" s="10">
        <f t="shared" si="0"/>
        <v>0</v>
      </c>
      <c r="K49">
        <f>rekapitulace!H8</f>
        <v>21</v>
      </c>
      <c r="L49">
        <f t="shared" si="1"/>
        <v>0</v>
      </c>
    </row>
    <row r="50" spans="1:12" ht="12.75" customHeight="1">
      <c r="A50" s="12"/>
      <c r="B50" s="12"/>
      <c r="C50" s="12" t="s">
        <v>24</v>
      </c>
      <c r="D50" s="12" t="s">
        <v>74</v>
      </c>
      <c r="E50" s="12"/>
      <c r="F50" s="12"/>
      <c r="G50" s="12"/>
      <c r="H50" s="12">
        <f>SUM(H12:H49)</f>
        <v>0</v>
      </c>
      <c r="L50">
        <f>SUM(L12:L49)</f>
        <v>0</v>
      </c>
    </row>
    <row r="52" spans="1:8" ht="12.75" customHeight="1">
      <c r="A52" s="7"/>
      <c r="B52" s="7"/>
      <c r="C52" s="7" t="s">
        <v>34</v>
      </c>
      <c r="D52" s="7" t="s">
        <v>158</v>
      </c>
      <c r="E52" s="7"/>
      <c r="F52" s="9"/>
      <c r="G52" s="7"/>
      <c r="H52" s="9"/>
    </row>
    <row r="53" spans="1:12" ht="25.5">
      <c r="A53" s="6">
        <v>30</v>
      </c>
      <c r="B53" s="6" t="s">
        <v>159</v>
      </c>
      <c r="C53" s="6" t="s">
        <v>42</v>
      </c>
      <c r="D53" s="6" t="s">
        <v>160</v>
      </c>
      <c r="E53" s="6" t="s">
        <v>91</v>
      </c>
      <c r="F53" s="8">
        <v>9.27</v>
      </c>
      <c r="G53" s="11"/>
      <c r="H53" s="10">
        <f>ROUND((G53*F53),2)</f>
        <v>0</v>
      </c>
      <c r="K53">
        <f>rekapitulace!H8</f>
        <v>21</v>
      </c>
      <c r="L53">
        <f>ROUND(K53/100*H53,2)</f>
        <v>0</v>
      </c>
    </row>
    <row r="54" spans="1:12" ht="12.75">
      <c r="A54" s="6">
        <v>31</v>
      </c>
      <c r="B54" s="6" t="s">
        <v>162</v>
      </c>
      <c r="C54" s="6" t="s">
        <v>42</v>
      </c>
      <c r="D54" s="6" t="s">
        <v>163</v>
      </c>
      <c r="E54" s="6" t="s">
        <v>82</v>
      </c>
      <c r="F54" s="8">
        <v>75.7</v>
      </c>
      <c r="G54" s="11"/>
      <c r="H54" s="10">
        <f>ROUND((G54*F54),2)</f>
        <v>0</v>
      </c>
      <c r="K54">
        <f>rekapitulace!H8</f>
        <v>21</v>
      </c>
      <c r="L54">
        <f>ROUND(K54/100*H54,2)</f>
        <v>0</v>
      </c>
    </row>
    <row r="55" spans="1:12" ht="12.75" customHeight="1">
      <c r="A55" s="12"/>
      <c r="B55" s="12"/>
      <c r="C55" s="12" t="s">
        <v>34</v>
      </c>
      <c r="D55" s="12" t="s">
        <v>158</v>
      </c>
      <c r="E55" s="12"/>
      <c r="F55" s="12"/>
      <c r="G55" s="12"/>
      <c r="H55" s="12">
        <f>SUM(H53:H54)</f>
        <v>0</v>
      </c>
      <c r="L55">
        <f>SUM(L53:L54)</f>
        <v>0</v>
      </c>
    </row>
    <row r="57" spans="1:8" ht="12.75" customHeight="1">
      <c r="A57" s="7"/>
      <c r="B57" s="7"/>
      <c r="C57" s="7" t="s">
        <v>36</v>
      </c>
      <c r="D57" s="7" t="s">
        <v>171</v>
      </c>
      <c r="E57" s="7"/>
      <c r="F57" s="9"/>
      <c r="G57" s="7"/>
      <c r="H57" s="9"/>
    </row>
    <row r="58" spans="1:12" ht="12.75">
      <c r="A58" s="6">
        <v>32</v>
      </c>
      <c r="B58" s="6" t="s">
        <v>172</v>
      </c>
      <c r="C58" s="6" t="s">
        <v>42</v>
      </c>
      <c r="D58" s="6" t="s">
        <v>173</v>
      </c>
      <c r="E58" s="6" t="s">
        <v>77</v>
      </c>
      <c r="F58" s="8">
        <v>28</v>
      </c>
      <c r="G58" s="11"/>
      <c r="H58" s="10">
        <f>ROUND((G58*F58),2)</f>
        <v>0</v>
      </c>
      <c r="K58">
        <f>rekapitulace!H8</f>
        <v>21</v>
      </c>
      <c r="L58">
        <f>ROUND(K58/100*H58,2)</f>
        <v>0</v>
      </c>
    </row>
    <row r="59" spans="1:12" ht="12.75">
      <c r="A59" s="6">
        <v>33</v>
      </c>
      <c r="B59" s="6" t="s">
        <v>174</v>
      </c>
      <c r="C59" s="6" t="s">
        <v>42</v>
      </c>
      <c r="D59" s="6" t="s">
        <v>352</v>
      </c>
      <c r="E59" s="6" t="s">
        <v>91</v>
      </c>
      <c r="F59" s="8">
        <v>4</v>
      </c>
      <c r="G59" s="11"/>
      <c r="H59" s="10">
        <f>ROUND((G59*F59),2)</f>
        <v>0</v>
      </c>
      <c r="K59">
        <f>rekapitulace!H8</f>
        <v>21</v>
      </c>
      <c r="L59">
        <f>ROUND(K59/100*H59,2)</f>
        <v>0</v>
      </c>
    </row>
    <row r="60" spans="1:12" ht="12.75" customHeight="1">
      <c r="A60" s="12"/>
      <c r="B60" s="12"/>
      <c r="C60" s="12" t="s">
        <v>36</v>
      </c>
      <c r="D60" s="12" t="s">
        <v>171</v>
      </c>
      <c r="E60" s="12"/>
      <c r="F60" s="12"/>
      <c r="G60" s="12"/>
      <c r="H60" s="12">
        <f>SUM(H58:H59)</f>
        <v>0</v>
      </c>
      <c r="L60">
        <f>SUM(L58:L59)</f>
        <v>0</v>
      </c>
    </row>
    <row r="62" spans="1:8" ht="12.75" customHeight="1">
      <c r="A62" s="7"/>
      <c r="B62" s="7"/>
      <c r="C62" s="7" t="s">
        <v>37</v>
      </c>
      <c r="D62" s="7" t="s">
        <v>180</v>
      </c>
      <c r="E62" s="7"/>
      <c r="F62" s="9"/>
      <c r="G62" s="7"/>
      <c r="H62" s="9"/>
    </row>
    <row r="63" spans="1:12" ht="12.75">
      <c r="A63" s="6">
        <v>34</v>
      </c>
      <c r="B63" s="6" t="s">
        <v>183</v>
      </c>
      <c r="C63" s="6" t="s">
        <v>42</v>
      </c>
      <c r="D63" s="6" t="s">
        <v>184</v>
      </c>
      <c r="E63" s="6" t="s">
        <v>77</v>
      </c>
      <c r="F63" s="8">
        <v>881.16</v>
      </c>
      <c r="G63" s="11"/>
      <c r="H63" s="10">
        <f>ROUND((G63*F63),2)</f>
        <v>0</v>
      </c>
      <c r="K63">
        <f>rekapitulace!H8</f>
        <v>21</v>
      </c>
      <c r="L63">
        <f>ROUND(K63/100*H63,2)</f>
        <v>0</v>
      </c>
    </row>
    <row r="64" ht="51">
      <c r="D64" s="13" t="s">
        <v>353</v>
      </c>
    </row>
    <row r="65" spans="1:12" ht="25.5">
      <c r="A65" s="6">
        <v>35</v>
      </c>
      <c r="B65" s="6" t="s">
        <v>186</v>
      </c>
      <c r="C65" s="6" t="s">
        <v>42</v>
      </c>
      <c r="D65" s="6" t="s">
        <v>187</v>
      </c>
      <c r="E65" s="6" t="s">
        <v>77</v>
      </c>
      <c r="F65" s="8">
        <v>740.724</v>
      </c>
      <c r="G65" s="11"/>
      <c r="H65" s="10">
        <f>ROUND((G65*F65),2)</f>
        <v>0</v>
      </c>
      <c r="K65">
        <f>rekapitulace!H8</f>
        <v>21</v>
      </c>
      <c r="L65">
        <f>ROUND(K65/100*H65,2)</f>
        <v>0</v>
      </c>
    </row>
    <row r="66" ht="12.75">
      <c r="D66" s="13" t="s">
        <v>354</v>
      </c>
    </row>
    <row r="67" spans="1:12" ht="12.75">
      <c r="A67" s="6">
        <v>36</v>
      </c>
      <c r="B67" s="6" t="s">
        <v>191</v>
      </c>
      <c r="C67" s="6" t="s">
        <v>42</v>
      </c>
      <c r="D67" s="6" t="s">
        <v>192</v>
      </c>
      <c r="E67" s="6" t="s">
        <v>77</v>
      </c>
      <c r="F67" s="8">
        <v>747.986</v>
      </c>
      <c r="G67" s="11"/>
      <c r="H67" s="10">
        <f>ROUND((G67*F67),2)</f>
        <v>0</v>
      </c>
      <c r="K67">
        <f>rekapitulace!H8</f>
        <v>21</v>
      </c>
      <c r="L67">
        <f>ROUND(K67/100*H67,2)</f>
        <v>0</v>
      </c>
    </row>
    <row r="68" ht="12.75">
      <c r="D68" s="13" t="s">
        <v>355</v>
      </c>
    </row>
    <row r="69" spans="1:12" ht="12.75">
      <c r="A69" s="6">
        <v>37</v>
      </c>
      <c r="B69" s="6" t="s">
        <v>194</v>
      </c>
      <c r="C69" s="6" t="s">
        <v>42</v>
      </c>
      <c r="D69" s="6" t="s">
        <v>195</v>
      </c>
      <c r="E69" s="6" t="s">
        <v>91</v>
      </c>
      <c r="F69" s="8">
        <v>28.25</v>
      </c>
      <c r="G69" s="11"/>
      <c r="H69" s="10">
        <f>ROUND((G69*F69),2)</f>
        <v>0</v>
      </c>
      <c r="K69">
        <f>rekapitulace!H8</f>
        <v>21</v>
      </c>
      <c r="L69">
        <f>ROUND(K69/100*H69,2)</f>
        <v>0</v>
      </c>
    </row>
    <row r="70" spans="1:12" ht="12.75">
      <c r="A70" s="6">
        <v>38</v>
      </c>
      <c r="B70" s="6" t="s">
        <v>196</v>
      </c>
      <c r="C70" s="6" t="s">
        <v>42</v>
      </c>
      <c r="D70" s="6" t="s">
        <v>197</v>
      </c>
      <c r="E70" s="6" t="s">
        <v>77</v>
      </c>
      <c r="F70" s="8">
        <v>747.986</v>
      </c>
      <c r="G70" s="11"/>
      <c r="H70" s="10">
        <f>ROUND((G70*F70),2)</f>
        <v>0</v>
      </c>
      <c r="K70">
        <f>rekapitulace!H8</f>
        <v>21</v>
      </c>
      <c r="L70">
        <f>ROUND(K70/100*H70,2)</f>
        <v>0</v>
      </c>
    </row>
    <row r="71" ht="12.75">
      <c r="D71" s="13" t="s">
        <v>355</v>
      </c>
    </row>
    <row r="72" spans="1:12" ht="12.75">
      <c r="A72" s="6">
        <v>39</v>
      </c>
      <c r="B72" s="6" t="s">
        <v>199</v>
      </c>
      <c r="C72" s="6" t="s">
        <v>42</v>
      </c>
      <c r="D72" s="6" t="s">
        <v>200</v>
      </c>
      <c r="E72" s="6" t="s">
        <v>77</v>
      </c>
      <c r="F72" s="8">
        <v>1474.186</v>
      </c>
      <c r="G72" s="11"/>
      <c r="H72" s="10">
        <f>ROUND((G72*F72),2)</f>
        <v>0</v>
      </c>
      <c r="K72">
        <f>rekapitulace!H8</f>
        <v>21</v>
      </c>
      <c r="L72">
        <f>ROUND(K72/100*H72,2)</f>
        <v>0</v>
      </c>
    </row>
    <row r="73" ht="38.25">
      <c r="D73" s="13" t="s">
        <v>356</v>
      </c>
    </row>
    <row r="74" spans="1:12" ht="12.75">
      <c r="A74" s="6">
        <v>40</v>
      </c>
      <c r="B74" s="6" t="s">
        <v>202</v>
      </c>
      <c r="C74" s="6" t="s">
        <v>42</v>
      </c>
      <c r="D74" s="6" t="s">
        <v>203</v>
      </c>
      <c r="E74" s="6" t="s">
        <v>77</v>
      </c>
      <c r="F74" s="8">
        <v>726.2</v>
      </c>
      <c r="G74" s="11"/>
      <c r="H74" s="10">
        <f>ROUND((G74*F74),2)</f>
        <v>0</v>
      </c>
      <c r="K74">
        <f>rekapitulace!H8</f>
        <v>21</v>
      </c>
      <c r="L74">
        <f>ROUND(K74/100*H74,2)</f>
        <v>0</v>
      </c>
    </row>
    <row r="75" ht="12.75">
      <c r="D75" s="13" t="s">
        <v>357</v>
      </c>
    </row>
    <row r="76" spans="1:12" ht="25.5">
      <c r="A76" s="6">
        <v>41</v>
      </c>
      <c r="B76" s="6" t="s">
        <v>207</v>
      </c>
      <c r="C76" s="6" t="s">
        <v>42</v>
      </c>
      <c r="D76" s="6" t="s">
        <v>208</v>
      </c>
      <c r="E76" s="6" t="s">
        <v>77</v>
      </c>
      <c r="F76" s="8">
        <v>733.462</v>
      </c>
      <c r="G76" s="11"/>
      <c r="H76" s="10">
        <f>ROUND((G76*F76),2)</f>
        <v>0</v>
      </c>
      <c r="K76">
        <f>rekapitulace!H8</f>
        <v>21</v>
      </c>
      <c r="L76">
        <f>ROUND(K76/100*H76,2)</f>
        <v>0</v>
      </c>
    </row>
    <row r="77" ht="12.75">
      <c r="D77" s="13" t="s">
        <v>358</v>
      </c>
    </row>
    <row r="78" spans="1:12" ht="12.75">
      <c r="A78" s="6">
        <v>42</v>
      </c>
      <c r="B78" s="6" t="s">
        <v>214</v>
      </c>
      <c r="C78" s="6" t="s">
        <v>42</v>
      </c>
      <c r="D78" s="6" t="s">
        <v>215</v>
      </c>
      <c r="E78" s="6" t="s">
        <v>77</v>
      </c>
      <c r="F78" s="8">
        <v>28</v>
      </c>
      <c r="G78" s="11"/>
      <c r="H78" s="10">
        <f>ROUND((G78*F78),2)</f>
        <v>0</v>
      </c>
      <c r="K78">
        <f>rekapitulace!H8</f>
        <v>21</v>
      </c>
      <c r="L78">
        <f>ROUND(K78/100*H78,2)</f>
        <v>0</v>
      </c>
    </row>
    <row r="79" spans="1:12" ht="12.75">
      <c r="A79" s="6">
        <v>43</v>
      </c>
      <c r="B79" s="6" t="s">
        <v>216</v>
      </c>
      <c r="C79" s="6" t="s">
        <v>42</v>
      </c>
      <c r="D79" s="6" t="s">
        <v>217</v>
      </c>
      <c r="E79" s="6" t="s">
        <v>77</v>
      </c>
      <c r="F79" s="8">
        <v>28</v>
      </c>
      <c r="G79" s="11"/>
      <c r="H79" s="10">
        <f>ROUND((G79*F79),2)</f>
        <v>0</v>
      </c>
      <c r="K79">
        <f>rekapitulace!H8</f>
        <v>21</v>
      </c>
      <c r="L79">
        <f>ROUND(K79/100*H79,2)</f>
        <v>0</v>
      </c>
    </row>
    <row r="80" spans="1:12" ht="12.75" customHeight="1">
      <c r="A80" s="12"/>
      <c r="B80" s="12"/>
      <c r="C80" s="12" t="s">
        <v>37</v>
      </c>
      <c r="D80" s="12" t="s">
        <v>180</v>
      </c>
      <c r="E80" s="12"/>
      <c r="F80" s="12"/>
      <c r="G80" s="12"/>
      <c r="H80" s="12">
        <f>SUM(H63:H79)</f>
        <v>0</v>
      </c>
      <c r="L80">
        <f>SUM(L63:L79)</f>
        <v>0</v>
      </c>
    </row>
    <row r="82" spans="1:8" ht="12.75" customHeight="1">
      <c r="A82" s="7"/>
      <c r="B82" s="7"/>
      <c r="C82" s="7" t="s">
        <v>40</v>
      </c>
      <c r="D82" s="7" t="s">
        <v>218</v>
      </c>
      <c r="E82" s="7"/>
      <c r="F82" s="9"/>
      <c r="G82" s="7"/>
      <c r="H82" s="9"/>
    </row>
    <row r="83" spans="1:12" ht="25.5">
      <c r="A83" s="6">
        <v>44</v>
      </c>
      <c r="B83" s="6" t="s">
        <v>233</v>
      </c>
      <c r="C83" s="6" t="s">
        <v>42</v>
      </c>
      <c r="D83" s="6" t="s">
        <v>234</v>
      </c>
      <c r="E83" s="6" t="s">
        <v>82</v>
      </c>
      <c r="F83" s="8">
        <v>25</v>
      </c>
      <c r="G83" s="11"/>
      <c r="H83" s="10">
        <f>ROUND((G83*F83),2)</f>
        <v>0</v>
      </c>
      <c r="K83">
        <f>rekapitulace!H8</f>
        <v>21</v>
      </c>
      <c r="L83">
        <f>ROUND(K83/100*H83,2)</f>
        <v>0</v>
      </c>
    </row>
    <row r="84" ht="12.75">
      <c r="D84" s="13" t="s">
        <v>359</v>
      </c>
    </row>
    <row r="85" spans="1:12" ht="12.75">
      <c r="A85" s="6">
        <v>45</v>
      </c>
      <c r="B85" s="6" t="s">
        <v>236</v>
      </c>
      <c r="C85" s="6" t="s">
        <v>42</v>
      </c>
      <c r="D85" s="6" t="s">
        <v>237</v>
      </c>
      <c r="E85" s="6" t="s">
        <v>82</v>
      </c>
      <c r="F85" s="8">
        <v>25.375</v>
      </c>
      <c r="G85" s="11"/>
      <c r="H85" s="10">
        <f>ROUND((G85*F85),2)</f>
        <v>0</v>
      </c>
      <c r="K85">
        <f>rekapitulace!H8</f>
        <v>21</v>
      </c>
      <c r="L85">
        <f>ROUND(K85/100*H85,2)</f>
        <v>0</v>
      </c>
    </row>
    <row r="86" spans="1:12" ht="12.75">
      <c r="A86" s="6">
        <v>46</v>
      </c>
      <c r="B86" s="6" t="s">
        <v>360</v>
      </c>
      <c r="C86" s="6" t="s">
        <v>42</v>
      </c>
      <c r="D86" s="6" t="s">
        <v>361</v>
      </c>
      <c r="E86" s="6" t="s">
        <v>82</v>
      </c>
      <c r="F86" s="8">
        <v>11.05</v>
      </c>
      <c r="G86" s="11"/>
      <c r="H86" s="10">
        <f>ROUND((G86*F86),2)</f>
        <v>0</v>
      </c>
      <c r="K86">
        <f>rekapitulace!H8</f>
        <v>21</v>
      </c>
      <c r="L86">
        <f>ROUND(K86/100*H86,2)</f>
        <v>0</v>
      </c>
    </row>
    <row r="87" ht="12.75">
      <c r="D87" s="13" t="s">
        <v>362</v>
      </c>
    </row>
    <row r="88" spans="1:12" ht="12.75">
      <c r="A88" s="6">
        <v>47</v>
      </c>
      <c r="B88" s="6" t="s">
        <v>363</v>
      </c>
      <c r="C88" s="6" t="s">
        <v>42</v>
      </c>
      <c r="D88" s="6" t="s">
        <v>364</v>
      </c>
      <c r="E88" s="6" t="s">
        <v>228</v>
      </c>
      <c r="F88" s="8">
        <v>2.02</v>
      </c>
      <c r="G88" s="11"/>
      <c r="H88" s="10">
        <f>ROUND((G88*F88),2)</f>
        <v>0</v>
      </c>
      <c r="K88">
        <f>rekapitulace!H8</f>
        <v>21</v>
      </c>
      <c r="L88">
        <f>ROUND(K88/100*H88,2)</f>
        <v>0</v>
      </c>
    </row>
    <row r="89" ht="12.75">
      <c r="D89" s="13" t="s">
        <v>365</v>
      </c>
    </row>
    <row r="90" spans="1:12" ht="12.75">
      <c r="A90" s="6">
        <v>48</v>
      </c>
      <c r="B90" s="6" t="s">
        <v>366</v>
      </c>
      <c r="C90" s="6" t="s">
        <v>42</v>
      </c>
      <c r="D90" s="6" t="s">
        <v>367</v>
      </c>
      <c r="E90" s="6" t="s">
        <v>228</v>
      </c>
      <c r="F90" s="8">
        <v>2</v>
      </c>
      <c r="G90" s="11"/>
      <c r="H90" s="10">
        <f>ROUND((G90*F90),2)</f>
        <v>0</v>
      </c>
      <c r="K90">
        <f>rekapitulace!H8</f>
        <v>21</v>
      </c>
      <c r="L90">
        <f>ROUND(K90/100*H90,2)</f>
        <v>0</v>
      </c>
    </row>
    <row r="91" spans="1:12" ht="12.75">
      <c r="A91" s="6">
        <v>49</v>
      </c>
      <c r="B91" s="6" t="s">
        <v>368</v>
      </c>
      <c r="C91" s="6" t="s">
        <v>42</v>
      </c>
      <c r="D91" s="6" t="s">
        <v>369</v>
      </c>
      <c r="E91" s="6" t="s">
        <v>228</v>
      </c>
      <c r="F91" s="8">
        <v>1</v>
      </c>
      <c r="G91" s="11"/>
      <c r="H91" s="10">
        <f>ROUND((G91*F91),2)</f>
        <v>0</v>
      </c>
      <c r="K91">
        <f>rekapitulace!H8</f>
        <v>21</v>
      </c>
      <c r="L91">
        <f>ROUND(K91/100*H91,2)</f>
        <v>0</v>
      </c>
    </row>
    <row r="92" spans="1:12" ht="12.75">
      <c r="A92" s="6">
        <v>50</v>
      </c>
      <c r="B92" s="6" t="s">
        <v>238</v>
      </c>
      <c r="C92" s="6" t="s">
        <v>42</v>
      </c>
      <c r="D92" s="6" t="s">
        <v>239</v>
      </c>
      <c r="E92" s="6" t="s">
        <v>228</v>
      </c>
      <c r="F92" s="8">
        <v>1</v>
      </c>
      <c r="G92" s="11"/>
      <c r="H92" s="10">
        <f>ROUND((G92*F92),2)</f>
        <v>0</v>
      </c>
      <c r="K92">
        <f>rekapitulace!H8</f>
        <v>21</v>
      </c>
      <c r="L92">
        <f>ROUND(K92/100*H92,2)</f>
        <v>0</v>
      </c>
    </row>
    <row r="93" spans="1:12" ht="12.75">
      <c r="A93" s="6">
        <v>51</v>
      </c>
      <c r="B93" s="6" t="s">
        <v>240</v>
      </c>
      <c r="C93" s="6" t="s">
        <v>42</v>
      </c>
      <c r="D93" s="6" t="s">
        <v>241</v>
      </c>
      <c r="E93" s="6" t="s">
        <v>228</v>
      </c>
      <c r="F93" s="8">
        <v>1</v>
      </c>
      <c r="G93" s="11"/>
      <c r="H93" s="10">
        <f>ROUND((G93*F93),2)</f>
        <v>0</v>
      </c>
      <c r="K93">
        <f>rekapitulace!H8</f>
        <v>21</v>
      </c>
      <c r="L93">
        <f>ROUND(K93/100*H93,2)</f>
        <v>0</v>
      </c>
    </row>
    <row r="94" spans="1:12" ht="25.5">
      <c r="A94" s="6">
        <v>52</v>
      </c>
      <c r="B94" s="6" t="s">
        <v>242</v>
      </c>
      <c r="C94" s="6" t="s">
        <v>42</v>
      </c>
      <c r="D94" s="6" t="s">
        <v>243</v>
      </c>
      <c r="E94" s="6" t="s">
        <v>228</v>
      </c>
      <c r="F94" s="8">
        <v>1</v>
      </c>
      <c r="G94" s="11"/>
      <c r="H94" s="10">
        <f>ROUND((G94*F94),2)</f>
        <v>0</v>
      </c>
      <c r="K94">
        <f>rekapitulace!H8</f>
        <v>21</v>
      </c>
      <c r="L94">
        <f>ROUND(K94/100*H94,2)</f>
        <v>0</v>
      </c>
    </row>
    <row r="95" spans="1:12" ht="12.75" customHeight="1">
      <c r="A95" s="12"/>
      <c r="B95" s="12"/>
      <c r="C95" s="12" t="s">
        <v>40</v>
      </c>
      <c r="D95" s="12" t="s">
        <v>218</v>
      </c>
      <c r="E95" s="12"/>
      <c r="F95" s="12"/>
      <c r="G95" s="12"/>
      <c r="H95" s="12">
        <f>SUM(H83:H94)</f>
        <v>0</v>
      </c>
      <c r="L95">
        <f>SUM(L83:L94)</f>
        <v>0</v>
      </c>
    </row>
    <row r="97" spans="1:8" ht="12.75" customHeight="1">
      <c r="A97" s="7"/>
      <c r="B97" s="7"/>
      <c r="C97" s="7" t="s">
        <v>248</v>
      </c>
      <c r="D97" s="7" t="s">
        <v>247</v>
      </c>
      <c r="E97" s="7"/>
      <c r="F97" s="9"/>
      <c r="G97" s="7"/>
      <c r="H97" s="9"/>
    </row>
    <row r="98" spans="1:12" ht="25.5">
      <c r="A98" s="6">
        <v>53</v>
      </c>
      <c r="B98" s="6" t="s">
        <v>253</v>
      </c>
      <c r="C98" s="6" t="s">
        <v>42</v>
      </c>
      <c r="D98" s="6" t="s">
        <v>254</v>
      </c>
      <c r="E98" s="6" t="s">
        <v>228</v>
      </c>
      <c r="F98" s="8">
        <v>10</v>
      </c>
      <c r="G98" s="11"/>
      <c r="H98" s="10">
        <f aca="true" t="shared" si="2" ref="H98:H115">ROUND((G98*F98),2)</f>
        <v>0</v>
      </c>
      <c r="K98">
        <f>rekapitulace!H8</f>
        <v>21</v>
      </c>
      <c r="L98">
        <f aca="true" t="shared" si="3" ref="L98:L115">ROUND(K98/100*H98,2)</f>
        <v>0</v>
      </c>
    </row>
    <row r="99" spans="1:12" ht="12.75">
      <c r="A99" s="6">
        <v>54</v>
      </c>
      <c r="B99" s="6" t="s">
        <v>255</v>
      </c>
      <c r="C99" s="6" t="s">
        <v>42</v>
      </c>
      <c r="D99" s="6" t="s">
        <v>256</v>
      </c>
      <c r="E99" s="6" t="s">
        <v>228</v>
      </c>
      <c r="F99" s="8">
        <v>10</v>
      </c>
      <c r="G99" s="11"/>
      <c r="H99" s="10">
        <f t="shared" si="2"/>
        <v>0</v>
      </c>
      <c r="K99">
        <f>rekapitulace!H8</f>
        <v>21</v>
      </c>
      <c r="L99">
        <f t="shared" si="3"/>
        <v>0</v>
      </c>
    </row>
    <row r="100" spans="1:12" ht="12.75">
      <c r="A100" s="6">
        <v>55</v>
      </c>
      <c r="B100" s="6" t="s">
        <v>257</v>
      </c>
      <c r="C100" s="6" t="s">
        <v>42</v>
      </c>
      <c r="D100" s="6" t="s">
        <v>258</v>
      </c>
      <c r="E100" s="6" t="s">
        <v>228</v>
      </c>
      <c r="F100" s="8">
        <v>10</v>
      </c>
      <c r="G100" s="11"/>
      <c r="H100" s="10">
        <f t="shared" si="2"/>
        <v>0</v>
      </c>
      <c r="K100">
        <f>rekapitulace!H8</f>
        <v>21</v>
      </c>
      <c r="L100">
        <f t="shared" si="3"/>
        <v>0</v>
      </c>
    </row>
    <row r="101" spans="1:12" ht="12.75">
      <c r="A101" s="6">
        <v>56</v>
      </c>
      <c r="B101" s="6" t="s">
        <v>259</v>
      </c>
      <c r="C101" s="6" t="s">
        <v>42</v>
      </c>
      <c r="D101" s="6" t="s">
        <v>260</v>
      </c>
      <c r="E101" s="6" t="s">
        <v>228</v>
      </c>
      <c r="F101" s="8">
        <v>2</v>
      </c>
      <c r="G101" s="11"/>
      <c r="H101" s="10">
        <f t="shared" si="2"/>
        <v>0</v>
      </c>
      <c r="K101">
        <f>rekapitulace!H8</f>
        <v>21</v>
      </c>
      <c r="L101">
        <f t="shared" si="3"/>
        <v>0</v>
      </c>
    </row>
    <row r="102" spans="1:12" ht="12.75">
      <c r="A102" s="6">
        <v>57</v>
      </c>
      <c r="B102" s="6" t="s">
        <v>370</v>
      </c>
      <c r="C102" s="6" t="s">
        <v>42</v>
      </c>
      <c r="D102" s="6" t="s">
        <v>371</v>
      </c>
      <c r="E102" s="6" t="s">
        <v>228</v>
      </c>
      <c r="F102" s="8">
        <v>4</v>
      </c>
      <c r="G102" s="11"/>
      <c r="H102" s="10">
        <f t="shared" si="2"/>
        <v>0</v>
      </c>
      <c r="K102">
        <f>rekapitulace!H8</f>
        <v>21</v>
      </c>
      <c r="L102">
        <f t="shared" si="3"/>
        <v>0</v>
      </c>
    </row>
    <row r="103" spans="1:12" ht="12.75">
      <c r="A103" s="6">
        <v>58</v>
      </c>
      <c r="B103" s="6" t="s">
        <v>263</v>
      </c>
      <c r="C103" s="6" t="s">
        <v>42</v>
      </c>
      <c r="D103" s="6" t="s">
        <v>264</v>
      </c>
      <c r="E103" s="6" t="s">
        <v>228</v>
      </c>
      <c r="F103" s="8">
        <v>1</v>
      </c>
      <c r="G103" s="11"/>
      <c r="H103" s="10">
        <f t="shared" si="2"/>
        <v>0</v>
      </c>
      <c r="K103">
        <f>rekapitulace!H8</f>
        <v>21</v>
      </c>
      <c r="L103">
        <f t="shared" si="3"/>
        <v>0</v>
      </c>
    </row>
    <row r="104" spans="1:12" ht="12.75">
      <c r="A104" s="6">
        <v>59</v>
      </c>
      <c r="B104" s="6" t="s">
        <v>265</v>
      </c>
      <c r="C104" s="6" t="s">
        <v>42</v>
      </c>
      <c r="D104" s="6" t="s">
        <v>266</v>
      </c>
      <c r="E104" s="6" t="s">
        <v>228</v>
      </c>
      <c r="F104" s="8">
        <v>1</v>
      </c>
      <c r="G104" s="11"/>
      <c r="H104" s="10">
        <f t="shared" si="2"/>
        <v>0</v>
      </c>
      <c r="K104">
        <f>rekapitulace!H8</f>
        <v>21</v>
      </c>
      <c r="L104">
        <f t="shared" si="3"/>
        <v>0</v>
      </c>
    </row>
    <row r="105" spans="1:12" ht="12.75">
      <c r="A105" s="6">
        <v>60</v>
      </c>
      <c r="B105" s="6" t="s">
        <v>372</v>
      </c>
      <c r="C105" s="6" t="s">
        <v>42</v>
      </c>
      <c r="D105" s="6" t="s">
        <v>373</v>
      </c>
      <c r="E105" s="6" t="s">
        <v>228</v>
      </c>
      <c r="F105" s="8">
        <v>1</v>
      </c>
      <c r="G105" s="11"/>
      <c r="H105" s="10">
        <f t="shared" si="2"/>
        <v>0</v>
      </c>
      <c r="K105">
        <f>rekapitulace!H8</f>
        <v>21</v>
      </c>
      <c r="L105">
        <f t="shared" si="3"/>
        <v>0</v>
      </c>
    </row>
    <row r="106" spans="1:12" ht="12.75">
      <c r="A106" s="6">
        <v>61</v>
      </c>
      <c r="B106" s="6" t="s">
        <v>374</v>
      </c>
      <c r="C106" s="6" t="s">
        <v>42</v>
      </c>
      <c r="D106" s="6" t="s">
        <v>375</v>
      </c>
      <c r="E106" s="6" t="s">
        <v>228</v>
      </c>
      <c r="F106" s="8">
        <v>1</v>
      </c>
      <c r="G106" s="11"/>
      <c r="H106" s="10">
        <f t="shared" si="2"/>
        <v>0</v>
      </c>
      <c r="K106">
        <f>rekapitulace!H8</f>
        <v>21</v>
      </c>
      <c r="L106">
        <f t="shared" si="3"/>
        <v>0</v>
      </c>
    </row>
    <row r="107" spans="1:12" ht="12.75">
      <c r="A107" s="6">
        <v>62</v>
      </c>
      <c r="B107" s="6" t="s">
        <v>273</v>
      </c>
      <c r="C107" s="6" t="s">
        <v>42</v>
      </c>
      <c r="D107" s="6" t="s">
        <v>274</v>
      </c>
      <c r="E107" s="6" t="s">
        <v>228</v>
      </c>
      <c r="F107" s="8">
        <v>5</v>
      </c>
      <c r="G107" s="11"/>
      <c r="H107" s="10">
        <f t="shared" si="2"/>
        <v>0</v>
      </c>
      <c r="K107">
        <f>rekapitulace!H8</f>
        <v>21</v>
      </c>
      <c r="L107">
        <f t="shared" si="3"/>
        <v>0</v>
      </c>
    </row>
    <row r="108" spans="1:12" ht="12.75">
      <c r="A108" s="6">
        <v>63</v>
      </c>
      <c r="B108" s="6" t="s">
        <v>275</v>
      </c>
      <c r="C108" s="6" t="s">
        <v>42</v>
      </c>
      <c r="D108" s="6" t="s">
        <v>276</v>
      </c>
      <c r="E108" s="6" t="s">
        <v>228</v>
      </c>
      <c r="F108" s="8">
        <v>5</v>
      </c>
      <c r="G108" s="11"/>
      <c r="H108" s="10">
        <f t="shared" si="2"/>
        <v>0</v>
      </c>
      <c r="K108">
        <f>rekapitulace!H8</f>
        <v>21</v>
      </c>
      <c r="L108">
        <f t="shared" si="3"/>
        <v>0</v>
      </c>
    </row>
    <row r="109" spans="1:12" ht="12.75">
      <c r="A109" s="6">
        <v>64</v>
      </c>
      <c r="B109" s="6" t="s">
        <v>277</v>
      </c>
      <c r="C109" s="6" t="s">
        <v>42</v>
      </c>
      <c r="D109" s="6" t="s">
        <v>278</v>
      </c>
      <c r="E109" s="6" t="s">
        <v>82</v>
      </c>
      <c r="F109" s="8">
        <v>30</v>
      </c>
      <c r="G109" s="11"/>
      <c r="H109" s="10">
        <f t="shared" si="2"/>
        <v>0</v>
      </c>
      <c r="K109">
        <f>rekapitulace!H8</f>
        <v>21</v>
      </c>
      <c r="L109">
        <f t="shared" si="3"/>
        <v>0</v>
      </c>
    </row>
    <row r="110" spans="1:12" ht="25.5">
      <c r="A110" s="6">
        <v>65</v>
      </c>
      <c r="B110" s="6" t="s">
        <v>279</v>
      </c>
      <c r="C110" s="6" t="s">
        <v>42</v>
      </c>
      <c r="D110" s="6" t="s">
        <v>280</v>
      </c>
      <c r="E110" s="6" t="s">
        <v>82</v>
      </c>
      <c r="F110" s="8">
        <v>30</v>
      </c>
      <c r="G110" s="11"/>
      <c r="H110" s="10">
        <f t="shared" si="2"/>
        <v>0</v>
      </c>
      <c r="K110">
        <f>rekapitulace!H8</f>
        <v>21</v>
      </c>
      <c r="L110">
        <f t="shared" si="3"/>
        <v>0</v>
      </c>
    </row>
    <row r="111" spans="1:12" ht="12.75">
      <c r="A111" s="6">
        <v>66</v>
      </c>
      <c r="B111" s="6" t="s">
        <v>281</v>
      </c>
      <c r="C111" s="6" t="s">
        <v>42</v>
      </c>
      <c r="D111" s="6" t="s">
        <v>282</v>
      </c>
      <c r="E111" s="6" t="s">
        <v>82</v>
      </c>
      <c r="F111" s="8">
        <v>100</v>
      </c>
      <c r="G111" s="11"/>
      <c r="H111" s="10">
        <f t="shared" si="2"/>
        <v>0</v>
      </c>
      <c r="K111">
        <f>rekapitulace!H8</f>
        <v>21</v>
      </c>
      <c r="L111">
        <f t="shared" si="3"/>
        <v>0</v>
      </c>
    </row>
    <row r="112" spans="1:12" ht="25.5">
      <c r="A112" s="6">
        <v>67</v>
      </c>
      <c r="B112" s="6" t="s">
        <v>283</v>
      </c>
      <c r="C112" s="6" t="s">
        <v>42</v>
      </c>
      <c r="D112" s="6" t="s">
        <v>284</v>
      </c>
      <c r="E112" s="6" t="s">
        <v>82</v>
      </c>
      <c r="F112" s="8">
        <v>100</v>
      </c>
      <c r="G112" s="11"/>
      <c r="H112" s="10">
        <f t="shared" si="2"/>
        <v>0</v>
      </c>
      <c r="K112">
        <f>rekapitulace!H8</f>
        <v>21</v>
      </c>
      <c r="L112">
        <f t="shared" si="3"/>
        <v>0</v>
      </c>
    </row>
    <row r="113" spans="1:12" ht="12.75">
      <c r="A113" s="6">
        <v>68</v>
      </c>
      <c r="B113" s="6" t="s">
        <v>285</v>
      </c>
      <c r="C113" s="6" t="s">
        <v>42</v>
      </c>
      <c r="D113" s="6" t="s">
        <v>286</v>
      </c>
      <c r="E113" s="6" t="s">
        <v>82</v>
      </c>
      <c r="F113" s="8">
        <v>158</v>
      </c>
      <c r="G113" s="11"/>
      <c r="H113" s="10">
        <f t="shared" si="2"/>
        <v>0</v>
      </c>
      <c r="K113">
        <f>rekapitulace!H8</f>
        <v>21</v>
      </c>
      <c r="L113">
        <f t="shared" si="3"/>
        <v>0</v>
      </c>
    </row>
    <row r="114" spans="1:12" ht="12.75">
      <c r="A114" s="6">
        <v>69</v>
      </c>
      <c r="B114" s="6" t="s">
        <v>288</v>
      </c>
      <c r="C114" s="6" t="s">
        <v>42</v>
      </c>
      <c r="D114" s="6" t="s">
        <v>289</v>
      </c>
      <c r="E114" s="6" t="s">
        <v>82</v>
      </c>
      <c r="F114" s="8">
        <v>158</v>
      </c>
      <c r="G114" s="11"/>
      <c r="H114" s="10">
        <f t="shared" si="2"/>
        <v>0</v>
      </c>
      <c r="K114">
        <f>rekapitulace!H8</f>
        <v>21</v>
      </c>
      <c r="L114">
        <f t="shared" si="3"/>
        <v>0</v>
      </c>
    </row>
    <row r="115" spans="1:12" ht="12.75">
      <c r="A115" s="6">
        <v>70</v>
      </c>
      <c r="B115" s="6" t="s">
        <v>290</v>
      </c>
      <c r="C115" s="6" t="s">
        <v>42</v>
      </c>
      <c r="D115" s="6" t="s">
        <v>291</v>
      </c>
      <c r="E115" s="6" t="s">
        <v>77</v>
      </c>
      <c r="F115" s="8">
        <v>85</v>
      </c>
      <c r="G115" s="11"/>
      <c r="H115" s="10">
        <f t="shared" si="2"/>
        <v>0</v>
      </c>
      <c r="K115">
        <f>rekapitulace!H8</f>
        <v>21</v>
      </c>
      <c r="L115">
        <f t="shared" si="3"/>
        <v>0</v>
      </c>
    </row>
    <row r="116" ht="12.75">
      <c r="D116" s="13" t="s">
        <v>376</v>
      </c>
    </row>
    <row r="117" spans="1:12" ht="25.5">
      <c r="A117" s="6">
        <v>71</v>
      </c>
      <c r="B117" s="6" t="s">
        <v>293</v>
      </c>
      <c r="C117" s="6" t="s">
        <v>42</v>
      </c>
      <c r="D117" s="6" t="s">
        <v>294</v>
      </c>
      <c r="E117" s="6" t="s">
        <v>77</v>
      </c>
      <c r="F117" s="8">
        <v>85</v>
      </c>
      <c r="G117" s="11"/>
      <c r="H117" s="10">
        <f aca="true" t="shared" si="4" ref="H117:H122">ROUND((G117*F117),2)</f>
        <v>0</v>
      </c>
      <c r="K117">
        <f>rekapitulace!H8</f>
        <v>21</v>
      </c>
      <c r="L117">
        <f aca="true" t="shared" si="5" ref="L117:L122">ROUND(K117/100*H117,2)</f>
        <v>0</v>
      </c>
    </row>
    <row r="118" spans="1:12" ht="12.75">
      <c r="A118" s="6">
        <v>72</v>
      </c>
      <c r="B118" s="6" t="s">
        <v>295</v>
      </c>
      <c r="C118" s="6" t="s">
        <v>42</v>
      </c>
      <c r="D118" s="6" t="s">
        <v>296</v>
      </c>
      <c r="E118" s="6" t="s">
        <v>82</v>
      </c>
      <c r="F118" s="8">
        <v>288</v>
      </c>
      <c r="G118" s="11"/>
      <c r="H118" s="10">
        <f t="shared" si="4"/>
        <v>0</v>
      </c>
      <c r="K118">
        <f>rekapitulace!H8</f>
        <v>21</v>
      </c>
      <c r="L118">
        <f t="shared" si="5"/>
        <v>0</v>
      </c>
    </row>
    <row r="119" spans="1:12" ht="12.75">
      <c r="A119" s="6">
        <v>73</v>
      </c>
      <c r="B119" s="6" t="s">
        <v>297</v>
      </c>
      <c r="C119" s="6" t="s">
        <v>42</v>
      </c>
      <c r="D119" s="6" t="s">
        <v>298</v>
      </c>
      <c r="E119" s="6" t="s">
        <v>77</v>
      </c>
      <c r="F119" s="8">
        <v>85</v>
      </c>
      <c r="G119" s="11"/>
      <c r="H119" s="10">
        <f t="shared" si="4"/>
        <v>0</v>
      </c>
      <c r="K119">
        <f>rekapitulace!H8</f>
        <v>21</v>
      </c>
      <c r="L119">
        <f t="shared" si="5"/>
        <v>0</v>
      </c>
    </row>
    <row r="120" spans="1:12" ht="12.75">
      <c r="A120" s="6">
        <v>74</v>
      </c>
      <c r="B120" s="6" t="s">
        <v>309</v>
      </c>
      <c r="C120" s="6" t="s">
        <v>42</v>
      </c>
      <c r="D120" s="6" t="s">
        <v>310</v>
      </c>
      <c r="E120" s="6" t="s">
        <v>82</v>
      </c>
      <c r="F120" s="8">
        <v>7</v>
      </c>
      <c r="G120" s="11"/>
      <c r="H120" s="10">
        <f t="shared" si="4"/>
        <v>0</v>
      </c>
      <c r="K120">
        <f>rekapitulace!H8</f>
        <v>21</v>
      </c>
      <c r="L120">
        <f t="shared" si="5"/>
        <v>0</v>
      </c>
    </row>
    <row r="121" spans="1:12" ht="12.75">
      <c r="A121" s="6">
        <v>75</v>
      </c>
      <c r="B121" s="6" t="s">
        <v>377</v>
      </c>
      <c r="C121" s="6" t="s">
        <v>42</v>
      </c>
      <c r="D121" s="6" t="s">
        <v>378</v>
      </c>
      <c r="E121" s="6" t="s">
        <v>82</v>
      </c>
      <c r="F121" s="8">
        <v>5</v>
      </c>
      <c r="G121" s="11"/>
      <c r="H121" s="10">
        <f t="shared" si="4"/>
        <v>0</v>
      </c>
      <c r="K121">
        <f>rekapitulace!H8</f>
        <v>21</v>
      </c>
      <c r="L121">
        <f t="shared" si="5"/>
        <v>0</v>
      </c>
    </row>
    <row r="122" spans="1:12" ht="12.75">
      <c r="A122" s="6">
        <v>76</v>
      </c>
      <c r="B122" s="6" t="s">
        <v>318</v>
      </c>
      <c r="C122" s="6" t="s">
        <v>42</v>
      </c>
      <c r="D122" s="6" t="s">
        <v>319</v>
      </c>
      <c r="E122" s="6" t="s">
        <v>228</v>
      </c>
      <c r="F122" s="8">
        <v>15</v>
      </c>
      <c r="G122" s="11"/>
      <c r="H122" s="10">
        <f t="shared" si="4"/>
        <v>0</v>
      </c>
      <c r="K122">
        <f>rekapitulace!H8</f>
        <v>21</v>
      </c>
      <c r="L122">
        <f t="shared" si="5"/>
        <v>0</v>
      </c>
    </row>
    <row r="123" spans="1:12" ht="12.75" customHeight="1">
      <c r="A123" s="12"/>
      <c r="B123" s="12"/>
      <c r="C123" s="12" t="s">
        <v>248</v>
      </c>
      <c r="D123" s="12" t="s">
        <v>247</v>
      </c>
      <c r="E123" s="12"/>
      <c r="F123" s="12"/>
      <c r="G123" s="12"/>
      <c r="H123" s="12">
        <f>SUM(H98:H122)</f>
        <v>0</v>
      </c>
      <c r="L123">
        <f>SUM(L98:L122)</f>
        <v>0</v>
      </c>
    </row>
    <row r="125" spans="1:8" ht="12.75" customHeight="1">
      <c r="A125" s="7"/>
      <c r="B125" s="7"/>
      <c r="C125" s="7" t="s">
        <v>323</v>
      </c>
      <c r="D125" s="7" t="s">
        <v>322</v>
      </c>
      <c r="E125" s="7"/>
      <c r="F125" s="9"/>
      <c r="G125" s="7"/>
      <c r="H125" s="9"/>
    </row>
    <row r="126" spans="1:12" ht="12.75">
      <c r="A126" s="6">
        <v>77</v>
      </c>
      <c r="B126" s="6" t="s">
        <v>324</v>
      </c>
      <c r="C126" s="6" t="s">
        <v>42</v>
      </c>
      <c r="D126" s="6" t="s">
        <v>325</v>
      </c>
      <c r="E126" s="6" t="s">
        <v>88</v>
      </c>
      <c r="F126" s="8">
        <v>448.002</v>
      </c>
      <c r="G126" s="11"/>
      <c r="H126" s="10">
        <f>ROUND((G126*F126),2)</f>
        <v>0</v>
      </c>
      <c r="K126">
        <f>rekapitulace!H8</f>
        <v>21</v>
      </c>
      <c r="L126">
        <f>ROUND(K126/100*H126,2)</f>
        <v>0</v>
      </c>
    </row>
    <row r="127" spans="1:12" ht="12.75">
      <c r="A127" s="6">
        <v>78</v>
      </c>
      <c r="B127" s="6" t="s">
        <v>326</v>
      </c>
      <c r="C127" s="6" t="s">
        <v>42</v>
      </c>
      <c r="D127" s="6" t="s">
        <v>327</v>
      </c>
      <c r="E127" s="6" t="s">
        <v>88</v>
      </c>
      <c r="F127" s="8">
        <v>8512.038</v>
      </c>
      <c r="G127" s="11"/>
      <c r="H127" s="10">
        <f>ROUND((G127*F127),2)</f>
        <v>0</v>
      </c>
      <c r="K127">
        <f>rekapitulace!H8</f>
        <v>21</v>
      </c>
      <c r="L127">
        <f>ROUND(K127/100*H127,2)</f>
        <v>0</v>
      </c>
    </row>
    <row r="128" ht="12.75">
      <c r="D128" s="13" t="s">
        <v>379</v>
      </c>
    </row>
    <row r="129" spans="1:12" ht="12.75">
      <c r="A129" s="6">
        <v>79</v>
      </c>
      <c r="B129" s="6" t="s">
        <v>331</v>
      </c>
      <c r="C129" s="6" t="s">
        <v>42</v>
      </c>
      <c r="D129" s="6" t="s">
        <v>332</v>
      </c>
      <c r="E129" s="6" t="s">
        <v>88</v>
      </c>
      <c r="F129" s="8">
        <v>448.002</v>
      </c>
      <c r="G129" s="11"/>
      <c r="H129" s="10">
        <f>ROUND((G129*F129),2)</f>
        <v>0</v>
      </c>
      <c r="K129">
        <f>rekapitulace!H8</f>
        <v>21</v>
      </c>
      <c r="L129">
        <f>ROUND(K129/100*H129,2)</f>
        <v>0</v>
      </c>
    </row>
    <row r="130" spans="1:12" ht="12.75" customHeight="1">
      <c r="A130" s="12"/>
      <c r="B130" s="12"/>
      <c r="C130" s="12" t="s">
        <v>323</v>
      </c>
      <c r="D130" s="12" t="s">
        <v>322</v>
      </c>
      <c r="E130" s="12"/>
      <c r="F130" s="12"/>
      <c r="G130" s="12"/>
      <c r="H130" s="12">
        <f>SUM(H126:H129)</f>
        <v>0</v>
      </c>
      <c r="L130">
        <f>SUM(L126:L129)</f>
        <v>0</v>
      </c>
    </row>
    <row r="132" spans="1:8" ht="12.75" customHeight="1">
      <c r="A132" s="7"/>
      <c r="B132" s="7"/>
      <c r="C132" s="7" t="s">
        <v>334</v>
      </c>
      <c r="D132" s="7" t="s">
        <v>333</v>
      </c>
      <c r="E132" s="7"/>
      <c r="F132" s="9"/>
      <c r="G132" s="7"/>
      <c r="H132" s="9"/>
    </row>
    <row r="133" spans="1:12" ht="25.5">
      <c r="A133" s="6">
        <v>80</v>
      </c>
      <c r="B133" s="6" t="s">
        <v>335</v>
      </c>
      <c r="C133" s="6" t="s">
        <v>42</v>
      </c>
      <c r="D133" s="6" t="s">
        <v>336</v>
      </c>
      <c r="E133" s="6" t="s">
        <v>88</v>
      </c>
      <c r="F133" s="8">
        <v>80.051</v>
      </c>
      <c r="G133" s="11"/>
      <c r="H133" s="10">
        <f>ROUND((G133*F133),2)</f>
        <v>0</v>
      </c>
      <c r="K133">
        <f>rekapitulace!H8</f>
        <v>21</v>
      </c>
      <c r="L133">
        <f>ROUND(K133/100*H133,2)</f>
        <v>0</v>
      </c>
    </row>
    <row r="134" spans="1:12" ht="12.75" customHeight="1">
      <c r="A134" s="12"/>
      <c r="B134" s="12"/>
      <c r="C134" s="12" t="s">
        <v>334</v>
      </c>
      <c r="D134" s="12" t="s">
        <v>333</v>
      </c>
      <c r="E134" s="12"/>
      <c r="F134" s="12"/>
      <c r="G134" s="12"/>
      <c r="H134" s="12">
        <f>SUM(H133:H133)</f>
        <v>0</v>
      </c>
      <c r="L134">
        <f>SUM(L133:L133)</f>
        <v>0</v>
      </c>
    </row>
    <row r="136" spans="1:12" ht="12.75" customHeight="1">
      <c r="A136" s="12"/>
      <c r="B136" s="12"/>
      <c r="C136" s="12"/>
      <c r="D136" s="12" t="s">
        <v>65</v>
      </c>
      <c r="E136" s="12"/>
      <c r="F136" s="12"/>
      <c r="G136" s="12"/>
      <c r="H136" s="12">
        <f>+H50+H55+H60+H80+H95+H123+H130+H134</f>
        <v>0</v>
      </c>
      <c r="L136">
        <f>+L50+L55+L60+L80+L95+L123+L130+L134</f>
        <v>0</v>
      </c>
    </row>
    <row r="138" spans="1:8" ht="12.75" customHeight="1">
      <c r="A138" s="7" t="s">
        <v>66</v>
      </c>
      <c r="B138" s="7"/>
      <c r="C138" s="7"/>
      <c r="D138" s="7"/>
      <c r="E138" s="7"/>
      <c r="F138" s="7"/>
      <c r="G138" s="7"/>
      <c r="H138" s="7"/>
    </row>
    <row r="139" spans="1:8" ht="12.75" customHeight="1">
      <c r="A139" s="7"/>
      <c r="B139" s="7"/>
      <c r="C139" s="7"/>
      <c r="D139" s="7" t="s">
        <v>67</v>
      </c>
      <c r="E139" s="7"/>
      <c r="F139" s="7"/>
      <c r="G139" s="7"/>
      <c r="H139" s="7"/>
    </row>
    <row r="140" spans="1:12" ht="12.75" customHeight="1">
      <c r="A140" s="12"/>
      <c r="B140" s="12"/>
      <c r="C140" s="12"/>
      <c r="D140" s="12" t="s">
        <v>68</v>
      </c>
      <c r="E140" s="12"/>
      <c r="F140" s="12"/>
      <c r="G140" s="12"/>
      <c r="H140" s="12">
        <v>0</v>
      </c>
      <c r="L140">
        <v>0</v>
      </c>
    </row>
    <row r="141" spans="1:8" ht="12.75" customHeight="1">
      <c r="A141" s="7"/>
      <c r="B141" s="7"/>
      <c r="C141" s="7"/>
      <c r="D141" s="7" t="s">
        <v>69</v>
      </c>
      <c r="E141" s="7"/>
      <c r="F141" s="7"/>
      <c r="G141" s="7"/>
      <c r="H141" s="7"/>
    </row>
    <row r="142" spans="1:12" ht="12.75" customHeight="1">
      <c r="A142" s="12"/>
      <c r="B142" s="12"/>
      <c r="C142" s="12"/>
      <c r="D142" s="12" t="s">
        <v>70</v>
      </c>
      <c r="E142" s="12"/>
      <c r="F142" s="12"/>
      <c r="G142" s="12"/>
      <c r="H142" s="12">
        <v>0</v>
      </c>
      <c r="L142">
        <v>0</v>
      </c>
    </row>
    <row r="143" spans="1:12" ht="12.75" customHeight="1">
      <c r="A143" s="12"/>
      <c r="B143" s="12"/>
      <c r="C143" s="12"/>
      <c r="D143" s="12" t="s">
        <v>71</v>
      </c>
      <c r="E143" s="12"/>
      <c r="F143" s="12"/>
      <c r="G143" s="12"/>
      <c r="H143" s="12">
        <f>H140+H142</f>
        <v>0</v>
      </c>
      <c r="L143">
        <f>L140+L142</f>
        <v>0</v>
      </c>
    </row>
    <row r="145" spans="1:12" ht="12.75" customHeight="1">
      <c r="A145" s="12"/>
      <c r="B145" s="12"/>
      <c r="C145" s="12"/>
      <c r="D145" s="12" t="s">
        <v>71</v>
      </c>
      <c r="E145" s="12"/>
      <c r="F145" s="12"/>
      <c r="G145" s="12"/>
      <c r="H145" s="12">
        <f>H136+H143</f>
        <v>0</v>
      </c>
      <c r="L145">
        <f>L136+L143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3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380</v>
      </c>
      <c r="D5" s="5" t="s">
        <v>381</v>
      </c>
      <c r="E5" s="5"/>
    </row>
    <row r="6" spans="1:5" ht="12.75" customHeight="1">
      <c r="A6" t="s">
        <v>18</v>
      </c>
      <c r="C6" s="5" t="s">
        <v>380</v>
      </c>
      <c r="D6" s="5" t="s">
        <v>381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74</v>
      </c>
      <c r="E11" s="7"/>
      <c r="F11" s="9"/>
      <c r="G11" s="7"/>
      <c r="H11" s="9"/>
    </row>
    <row r="12" spans="1:12" ht="12.75">
      <c r="A12" s="6">
        <v>1</v>
      </c>
      <c r="B12" s="6" t="s">
        <v>84</v>
      </c>
      <c r="C12" s="6" t="s">
        <v>42</v>
      </c>
      <c r="D12" s="6" t="s">
        <v>85</v>
      </c>
      <c r="E12" s="6" t="s">
        <v>77</v>
      </c>
      <c r="F12" s="8">
        <v>8742.5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86</v>
      </c>
      <c r="C13" s="6" t="s">
        <v>42</v>
      </c>
      <c r="D13" s="6" t="s">
        <v>87</v>
      </c>
      <c r="E13" s="6" t="s">
        <v>88</v>
      </c>
      <c r="F13" s="8">
        <v>305.988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89</v>
      </c>
      <c r="C14" s="6" t="s">
        <v>42</v>
      </c>
      <c r="D14" s="6" t="s">
        <v>90</v>
      </c>
      <c r="E14" s="6" t="s">
        <v>91</v>
      </c>
      <c r="F14" s="8">
        <v>4121.563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51">
      <c r="D15" s="14" t="s">
        <v>382</v>
      </c>
    </row>
    <row r="16" spans="1:12" ht="12.75">
      <c r="A16" s="6">
        <v>4</v>
      </c>
      <c r="B16" s="6" t="s">
        <v>93</v>
      </c>
      <c r="C16" s="6" t="s">
        <v>42</v>
      </c>
      <c r="D16" s="6" t="s">
        <v>94</v>
      </c>
      <c r="E16" s="6" t="s">
        <v>91</v>
      </c>
      <c r="F16" s="8">
        <v>12364.688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3" t="s">
        <v>383</v>
      </c>
    </row>
    <row r="18" spans="1:12" ht="12.75">
      <c r="A18" s="6">
        <v>5</v>
      </c>
      <c r="B18" s="6" t="s">
        <v>96</v>
      </c>
      <c r="C18" s="6" t="s">
        <v>42</v>
      </c>
      <c r="D18" s="6" t="s">
        <v>97</v>
      </c>
      <c r="E18" s="6" t="s">
        <v>91</v>
      </c>
      <c r="F18" s="8">
        <v>6182.344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spans="1:12" ht="12.75">
      <c r="A19" s="6">
        <v>6</v>
      </c>
      <c r="B19" s="6" t="s">
        <v>103</v>
      </c>
      <c r="C19" s="6" t="s">
        <v>42</v>
      </c>
      <c r="D19" s="6" t="s">
        <v>104</v>
      </c>
      <c r="E19" s="6" t="s">
        <v>91</v>
      </c>
      <c r="F19" s="8">
        <v>103.88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12.75">
      <c r="D20" s="13" t="s">
        <v>384</v>
      </c>
    </row>
    <row r="21" spans="1:12" ht="12.75">
      <c r="A21" s="6">
        <v>7</v>
      </c>
      <c r="B21" s="6" t="s">
        <v>106</v>
      </c>
      <c r="C21" s="6" t="s">
        <v>42</v>
      </c>
      <c r="D21" s="6" t="s">
        <v>107</v>
      </c>
      <c r="E21" s="6" t="s">
        <v>91</v>
      </c>
      <c r="F21" s="8">
        <v>51.94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spans="1:12" ht="12.75">
      <c r="A22" s="6">
        <v>8</v>
      </c>
      <c r="B22" s="6" t="s">
        <v>108</v>
      </c>
      <c r="C22" s="6" t="s">
        <v>42</v>
      </c>
      <c r="D22" s="6" t="s">
        <v>109</v>
      </c>
      <c r="E22" s="6" t="s">
        <v>91</v>
      </c>
      <c r="F22" s="8">
        <v>550.15</v>
      </c>
      <c r="G22" s="11"/>
      <c r="H22" s="10">
        <f>ROUND((G22*F22),2)</f>
        <v>0</v>
      </c>
      <c r="K22">
        <f>rekapitulace!H8</f>
        <v>21</v>
      </c>
      <c r="L22">
        <f>ROUND(K22/100*H22,2)</f>
        <v>0</v>
      </c>
    </row>
    <row r="23" ht="51">
      <c r="D23" s="13" t="s">
        <v>385</v>
      </c>
    </row>
    <row r="24" spans="1:12" ht="12.75">
      <c r="A24" s="6">
        <v>9</v>
      </c>
      <c r="B24" s="6" t="s">
        <v>111</v>
      </c>
      <c r="C24" s="6" t="s">
        <v>42</v>
      </c>
      <c r="D24" s="6" t="s">
        <v>112</v>
      </c>
      <c r="E24" s="6" t="s">
        <v>91</v>
      </c>
      <c r="F24" s="8">
        <v>275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spans="1:12" ht="12.75">
      <c r="A25" s="6">
        <v>10</v>
      </c>
      <c r="B25" s="6" t="s">
        <v>386</v>
      </c>
      <c r="C25" s="6" t="s">
        <v>42</v>
      </c>
      <c r="D25" s="6" t="s">
        <v>387</v>
      </c>
      <c r="E25" s="6" t="s">
        <v>77</v>
      </c>
      <c r="F25" s="8">
        <v>546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38.25">
      <c r="D26" s="13" t="s">
        <v>388</v>
      </c>
    </row>
    <row r="27" spans="1:12" ht="12.75">
      <c r="A27" s="6">
        <v>11</v>
      </c>
      <c r="B27" s="6" t="s">
        <v>389</v>
      </c>
      <c r="C27" s="6" t="s">
        <v>42</v>
      </c>
      <c r="D27" s="6" t="s">
        <v>390</v>
      </c>
      <c r="E27" s="6" t="s">
        <v>77</v>
      </c>
      <c r="F27" s="8">
        <v>546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38.25">
      <c r="D28" s="13" t="s">
        <v>388</v>
      </c>
    </row>
    <row r="29" spans="1:12" ht="12.75">
      <c r="A29" s="6">
        <v>12</v>
      </c>
      <c r="B29" s="6" t="s">
        <v>391</v>
      </c>
      <c r="C29" s="6" t="s">
        <v>42</v>
      </c>
      <c r="D29" s="6" t="s">
        <v>392</v>
      </c>
      <c r="E29" s="6" t="s">
        <v>91</v>
      </c>
      <c r="F29" s="8">
        <v>550.15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spans="1:12" ht="12.75">
      <c r="A30" s="6">
        <v>13</v>
      </c>
      <c r="B30" s="6" t="s">
        <v>123</v>
      </c>
      <c r="C30" s="6" t="s">
        <v>42</v>
      </c>
      <c r="D30" s="6" t="s">
        <v>124</v>
      </c>
      <c r="E30" s="6" t="s">
        <v>91</v>
      </c>
      <c r="F30" s="8">
        <v>13086.34</v>
      </c>
      <c r="G30" s="11"/>
      <c r="H30" s="10">
        <f>ROUND((G30*F30),2)</f>
        <v>0</v>
      </c>
      <c r="K30">
        <f>rekapitulace!H8</f>
        <v>21</v>
      </c>
      <c r="L30">
        <f>ROUND(K30/100*H30,2)</f>
        <v>0</v>
      </c>
    </row>
    <row r="31" ht="63.75">
      <c r="D31" s="13" t="s">
        <v>393</v>
      </c>
    </row>
    <row r="32" spans="1:12" ht="12.75">
      <c r="A32" s="6">
        <v>14</v>
      </c>
      <c r="B32" s="6" t="s">
        <v>126</v>
      </c>
      <c r="C32" s="6" t="s">
        <v>42</v>
      </c>
      <c r="D32" s="6" t="s">
        <v>127</v>
      </c>
      <c r="E32" s="6" t="s">
        <v>91</v>
      </c>
      <c r="F32" s="8">
        <v>10440.41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12.75">
      <c r="D33" s="13" t="s">
        <v>394</v>
      </c>
    </row>
    <row r="34" spans="1:12" ht="25.5">
      <c r="A34" s="6">
        <v>15</v>
      </c>
      <c r="B34" s="6" t="s">
        <v>129</v>
      </c>
      <c r="C34" s="6" t="s">
        <v>42</v>
      </c>
      <c r="D34" s="6" t="s">
        <v>130</v>
      </c>
      <c r="E34" s="6" t="s">
        <v>91</v>
      </c>
      <c r="F34" s="8">
        <v>104404.1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spans="1:12" ht="12.75">
      <c r="A35" s="6">
        <v>16</v>
      </c>
      <c r="B35" s="6" t="s">
        <v>131</v>
      </c>
      <c r="C35" s="6" t="s">
        <v>42</v>
      </c>
      <c r="D35" s="6" t="s">
        <v>132</v>
      </c>
      <c r="E35" s="6" t="s">
        <v>91</v>
      </c>
      <c r="F35" s="8">
        <v>8455.47</v>
      </c>
      <c r="G35" s="11"/>
      <c r="H35" s="10">
        <f>ROUND((G35*F35),2)</f>
        <v>0</v>
      </c>
      <c r="K35">
        <f>rekapitulace!H8</f>
        <v>21</v>
      </c>
      <c r="L35">
        <f>ROUND(K35/100*H35,2)</f>
        <v>0</v>
      </c>
    </row>
    <row r="36" ht="51">
      <c r="D36" s="13" t="s">
        <v>395</v>
      </c>
    </row>
    <row r="37" spans="1:12" ht="12.75">
      <c r="A37" s="6">
        <v>17</v>
      </c>
      <c r="B37" s="6" t="s">
        <v>134</v>
      </c>
      <c r="C37" s="6" t="s">
        <v>42</v>
      </c>
      <c r="D37" s="6" t="s">
        <v>135</v>
      </c>
      <c r="E37" s="6" t="s">
        <v>91</v>
      </c>
      <c r="F37" s="8">
        <v>6440.25</v>
      </c>
      <c r="G37" s="11"/>
      <c r="H37" s="10">
        <f>ROUND((G37*F37),2)</f>
        <v>0</v>
      </c>
      <c r="K37">
        <f>rekapitulace!H8</f>
        <v>21</v>
      </c>
      <c r="L37">
        <f>ROUND(K37/100*H37,2)</f>
        <v>0</v>
      </c>
    </row>
    <row r="38" ht="12.75">
      <c r="D38" s="13" t="s">
        <v>396</v>
      </c>
    </row>
    <row r="39" spans="1:12" ht="12.75">
      <c r="A39" s="6">
        <v>18</v>
      </c>
      <c r="B39" s="6" t="s">
        <v>137</v>
      </c>
      <c r="C39" s="6" t="s">
        <v>42</v>
      </c>
      <c r="D39" s="6" t="s">
        <v>138</v>
      </c>
      <c r="E39" s="6" t="s">
        <v>91</v>
      </c>
      <c r="F39" s="8">
        <v>10440.41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spans="1:12" ht="12.75">
      <c r="A40" s="6">
        <v>19</v>
      </c>
      <c r="B40" s="6" t="s">
        <v>139</v>
      </c>
      <c r="C40" s="6" t="s">
        <v>42</v>
      </c>
      <c r="D40" s="6" t="s">
        <v>140</v>
      </c>
      <c r="E40" s="6" t="s">
        <v>88</v>
      </c>
      <c r="F40" s="8">
        <v>17748.7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spans="1:12" ht="12.75">
      <c r="A41" s="6">
        <v>20</v>
      </c>
      <c r="B41" s="6" t="s">
        <v>141</v>
      </c>
      <c r="C41" s="6" t="s">
        <v>42</v>
      </c>
      <c r="D41" s="6" t="s">
        <v>142</v>
      </c>
      <c r="E41" s="6" t="s">
        <v>91</v>
      </c>
      <c r="F41" s="8">
        <v>368.1</v>
      </c>
      <c r="G41" s="11"/>
      <c r="H41" s="10">
        <f>ROUND((G41*F41),2)</f>
        <v>0</v>
      </c>
      <c r="K41">
        <f>rekapitulace!H8</f>
        <v>21</v>
      </c>
      <c r="L41">
        <f>ROUND(K41/100*H41,2)</f>
        <v>0</v>
      </c>
    </row>
    <row r="42" ht="140.25">
      <c r="D42" s="14" t="s">
        <v>397</v>
      </c>
    </row>
    <row r="43" spans="1:12" ht="12.75">
      <c r="A43" s="6">
        <v>21</v>
      </c>
      <c r="B43" s="6" t="s">
        <v>144</v>
      </c>
      <c r="C43" s="6" t="s">
        <v>42</v>
      </c>
      <c r="D43" s="6" t="s">
        <v>145</v>
      </c>
      <c r="E43" s="6" t="s">
        <v>88</v>
      </c>
      <c r="F43" s="8">
        <v>249.504</v>
      </c>
      <c r="G43" s="11"/>
      <c r="H43" s="10">
        <f>ROUND((G43*F43),2)</f>
        <v>0</v>
      </c>
      <c r="K43">
        <f>rekapitulace!H8</f>
        <v>21</v>
      </c>
      <c r="L43">
        <f>ROUND(K43/100*H43,2)</f>
        <v>0</v>
      </c>
    </row>
    <row r="44" spans="1:12" ht="12.75">
      <c r="A44" s="6">
        <v>22</v>
      </c>
      <c r="B44" s="6" t="s">
        <v>148</v>
      </c>
      <c r="C44" s="6" t="s">
        <v>42</v>
      </c>
      <c r="D44" s="6" t="s">
        <v>149</v>
      </c>
      <c r="E44" s="6" t="s">
        <v>77</v>
      </c>
      <c r="F44" s="8">
        <v>1678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ht="12.75">
      <c r="D45" s="13" t="s">
        <v>398</v>
      </c>
    </row>
    <row r="46" spans="1:12" ht="12.75">
      <c r="A46" s="6">
        <v>23</v>
      </c>
      <c r="B46" s="6" t="s">
        <v>150</v>
      </c>
      <c r="C46" s="6" t="s">
        <v>42</v>
      </c>
      <c r="D46" s="6" t="s">
        <v>151</v>
      </c>
      <c r="E46" s="6" t="s">
        <v>77</v>
      </c>
      <c r="F46" s="8">
        <v>8778</v>
      </c>
      <c r="G46" s="11"/>
      <c r="H46" s="10">
        <f>ROUND((G46*F46),2)</f>
        <v>0</v>
      </c>
      <c r="K46">
        <f>rekapitulace!H8</f>
        <v>21</v>
      </c>
      <c r="L46">
        <f>ROUND(K46/100*H46,2)</f>
        <v>0</v>
      </c>
    </row>
    <row r="47" spans="1:12" ht="12.75">
      <c r="A47" s="6">
        <v>24</v>
      </c>
      <c r="B47" s="6" t="s">
        <v>152</v>
      </c>
      <c r="C47" s="6" t="s">
        <v>42</v>
      </c>
      <c r="D47" s="6" t="s">
        <v>153</v>
      </c>
      <c r="E47" s="6" t="s">
        <v>77</v>
      </c>
      <c r="F47" s="8">
        <v>8742.5</v>
      </c>
      <c r="G47" s="11"/>
      <c r="H47" s="10">
        <f>ROUND((G47*F47),2)</f>
        <v>0</v>
      </c>
      <c r="K47">
        <f>rekapitulace!H8</f>
        <v>21</v>
      </c>
      <c r="L47">
        <f>ROUND(K47/100*H47,2)</f>
        <v>0</v>
      </c>
    </row>
    <row r="48" spans="1:12" ht="12.75">
      <c r="A48" s="6">
        <v>25</v>
      </c>
      <c r="B48" s="6" t="s">
        <v>154</v>
      </c>
      <c r="C48" s="6" t="s">
        <v>42</v>
      </c>
      <c r="D48" s="6" t="s">
        <v>155</v>
      </c>
      <c r="E48" s="6" t="s">
        <v>77</v>
      </c>
      <c r="F48" s="8">
        <v>7100</v>
      </c>
      <c r="G48" s="11"/>
      <c r="H48" s="10">
        <f>ROUND((G48*F48),2)</f>
        <v>0</v>
      </c>
      <c r="K48">
        <f>rekapitulace!H8</f>
        <v>21</v>
      </c>
      <c r="L48">
        <f>ROUND(K48/100*H48,2)</f>
        <v>0</v>
      </c>
    </row>
    <row r="49" spans="1:12" ht="12.75">
      <c r="A49" s="6">
        <v>26</v>
      </c>
      <c r="B49" s="6" t="s">
        <v>156</v>
      </c>
      <c r="C49" s="6" t="s">
        <v>42</v>
      </c>
      <c r="D49" s="6" t="s">
        <v>157</v>
      </c>
      <c r="E49" s="6" t="s">
        <v>77</v>
      </c>
      <c r="F49" s="8">
        <v>7100</v>
      </c>
      <c r="G49" s="11"/>
      <c r="H49" s="10">
        <f>ROUND((G49*F49),2)</f>
        <v>0</v>
      </c>
      <c r="K49">
        <f>rekapitulace!H8</f>
        <v>21</v>
      </c>
      <c r="L49">
        <f>ROUND(K49/100*H49,2)</f>
        <v>0</v>
      </c>
    </row>
    <row r="50" spans="1:12" ht="12.75" customHeight="1">
      <c r="A50" s="12"/>
      <c r="B50" s="12"/>
      <c r="C50" s="12" t="s">
        <v>24</v>
      </c>
      <c r="D50" s="12" t="s">
        <v>74</v>
      </c>
      <c r="E50" s="12"/>
      <c r="F50" s="12"/>
      <c r="G50" s="12"/>
      <c r="H50" s="12">
        <f>SUM(H12:H49)</f>
        <v>0</v>
      </c>
      <c r="L50">
        <f>SUM(L12:L49)</f>
        <v>0</v>
      </c>
    </row>
    <row r="52" spans="1:8" ht="12.75" customHeight="1">
      <c r="A52" s="7"/>
      <c r="B52" s="7"/>
      <c r="C52" s="7" t="s">
        <v>34</v>
      </c>
      <c r="D52" s="7" t="s">
        <v>158</v>
      </c>
      <c r="E52" s="7"/>
      <c r="F52" s="9"/>
      <c r="G52" s="7"/>
      <c r="H52" s="9"/>
    </row>
    <row r="53" spans="1:12" ht="25.5">
      <c r="A53" s="6">
        <v>27</v>
      </c>
      <c r="B53" s="6" t="s">
        <v>159</v>
      </c>
      <c r="C53" s="6" t="s">
        <v>42</v>
      </c>
      <c r="D53" s="6" t="s">
        <v>160</v>
      </c>
      <c r="E53" s="6" t="s">
        <v>91</v>
      </c>
      <c r="F53" s="8">
        <v>103.88</v>
      </c>
      <c r="G53" s="11"/>
      <c r="H53" s="10">
        <f>ROUND((G53*F53),2)</f>
        <v>0</v>
      </c>
      <c r="K53">
        <f>rekapitulace!H8</f>
        <v>21</v>
      </c>
      <c r="L53">
        <f>ROUND(K53/100*H53,2)</f>
        <v>0</v>
      </c>
    </row>
    <row r="54" spans="1:12" ht="12.75">
      <c r="A54" s="6">
        <v>28</v>
      </c>
      <c r="B54" s="6" t="s">
        <v>162</v>
      </c>
      <c r="C54" s="6" t="s">
        <v>42</v>
      </c>
      <c r="D54" s="6" t="s">
        <v>163</v>
      </c>
      <c r="E54" s="6" t="s">
        <v>82</v>
      </c>
      <c r="F54" s="8">
        <v>848</v>
      </c>
      <c r="G54" s="11"/>
      <c r="H54" s="10">
        <f>ROUND((G54*F54),2)</f>
        <v>0</v>
      </c>
      <c r="K54">
        <f>rekapitulace!H8</f>
        <v>21</v>
      </c>
      <c r="L54">
        <f>ROUND(K54/100*H54,2)</f>
        <v>0</v>
      </c>
    </row>
    <row r="55" spans="1:12" ht="12.75" customHeight="1">
      <c r="A55" s="12"/>
      <c r="B55" s="12"/>
      <c r="C55" s="12" t="s">
        <v>34</v>
      </c>
      <c r="D55" s="12" t="s">
        <v>158</v>
      </c>
      <c r="E55" s="12"/>
      <c r="F55" s="12"/>
      <c r="G55" s="12"/>
      <c r="H55" s="12">
        <f>SUM(H53:H54)</f>
        <v>0</v>
      </c>
      <c r="L55">
        <f>SUM(L53:L54)</f>
        <v>0</v>
      </c>
    </row>
    <row r="57" spans="1:8" ht="12.75" customHeight="1">
      <c r="A57" s="7"/>
      <c r="B57" s="7"/>
      <c r="C57" s="7" t="s">
        <v>36</v>
      </c>
      <c r="D57" s="7" t="s">
        <v>171</v>
      </c>
      <c r="E57" s="7"/>
      <c r="F57" s="9"/>
      <c r="G57" s="7"/>
      <c r="H57" s="9"/>
    </row>
    <row r="58" spans="1:12" ht="12.75">
      <c r="A58" s="6">
        <v>29</v>
      </c>
      <c r="B58" s="6" t="s">
        <v>172</v>
      </c>
      <c r="C58" s="6" t="s">
        <v>42</v>
      </c>
      <c r="D58" s="6" t="s">
        <v>173</v>
      </c>
      <c r="E58" s="6" t="s">
        <v>77</v>
      </c>
      <c r="F58" s="8">
        <v>16.5</v>
      </c>
      <c r="G58" s="11"/>
      <c r="H58" s="10">
        <f>ROUND((G58*F58),2)</f>
        <v>0</v>
      </c>
      <c r="K58">
        <f>rekapitulace!H8</f>
        <v>21</v>
      </c>
      <c r="L58">
        <f>ROUND(K58/100*H58,2)</f>
        <v>0</v>
      </c>
    </row>
    <row r="59" spans="1:12" ht="12.75">
      <c r="A59" s="6">
        <v>30</v>
      </c>
      <c r="B59" s="6" t="s">
        <v>174</v>
      </c>
      <c r="C59" s="6" t="s">
        <v>42</v>
      </c>
      <c r="D59" s="6" t="s">
        <v>175</v>
      </c>
      <c r="E59" s="6" t="s">
        <v>91</v>
      </c>
      <c r="F59" s="8">
        <v>13.87</v>
      </c>
      <c r="G59" s="11"/>
      <c r="H59" s="10">
        <f>ROUND((G59*F59),2)</f>
        <v>0</v>
      </c>
      <c r="K59">
        <f>rekapitulace!H8</f>
        <v>21</v>
      </c>
      <c r="L59">
        <f>ROUND(K59/100*H59,2)</f>
        <v>0</v>
      </c>
    </row>
    <row r="60" ht="38.25">
      <c r="D60" s="13" t="s">
        <v>399</v>
      </c>
    </row>
    <row r="61" spans="1:12" ht="12.75">
      <c r="A61" s="6">
        <v>31</v>
      </c>
      <c r="B61" s="6" t="s">
        <v>177</v>
      </c>
      <c r="C61" s="6" t="s">
        <v>42</v>
      </c>
      <c r="D61" s="6" t="s">
        <v>178</v>
      </c>
      <c r="E61" s="6" t="s">
        <v>91</v>
      </c>
      <c r="F61" s="8">
        <v>22.21</v>
      </c>
      <c r="G61" s="11"/>
      <c r="H61" s="10">
        <f>ROUND((G61*F61),2)</f>
        <v>0</v>
      </c>
      <c r="K61">
        <f>rekapitulace!H8</f>
        <v>21</v>
      </c>
      <c r="L61">
        <f>ROUND(K61/100*H61,2)</f>
        <v>0</v>
      </c>
    </row>
    <row r="62" ht="38.25">
      <c r="D62" s="13" t="s">
        <v>400</v>
      </c>
    </row>
    <row r="63" spans="1:12" ht="12.75" customHeight="1">
      <c r="A63" s="12"/>
      <c r="B63" s="12"/>
      <c r="C63" s="12" t="s">
        <v>36</v>
      </c>
      <c r="D63" s="12" t="s">
        <v>171</v>
      </c>
      <c r="E63" s="12"/>
      <c r="F63" s="12"/>
      <c r="G63" s="12"/>
      <c r="H63" s="12">
        <f>SUM(H58:H62)</f>
        <v>0</v>
      </c>
      <c r="L63">
        <f>SUM(L58:L62)</f>
        <v>0</v>
      </c>
    </row>
    <row r="65" spans="1:8" ht="12.75" customHeight="1">
      <c r="A65" s="7"/>
      <c r="B65" s="7"/>
      <c r="C65" s="7" t="s">
        <v>37</v>
      </c>
      <c r="D65" s="7" t="s">
        <v>180</v>
      </c>
      <c r="E65" s="7"/>
      <c r="F65" s="9"/>
      <c r="G65" s="7"/>
      <c r="H65" s="9"/>
    </row>
    <row r="66" spans="1:12" ht="12.75">
      <c r="A66" s="6">
        <v>32</v>
      </c>
      <c r="B66" s="6" t="s">
        <v>401</v>
      </c>
      <c r="C66" s="6" t="s">
        <v>42</v>
      </c>
      <c r="D66" s="6" t="s">
        <v>402</v>
      </c>
      <c r="E66" s="6" t="s">
        <v>77</v>
      </c>
      <c r="F66" s="8">
        <v>72</v>
      </c>
      <c r="G66" s="11"/>
      <c r="H66" s="10">
        <f>ROUND((G66*F66),2)</f>
        <v>0</v>
      </c>
      <c r="K66">
        <f>rekapitulace!H8</f>
        <v>21</v>
      </c>
      <c r="L66">
        <f>ROUND(K66/100*H66,2)</f>
        <v>0</v>
      </c>
    </row>
    <row r="67" ht="12.75">
      <c r="D67" s="13" t="s">
        <v>403</v>
      </c>
    </row>
    <row r="68" spans="1:12" ht="12.75">
      <c r="A68" s="6">
        <v>33</v>
      </c>
      <c r="B68" s="6" t="s">
        <v>183</v>
      </c>
      <c r="C68" s="6" t="s">
        <v>42</v>
      </c>
      <c r="D68" s="6" t="s">
        <v>184</v>
      </c>
      <c r="E68" s="6" t="s">
        <v>77</v>
      </c>
      <c r="F68" s="8">
        <v>8742.51</v>
      </c>
      <c r="G68" s="11"/>
      <c r="H68" s="10">
        <f>ROUND((G68*F68),2)</f>
        <v>0</v>
      </c>
      <c r="K68">
        <f>rekapitulace!H8</f>
        <v>21</v>
      </c>
      <c r="L68">
        <f>ROUND(K68/100*H68,2)</f>
        <v>0</v>
      </c>
    </row>
    <row r="69" ht="51">
      <c r="D69" s="13" t="s">
        <v>404</v>
      </c>
    </row>
    <row r="70" spans="1:12" ht="25.5">
      <c r="A70" s="6">
        <v>34</v>
      </c>
      <c r="B70" s="6" t="s">
        <v>186</v>
      </c>
      <c r="C70" s="6" t="s">
        <v>42</v>
      </c>
      <c r="D70" s="6" t="s">
        <v>187</v>
      </c>
      <c r="E70" s="6" t="s">
        <v>77</v>
      </c>
      <c r="F70" s="8">
        <v>7252.2</v>
      </c>
      <c r="G70" s="11"/>
      <c r="H70" s="10">
        <f>ROUND((G70*F70),2)</f>
        <v>0</v>
      </c>
      <c r="K70">
        <f>rekapitulace!H8</f>
        <v>21</v>
      </c>
      <c r="L70">
        <f>ROUND(K70/100*H70,2)</f>
        <v>0</v>
      </c>
    </row>
    <row r="71" ht="12.75">
      <c r="D71" s="13" t="s">
        <v>405</v>
      </c>
    </row>
    <row r="72" spans="1:12" ht="12.75">
      <c r="A72" s="6">
        <v>35</v>
      </c>
      <c r="B72" s="6" t="s">
        <v>191</v>
      </c>
      <c r="C72" s="6" t="s">
        <v>42</v>
      </c>
      <c r="D72" s="6" t="s">
        <v>192</v>
      </c>
      <c r="E72" s="6" t="s">
        <v>77</v>
      </c>
      <c r="F72" s="8">
        <v>7323.3</v>
      </c>
      <c r="G72" s="11"/>
      <c r="H72" s="10">
        <f>ROUND((G72*F72),2)</f>
        <v>0</v>
      </c>
      <c r="K72">
        <f>rekapitulace!H8</f>
        <v>21</v>
      </c>
      <c r="L72">
        <f>ROUND(K72/100*H72,2)</f>
        <v>0</v>
      </c>
    </row>
    <row r="73" ht="12.75">
      <c r="D73" s="13" t="s">
        <v>406</v>
      </c>
    </row>
    <row r="74" spans="1:12" ht="12.75">
      <c r="A74" s="6">
        <v>36</v>
      </c>
      <c r="B74" s="6" t="s">
        <v>194</v>
      </c>
      <c r="C74" s="6" t="s">
        <v>42</v>
      </c>
      <c r="D74" s="6" t="s">
        <v>195</v>
      </c>
      <c r="E74" s="6" t="s">
        <v>91</v>
      </c>
      <c r="F74" s="8">
        <v>184.013</v>
      </c>
      <c r="G74" s="11"/>
      <c r="H74" s="10">
        <f>ROUND((G74*F74),2)</f>
        <v>0</v>
      </c>
      <c r="K74">
        <f>rekapitulace!H8</f>
        <v>21</v>
      </c>
      <c r="L74">
        <f>ROUND(K74/100*H74,2)</f>
        <v>0</v>
      </c>
    </row>
    <row r="75" spans="1:12" ht="12.75">
      <c r="A75" s="6">
        <v>37</v>
      </c>
      <c r="B75" s="6" t="s">
        <v>196</v>
      </c>
      <c r="C75" s="6" t="s">
        <v>42</v>
      </c>
      <c r="D75" s="6" t="s">
        <v>197</v>
      </c>
      <c r="E75" s="6" t="s">
        <v>77</v>
      </c>
      <c r="F75" s="8">
        <v>7323.3</v>
      </c>
      <c r="G75" s="11"/>
      <c r="H75" s="10">
        <f>ROUND((G75*F75),2)</f>
        <v>0</v>
      </c>
      <c r="K75">
        <f>rekapitulace!H8</f>
        <v>21</v>
      </c>
      <c r="L75">
        <f>ROUND(K75/100*H75,2)</f>
        <v>0</v>
      </c>
    </row>
    <row r="76" ht="12.75">
      <c r="D76" s="13" t="s">
        <v>406</v>
      </c>
    </row>
    <row r="77" spans="1:12" ht="12.75">
      <c r="A77" s="6">
        <v>38</v>
      </c>
      <c r="B77" s="6" t="s">
        <v>199</v>
      </c>
      <c r="C77" s="6" t="s">
        <v>42</v>
      </c>
      <c r="D77" s="6" t="s">
        <v>200</v>
      </c>
      <c r="E77" s="6" t="s">
        <v>77</v>
      </c>
      <c r="F77" s="8">
        <v>14433.3</v>
      </c>
      <c r="G77" s="11"/>
      <c r="H77" s="10">
        <f>ROUND((G77*F77),2)</f>
        <v>0</v>
      </c>
      <c r="K77">
        <f>rekapitulace!H8</f>
        <v>21</v>
      </c>
      <c r="L77">
        <f>ROUND(K77/100*H77,2)</f>
        <v>0</v>
      </c>
    </row>
    <row r="78" ht="38.25">
      <c r="D78" s="13" t="s">
        <v>407</v>
      </c>
    </row>
    <row r="79" spans="1:12" ht="12.75">
      <c r="A79" s="6">
        <v>39</v>
      </c>
      <c r="B79" s="6" t="s">
        <v>202</v>
      </c>
      <c r="C79" s="6" t="s">
        <v>42</v>
      </c>
      <c r="D79" s="6" t="s">
        <v>203</v>
      </c>
      <c r="E79" s="6" t="s">
        <v>77</v>
      </c>
      <c r="F79" s="8">
        <v>7110</v>
      </c>
      <c r="G79" s="11"/>
      <c r="H79" s="10">
        <f>ROUND((G79*F79),2)</f>
        <v>0</v>
      </c>
      <c r="K79">
        <f>rekapitulace!H8</f>
        <v>21</v>
      </c>
      <c r="L79">
        <f>ROUND(K79/100*H79,2)</f>
        <v>0</v>
      </c>
    </row>
    <row r="80" ht="12.75">
      <c r="D80" s="13" t="s">
        <v>408</v>
      </c>
    </row>
    <row r="81" spans="1:12" ht="25.5">
      <c r="A81" s="6">
        <v>40</v>
      </c>
      <c r="B81" s="6" t="s">
        <v>207</v>
      </c>
      <c r="C81" s="6" t="s">
        <v>42</v>
      </c>
      <c r="D81" s="6" t="s">
        <v>208</v>
      </c>
      <c r="E81" s="6" t="s">
        <v>77</v>
      </c>
      <c r="F81" s="8">
        <v>7181.1</v>
      </c>
      <c r="G81" s="11"/>
      <c r="H81" s="10">
        <f>ROUND((G81*F81),2)</f>
        <v>0</v>
      </c>
      <c r="K81">
        <f>rekapitulace!H8</f>
        <v>21</v>
      </c>
      <c r="L81">
        <f>ROUND(K81/100*H81,2)</f>
        <v>0</v>
      </c>
    </row>
    <row r="82" ht="12.75">
      <c r="D82" s="13" t="s">
        <v>409</v>
      </c>
    </row>
    <row r="83" spans="1:12" ht="12.75">
      <c r="A83" s="6">
        <v>41</v>
      </c>
      <c r="B83" s="6" t="s">
        <v>214</v>
      </c>
      <c r="C83" s="6" t="s">
        <v>42</v>
      </c>
      <c r="D83" s="6" t="s">
        <v>215</v>
      </c>
      <c r="E83" s="6" t="s">
        <v>77</v>
      </c>
      <c r="F83" s="8">
        <v>16.5</v>
      </c>
      <c r="G83" s="11"/>
      <c r="H83" s="10">
        <f>ROUND((G83*F83),2)</f>
        <v>0</v>
      </c>
      <c r="K83">
        <f>rekapitulace!H8</f>
        <v>21</v>
      </c>
      <c r="L83">
        <f>ROUND(K83/100*H83,2)</f>
        <v>0</v>
      </c>
    </row>
    <row r="84" spans="1:12" ht="12.75">
      <c r="A84" s="6">
        <v>42</v>
      </c>
      <c r="B84" s="6" t="s">
        <v>216</v>
      </c>
      <c r="C84" s="6" t="s">
        <v>42</v>
      </c>
      <c r="D84" s="6" t="s">
        <v>217</v>
      </c>
      <c r="E84" s="6" t="s">
        <v>77</v>
      </c>
      <c r="F84" s="8">
        <v>16.5</v>
      </c>
      <c r="G84" s="11"/>
      <c r="H84" s="10">
        <f>ROUND((G84*F84),2)</f>
        <v>0</v>
      </c>
      <c r="K84">
        <f>rekapitulace!H8</f>
        <v>21</v>
      </c>
      <c r="L84">
        <f>ROUND(K84/100*H84,2)</f>
        <v>0</v>
      </c>
    </row>
    <row r="85" spans="1:12" ht="12.75" customHeight="1">
      <c r="A85" s="12"/>
      <c r="B85" s="12"/>
      <c r="C85" s="12" t="s">
        <v>37</v>
      </c>
      <c r="D85" s="12" t="s">
        <v>180</v>
      </c>
      <c r="E85" s="12"/>
      <c r="F85" s="12"/>
      <c r="G85" s="12"/>
      <c r="H85" s="12">
        <f>SUM(H66:H84)</f>
        <v>0</v>
      </c>
      <c r="L85">
        <f>SUM(L66:L84)</f>
        <v>0</v>
      </c>
    </row>
    <row r="87" spans="1:8" ht="12.75" customHeight="1">
      <c r="A87" s="7"/>
      <c r="B87" s="7"/>
      <c r="C87" s="7" t="s">
        <v>40</v>
      </c>
      <c r="D87" s="7" t="s">
        <v>218</v>
      </c>
      <c r="E87" s="7"/>
      <c r="F87" s="9"/>
      <c r="G87" s="7"/>
      <c r="H87" s="9"/>
    </row>
    <row r="88" spans="1:12" ht="25.5">
      <c r="A88" s="6">
        <v>43</v>
      </c>
      <c r="B88" s="6" t="s">
        <v>233</v>
      </c>
      <c r="C88" s="6" t="s">
        <v>42</v>
      </c>
      <c r="D88" s="6" t="s">
        <v>234</v>
      </c>
      <c r="E88" s="6" t="s">
        <v>82</v>
      </c>
      <c r="F88" s="8">
        <v>162</v>
      </c>
      <c r="G88" s="11"/>
      <c r="H88" s="10">
        <f>ROUND((G88*F88),2)</f>
        <v>0</v>
      </c>
      <c r="K88">
        <f>rekapitulace!H8</f>
        <v>21</v>
      </c>
      <c r="L88">
        <f>ROUND(K88/100*H88,2)</f>
        <v>0</v>
      </c>
    </row>
    <row r="89" ht="12.75">
      <c r="D89" s="13" t="s">
        <v>410</v>
      </c>
    </row>
    <row r="90" spans="1:12" ht="12.75">
      <c r="A90" s="6">
        <v>44</v>
      </c>
      <c r="B90" s="6" t="s">
        <v>236</v>
      </c>
      <c r="C90" s="6" t="s">
        <v>42</v>
      </c>
      <c r="D90" s="6" t="s">
        <v>237</v>
      </c>
      <c r="E90" s="6" t="s">
        <v>82</v>
      </c>
      <c r="F90" s="8">
        <v>164.43</v>
      </c>
      <c r="G90" s="11"/>
      <c r="H90" s="10">
        <f>ROUND((G90*F90),2)</f>
        <v>0</v>
      </c>
      <c r="K90">
        <f>rekapitulace!H8</f>
        <v>21</v>
      </c>
      <c r="L90">
        <f>ROUND(K90/100*H90,2)</f>
        <v>0</v>
      </c>
    </row>
    <row r="91" spans="1:12" ht="25.5">
      <c r="A91" s="6">
        <v>45</v>
      </c>
      <c r="B91" s="6" t="s">
        <v>411</v>
      </c>
      <c r="C91" s="6" t="s">
        <v>42</v>
      </c>
      <c r="D91" s="6" t="s">
        <v>412</v>
      </c>
      <c r="E91" s="6" t="s">
        <v>82</v>
      </c>
      <c r="F91" s="8">
        <v>27</v>
      </c>
      <c r="G91" s="11"/>
      <c r="H91" s="10">
        <f>ROUND((G91*F91),2)</f>
        <v>0</v>
      </c>
      <c r="K91">
        <f>rekapitulace!H8</f>
        <v>21</v>
      </c>
      <c r="L91">
        <f>ROUND(K91/100*H91,2)</f>
        <v>0</v>
      </c>
    </row>
    <row r="92" spans="1:12" ht="12.75">
      <c r="A92" s="6">
        <v>46</v>
      </c>
      <c r="B92" s="6" t="s">
        <v>413</v>
      </c>
      <c r="C92" s="6" t="s">
        <v>42</v>
      </c>
      <c r="D92" s="6" t="s">
        <v>414</v>
      </c>
      <c r="E92" s="6" t="s">
        <v>82</v>
      </c>
      <c r="F92" s="8">
        <v>27.405</v>
      </c>
      <c r="G92" s="11"/>
      <c r="H92" s="10">
        <f>ROUND((G92*F92),2)</f>
        <v>0</v>
      </c>
      <c r="K92">
        <f>rekapitulace!H8</f>
        <v>21</v>
      </c>
      <c r="L92">
        <f>ROUND(K92/100*H92,2)</f>
        <v>0</v>
      </c>
    </row>
    <row r="93" spans="1:12" ht="12.75">
      <c r="A93" s="6">
        <v>46</v>
      </c>
      <c r="B93" s="6" t="s">
        <v>360</v>
      </c>
      <c r="C93" s="6" t="s">
        <v>42</v>
      </c>
      <c r="D93" s="6" t="s">
        <v>361</v>
      </c>
      <c r="E93" s="6" t="s">
        <v>82</v>
      </c>
      <c r="F93" s="8">
        <v>45.4</v>
      </c>
      <c r="G93" s="11"/>
      <c r="H93" s="10">
        <f>ROUND((G93*F93),2)</f>
        <v>0</v>
      </c>
      <c r="K93">
        <f>rekapitulace!H8</f>
        <v>21</v>
      </c>
      <c r="L93">
        <f>ROUND(K93/100*H93,2)</f>
        <v>0</v>
      </c>
    </row>
    <row r="94" ht="12.75">
      <c r="D94" s="13" t="s">
        <v>415</v>
      </c>
    </row>
    <row r="95" spans="1:12" ht="25.5">
      <c r="A95" s="6">
        <v>47</v>
      </c>
      <c r="B95" s="6" t="s">
        <v>416</v>
      </c>
      <c r="C95" s="6" t="s">
        <v>42</v>
      </c>
      <c r="D95" s="6" t="s">
        <v>417</v>
      </c>
      <c r="E95" s="6" t="s">
        <v>82</v>
      </c>
      <c r="F95" s="8">
        <v>54</v>
      </c>
      <c r="G95" s="11"/>
      <c r="H95" s="10">
        <f>ROUND((G95*F95),2)</f>
        <v>0</v>
      </c>
      <c r="K95">
        <f>rekapitulace!H8</f>
        <v>21</v>
      </c>
      <c r="L95">
        <f>ROUND(K95/100*H95,2)</f>
        <v>0</v>
      </c>
    </row>
    <row r="96" spans="1:12" ht="12.75">
      <c r="A96" s="6">
        <v>47</v>
      </c>
      <c r="B96" s="6" t="s">
        <v>363</v>
      </c>
      <c r="C96" s="6" t="s">
        <v>42</v>
      </c>
      <c r="D96" s="6" t="s">
        <v>364</v>
      </c>
      <c r="E96" s="6" t="s">
        <v>228</v>
      </c>
      <c r="F96" s="8">
        <v>8.08</v>
      </c>
      <c r="G96" s="11"/>
      <c r="H96" s="10">
        <f>ROUND((G96*F96),2)</f>
        <v>0</v>
      </c>
      <c r="K96">
        <f>rekapitulace!H8</f>
        <v>21</v>
      </c>
      <c r="L96">
        <f>ROUND(K96/100*H96,2)</f>
        <v>0</v>
      </c>
    </row>
    <row r="97" ht="12.75">
      <c r="D97" s="13" t="s">
        <v>418</v>
      </c>
    </row>
    <row r="98" spans="1:12" ht="12.75">
      <c r="A98" s="6">
        <v>48</v>
      </c>
      <c r="B98" s="6" t="s">
        <v>419</v>
      </c>
      <c r="C98" s="6" t="s">
        <v>42</v>
      </c>
      <c r="D98" s="6" t="s">
        <v>420</v>
      </c>
      <c r="E98" s="6" t="s">
        <v>82</v>
      </c>
      <c r="F98" s="8">
        <v>54.81</v>
      </c>
      <c r="G98" s="11"/>
      <c r="H98" s="10">
        <f>ROUND((G98*F98),2)</f>
        <v>0</v>
      </c>
      <c r="K98">
        <f>rekapitulace!H8</f>
        <v>21</v>
      </c>
      <c r="L98">
        <f>ROUND(K98/100*H98,2)</f>
        <v>0</v>
      </c>
    </row>
    <row r="99" spans="1:12" ht="12.75">
      <c r="A99" s="6">
        <v>49</v>
      </c>
      <c r="B99" s="6" t="s">
        <v>421</v>
      </c>
      <c r="C99" s="6" t="s">
        <v>42</v>
      </c>
      <c r="D99" s="6" t="s">
        <v>422</v>
      </c>
      <c r="E99" s="6" t="s">
        <v>82</v>
      </c>
      <c r="F99" s="8">
        <v>29.35</v>
      </c>
      <c r="G99" s="11"/>
      <c r="H99" s="10">
        <f>ROUND((G99*F99),2)</f>
        <v>0</v>
      </c>
      <c r="K99">
        <f>rekapitulace!H8</f>
        <v>21</v>
      </c>
      <c r="L99">
        <f>ROUND(K99/100*H99,2)</f>
        <v>0</v>
      </c>
    </row>
    <row r="100" spans="1:12" ht="12.75">
      <c r="A100" s="6">
        <v>50</v>
      </c>
      <c r="B100" s="6" t="s">
        <v>423</v>
      </c>
      <c r="C100" s="6" t="s">
        <v>42</v>
      </c>
      <c r="D100" s="6" t="s">
        <v>424</v>
      </c>
      <c r="E100" s="6" t="s">
        <v>228</v>
      </c>
      <c r="F100" s="8">
        <v>10.273</v>
      </c>
      <c r="G100" s="11"/>
      <c r="H100" s="10">
        <f>ROUND((G100*F100),2)</f>
        <v>0</v>
      </c>
      <c r="K100">
        <f>rekapitulace!H8</f>
        <v>21</v>
      </c>
      <c r="L100">
        <f>ROUND(K100/100*H100,2)</f>
        <v>0</v>
      </c>
    </row>
    <row r="101" spans="1:12" ht="25.5">
      <c r="A101" s="6">
        <v>51</v>
      </c>
      <c r="B101" s="6" t="s">
        <v>425</v>
      </c>
      <c r="C101" s="6" t="s">
        <v>42</v>
      </c>
      <c r="D101" s="6" t="s">
        <v>426</v>
      </c>
      <c r="E101" s="6" t="s">
        <v>228</v>
      </c>
      <c r="F101" s="8">
        <v>2</v>
      </c>
      <c r="G101" s="11"/>
      <c r="H101" s="10">
        <f>ROUND((G101*F101),2)</f>
        <v>0</v>
      </c>
      <c r="K101">
        <f>rekapitulace!H8</f>
        <v>21</v>
      </c>
      <c r="L101">
        <f>ROUND(K101/100*H101,2)</f>
        <v>0</v>
      </c>
    </row>
    <row r="102" ht="12.75">
      <c r="D102" s="13" t="s">
        <v>427</v>
      </c>
    </row>
    <row r="103" spans="1:12" ht="12.75">
      <c r="A103" s="6">
        <v>52</v>
      </c>
      <c r="B103" s="6" t="s">
        <v>238</v>
      </c>
      <c r="C103" s="6" t="s">
        <v>42</v>
      </c>
      <c r="D103" s="6" t="s">
        <v>428</v>
      </c>
      <c r="E103" s="6" t="s">
        <v>228</v>
      </c>
      <c r="F103" s="8">
        <v>1</v>
      </c>
      <c r="G103" s="11"/>
      <c r="H103" s="10">
        <f>ROUND((G103*F103),2)</f>
        <v>0</v>
      </c>
      <c r="K103">
        <f>rekapitulace!H8</f>
        <v>21</v>
      </c>
      <c r="L103">
        <f>ROUND(K103/100*H103,2)</f>
        <v>0</v>
      </c>
    </row>
    <row r="104" spans="1:12" ht="12.75">
      <c r="A104" s="6">
        <v>53</v>
      </c>
      <c r="B104" s="6" t="s">
        <v>240</v>
      </c>
      <c r="C104" s="6" t="s">
        <v>42</v>
      </c>
      <c r="D104" s="6" t="s">
        <v>241</v>
      </c>
      <c r="E104" s="6" t="s">
        <v>228</v>
      </c>
      <c r="F104" s="8">
        <v>1</v>
      </c>
      <c r="G104" s="11"/>
      <c r="H104" s="10">
        <f>ROUND((G104*F104),2)</f>
        <v>0</v>
      </c>
      <c r="K104">
        <f>rekapitulace!H8</f>
        <v>21</v>
      </c>
      <c r="L104">
        <f>ROUND(K104/100*H104,2)</f>
        <v>0</v>
      </c>
    </row>
    <row r="105" spans="1:12" ht="25.5">
      <c r="A105" s="6">
        <v>54</v>
      </c>
      <c r="B105" s="6" t="s">
        <v>242</v>
      </c>
      <c r="C105" s="6" t="s">
        <v>42</v>
      </c>
      <c r="D105" s="6" t="s">
        <v>243</v>
      </c>
      <c r="E105" s="6" t="s">
        <v>228</v>
      </c>
      <c r="F105" s="8">
        <v>1</v>
      </c>
      <c r="G105" s="11"/>
      <c r="H105" s="10">
        <f>ROUND((G105*F105),2)</f>
        <v>0</v>
      </c>
      <c r="K105">
        <f>rekapitulace!H8</f>
        <v>21</v>
      </c>
      <c r="L105">
        <f>ROUND(K105/100*H105,2)</f>
        <v>0</v>
      </c>
    </row>
    <row r="106" spans="1:12" ht="12.75">
      <c r="A106" s="6">
        <v>55</v>
      </c>
      <c r="B106" s="6" t="s">
        <v>244</v>
      </c>
      <c r="C106" s="6" t="s">
        <v>42</v>
      </c>
      <c r="D106" s="6" t="s">
        <v>245</v>
      </c>
      <c r="E106" s="6" t="s">
        <v>91</v>
      </c>
      <c r="F106" s="8">
        <v>48.2</v>
      </c>
      <c r="G106" s="11"/>
      <c r="H106" s="10">
        <f>ROUND((G106*F106),2)</f>
        <v>0</v>
      </c>
      <c r="K106">
        <f>rekapitulace!H8</f>
        <v>21</v>
      </c>
      <c r="L106">
        <f>ROUND(K106/100*H106,2)</f>
        <v>0</v>
      </c>
    </row>
    <row r="107" ht="38.25">
      <c r="D107" s="13" t="s">
        <v>429</v>
      </c>
    </row>
    <row r="108" spans="1:12" ht="12.75" customHeight="1">
      <c r="A108" s="12"/>
      <c r="B108" s="12"/>
      <c r="C108" s="12" t="s">
        <v>40</v>
      </c>
      <c r="D108" s="12" t="s">
        <v>218</v>
      </c>
      <c r="E108" s="12"/>
      <c r="F108" s="12"/>
      <c r="G108" s="12"/>
      <c r="H108" s="12">
        <f>SUM(H88:H107)</f>
        <v>0</v>
      </c>
      <c r="L108">
        <f>SUM(L88:L107)</f>
        <v>0</v>
      </c>
    </row>
    <row r="110" spans="1:8" ht="12.75" customHeight="1">
      <c r="A110" s="7"/>
      <c r="B110" s="7"/>
      <c r="C110" s="7" t="s">
        <v>248</v>
      </c>
      <c r="D110" s="7" t="s">
        <v>247</v>
      </c>
      <c r="E110" s="7"/>
      <c r="F110" s="9"/>
      <c r="G110" s="7"/>
      <c r="H110" s="9"/>
    </row>
    <row r="111" spans="1:12" ht="25.5">
      <c r="A111" s="6">
        <v>56</v>
      </c>
      <c r="B111" s="6" t="s">
        <v>253</v>
      </c>
      <c r="C111" s="6" t="s">
        <v>42</v>
      </c>
      <c r="D111" s="6" t="s">
        <v>254</v>
      </c>
      <c r="E111" s="6" t="s">
        <v>228</v>
      </c>
      <c r="F111" s="8">
        <v>38</v>
      </c>
      <c r="G111" s="11"/>
      <c r="H111" s="10">
        <f aca="true" t="shared" si="0" ref="H111:H128">ROUND((G111*F111),2)</f>
        <v>0</v>
      </c>
      <c r="K111">
        <f>rekapitulace!H8</f>
        <v>21</v>
      </c>
      <c r="L111">
        <f aca="true" t="shared" si="1" ref="L111:L128">ROUND(K111/100*H111,2)</f>
        <v>0</v>
      </c>
    </row>
    <row r="112" spans="1:12" ht="12.75">
      <c r="A112" s="6">
        <v>57</v>
      </c>
      <c r="B112" s="6" t="s">
        <v>255</v>
      </c>
      <c r="C112" s="6" t="s">
        <v>42</v>
      </c>
      <c r="D112" s="6" t="s">
        <v>256</v>
      </c>
      <c r="E112" s="6" t="s">
        <v>228</v>
      </c>
      <c r="F112" s="8">
        <v>38</v>
      </c>
      <c r="G112" s="11"/>
      <c r="H112" s="10">
        <f t="shared" si="0"/>
        <v>0</v>
      </c>
      <c r="K112">
        <f>rekapitulace!H8</f>
        <v>21</v>
      </c>
      <c r="L112">
        <f t="shared" si="1"/>
        <v>0</v>
      </c>
    </row>
    <row r="113" spans="1:12" ht="12.75">
      <c r="A113" s="6">
        <v>58</v>
      </c>
      <c r="B113" s="6" t="s">
        <v>257</v>
      </c>
      <c r="C113" s="6" t="s">
        <v>42</v>
      </c>
      <c r="D113" s="6" t="s">
        <v>258</v>
      </c>
      <c r="E113" s="6" t="s">
        <v>228</v>
      </c>
      <c r="F113" s="8">
        <v>16</v>
      </c>
      <c r="G113" s="11"/>
      <c r="H113" s="10">
        <f t="shared" si="0"/>
        <v>0</v>
      </c>
      <c r="K113">
        <f>rekapitulace!H8</f>
        <v>21</v>
      </c>
      <c r="L113">
        <f t="shared" si="1"/>
        <v>0</v>
      </c>
    </row>
    <row r="114" spans="1:12" ht="12.75">
      <c r="A114" s="6">
        <v>59</v>
      </c>
      <c r="B114" s="6" t="s">
        <v>259</v>
      </c>
      <c r="C114" s="6" t="s">
        <v>42</v>
      </c>
      <c r="D114" s="6" t="s">
        <v>260</v>
      </c>
      <c r="E114" s="6" t="s">
        <v>228</v>
      </c>
      <c r="F114" s="8">
        <v>2</v>
      </c>
      <c r="G114" s="11"/>
      <c r="H114" s="10">
        <f t="shared" si="0"/>
        <v>0</v>
      </c>
      <c r="K114">
        <f>rekapitulace!H8</f>
        <v>21</v>
      </c>
      <c r="L114">
        <f t="shared" si="1"/>
        <v>0</v>
      </c>
    </row>
    <row r="115" spans="1:12" ht="12.75">
      <c r="A115" s="6">
        <v>60</v>
      </c>
      <c r="B115" s="6" t="s">
        <v>261</v>
      </c>
      <c r="C115" s="6" t="s">
        <v>42</v>
      </c>
      <c r="D115" s="6" t="s">
        <v>262</v>
      </c>
      <c r="E115" s="6" t="s">
        <v>228</v>
      </c>
      <c r="F115" s="8">
        <v>6</v>
      </c>
      <c r="G115" s="11"/>
      <c r="H115" s="10">
        <f t="shared" si="0"/>
        <v>0</v>
      </c>
      <c r="K115">
        <f>rekapitulace!H8</f>
        <v>21</v>
      </c>
      <c r="L115">
        <f t="shared" si="1"/>
        <v>0</v>
      </c>
    </row>
    <row r="116" spans="1:12" ht="12.75">
      <c r="A116" s="6">
        <v>61</v>
      </c>
      <c r="B116" s="6" t="s">
        <v>263</v>
      </c>
      <c r="C116" s="6" t="s">
        <v>42</v>
      </c>
      <c r="D116" s="6" t="s">
        <v>264</v>
      </c>
      <c r="E116" s="6" t="s">
        <v>228</v>
      </c>
      <c r="F116" s="8">
        <v>3</v>
      </c>
      <c r="G116" s="11"/>
      <c r="H116" s="10">
        <f t="shared" si="0"/>
        <v>0</v>
      </c>
      <c r="K116">
        <f>rekapitulace!H8</f>
        <v>21</v>
      </c>
      <c r="L116">
        <f t="shared" si="1"/>
        <v>0</v>
      </c>
    </row>
    <row r="117" spans="1:12" ht="12.75">
      <c r="A117" s="6">
        <v>62</v>
      </c>
      <c r="B117" s="6" t="s">
        <v>265</v>
      </c>
      <c r="C117" s="6" t="s">
        <v>42</v>
      </c>
      <c r="D117" s="6" t="s">
        <v>266</v>
      </c>
      <c r="E117" s="6" t="s">
        <v>228</v>
      </c>
      <c r="F117" s="8">
        <v>1</v>
      </c>
      <c r="G117" s="11"/>
      <c r="H117" s="10">
        <f t="shared" si="0"/>
        <v>0</v>
      </c>
      <c r="K117">
        <f>rekapitulace!H8</f>
        <v>21</v>
      </c>
      <c r="L117">
        <f t="shared" si="1"/>
        <v>0</v>
      </c>
    </row>
    <row r="118" spans="1:12" ht="12.75">
      <c r="A118" s="6">
        <v>63</v>
      </c>
      <c r="B118" s="6" t="s">
        <v>372</v>
      </c>
      <c r="C118" s="6" t="s">
        <v>42</v>
      </c>
      <c r="D118" s="6" t="s">
        <v>373</v>
      </c>
      <c r="E118" s="6" t="s">
        <v>228</v>
      </c>
      <c r="F118" s="8">
        <v>2</v>
      </c>
      <c r="G118" s="11"/>
      <c r="H118" s="10">
        <f t="shared" si="0"/>
        <v>0</v>
      </c>
      <c r="K118">
        <f>rekapitulace!H8</f>
        <v>21</v>
      </c>
      <c r="L118">
        <f t="shared" si="1"/>
        <v>0</v>
      </c>
    </row>
    <row r="119" spans="1:12" ht="12.75">
      <c r="A119" s="6">
        <v>64</v>
      </c>
      <c r="B119" s="6" t="s">
        <v>430</v>
      </c>
      <c r="C119" s="6" t="s">
        <v>42</v>
      </c>
      <c r="D119" s="6" t="s">
        <v>431</v>
      </c>
      <c r="E119" s="6" t="s">
        <v>228</v>
      </c>
      <c r="F119" s="8">
        <v>2</v>
      </c>
      <c r="G119" s="11"/>
      <c r="H119" s="10">
        <f t="shared" si="0"/>
        <v>0</v>
      </c>
      <c r="K119">
        <f>rekapitulace!H8</f>
        <v>21</v>
      </c>
      <c r="L119">
        <f t="shared" si="1"/>
        <v>0</v>
      </c>
    </row>
    <row r="120" spans="1:12" ht="12.75">
      <c r="A120" s="6">
        <v>65</v>
      </c>
      <c r="B120" s="6" t="s">
        <v>269</v>
      </c>
      <c r="C120" s="6" t="s">
        <v>42</v>
      </c>
      <c r="D120" s="6" t="s">
        <v>270</v>
      </c>
      <c r="E120" s="6" t="s">
        <v>228</v>
      </c>
      <c r="F120" s="8">
        <v>1</v>
      </c>
      <c r="G120" s="11"/>
      <c r="H120" s="10">
        <f t="shared" si="0"/>
        <v>0</v>
      </c>
      <c r="K120">
        <f>rekapitulace!H8</f>
        <v>21</v>
      </c>
      <c r="L120">
        <f t="shared" si="1"/>
        <v>0</v>
      </c>
    </row>
    <row r="121" spans="1:12" ht="12.75">
      <c r="A121" s="6">
        <v>66</v>
      </c>
      <c r="B121" s="6" t="s">
        <v>271</v>
      </c>
      <c r="C121" s="6" t="s">
        <v>42</v>
      </c>
      <c r="D121" s="6" t="s">
        <v>432</v>
      </c>
      <c r="E121" s="6" t="s">
        <v>228</v>
      </c>
      <c r="F121" s="8">
        <v>1</v>
      </c>
      <c r="G121" s="11"/>
      <c r="H121" s="10">
        <f t="shared" si="0"/>
        <v>0</v>
      </c>
      <c r="K121">
        <f>rekapitulace!H8</f>
        <v>21</v>
      </c>
      <c r="L121">
        <f t="shared" si="1"/>
        <v>0</v>
      </c>
    </row>
    <row r="122" spans="1:12" ht="12.75">
      <c r="A122" s="6">
        <v>67</v>
      </c>
      <c r="B122" s="6" t="s">
        <v>273</v>
      </c>
      <c r="C122" s="6" t="s">
        <v>42</v>
      </c>
      <c r="D122" s="6" t="s">
        <v>274</v>
      </c>
      <c r="E122" s="6" t="s">
        <v>228</v>
      </c>
      <c r="F122" s="8">
        <v>18</v>
      </c>
      <c r="G122" s="11"/>
      <c r="H122" s="10">
        <f t="shared" si="0"/>
        <v>0</v>
      </c>
      <c r="K122">
        <f>rekapitulace!H8</f>
        <v>21</v>
      </c>
      <c r="L122">
        <f t="shared" si="1"/>
        <v>0</v>
      </c>
    </row>
    <row r="123" spans="1:12" ht="12.75">
      <c r="A123" s="6">
        <v>68</v>
      </c>
      <c r="B123" s="6" t="s">
        <v>275</v>
      </c>
      <c r="C123" s="6" t="s">
        <v>42</v>
      </c>
      <c r="D123" s="6" t="s">
        <v>276</v>
      </c>
      <c r="E123" s="6" t="s">
        <v>228</v>
      </c>
      <c r="F123" s="8">
        <v>12</v>
      </c>
      <c r="G123" s="11"/>
      <c r="H123" s="10">
        <f t="shared" si="0"/>
        <v>0</v>
      </c>
      <c r="K123">
        <f>rekapitulace!H8</f>
        <v>21</v>
      </c>
      <c r="L123">
        <f t="shared" si="1"/>
        <v>0</v>
      </c>
    </row>
    <row r="124" spans="1:12" ht="12.75">
      <c r="A124" s="6">
        <v>69</v>
      </c>
      <c r="B124" s="6" t="s">
        <v>277</v>
      </c>
      <c r="C124" s="6" t="s">
        <v>42</v>
      </c>
      <c r="D124" s="6" t="s">
        <v>278</v>
      </c>
      <c r="E124" s="6" t="s">
        <v>82</v>
      </c>
      <c r="F124" s="8">
        <v>140</v>
      </c>
      <c r="G124" s="11"/>
      <c r="H124" s="10">
        <f t="shared" si="0"/>
        <v>0</v>
      </c>
      <c r="K124">
        <f>rekapitulace!H8</f>
        <v>21</v>
      </c>
      <c r="L124">
        <f t="shared" si="1"/>
        <v>0</v>
      </c>
    </row>
    <row r="125" spans="1:12" ht="25.5">
      <c r="A125" s="6">
        <v>70</v>
      </c>
      <c r="B125" s="6" t="s">
        <v>279</v>
      </c>
      <c r="C125" s="6" t="s">
        <v>42</v>
      </c>
      <c r="D125" s="6" t="s">
        <v>280</v>
      </c>
      <c r="E125" s="6" t="s">
        <v>82</v>
      </c>
      <c r="F125" s="8">
        <v>140</v>
      </c>
      <c r="G125" s="11"/>
      <c r="H125" s="10">
        <f t="shared" si="0"/>
        <v>0</v>
      </c>
      <c r="K125">
        <f>rekapitulace!H8</f>
        <v>21</v>
      </c>
      <c r="L125">
        <f t="shared" si="1"/>
        <v>0</v>
      </c>
    </row>
    <row r="126" spans="1:12" ht="12.75">
      <c r="A126" s="6">
        <v>71</v>
      </c>
      <c r="B126" s="6" t="s">
        <v>281</v>
      </c>
      <c r="C126" s="6" t="s">
        <v>42</v>
      </c>
      <c r="D126" s="6" t="s">
        <v>282</v>
      </c>
      <c r="E126" s="6" t="s">
        <v>82</v>
      </c>
      <c r="F126" s="8">
        <v>704</v>
      </c>
      <c r="G126" s="11"/>
      <c r="H126" s="10">
        <f t="shared" si="0"/>
        <v>0</v>
      </c>
      <c r="K126">
        <f>rekapitulace!H8</f>
        <v>21</v>
      </c>
      <c r="L126">
        <f t="shared" si="1"/>
        <v>0</v>
      </c>
    </row>
    <row r="127" spans="1:12" ht="25.5">
      <c r="A127" s="6">
        <v>72</v>
      </c>
      <c r="B127" s="6" t="s">
        <v>283</v>
      </c>
      <c r="C127" s="6" t="s">
        <v>42</v>
      </c>
      <c r="D127" s="6" t="s">
        <v>284</v>
      </c>
      <c r="E127" s="6" t="s">
        <v>82</v>
      </c>
      <c r="F127" s="8">
        <v>704</v>
      </c>
      <c r="G127" s="11"/>
      <c r="H127" s="10">
        <f t="shared" si="0"/>
        <v>0</v>
      </c>
      <c r="K127">
        <f>rekapitulace!H8</f>
        <v>21</v>
      </c>
      <c r="L127">
        <f t="shared" si="1"/>
        <v>0</v>
      </c>
    </row>
    <row r="128" spans="1:12" ht="12.75">
      <c r="A128" s="6">
        <v>73</v>
      </c>
      <c r="B128" s="6" t="s">
        <v>285</v>
      </c>
      <c r="C128" s="6" t="s">
        <v>42</v>
      </c>
      <c r="D128" s="6" t="s">
        <v>286</v>
      </c>
      <c r="E128" s="6" t="s">
        <v>82</v>
      </c>
      <c r="F128" s="8">
        <v>1771.75</v>
      </c>
      <c r="G128" s="11"/>
      <c r="H128" s="10">
        <f t="shared" si="0"/>
        <v>0</v>
      </c>
      <c r="K128">
        <f>rekapitulace!H8</f>
        <v>21</v>
      </c>
      <c r="L128">
        <f t="shared" si="1"/>
        <v>0</v>
      </c>
    </row>
    <row r="129" ht="38.25">
      <c r="D129" s="13" t="s">
        <v>433</v>
      </c>
    </row>
    <row r="130" spans="1:12" ht="12.75">
      <c r="A130" s="6">
        <v>74</v>
      </c>
      <c r="B130" s="6" t="s">
        <v>288</v>
      </c>
      <c r="C130" s="6" t="s">
        <v>42</v>
      </c>
      <c r="D130" s="6" t="s">
        <v>289</v>
      </c>
      <c r="E130" s="6" t="s">
        <v>82</v>
      </c>
      <c r="F130" s="8">
        <v>1771.75</v>
      </c>
      <c r="G130" s="11"/>
      <c r="H130" s="10">
        <f>ROUND((G130*F130),2)</f>
        <v>0</v>
      </c>
      <c r="K130">
        <f>rekapitulace!H8</f>
        <v>21</v>
      </c>
      <c r="L130">
        <f>ROUND(K130/100*H130,2)</f>
        <v>0</v>
      </c>
    </row>
    <row r="131" spans="1:12" ht="12.75">
      <c r="A131" s="6">
        <v>75</v>
      </c>
      <c r="B131" s="6" t="s">
        <v>290</v>
      </c>
      <c r="C131" s="6" t="s">
        <v>42</v>
      </c>
      <c r="D131" s="6" t="s">
        <v>291</v>
      </c>
      <c r="E131" s="6" t="s">
        <v>77</v>
      </c>
      <c r="F131" s="8">
        <v>300</v>
      </c>
      <c r="G131" s="11"/>
      <c r="H131" s="10">
        <f>ROUND((G131*F131),2)</f>
        <v>0</v>
      </c>
      <c r="K131">
        <f>rekapitulace!H8</f>
        <v>21</v>
      </c>
      <c r="L131">
        <f>ROUND(K131/100*H131,2)</f>
        <v>0</v>
      </c>
    </row>
    <row r="132" ht="38.25">
      <c r="D132" s="13" t="s">
        <v>434</v>
      </c>
    </row>
    <row r="133" spans="1:12" ht="25.5">
      <c r="A133" s="6">
        <v>76</v>
      </c>
      <c r="B133" s="6" t="s">
        <v>293</v>
      </c>
      <c r="C133" s="6" t="s">
        <v>42</v>
      </c>
      <c r="D133" s="6" t="s">
        <v>294</v>
      </c>
      <c r="E133" s="6" t="s">
        <v>77</v>
      </c>
      <c r="F133" s="8">
        <v>300</v>
      </c>
      <c r="G133" s="11"/>
      <c r="H133" s="10">
        <f aca="true" t="shared" si="2" ref="H133:H147">ROUND((G133*F133),2)</f>
        <v>0</v>
      </c>
      <c r="K133">
        <f>rekapitulace!H8</f>
        <v>21</v>
      </c>
      <c r="L133">
        <f aca="true" t="shared" si="3" ref="L133:L147">ROUND(K133/100*H133,2)</f>
        <v>0</v>
      </c>
    </row>
    <row r="134" spans="1:12" ht="12.75">
      <c r="A134" s="6">
        <v>77</v>
      </c>
      <c r="B134" s="6" t="s">
        <v>295</v>
      </c>
      <c r="C134" s="6" t="s">
        <v>42</v>
      </c>
      <c r="D134" s="6" t="s">
        <v>296</v>
      </c>
      <c r="E134" s="6" t="s">
        <v>82</v>
      </c>
      <c r="F134" s="8">
        <v>2615.75</v>
      </c>
      <c r="G134" s="11"/>
      <c r="H134" s="10">
        <f t="shared" si="2"/>
        <v>0</v>
      </c>
      <c r="K134">
        <f>rekapitulace!H8</f>
        <v>21</v>
      </c>
      <c r="L134">
        <f t="shared" si="3"/>
        <v>0</v>
      </c>
    </row>
    <row r="135" spans="1:12" ht="12.75">
      <c r="A135" s="6">
        <v>78</v>
      </c>
      <c r="B135" s="6" t="s">
        <v>297</v>
      </c>
      <c r="C135" s="6" t="s">
        <v>42</v>
      </c>
      <c r="D135" s="6" t="s">
        <v>298</v>
      </c>
      <c r="E135" s="6" t="s">
        <v>77</v>
      </c>
      <c r="F135" s="8">
        <v>300</v>
      </c>
      <c r="G135" s="11"/>
      <c r="H135" s="10">
        <f t="shared" si="2"/>
        <v>0</v>
      </c>
      <c r="K135">
        <f>rekapitulace!H8</f>
        <v>21</v>
      </c>
      <c r="L135">
        <f t="shared" si="3"/>
        <v>0</v>
      </c>
    </row>
    <row r="136" spans="1:12" ht="25.5">
      <c r="A136" s="6">
        <v>79</v>
      </c>
      <c r="B136" s="6" t="s">
        <v>299</v>
      </c>
      <c r="C136" s="6" t="s">
        <v>42</v>
      </c>
      <c r="D136" s="6" t="s">
        <v>300</v>
      </c>
      <c r="E136" s="6" t="s">
        <v>82</v>
      </c>
      <c r="F136" s="8">
        <v>736</v>
      </c>
      <c r="G136" s="11"/>
      <c r="H136" s="10">
        <f t="shared" si="2"/>
        <v>0</v>
      </c>
      <c r="K136">
        <f>rekapitulace!H8</f>
        <v>21</v>
      </c>
      <c r="L136">
        <f t="shared" si="3"/>
        <v>0</v>
      </c>
    </row>
    <row r="137" spans="1:12" ht="12.75">
      <c r="A137" s="6">
        <v>80</v>
      </c>
      <c r="B137" s="6" t="s">
        <v>435</v>
      </c>
      <c r="C137" s="6" t="s">
        <v>42</v>
      </c>
      <c r="D137" s="6" t="s">
        <v>436</v>
      </c>
      <c r="E137" s="6" t="s">
        <v>228</v>
      </c>
      <c r="F137" s="8">
        <v>743.36</v>
      </c>
      <c r="G137" s="11"/>
      <c r="H137" s="10">
        <f t="shared" si="2"/>
        <v>0</v>
      </c>
      <c r="K137">
        <f>rekapitulace!H8</f>
        <v>21</v>
      </c>
      <c r="L137">
        <f t="shared" si="3"/>
        <v>0</v>
      </c>
    </row>
    <row r="138" spans="1:12" ht="12.75">
      <c r="A138" s="6">
        <v>81</v>
      </c>
      <c r="B138" s="6" t="s">
        <v>307</v>
      </c>
      <c r="C138" s="6" t="s">
        <v>42</v>
      </c>
      <c r="D138" s="6" t="s">
        <v>308</v>
      </c>
      <c r="E138" s="6" t="s">
        <v>91</v>
      </c>
      <c r="F138" s="8">
        <v>27.6</v>
      </c>
      <c r="G138" s="11"/>
      <c r="H138" s="10">
        <f t="shared" si="2"/>
        <v>0</v>
      </c>
      <c r="K138">
        <f>rekapitulace!H8</f>
        <v>21</v>
      </c>
      <c r="L138">
        <f t="shared" si="3"/>
        <v>0</v>
      </c>
    </row>
    <row r="139" spans="1:12" ht="12.75">
      <c r="A139" s="6">
        <v>82</v>
      </c>
      <c r="B139" s="6" t="s">
        <v>437</v>
      </c>
      <c r="C139" s="6" t="s">
        <v>42</v>
      </c>
      <c r="D139" s="6" t="s">
        <v>438</v>
      </c>
      <c r="E139" s="6" t="s">
        <v>228</v>
      </c>
      <c r="F139" s="8">
        <v>2</v>
      </c>
      <c r="G139" s="11"/>
      <c r="H139" s="10">
        <f t="shared" si="2"/>
        <v>0</v>
      </c>
      <c r="K139">
        <f>rekapitulace!H8</f>
        <v>21</v>
      </c>
      <c r="L139">
        <f t="shared" si="3"/>
        <v>0</v>
      </c>
    </row>
    <row r="140" spans="1:12" ht="12.75">
      <c r="A140" s="6">
        <v>83</v>
      </c>
      <c r="B140" s="6" t="s">
        <v>439</v>
      </c>
      <c r="C140" s="6" t="s">
        <v>42</v>
      </c>
      <c r="D140" s="6" t="s">
        <v>440</v>
      </c>
      <c r="E140" s="6" t="s">
        <v>82</v>
      </c>
      <c r="F140" s="8">
        <v>6</v>
      </c>
      <c r="G140" s="11"/>
      <c r="H140" s="10">
        <f t="shared" si="2"/>
        <v>0</v>
      </c>
      <c r="K140">
        <f>rekapitulace!H8</f>
        <v>21</v>
      </c>
      <c r="L140">
        <f t="shared" si="3"/>
        <v>0</v>
      </c>
    </row>
    <row r="141" spans="1:12" ht="12.75">
      <c r="A141" s="6">
        <v>84</v>
      </c>
      <c r="B141" s="6" t="s">
        <v>441</v>
      </c>
      <c r="C141" s="6" t="s">
        <v>42</v>
      </c>
      <c r="D141" s="6" t="s">
        <v>442</v>
      </c>
      <c r="E141" s="6" t="s">
        <v>228</v>
      </c>
      <c r="F141" s="8">
        <v>3</v>
      </c>
      <c r="G141" s="11"/>
      <c r="H141" s="10">
        <f t="shared" si="2"/>
        <v>0</v>
      </c>
      <c r="K141">
        <f>rekapitulace!H8</f>
        <v>21</v>
      </c>
      <c r="L141">
        <f t="shared" si="3"/>
        <v>0</v>
      </c>
    </row>
    <row r="142" spans="1:12" ht="12.75">
      <c r="A142" s="6">
        <v>85</v>
      </c>
      <c r="B142" s="6" t="s">
        <v>443</v>
      </c>
      <c r="C142" s="6" t="s">
        <v>42</v>
      </c>
      <c r="D142" s="6" t="s">
        <v>444</v>
      </c>
      <c r="E142" s="6" t="s">
        <v>91</v>
      </c>
      <c r="F142" s="8">
        <v>2.14</v>
      </c>
      <c r="G142" s="11"/>
      <c r="H142" s="10">
        <f t="shared" si="2"/>
        <v>0</v>
      </c>
      <c r="K142">
        <f>rekapitulace!H8</f>
        <v>21</v>
      </c>
      <c r="L142">
        <f t="shared" si="3"/>
        <v>0</v>
      </c>
    </row>
    <row r="143" spans="1:12" ht="12.75">
      <c r="A143" s="6">
        <v>86</v>
      </c>
      <c r="B143" s="6" t="s">
        <v>309</v>
      </c>
      <c r="C143" s="6" t="s">
        <v>42</v>
      </c>
      <c r="D143" s="6" t="s">
        <v>310</v>
      </c>
      <c r="E143" s="6" t="s">
        <v>82</v>
      </c>
      <c r="F143" s="8">
        <v>7.1</v>
      </c>
      <c r="G143" s="11"/>
      <c r="H143" s="10">
        <f t="shared" si="2"/>
        <v>0</v>
      </c>
      <c r="K143">
        <f>rekapitulace!H8</f>
        <v>21</v>
      </c>
      <c r="L143">
        <f t="shared" si="3"/>
        <v>0</v>
      </c>
    </row>
    <row r="144" spans="1:12" ht="12.75">
      <c r="A144" s="6">
        <v>87</v>
      </c>
      <c r="B144" s="6" t="s">
        <v>311</v>
      </c>
      <c r="C144" s="6" t="s">
        <v>42</v>
      </c>
      <c r="D144" s="6" t="s">
        <v>312</v>
      </c>
      <c r="E144" s="6" t="s">
        <v>82</v>
      </c>
      <c r="F144" s="8">
        <v>733</v>
      </c>
      <c r="G144" s="11"/>
      <c r="H144" s="10">
        <f t="shared" si="2"/>
        <v>0</v>
      </c>
      <c r="K144">
        <f>rekapitulace!H8</f>
        <v>21</v>
      </c>
      <c r="L144">
        <f t="shared" si="3"/>
        <v>0</v>
      </c>
    </row>
    <row r="145" spans="1:12" ht="12.75">
      <c r="A145" s="6">
        <v>88</v>
      </c>
      <c r="B145" s="6" t="s">
        <v>313</v>
      </c>
      <c r="C145" s="6" t="s">
        <v>42</v>
      </c>
      <c r="D145" s="6" t="s">
        <v>314</v>
      </c>
      <c r="E145" s="6" t="s">
        <v>228</v>
      </c>
      <c r="F145" s="8">
        <v>1480.66</v>
      </c>
      <c r="G145" s="11"/>
      <c r="H145" s="10">
        <f t="shared" si="2"/>
        <v>0</v>
      </c>
      <c r="K145">
        <f>rekapitulace!H8</f>
        <v>21</v>
      </c>
      <c r="L145">
        <f t="shared" si="3"/>
        <v>0</v>
      </c>
    </row>
    <row r="146" spans="1:12" ht="12.75">
      <c r="A146" s="6">
        <v>89</v>
      </c>
      <c r="B146" s="6" t="s">
        <v>315</v>
      </c>
      <c r="C146" s="6" t="s">
        <v>42</v>
      </c>
      <c r="D146" s="6" t="s">
        <v>316</v>
      </c>
      <c r="E146" s="6" t="s">
        <v>82</v>
      </c>
      <c r="F146" s="8">
        <v>770</v>
      </c>
      <c r="G146" s="11"/>
      <c r="H146" s="10">
        <f t="shared" si="2"/>
        <v>0</v>
      </c>
      <c r="K146">
        <f>rekapitulace!H8</f>
        <v>21</v>
      </c>
      <c r="L146">
        <f t="shared" si="3"/>
        <v>0</v>
      </c>
    </row>
    <row r="147" spans="1:12" ht="12.75">
      <c r="A147" s="6">
        <v>90</v>
      </c>
      <c r="B147" s="6" t="s">
        <v>318</v>
      </c>
      <c r="C147" s="6" t="s">
        <v>42</v>
      </c>
      <c r="D147" s="6" t="s">
        <v>319</v>
      </c>
      <c r="E147" s="6" t="s">
        <v>228</v>
      </c>
      <c r="F147" s="8">
        <v>2356.67</v>
      </c>
      <c r="G147" s="11"/>
      <c r="H147" s="10">
        <f t="shared" si="2"/>
        <v>0</v>
      </c>
      <c r="K147">
        <f>rekapitulace!H8</f>
        <v>21</v>
      </c>
      <c r="L147">
        <f t="shared" si="3"/>
        <v>0</v>
      </c>
    </row>
    <row r="148" spans="1:12" ht="12.75" customHeight="1">
      <c r="A148" s="12"/>
      <c r="B148" s="12"/>
      <c r="C148" s="12" t="s">
        <v>248</v>
      </c>
      <c r="D148" s="12" t="s">
        <v>247</v>
      </c>
      <c r="E148" s="12"/>
      <c r="F148" s="12"/>
      <c r="G148" s="12"/>
      <c r="H148" s="12">
        <f>SUM(H111:H147)</f>
        <v>0</v>
      </c>
      <c r="L148">
        <f>SUM(L111:L147)</f>
        <v>0</v>
      </c>
    </row>
    <row r="150" spans="1:8" ht="12.75" customHeight="1">
      <c r="A150" s="7"/>
      <c r="B150" s="7"/>
      <c r="C150" s="7" t="s">
        <v>334</v>
      </c>
      <c r="D150" s="7" t="s">
        <v>333</v>
      </c>
      <c r="E150" s="7"/>
      <c r="F150" s="9"/>
      <c r="G150" s="7"/>
      <c r="H150" s="9"/>
    </row>
    <row r="151" spans="1:12" ht="25.5">
      <c r="A151" s="6">
        <v>91</v>
      </c>
      <c r="B151" s="6" t="s">
        <v>335</v>
      </c>
      <c r="C151" s="6" t="s">
        <v>42</v>
      </c>
      <c r="D151" s="6" t="s">
        <v>336</v>
      </c>
      <c r="E151" s="6" t="s">
        <v>88</v>
      </c>
      <c r="F151" s="8">
        <v>1301.06</v>
      </c>
      <c r="G151" s="11"/>
      <c r="H151" s="10">
        <f>ROUND((G151*F151),2)</f>
        <v>0</v>
      </c>
      <c r="K151">
        <f>rekapitulace!H8</f>
        <v>21</v>
      </c>
      <c r="L151">
        <f>ROUND(K151/100*H151,2)</f>
        <v>0</v>
      </c>
    </row>
    <row r="152" spans="1:12" ht="12.75" customHeight="1">
      <c r="A152" s="12"/>
      <c r="B152" s="12"/>
      <c r="C152" s="12" t="s">
        <v>334</v>
      </c>
      <c r="D152" s="12" t="s">
        <v>333</v>
      </c>
      <c r="E152" s="12"/>
      <c r="F152" s="12"/>
      <c r="G152" s="12"/>
      <c r="H152" s="12">
        <f>SUM(H151:H151)</f>
        <v>0</v>
      </c>
      <c r="L152">
        <f>SUM(L151:L151)</f>
        <v>0</v>
      </c>
    </row>
    <row r="154" spans="1:12" ht="12.75" customHeight="1">
      <c r="A154" s="12"/>
      <c r="B154" s="12"/>
      <c r="C154" s="12"/>
      <c r="D154" s="12" t="s">
        <v>65</v>
      </c>
      <c r="E154" s="12"/>
      <c r="F154" s="12"/>
      <c r="G154" s="12"/>
      <c r="H154" s="12">
        <f>+H50+H55+H63+H85+H108+H148+H152</f>
        <v>0</v>
      </c>
      <c r="L154">
        <f>+L50+L55+L63+L85+L108+L148+L152</f>
        <v>0</v>
      </c>
    </row>
    <row r="156" spans="1:8" ht="12.75" customHeight="1">
      <c r="A156" s="7" t="s">
        <v>66</v>
      </c>
      <c r="B156" s="7"/>
      <c r="C156" s="7"/>
      <c r="D156" s="7"/>
      <c r="E156" s="7"/>
      <c r="F156" s="7"/>
      <c r="G156" s="7"/>
      <c r="H156" s="7"/>
    </row>
    <row r="157" spans="1:8" ht="12.75" customHeight="1">
      <c r="A157" s="7"/>
      <c r="B157" s="7"/>
      <c r="C157" s="7"/>
      <c r="D157" s="7" t="s">
        <v>67</v>
      </c>
      <c r="E157" s="7"/>
      <c r="F157" s="7"/>
      <c r="G157" s="7"/>
      <c r="H157" s="7"/>
    </row>
    <row r="158" spans="1:12" ht="12.75" customHeight="1">
      <c r="A158" s="12"/>
      <c r="B158" s="12"/>
      <c r="C158" s="12"/>
      <c r="D158" s="12" t="s">
        <v>68</v>
      </c>
      <c r="E158" s="12"/>
      <c r="F158" s="12"/>
      <c r="G158" s="12"/>
      <c r="H158" s="12">
        <v>0</v>
      </c>
      <c r="L158">
        <v>0</v>
      </c>
    </row>
    <row r="159" spans="1:8" ht="12.75" customHeight="1">
      <c r="A159" s="7"/>
      <c r="B159" s="7"/>
      <c r="C159" s="7"/>
      <c r="D159" s="7" t="s">
        <v>69</v>
      </c>
      <c r="E159" s="7"/>
      <c r="F159" s="7"/>
      <c r="G159" s="7"/>
      <c r="H159" s="7"/>
    </row>
    <row r="160" spans="1:12" ht="12.75" customHeight="1">
      <c r="A160" s="12"/>
      <c r="B160" s="12"/>
      <c r="C160" s="12"/>
      <c r="D160" s="12" t="s">
        <v>70</v>
      </c>
      <c r="E160" s="12"/>
      <c r="F160" s="12"/>
      <c r="G160" s="12"/>
      <c r="H160" s="12">
        <v>0</v>
      </c>
      <c r="L160">
        <v>0</v>
      </c>
    </row>
    <row r="161" spans="1:12" ht="12.75" customHeight="1">
      <c r="A161" s="12"/>
      <c r="B161" s="12"/>
      <c r="C161" s="12"/>
      <c r="D161" s="12" t="s">
        <v>71</v>
      </c>
      <c r="E161" s="12"/>
      <c r="F161" s="12"/>
      <c r="G161" s="12"/>
      <c r="H161" s="12">
        <f>H158+H160</f>
        <v>0</v>
      </c>
      <c r="L161">
        <f>L158+L160</f>
        <v>0</v>
      </c>
    </row>
    <row r="163" spans="1:12" ht="12.75" customHeight="1">
      <c r="A163" s="12"/>
      <c r="B163" s="12"/>
      <c r="C163" s="12"/>
      <c r="D163" s="12" t="s">
        <v>71</v>
      </c>
      <c r="E163" s="12"/>
      <c r="F163" s="12"/>
      <c r="G163" s="12"/>
      <c r="H163" s="12">
        <f>H154+H161</f>
        <v>0</v>
      </c>
      <c r="L163">
        <f>L154+L161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445</v>
      </c>
      <c r="D5" s="5" t="s">
        <v>446</v>
      </c>
      <c r="E5" s="5"/>
    </row>
    <row r="6" spans="1:5" ht="12.75" customHeight="1">
      <c r="A6" t="s">
        <v>18</v>
      </c>
      <c r="C6" s="5" t="s">
        <v>445</v>
      </c>
      <c r="D6" s="5" t="s">
        <v>446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74</v>
      </c>
      <c r="E11" s="7"/>
      <c r="F11" s="9"/>
      <c r="G11" s="7"/>
      <c r="H11" s="9"/>
    </row>
    <row r="12" spans="1:12" ht="25.5">
      <c r="A12" s="6">
        <v>1</v>
      </c>
      <c r="B12" s="6" t="s">
        <v>447</v>
      </c>
      <c r="C12" s="6" t="s">
        <v>42</v>
      </c>
      <c r="D12" s="6" t="s">
        <v>448</v>
      </c>
      <c r="E12" s="6" t="s">
        <v>77</v>
      </c>
      <c r="F12" s="8">
        <v>6488</v>
      </c>
      <c r="G12" s="11"/>
      <c r="H12" s="10">
        <f aca="true" t="shared" si="0" ref="H12:H26">ROUND((G12*F12),2)</f>
        <v>0</v>
      </c>
      <c r="K12">
        <f>rekapitulace!H8</f>
        <v>21</v>
      </c>
      <c r="L12">
        <f aca="true" t="shared" si="1" ref="L12:L26">ROUND(K12/100*H12,2)</f>
        <v>0</v>
      </c>
    </row>
    <row r="13" spans="1:12" ht="12.75">
      <c r="A13" s="6">
        <v>2</v>
      </c>
      <c r="B13" s="6" t="s">
        <v>449</v>
      </c>
      <c r="C13" s="6" t="s">
        <v>42</v>
      </c>
      <c r="D13" s="6" t="s">
        <v>450</v>
      </c>
      <c r="E13" s="6" t="s">
        <v>77</v>
      </c>
      <c r="F13" s="8">
        <v>18586</v>
      </c>
      <c r="G13" s="11"/>
      <c r="H13" s="10">
        <f t="shared" si="0"/>
        <v>0</v>
      </c>
      <c r="K13">
        <f>rekapitulace!H8</f>
        <v>21</v>
      </c>
      <c r="L13">
        <f t="shared" si="1"/>
        <v>0</v>
      </c>
    </row>
    <row r="14" spans="1:12" ht="25.5">
      <c r="A14" s="6">
        <v>3</v>
      </c>
      <c r="B14" s="6" t="s">
        <v>451</v>
      </c>
      <c r="C14" s="6" t="s">
        <v>42</v>
      </c>
      <c r="D14" s="6" t="s">
        <v>452</v>
      </c>
      <c r="E14" s="6" t="s">
        <v>77</v>
      </c>
      <c r="F14" s="8">
        <v>3244.2</v>
      </c>
      <c r="G14" s="11"/>
      <c r="H14" s="10">
        <f t="shared" si="0"/>
        <v>0</v>
      </c>
      <c r="K14">
        <f>rekapitulace!H8</f>
        <v>21</v>
      </c>
      <c r="L14">
        <f t="shared" si="1"/>
        <v>0</v>
      </c>
    </row>
    <row r="15" spans="1:12" ht="25.5">
      <c r="A15" s="6">
        <v>4</v>
      </c>
      <c r="B15" s="6" t="s">
        <v>453</v>
      </c>
      <c r="C15" s="6" t="s">
        <v>42</v>
      </c>
      <c r="D15" s="6" t="s">
        <v>454</v>
      </c>
      <c r="E15" s="6" t="s">
        <v>77</v>
      </c>
      <c r="F15" s="8">
        <v>9292.8</v>
      </c>
      <c r="G15" s="11"/>
      <c r="H15" s="10">
        <f t="shared" si="0"/>
        <v>0</v>
      </c>
      <c r="K15">
        <f>rekapitulace!H8</f>
        <v>21</v>
      </c>
      <c r="L15">
        <f t="shared" si="1"/>
        <v>0</v>
      </c>
    </row>
    <row r="16" spans="1:12" ht="12.75">
      <c r="A16" s="6">
        <v>5</v>
      </c>
      <c r="B16" s="6" t="s">
        <v>455</v>
      </c>
      <c r="C16" s="6" t="s">
        <v>42</v>
      </c>
      <c r="D16" s="6" t="s">
        <v>456</v>
      </c>
      <c r="E16" s="6" t="s">
        <v>77</v>
      </c>
      <c r="F16" s="8">
        <v>3244</v>
      </c>
      <c r="G16" s="11"/>
      <c r="H16" s="10">
        <f t="shared" si="0"/>
        <v>0</v>
      </c>
      <c r="K16">
        <f>rekapitulace!H8</f>
        <v>21</v>
      </c>
      <c r="L16">
        <f t="shared" si="1"/>
        <v>0</v>
      </c>
    </row>
    <row r="17" spans="1:12" ht="12.75">
      <c r="A17" s="6">
        <v>6</v>
      </c>
      <c r="B17" s="6" t="s">
        <v>457</v>
      </c>
      <c r="C17" s="6" t="s">
        <v>42</v>
      </c>
      <c r="D17" s="6" t="s">
        <v>458</v>
      </c>
      <c r="E17" s="6" t="s">
        <v>77</v>
      </c>
      <c r="F17" s="8">
        <v>9293</v>
      </c>
      <c r="G17" s="11"/>
      <c r="H17" s="10">
        <f t="shared" si="0"/>
        <v>0</v>
      </c>
      <c r="K17">
        <f>rekapitulace!H8</f>
        <v>21</v>
      </c>
      <c r="L17">
        <f t="shared" si="1"/>
        <v>0</v>
      </c>
    </row>
    <row r="18" spans="1:12" ht="12.75">
      <c r="A18" s="6">
        <v>7</v>
      </c>
      <c r="B18" s="6" t="s">
        <v>459</v>
      </c>
      <c r="C18" s="6" t="s">
        <v>42</v>
      </c>
      <c r="D18" s="6" t="s">
        <v>460</v>
      </c>
      <c r="E18" s="6" t="s">
        <v>77</v>
      </c>
      <c r="F18" s="8">
        <v>3244</v>
      </c>
      <c r="G18" s="11"/>
      <c r="H18" s="10">
        <f t="shared" si="0"/>
        <v>0</v>
      </c>
      <c r="K18">
        <f>rekapitulace!H8</f>
        <v>21</v>
      </c>
      <c r="L18">
        <f t="shared" si="1"/>
        <v>0</v>
      </c>
    </row>
    <row r="19" spans="1:12" ht="12.75">
      <c r="A19" s="6">
        <v>8</v>
      </c>
      <c r="B19" s="6" t="s">
        <v>461</v>
      </c>
      <c r="C19" s="6" t="s">
        <v>42</v>
      </c>
      <c r="D19" s="6" t="s">
        <v>462</v>
      </c>
      <c r="E19" s="6" t="s">
        <v>77</v>
      </c>
      <c r="F19" s="8">
        <v>9293</v>
      </c>
      <c r="G19" s="11"/>
      <c r="H19" s="10">
        <f t="shared" si="0"/>
        <v>0</v>
      </c>
      <c r="K19">
        <f>rekapitulace!H8</f>
        <v>21</v>
      </c>
      <c r="L19">
        <f t="shared" si="1"/>
        <v>0</v>
      </c>
    </row>
    <row r="20" spans="1:12" ht="25.5">
      <c r="A20" s="6">
        <v>9</v>
      </c>
      <c r="B20" s="6" t="s">
        <v>463</v>
      </c>
      <c r="C20" s="6" t="s">
        <v>42</v>
      </c>
      <c r="D20" s="6" t="s">
        <v>464</v>
      </c>
      <c r="E20" s="6" t="s">
        <v>228</v>
      </c>
      <c r="F20" s="8">
        <v>160</v>
      </c>
      <c r="G20" s="11"/>
      <c r="H20" s="10">
        <f t="shared" si="0"/>
        <v>0</v>
      </c>
      <c r="K20">
        <f>rekapitulace!H8</f>
        <v>21</v>
      </c>
      <c r="L20">
        <f t="shared" si="1"/>
        <v>0</v>
      </c>
    </row>
    <row r="21" spans="1:12" ht="12.75">
      <c r="A21" s="6">
        <v>10</v>
      </c>
      <c r="B21" s="6" t="s">
        <v>465</v>
      </c>
      <c r="C21" s="6" t="s">
        <v>42</v>
      </c>
      <c r="D21" s="6" t="s">
        <v>466</v>
      </c>
      <c r="E21" s="6" t="s">
        <v>228</v>
      </c>
      <c r="F21" s="8">
        <v>160</v>
      </c>
      <c r="G21" s="11"/>
      <c r="H21" s="10">
        <f t="shared" si="0"/>
        <v>0</v>
      </c>
      <c r="K21">
        <f>rekapitulace!H8</f>
        <v>21</v>
      </c>
      <c r="L21">
        <f t="shared" si="1"/>
        <v>0</v>
      </c>
    </row>
    <row r="22" spans="1:12" ht="12.75">
      <c r="A22" s="6">
        <v>11</v>
      </c>
      <c r="B22" s="6" t="s">
        <v>467</v>
      </c>
      <c r="C22" s="6" t="s">
        <v>42</v>
      </c>
      <c r="D22" s="6" t="s">
        <v>468</v>
      </c>
      <c r="E22" s="6" t="s">
        <v>91</v>
      </c>
      <c r="F22" s="8">
        <v>9.2</v>
      </c>
      <c r="G22" s="11"/>
      <c r="H22" s="10">
        <f t="shared" si="0"/>
        <v>0</v>
      </c>
      <c r="K22">
        <f>rekapitulace!H8</f>
        <v>21</v>
      </c>
      <c r="L22">
        <f t="shared" si="1"/>
        <v>0</v>
      </c>
    </row>
    <row r="23" spans="1:12" ht="12.75">
      <c r="A23" s="6">
        <v>12</v>
      </c>
      <c r="B23" s="6" t="s">
        <v>469</v>
      </c>
      <c r="C23" s="6" t="s">
        <v>42</v>
      </c>
      <c r="D23" s="6" t="s">
        <v>470</v>
      </c>
      <c r="E23" s="6" t="s">
        <v>88</v>
      </c>
      <c r="F23" s="8">
        <v>0.2</v>
      </c>
      <c r="G23" s="11"/>
      <c r="H23" s="10">
        <f t="shared" si="0"/>
        <v>0</v>
      </c>
      <c r="K23">
        <f>rekapitulace!H8</f>
        <v>21</v>
      </c>
      <c r="L23">
        <f t="shared" si="1"/>
        <v>0</v>
      </c>
    </row>
    <row r="24" spans="1:12" ht="12.75">
      <c r="A24" s="6">
        <v>13</v>
      </c>
      <c r="B24" s="6" t="s">
        <v>471</v>
      </c>
      <c r="C24" s="6" t="s">
        <v>42</v>
      </c>
      <c r="D24" s="6" t="s">
        <v>472</v>
      </c>
      <c r="E24" s="6" t="s">
        <v>88</v>
      </c>
      <c r="F24" s="8">
        <v>0.56</v>
      </c>
      <c r="G24" s="11"/>
      <c r="H24" s="10">
        <f t="shared" si="0"/>
        <v>0</v>
      </c>
      <c r="K24">
        <f>rekapitulace!H8</f>
        <v>21</v>
      </c>
      <c r="L24">
        <f t="shared" si="1"/>
        <v>0</v>
      </c>
    </row>
    <row r="25" spans="1:12" ht="12.75">
      <c r="A25" s="6">
        <v>14</v>
      </c>
      <c r="B25" s="6" t="s">
        <v>473</v>
      </c>
      <c r="C25" s="6" t="s">
        <v>42</v>
      </c>
      <c r="D25" s="6" t="s">
        <v>474</v>
      </c>
      <c r="E25" s="6" t="s">
        <v>88</v>
      </c>
      <c r="F25" s="8">
        <v>0.76</v>
      </c>
      <c r="G25" s="11"/>
      <c r="H25" s="10">
        <f t="shared" si="0"/>
        <v>0</v>
      </c>
      <c r="K25">
        <f>rekapitulace!H8</f>
        <v>21</v>
      </c>
      <c r="L25">
        <f t="shared" si="1"/>
        <v>0</v>
      </c>
    </row>
    <row r="26" spans="1:12" ht="12.75">
      <c r="A26" s="6">
        <v>15</v>
      </c>
      <c r="B26" s="6" t="s">
        <v>475</v>
      </c>
      <c r="C26" s="6" t="s">
        <v>42</v>
      </c>
      <c r="D26" s="6" t="s">
        <v>476</v>
      </c>
      <c r="E26" s="6" t="s">
        <v>77</v>
      </c>
      <c r="F26" s="8">
        <v>6488.4</v>
      </c>
      <c r="G26" s="11"/>
      <c r="H26" s="10">
        <f t="shared" si="0"/>
        <v>0</v>
      </c>
      <c r="K26">
        <f>rekapitulace!H8</f>
        <v>21</v>
      </c>
      <c r="L26">
        <f t="shared" si="1"/>
        <v>0</v>
      </c>
    </row>
    <row r="27" ht="12.75">
      <c r="D27" s="13" t="s">
        <v>477</v>
      </c>
    </row>
    <row r="28" spans="1:12" ht="12.75">
      <c r="A28" s="6">
        <v>16</v>
      </c>
      <c r="B28" s="6" t="s">
        <v>478</v>
      </c>
      <c r="C28" s="6" t="s">
        <v>42</v>
      </c>
      <c r="D28" s="6" t="s">
        <v>479</v>
      </c>
      <c r="E28" s="6" t="s">
        <v>77</v>
      </c>
      <c r="F28" s="8">
        <v>18585.6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12.75">
      <c r="D29" s="13" t="s">
        <v>480</v>
      </c>
    </row>
    <row r="30" spans="1:12" ht="12.75">
      <c r="A30" s="6">
        <v>17</v>
      </c>
      <c r="B30" s="6" t="s">
        <v>481</v>
      </c>
      <c r="C30" s="6" t="s">
        <v>42</v>
      </c>
      <c r="D30" s="6" t="s">
        <v>482</v>
      </c>
      <c r="E30" s="6" t="s">
        <v>91</v>
      </c>
      <c r="F30" s="8">
        <v>125.37</v>
      </c>
      <c r="G30" s="11"/>
      <c r="H30" s="10">
        <f>ROUND((G30*F30),2)</f>
        <v>0</v>
      </c>
      <c r="K30">
        <f>rekapitulace!H8</f>
        <v>21</v>
      </c>
      <c r="L30">
        <f>ROUND(K30/100*H30,2)</f>
        <v>0</v>
      </c>
    </row>
    <row r="31" spans="1:12" ht="12.75">
      <c r="A31" s="6">
        <v>18</v>
      </c>
      <c r="B31" s="6" t="s">
        <v>483</v>
      </c>
      <c r="C31" s="6" t="s">
        <v>42</v>
      </c>
      <c r="D31" s="6" t="s">
        <v>484</v>
      </c>
      <c r="E31" s="6" t="s">
        <v>91</v>
      </c>
      <c r="F31" s="8">
        <v>125.37</v>
      </c>
      <c r="G31" s="11"/>
      <c r="H31" s="10">
        <f>ROUND((G31*F31),2)</f>
        <v>0</v>
      </c>
      <c r="K31">
        <f>rekapitulace!H8</f>
        <v>21</v>
      </c>
      <c r="L31">
        <f>ROUND(K31/100*H31,2)</f>
        <v>0</v>
      </c>
    </row>
    <row r="32" spans="1:12" ht="12.75">
      <c r="A32" s="6">
        <v>19</v>
      </c>
      <c r="B32" s="6" t="s">
        <v>485</v>
      </c>
      <c r="C32" s="6" t="s">
        <v>42</v>
      </c>
      <c r="D32" s="6" t="s">
        <v>486</v>
      </c>
      <c r="E32" s="6" t="s">
        <v>91</v>
      </c>
      <c r="F32" s="8">
        <v>1128.33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12.75">
      <c r="D33" s="13" t="s">
        <v>487</v>
      </c>
    </row>
    <row r="34" spans="1:12" ht="12.75" customHeight="1">
      <c r="A34" s="12"/>
      <c r="B34" s="12"/>
      <c r="C34" s="12" t="s">
        <v>24</v>
      </c>
      <c r="D34" s="12" t="s">
        <v>74</v>
      </c>
      <c r="E34" s="12"/>
      <c r="F34" s="12"/>
      <c r="G34" s="12"/>
      <c r="H34" s="12">
        <f>SUM(H12:H33)</f>
        <v>0</v>
      </c>
      <c r="L34">
        <f>SUM(L12:L33)</f>
        <v>0</v>
      </c>
    </row>
    <row r="36" spans="1:8" ht="12.75" customHeight="1">
      <c r="A36" s="7"/>
      <c r="B36" s="7"/>
      <c r="C36" s="7" t="s">
        <v>489</v>
      </c>
      <c r="D36" s="7" t="s">
        <v>488</v>
      </c>
      <c r="E36" s="7"/>
      <c r="F36" s="9"/>
      <c r="G36" s="7"/>
      <c r="H36" s="9"/>
    </row>
    <row r="37" spans="1:12" ht="12.75">
      <c r="A37" s="6">
        <v>20</v>
      </c>
      <c r="B37" s="6" t="s">
        <v>490</v>
      </c>
      <c r="C37" s="6" t="s">
        <v>42</v>
      </c>
      <c r="D37" s="6" t="s">
        <v>491</v>
      </c>
      <c r="E37" s="6" t="s">
        <v>77</v>
      </c>
      <c r="F37" s="8">
        <v>3244.2</v>
      </c>
      <c r="G37" s="11"/>
      <c r="H37" s="10">
        <f>ROUND((G37*F37),2)</f>
        <v>0</v>
      </c>
      <c r="K37">
        <f>rekapitulace!H8</f>
        <v>21</v>
      </c>
      <c r="L37">
        <f>ROUND(K37/100*H37,2)</f>
        <v>0</v>
      </c>
    </row>
    <row r="38" ht="51">
      <c r="D38" s="13" t="s">
        <v>492</v>
      </c>
    </row>
    <row r="39" spans="1:12" ht="12.75">
      <c r="A39" s="6">
        <v>21</v>
      </c>
      <c r="B39" s="6" t="s">
        <v>493</v>
      </c>
      <c r="C39" s="6" t="s">
        <v>42</v>
      </c>
      <c r="D39" s="6" t="s">
        <v>494</v>
      </c>
      <c r="E39" s="6" t="s">
        <v>77</v>
      </c>
      <c r="F39" s="8">
        <v>9292.8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ht="51">
      <c r="D40" s="13" t="s">
        <v>495</v>
      </c>
    </row>
    <row r="41" spans="1:12" ht="12.75">
      <c r="A41" s="6">
        <v>22</v>
      </c>
      <c r="B41" s="6" t="s">
        <v>496</v>
      </c>
      <c r="C41" s="6" t="s">
        <v>42</v>
      </c>
      <c r="D41" s="6" t="s">
        <v>497</v>
      </c>
      <c r="E41" s="6" t="s">
        <v>498</v>
      </c>
      <c r="F41" s="8">
        <v>188.055</v>
      </c>
      <c r="G41" s="11"/>
      <c r="H41" s="10">
        <f>ROUND((G41*F41),2)</f>
        <v>0</v>
      </c>
      <c r="K41">
        <f>rekapitulace!H8</f>
        <v>21</v>
      </c>
      <c r="L41">
        <f>ROUND(K41/100*H41,2)</f>
        <v>0</v>
      </c>
    </row>
    <row r="42" ht="25.5">
      <c r="D42" s="13" t="s">
        <v>499</v>
      </c>
    </row>
    <row r="43" spans="1:12" ht="12.75">
      <c r="A43" s="6">
        <v>23</v>
      </c>
      <c r="B43" s="6" t="s">
        <v>500</v>
      </c>
      <c r="C43" s="6" t="s">
        <v>42</v>
      </c>
      <c r="D43" s="6" t="s">
        <v>501</v>
      </c>
      <c r="E43" s="6" t="s">
        <v>88</v>
      </c>
      <c r="F43" s="8">
        <v>19.498</v>
      </c>
      <c r="G43" s="11"/>
      <c r="H43" s="10">
        <f>ROUND((G43*F43),2)</f>
        <v>0</v>
      </c>
      <c r="K43">
        <f>rekapitulace!H8</f>
        <v>21</v>
      </c>
      <c r="L43">
        <f>ROUND(K43/100*H43,2)</f>
        <v>0</v>
      </c>
    </row>
    <row r="44" spans="1:12" ht="12.75" customHeight="1">
      <c r="A44" s="12"/>
      <c r="B44" s="12"/>
      <c r="C44" s="12" t="s">
        <v>489</v>
      </c>
      <c r="D44" s="12" t="s">
        <v>488</v>
      </c>
      <c r="E44" s="12"/>
      <c r="F44" s="12"/>
      <c r="G44" s="12"/>
      <c r="H44" s="12">
        <f>SUM(H37:H43)</f>
        <v>0</v>
      </c>
      <c r="L44">
        <f>SUM(L37:L43)</f>
        <v>0</v>
      </c>
    </row>
    <row r="46" spans="1:12" ht="12.75" customHeight="1">
      <c r="A46" s="12"/>
      <c r="B46" s="12"/>
      <c r="C46" s="12"/>
      <c r="D46" s="12" t="s">
        <v>65</v>
      </c>
      <c r="E46" s="12"/>
      <c r="F46" s="12"/>
      <c r="G46" s="12"/>
      <c r="H46" s="12">
        <f>+H34+H44</f>
        <v>0</v>
      </c>
      <c r="L46">
        <f>+L34+L44</f>
        <v>0</v>
      </c>
    </row>
    <row r="48" spans="1:8" ht="12.75" customHeight="1">
      <c r="A48" s="7" t="s">
        <v>66</v>
      </c>
      <c r="B48" s="7"/>
      <c r="C48" s="7"/>
      <c r="D48" s="7"/>
      <c r="E48" s="7"/>
      <c r="F48" s="7"/>
      <c r="G48" s="7"/>
      <c r="H48" s="7"/>
    </row>
    <row r="49" spans="1:8" ht="12.75" customHeight="1">
      <c r="A49" s="7"/>
      <c r="B49" s="7"/>
      <c r="C49" s="7"/>
      <c r="D49" s="7" t="s">
        <v>67</v>
      </c>
      <c r="E49" s="7"/>
      <c r="F49" s="7"/>
      <c r="G49" s="7"/>
      <c r="H49" s="7"/>
    </row>
    <row r="50" spans="1:12" ht="12.75" customHeight="1">
      <c r="A50" s="12"/>
      <c r="B50" s="12"/>
      <c r="C50" s="12"/>
      <c r="D50" s="12" t="s">
        <v>68</v>
      </c>
      <c r="E50" s="12"/>
      <c r="F50" s="12"/>
      <c r="G50" s="12"/>
      <c r="H50" s="12">
        <v>0</v>
      </c>
      <c r="L50">
        <v>0</v>
      </c>
    </row>
    <row r="51" spans="1:8" ht="12.75" customHeight="1">
      <c r="A51" s="7"/>
      <c r="B51" s="7"/>
      <c r="C51" s="7"/>
      <c r="D51" s="7" t="s">
        <v>69</v>
      </c>
      <c r="E51" s="7"/>
      <c r="F51" s="7"/>
      <c r="G51" s="7"/>
      <c r="H51" s="7"/>
    </row>
    <row r="52" spans="1:12" ht="12.75" customHeight="1">
      <c r="A52" s="12"/>
      <c r="B52" s="12"/>
      <c r="C52" s="12"/>
      <c r="D52" s="12" t="s">
        <v>70</v>
      </c>
      <c r="E52" s="12"/>
      <c r="F52" s="12"/>
      <c r="G52" s="12"/>
      <c r="H52" s="12">
        <v>0</v>
      </c>
      <c r="L52">
        <v>0</v>
      </c>
    </row>
    <row r="53" spans="1:12" ht="12.75" customHeight="1">
      <c r="A53" s="12"/>
      <c r="B53" s="12"/>
      <c r="C53" s="12"/>
      <c r="D53" s="12" t="s">
        <v>71</v>
      </c>
      <c r="E53" s="12"/>
      <c r="F53" s="12"/>
      <c r="G53" s="12"/>
      <c r="H53" s="12">
        <f>H50+H52</f>
        <v>0</v>
      </c>
      <c r="L53">
        <f>L50+L52</f>
        <v>0</v>
      </c>
    </row>
    <row r="55" spans="1:12" ht="12.75" customHeight="1">
      <c r="A55" s="12"/>
      <c r="B55" s="12"/>
      <c r="C55" s="12"/>
      <c r="D55" s="12" t="s">
        <v>71</v>
      </c>
      <c r="E55" s="12"/>
      <c r="F55" s="12"/>
      <c r="G55" s="12"/>
      <c r="H55" s="12">
        <f>H46+H53</f>
        <v>0</v>
      </c>
      <c r="L55">
        <f>L46+L53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502</v>
      </c>
      <c r="D5" s="5" t="s">
        <v>503</v>
      </c>
      <c r="E5" s="5"/>
    </row>
    <row r="6" spans="1:5" ht="12.75" customHeight="1">
      <c r="A6" t="s">
        <v>18</v>
      </c>
      <c r="C6" s="5" t="s">
        <v>502</v>
      </c>
      <c r="D6" s="5" t="s">
        <v>503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74</v>
      </c>
      <c r="E11" s="7"/>
      <c r="F11" s="9"/>
      <c r="G11" s="7"/>
      <c r="H11" s="9"/>
    </row>
    <row r="12" spans="1:12" ht="25.5">
      <c r="A12" s="6">
        <v>1</v>
      </c>
      <c r="B12" s="6" t="s">
        <v>504</v>
      </c>
      <c r="C12" s="6" t="s">
        <v>42</v>
      </c>
      <c r="D12" s="6" t="s">
        <v>505</v>
      </c>
      <c r="E12" s="6" t="s">
        <v>77</v>
      </c>
      <c r="F12" s="8">
        <v>1090</v>
      </c>
      <c r="G12" s="11"/>
      <c r="H12" s="10">
        <f aca="true" t="shared" si="0" ref="H12:H35">ROUND((G12*F12),2)</f>
        <v>0</v>
      </c>
      <c r="K12">
        <f>rekapitulace!H8</f>
        <v>21</v>
      </c>
      <c r="L12">
        <f aca="true" t="shared" si="1" ref="L12:L35">ROUND(K12/100*H12,2)</f>
        <v>0</v>
      </c>
    </row>
    <row r="13" spans="1:12" ht="12.75">
      <c r="A13" s="6">
        <v>2</v>
      </c>
      <c r="B13" s="6" t="s">
        <v>506</v>
      </c>
      <c r="C13" s="6" t="s">
        <v>42</v>
      </c>
      <c r="D13" s="6" t="s">
        <v>507</v>
      </c>
      <c r="E13" s="6" t="s">
        <v>228</v>
      </c>
      <c r="F13" s="8">
        <v>9</v>
      </c>
      <c r="G13" s="11"/>
      <c r="H13" s="10">
        <f t="shared" si="0"/>
        <v>0</v>
      </c>
      <c r="K13">
        <f>rekapitulace!H8</f>
        <v>21</v>
      </c>
      <c r="L13">
        <f t="shared" si="1"/>
        <v>0</v>
      </c>
    </row>
    <row r="14" spans="1:12" ht="12.75">
      <c r="A14" s="6">
        <v>3</v>
      </c>
      <c r="B14" s="6" t="s">
        <v>508</v>
      </c>
      <c r="C14" s="6" t="s">
        <v>42</v>
      </c>
      <c r="D14" s="6" t="s">
        <v>509</v>
      </c>
      <c r="E14" s="6" t="s">
        <v>228</v>
      </c>
      <c r="F14" s="8">
        <v>4</v>
      </c>
      <c r="G14" s="11"/>
      <c r="H14" s="10">
        <f t="shared" si="0"/>
        <v>0</v>
      </c>
      <c r="K14">
        <f>rekapitulace!H8</f>
        <v>21</v>
      </c>
      <c r="L14">
        <f t="shared" si="1"/>
        <v>0</v>
      </c>
    </row>
    <row r="15" spans="1:12" ht="12.75">
      <c r="A15" s="6">
        <v>4</v>
      </c>
      <c r="B15" s="6" t="s">
        <v>510</v>
      </c>
      <c r="C15" s="6" t="s">
        <v>42</v>
      </c>
      <c r="D15" s="6" t="s">
        <v>511</v>
      </c>
      <c r="E15" s="6" t="s">
        <v>228</v>
      </c>
      <c r="F15" s="8">
        <v>9</v>
      </c>
      <c r="G15" s="11"/>
      <c r="H15" s="10">
        <f t="shared" si="0"/>
        <v>0</v>
      </c>
      <c r="K15">
        <f>rekapitulace!H8</f>
        <v>21</v>
      </c>
      <c r="L15">
        <f t="shared" si="1"/>
        <v>0</v>
      </c>
    </row>
    <row r="16" spans="1:12" ht="12.75">
      <c r="A16" s="6">
        <v>5</v>
      </c>
      <c r="B16" s="6" t="s">
        <v>512</v>
      </c>
      <c r="C16" s="6" t="s">
        <v>42</v>
      </c>
      <c r="D16" s="6" t="s">
        <v>513</v>
      </c>
      <c r="E16" s="6" t="s">
        <v>228</v>
      </c>
      <c r="F16" s="8">
        <v>4</v>
      </c>
      <c r="G16" s="11"/>
      <c r="H16" s="10">
        <f t="shared" si="0"/>
        <v>0</v>
      </c>
      <c r="K16">
        <f>rekapitulace!H8</f>
        <v>21</v>
      </c>
      <c r="L16">
        <f t="shared" si="1"/>
        <v>0</v>
      </c>
    </row>
    <row r="17" spans="1:12" ht="12.75">
      <c r="A17" s="6">
        <v>6</v>
      </c>
      <c r="B17" s="6" t="s">
        <v>514</v>
      </c>
      <c r="C17" s="6" t="s">
        <v>42</v>
      </c>
      <c r="D17" s="6" t="s">
        <v>515</v>
      </c>
      <c r="E17" s="6" t="s">
        <v>91</v>
      </c>
      <c r="F17" s="8">
        <v>7372</v>
      </c>
      <c r="G17" s="11"/>
      <c r="H17" s="10">
        <f t="shared" si="0"/>
        <v>0</v>
      </c>
      <c r="K17">
        <f>rekapitulace!H8</f>
        <v>21</v>
      </c>
      <c r="L17">
        <f t="shared" si="1"/>
        <v>0</v>
      </c>
    </row>
    <row r="18" spans="1:12" ht="12.75">
      <c r="A18" s="6">
        <v>7</v>
      </c>
      <c r="B18" s="6" t="s">
        <v>123</v>
      </c>
      <c r="C18" s="6" t="s">
        <v>42</v>
      </c>
      <c r="D18" s="6" t="s">
        <v>124</v>
      </c>
      <c r="E18" s="6" t="s">
        <v>91</v>
      </c>
      <c r="F18" s="8">
        <v>2563.1</v>
      </c>
      <c r="G18" s="11"/>
      <c r="H18" s="10">
        <f t="shared" si="0"/>
        <v>0</v>
      </c>
      <c r="K18">
        <f>rekapitulace!H8</f>
        <v>21</v>
      </c>
      <c r="L18">
        <f t="shared" si="1"/>
        <v>0</v>
      </c>
    </row>
    <row r="19" spans="1:12" ht="12.75">
      <c r="A19" s="6">
        <v>8</v>
      </c>
      <c r="B19" s="6" t="s">
        <v>516</v>
      </c>
      <c r="C19" s="6" t="s">
        <v>42</v>
      </c>
      <c r="D19" s="6" t="s">
        <v>517</v>
      </c>
      <c r="E19" s="6" t="s">
        <v>228</v>
      </c>
      <c r="F19" s="8">
        <v>9</v>
      </c>
      <c r="G19" s="11"/>
      <c r="H19" s="10">
        <f t="shared" si="0"/>
        <v>0</v>
      </c>
      <c r="K19">
        <f>rekapitulace!H8</f>
        <v>21</v>
      </c>
      <c r="L19">
        <f t="shared" si="1"/>
        <v>0</v>
      </c>
    </row>
    <row r="20" spans="1:12" ht="12.75">
      <c r="A20" s="6">
        <v>9</v>
      </c>
      <c r="B20" s="6" t="s">
        <v>518</v>
      </c>
      <c r="C20" s="6" t="s">
        <v>42</v>
      </c>
      <c r="D20" s="6" t="s">
        <v>519</v>
      </c>
      <c r="E20" s="6" t="s">
        <v>228</v>
      </c>
      <c r="F20" s="8">
        <v>4</v>
      </c>
      <c r="G20" s="11"/>
      <c r="H20" s="10">
        <f t="shared" si="0"/>
        <v>0</v>
      </c>
      <c r="K20">
        <f>rekapitulace!H8</f>
        <v>21</v>
      </c>
      <c r="L20">
        <f t="shared" si="1"/>
        <v>0</v>
      </c>
    </row>
    <row r="21" spans="1:12" ht="12.75">
      <c r="A21" s="6">
        <v>10</v>
      </c>
      <c r="B21" s="6" t="s">
        <v>520</v>
      </c>
      <c r="C21" s="6" t="s">
        <v>42</v>
      </c>
      <c r="D21" s="6" t="s">
        <v>521</v>
      </c>
      <c r="E21" s="6" t="s">
        <v>228</v>
      </c>
      <c r="F21" s="8">
        <v>9</v>
      </c>
      <c r="G21" s="11"/>
      <c r="H21" s="10">
        <f t="shared" si="0"/>
        <v>0</v>
      </c>
      <c r="K21">
        <f>rekapitulace!H8</f>
        <v>21</v>
      </c>
      <c r="L21">
        <f t="shared" si="1"/>
        <v>0</v>
      </c>
    </row>
    <row r="22" spans="1:12" ht="12.75">
      <c r="A22" s="6">
        <v>11</v>
      </c>
      <c r="B22" s="6" t="s">
        <v>522</v>
      </c>
      <c r="C22" s="6" t="s">
        <v>42</v>
      </c>
      <c r="D22" s="6" t="s">
        <v>523</v>
      </c>
      <c r="E22" s="6" t="s">
        <v>228</v>
      </c>
      <c r="F22" s="8">
        <v>4</v>
      </c>
      <c r="G22" s="11"/>
      <c r="H22" s="10">
        <f t="shared" si="0"/>
        <v>0</v>
      </c>
      <c r="K22">
        <f>rekapitulace!H8</f>
        <v>21</v>
      </c>
      <c r="L22">
        <f t="shared" si="1"/>
        <v>0</v>
      </c>
    </row>
    <row r="23" spans="1:12" ht="12.75">
      <c r="A23" s="6">
        <v>12</v>
      </c>
      <c r="B23" s="6" t="s">
        <v>524</v>
      </c>
      <c r="C23" s="6" t="s">
        <v>42</v>
      </c>
      <c r="D23" s="6" t="s">
        <v>525</v>
      </c>
      <c r="E23" s="6" t="s">
        <v>228</v>
      </c>
      <c r="F23" s="8">
        <v>9</v>
      </c>
      <c r="G23" s="11"/>
      <c r="H23" s="10">
        <f t="shared" si="0"/>
        <v>0</v>
      </c>
      <c r="K23">
        <f>rekapitulace!H8</f>
        <v>21</v>
      </c>
      <c r="L23">
        <f t="shared" si="1"/>
        <v>0</v>
      </c>
    </row>
    <row r="24" spans="1:12" ht="12.75">
      <c r="A24" s="6">
        <v>13</v>
      </c>
      <c r="B24" s="6" t="s">
        <v>526</v>
      </c>
      <c r="C24" s="6" t="s">
        <v>42</v>
      </c>
      <c r="D24" s="6" t="s">
        <v>527</v>
      </c>
      <c r="E24" s="6" t="s">
        <v>228</v>
      </c>
      <c r="F24" s="8">
        <v>4</v>
      </c>
      <c r="G24" s="11"/>
      <c r="H24" s="10">
        <f t="shared" si="0"/>
        <v>0</v>
      </c>
      <c r="K24">
        <f>rekapitulace!H8</f>
        <v>21</v>
      </c>
      <c r="L24">
        <f t="shared" si="1"/>
        <v>0</v>
      </c>
    </row>
    <row r="25" spans="1:12" ht="12.75">
      <c r="A25" s="6">
        <v>14</v>
      </c>
      <c r="B25" s="6" t="s">
        <v>528</v>
      </c>
      <c r="C25" s="6" t="s">
        <v>42</v>
      </c>
      <c r="D25" s="6" t="s">
        <v>529</v>
      </c>
      <c r="E25" s="6" t="s">
        <v>77</v>
      </c>
      <c r="F25" s="8">
        <v>1090</v>
      </c>
      <c r="G25" s="11"/>
      <c r="H25" s="10">
        <f t="shared" si="0"/>
        <v>0</v>
      </c>
      <c r="K25">
        <f>rekapitulace!H8</f>
        <v>21</v>
      </c>
      <c r="L25">
        <f t="shared" si="1"/>
        <v>0</v>
      </c>
    </row>
    <row r="26" spans="1:12" ht="25.5">
      <c r="A26" s="6">
        <v>15</v>
      </c>
      <c r="B26" s="6" t="s">
        <v>530</v>
      </c>
      <c r="C26" s="6" t="s">
        <v>42</v>
      </c>
      <c r="D26" s="6" t="s">
        <v>531</v>
      </c>
      <c r="E26" s="6" t="s">
        <v>228</v>
      </c>
      <c r="F26" s="8">
        <v>9</v>
      </c>
      <c r="G26" s="11"/>
      <c r="H26" s="10">
        <f t="shared" si="0"/>
        <v>0</v>
      </c>
      <c r="K26">
        <f>rekapitulace!H8</f>
        <v>21</v>
      </c>
      <c r="L26">
        <f t="shared" si="1"/>
        <v>0</v>
      </c>
    </row>
    <row r="27" spans="1:12" ht="25.5">
      <c r="A27" s="6">
        <v>16</v>
      </c>
      <c r="B27" s="6" t="s">
        <v>532</v>
      </c>
      <c r="C27" s="6" t="s">
        <v>42</v>
      </c>
      <c r="D27" s="6" t="s">
        <v>533</v>
      </c>
      <c r="E27" s="6" t="s">
        <v>228</v>
      </c>
      <c r="F27" s="8">
        <v>4</v>
      </c>
      <c r="G27" s="11"/>
      <c r="H27" s="10">
        <f t="shared" si="0"/>
        <v>0</v>
      </c>
      <c r="K27">
        <f>rekapitulace!H8</f>
        <v>21</v>
      </c>
      <c r="L27">
        <f t="shared" si="1"/>
        <v>0</v>
      </c>
    </row>
    <row r="28" spans="1:12" ht="25.5">
      <c r="A28" s="6">
        <v>17</v>
      </c>
      <c r="B28" s="6" t="s">
        <v>534</v>
      </c>
      <c r="C28" s="6" t="s">
        <v>42</v>
      </c>
      <c r="D28" s="6" t="s">
        <v>535</v>
      </c>
      <c r="E28" s="6" t="s">
        <v>228</v>
      </c>
      <c r="F28" s="8">
        <v>9</v>
      </c>
      <c r="G28" s="11"/>
      <c r="H28" s="10">
        <f t="shared" si="0"/>
        <v>0</v>
      </c>
      <c r="K28">
        <f>rekapitulace!H8</f>
        <v>21</v>
      </c>
      <c r="L28">
        <f t="shared" si="1"/>
        <v>0</v>
      </c>
    </row>
    <row r="29" spans="1:12" ht="25.5">
      <c r="A29" s="6">
        <v>18</v>
      </c>
      <c r="B29" s="6" t="s">
        <v>536</v>
      </c>
      <c r="C29" s="6" t="s">
        <v>42</v>
      </c>
      <c r="D29" s="6" t="s">
        <v>537</v>
      </c>
      <c r="E29" s="6" t="s">
        <v>228</v>
      </c>
      <c r="F29" s="8">
        <v>4</v>
      </c>
      <c r="G29" s="11"/>
      <c r="H29" s="10">
        <f t="shared" si="0"/>
        <v>0</v>
      </c>
      <c r="K29">
        <f>rekapitulace!H8</f>
        <v>21</v>
      </c>
      <c r="L29">
        <f t="shared" si="1"/>
        <v>0</v>
      </c>
    </row>
    <row r="30" spans="1:12" ht="12.75">
      <c r="A30" s="6">
        <v>19</v>
      </c>
      <c r="B30" s="6" t="s">
        <v>538</v>
      </c>
      <c r="C30" s="6" t="s">
        <v>42</v>
      </c>
      <c r="D30" s="6" t="s">
        <v>539</v>
      </c>
      <c r="E30" s="6" t="s">
        <v>228</v>
      </c>
      <c r="F30" s="8">
        <v>9</v>
      </c>
      <c r="G30" s="11"/>
      <c r="H30" s="10">
        <f t="shared" si="0"/>
        <v>0</v>
      </c>
      <c r="K30">
        <f>rekapitulace!H8</f>
        <v>21</v>
      </c>
      <c r="L30">
        <f t="shared" si="1"/>
        <v>0</v>
      </c>
    </row>
    <row r="31" spans="1:12" ht="12.75">
      <c r="A31" s="6">
        <v>20</v>
      </c>
      <c r="B31" s="6" t="s">
        <v>540</v>
      </c>
      <c r="C31" s="6" t="s">
        <v>42</v>
      </c>
      <c r="D31" s="6" t="s">
        <v>541</v>
      </c>
      <c r="E31" s="6" t="s">
        <v>228</v>
      </c>
      <c r="F31" s="8">
        <v>4</v>
      </c>
      <c r="G31" s="11"/>
      <c r="H31" s="10">
        <f t="shared" si="0"/>
        <v>0</v>
      </c>
      <c r="K31">
        <f>rekapitulace!H8</f>
        <v>21</v>
      </c>
      <c r="L31">
        <f t="shared" si="1"/>
        <v>0</v>
      </c>
    </row>
    <row r="32" spans="1:12" ht="12.75">
      <c r="A32" s="6">
        <v>21</v>
      </c>
      <c r="B32" s="6" t="s">
        <v>126</v>
      </c>
      <c r="C32" s="6" t="s">
        <v>42</v>
      </c>
      <c r="D32" s="6" t="s">
        <v>127</v>
      </c>
      <c r="E32" s="6" t="s">
        <v>91</v>
      </c>
      <c r="F32" s="8">
        <v>4808.9</v>
      </c>
      <c r="G32" s="11"/>
      <c r="H32" s="10">
        <f t="shared" si="0"/>
        <v>0</v>
      </c>
      <c r="K32">
        <f>rekapitulace!H8</f>
        <v>21</v>
      </c>
      <c r="L32">
        <f t="shared" si="1"/>
        <v>0</v>
      </c>
    </row>
    <row r="33" spans="1:12" ht="12.75">
      <c r="A33" s="6">
        <v>22</v>
      </c>
      <c r="B33" s="6" t="s">
        <v>131</v>
      </c>
      <c r="C33" s="6" t="s">
        <v>42</v>
      </c>
      <c r="D33" s="6" t="s">
        <v>132</v>
      </c>
      <c r="E33" s="6" t="s">
        <v>91</v>
      </c>
      <c r="F33" s="8">
        <v>7372</v>
      </c>
      <c r="G33" s="11"/>
      <c r="H33" s="10">
        <f t="shared" si="0"/>
        <v>0</v>
      </c>
      <c r="K33">
        <f>rekapitulace!H8</f>
        <v>21</v>
      </c>
      <c r="L33">
        <f t="shared" si="1"/>
        <v>0</v>
      </c>
    </row>
    <row r="34" spans="1:12" ht="12.75">
      <c r="A34" s="6">
        <v>23</v>
      </c>
      <c r="B34" s="6" t="s">
        <v>137</v>
      </c>
      <c r="C34" s="6" t="s">
        <v>42</v>
      </c>
      <c r="D34" s="6" t="s">
        <v>138</v>
      </c>
      <c r="E34" s="6" t="s">
        <v>91</v>
      </c>
      <c r="F34" s="8">
        <v>7372</v>
      </c>
      <c r="G34" s="11"/>
      <c r="H34" s="10">
        <f t="shared" si="0"/>
        <v>0</v>
      </c>
      <c r="K34">
        <f>rekapitulace!H8</f>
        <v>21</v>
      </c>
      <c r="L34">
        <f t="shared" si="1"/>
        <v>0</v>
      </c>
    </row>
    <row r="35" spans="1:12" ht="12.75">
      <c r="A35" s="6">
        <v>24</v>
      </c>
      <c r="B35" s="6" t="s">
        <v>542</v>
      </c>
      <c r="C35" s="6" t="s">
        <v>42</v>
      </c>
      <c r="D35" s="6" t="s">
        <v>543</v>
      </c>
      <c r="E35" s="6" t="s">
        <v>91</v>
      </c>
      <c r="F35" s="8">
        <v>2563.1</v>
      </c>
      <c r="G35" s="11"/>
      <c r="H35" s="10">
        <f t="shared" si="0"/>
        <v>0</v>
      </c>
      <c r="K35">
        <f>rekapitulace!H8</f>
        <v>21</v>
      </c>
      <c r="L35">
        <f t="shared" si="1"/>
        <v>0</v>
      </c>
    </row>
    <row r="36" spans="1:12" ht="12.75" customHeight="1">
      <c r="A36" s="12"/>
      <c r="B36" s="12"/>
      <c r="C36" s="12" t="s">
        <v>24</v>
      </c>
      <c r="D36" s="12" t="s">
        <v>74</v>
      </c>
      <c r="E36" s="12"/>
      <c r="F36" s="12"/>
      <c r="G36" s="12"/>
      <c r="H36" s="12">
        <f>SUM(H12:H35)</f>
        <v>0</v>
      </c>
      <c r="L36">
        <f>SUM(L12:L35)</f>
        <v>0</v>
      </c>
    </row>
    <row r="38" spans="1:12" ht="12.75" customHeight="1">
      <c r="A38" s="12"/>
      <c r="B38" s="12"/>
      <c r="C38" s="12"/>
      <c r="D38" s="12" t="s">
        <v>65</v>
      </c>
      <c r="E38" s="12"/>
      <c r="F38" s="12"/>
      <c r="G38" s="12"/>
      <c r="H38" s="12">
        <f>+H36</f>
        <v>0</v>
      </c>
      <c r="L38">
        <f>+L36</f>
        <v>0</v>
      </c>
    </row>
    <row r="40" spans="1:8" ht="12.75" customHeight="1">
      <c r="A40" s="7" t="s">
        <v>66</v>
      </c>
      <c r="B40" s="7"/>
      <c r="C40" s="7"/>
      <c r="D40" s="7"/>
      <c r="E40" s="7"/>
      <c r="F40" s="7"/>
      <c r="G40" s="7"/>
      <c r="H40" s="7"/>
    </row>
    <row r="41" spans="1:8" ht="12.75" customHeight="1">
      <c r="A41" s="7"/>
      <c r="B41" s="7"/>
      <c r="C41" s="7"/>
      <c r="D41" s="7" t="s">
        <v>67</v>
      </c>
      <c r="E41" s="7"/>
      <c r="F41" s="7"/>
      <c r="G41" s="7"/>
      <c r="H41" s="7"/>
    </row>
    <row r="42" spans="1:12" ht="12.75" customHeight="1">
      <c r="A42" s="12"/>
      <c r="B42" s="12"/>
      <c r="C42" s="12"/>
      <c r="D42" s="12" t="s">
        <v>68</v>
      </c>
      <c r="E42" s="12"/>
      <c r="F42" s="12"/>
      <c r="G42" s="12"/>
      <c r="H42" s="12">
        <v>0</v>
      </c>
      <c r="L42">
        <v>0</v>
      </c>
    </row>
    <row r="43" spans="1:8" ht="12.75" customHeight="1">
      <c r="A43" s="7"/>
      <c r="B43" s="7"/>
      <c r="C43" s="7"/>
      <c r="D43" s="7" t="s">
        <v>69</v>
      </c>
      <c r="E43" s="7"/>
      <c r="F43" s="7"/>
      <c r="G43" s="7"/>
      <c r="H43" s="7"/>
    </row>
    <row r="44" spans="1:12" ht="12.75" customHeight="1">
      <c r="A44" s="12"/>
      <c r="B44" s="12"/>
      <c r="C44" s="12"/>
      <c r="D44" s="12" t="s">
        <v>70</v>
      </c>
      <c r="E44" s="12"/>
      <c r="F44" s="12"/>
      <c r="G44" s="12"/>
      <c r="H44" s="12">
        <v>0</v>
      </c>
      <c r="L44">
        <v>0</v>
      </c>
    </row>
    <row r="45" spans="1:12" ht="12.75" customHeight="1">
      <c r="A45" s="12"/>
      <c r="B45" s="12"/>
      <c r="C45" s="12"/>
      <c r="D45" s="12" t="s">
        <v>71</v>
      </c>
      <c r="E45" s="12"/>
      <c r="F45" s="12"/>
      <c r="G45" s="12"/>
      <c r="H45" s="12">
        <f>H42+H44</f>
        <v>0</v>
      </c>
      <c r="L45">
        <f>L42+L44</f>
        <v>0</v>
      </c>
    </row>
    <row r="47" spans="1:12" ht="12.75" customHeight="1">
      <c r="A47" s="12"/>
      <c r="B47" s="12"/>
      <c r="C47" s="12"/>
      <c r="D47" s="12" t="s">
        <v>71</v>
      </c>
      <c r="E47" s="12"/>
      <c r="F47" s="12"/>
      <c r="G47" s="12"/>
      <c r="H47" s="12">
        <f>H38+H45</f>
        <v>0</v>
      </c>
      <c r="L47">
        <f>L38+L45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544</v>
      </c>
      <c r="D5" s="5" t="s">
        <v>545</v>
      </c>
      <c r="E5" s="5"/>
    </row>
    <row r="6" spans="1:5" ht="12.75" customHeight="1">
      <c r="A6" t="s">
        <v>18</v>
      </c>
      <c r="C6" s="5" t="s">
        <v>546</v>
      </c>
      <c r="D6" s="5" t="s">
        <v>547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549</v>
      </c>
      <c r="D11" s="7" t="s">
        <v>548</v>
      </c>
      <c r="E11" s="7"/>
      <c r="F11" s="9"/>
      <c r="G11" s="7"/>
      <c r="H11" s="9"/>
    </row>
    <row r="12" spans="1:12" ht="12.75">
      <c r="A12" s="6">
        <v>1</v>
      </c>
      <c r="B12" s="6" t="s">
        <v>550</v>
      </c>
      <c r="C12" s="6" t="s">
        <v>42</v>
      </c>
      <c r="D12" s="6" t="s">
        <v>551</v>
      </c>
      <c r="E12" s="6" t="s">
        <v>228</v>
      </c>
      <c r="F12" s="8">
        <v>6</v>
      </c>
      <c r="G12" s="11"/>
      <c r="H12" s="10">
        <f aca="true" t="shared" si="0" ref="H12:H21">ROUND((G12*F12),2)</f>
        <v>0</v>
      </c>
      <c r="K12">
        <f>rekapitulace!H8</f>
        <v>21</v>
      </c>
      <c r="L12">
        <f aca="true" t="shared" si="1" ref="L12:L21">ROUND(K12/100*H12,2)</f>
        <v>0</v>
      </c>
    </row>
    <row r="13" spans="1:12" ht="12.75">
      <c r="A13" s="6">
        <v>2</v>
      </c>
      <c r="B13" s="6" t="s">
        <v>552</v>
      </c>
      <c r="C13" s="6" t="s">
        <v>42</v>
      </c>
      <c r="D13" s="6" t="s">
        <v>553</v>
      </c>
      <c r="E13" s="6" t="s">
        <v>554</v>
      </c>
      <c r="F13" s="8">
        <v>6</v>
      </c>
      <c r="G13" s="11"/>
      <c r="H13" s="10">
        <f t="shared" si="0"/>
        <v>0</v>
      </c>
      <c r="K13">
        <f>rekapitulace!H8</f>
        <v>21</v>
      </c>
      <c r="L13">
        <f t="shared" si="1"/>
        <v>0</v>
      </c>
    </row>
    <row r="14" spans="1:12" ht="12.75">
      <c r="A14" s="6">
        <v>3</v>
      </c>
      <c r="B14" s="6" t="s">
        <v>555</v>
      </c>
      <c r="C14" s="6" t="s">
        <v>42</v>
      </c>
      <c r="D14" s="6" t="s">
        <v>556</v>
      </c>
      <c r="E14" s="6" t="s">
        <v>557</v>
      </c>
      <c r="F14" s="8">
        <v>20</v>
      </c>
      <c r="G14" s="11"/>
      <c r="H14" s="10">
        <f t="shared" si="0"/>
        <v>0</v>
      </c>
      <c r="K14">
        <f>rekapitulace!H8</f>
        <v>21</v>
      </c>
      <c r="L14">
        <f t="shared" si="1"/>
        <v>0</v>
      </c>
    </row>
    <row r="15" spans="1:12" ht="25.5">
      <c r="A15" s="6">
        <v>4</v>
      </c>
      <c r="B15" s="6" t="s">
        <v>558</v>
      </c>
      <c r="C15" s="6" t="s">
        <v>42</v>
      </c>
      <c r="D15" s="6" t="s">
        <v>559</v>
      </c>
      <c r="E15" s="6" t="s">
        <v>82</v>
      </c>
      <c r="F15" s="8">
        <v>825</v>
      </c>
      <c r="G15" s="11"/>
      <c r="H15" s="10">
        <f t="shared" si="0"/>
        <v>0</v>
      </c>
      <c r="K15">
        <f>rekapitulace!H8</f>
        <v>21</v>
      </c>
      <c r="L15">
        <f t="shared" si="1"/>
        <v>0</v>
      </c>
    </row>
    <row r="16" spans="1:12" ht="12.75">
      <c r="A16" s="6">
        <v>5</v>
      </c>
      <c r="B16" s="6" t="s">
        <v>560</v>
      </c>
      <c r="C16" s="6" t="s">
        <v>42</v>
      </c>
      <c r="D16" s="6" t="s">
        <v>561</v>
      </c>
      <c r="E16" s="6" t="s">
        <v>82</v>
      </c>
      <c r="F16" s="8">
        <v>825</v>
      </c>
      <c r="G16" s="11"/>
      <c r="H16" s="10">
        <f t="shared" si="0"/>
        <v>0</v>
      </c>
      <c r="K16">
        <f>rekapitulace!H8</f>
        <v>21</v>
      </c>
      <c r="L16">
        <f t="shared" si="1"/>
        <v>0</v>
      </c>
    </row>
    <row r="17" spans="1:12" ht="12.75">
      <c r="A17" s="6">
        <v>6</v>
      </c>
      <c r="B17" s="6" t="s">
        <v>562</v>
      </c>
      <c r="C17" s="6" t="s">
        <v>42</v>
      </c>
      <c r="D17" s="6" t="s">
        <v>563</v>
      </c>
      <c r="E17" s="6" t="s">
        <v>82</v>
      </c>
      <c r="F17" s="8">
        <v>720</v>
      </c>
      <c r="G17" s="11"/>
      <c r="H17" s="10">
        <f t="shared" si="0"/>
        <v>0</v>
      </c>
      <c r="K17">
        <f>rekapitulace!H8</f>
        <v>21</v>
      </c>
      <c r="L17">
        <f t="shared" si="1"/>
        <v>0</v>
      </c>
    </row>
    <row r="18" spans="1:12" ht="12.75">
      <c r="A18" s="6">
        <v>7</v>
      </c>
      <c r="B18" s="6" t="s">
        <v>564</v>
      </c>
      <c r="C18" s="6" t="s">
        <v>42</v>
      </c>
      <c r="D18" s="6" t="s">
        <v>565</v>
      </c>
      <c r="E18" s="6" t="s">
        <v>228</v>
      </c>
      <c r="F18" s="8">
        <v>6</v>
      </c>
      <c r="G18" s="11"/>
      <c r="H18" s="10">
        <f t="shared" si="0"/>
        <v>0</v>
      </c>
      <c r="K18">
        <f>rekapitulace!H8</f>
        <v>21</v>
      </c>
      <c r="L18">
        <f t="shared" si="1"/>
        <v>0</v>
      </c>
    </row>
    <row r="19" spans="1:12" ht="12.75">
      <c r="A19" s="6">
        <v>8</v>
      </c>
      <c r="B19" s="6" t="s">
        <v>566</v>
      </c>
      <c r="C19" s="6" t="s">
        <v>42</v>
      </c>
      <c r="D19" s="6" t="s">
        <v>567</v>
      </c>
      <c r="E19" s="6" t="s">
        <v>554</v>
      </c>
      <c r="F19" s="8">
        <v>6</v>
      </c>
      <c r="G19" s="11"/>
      <c r="H19" s="10">
        <f t="shared" si="0"/>
        <v>0</v>
      </c>
      <c r="K19">
        <f>rekapitulace!H8</f>
        <v>21</v>
      </c>
      <c r="L19">
        <f t="shared" si="1"/>
        <v>0</v>
      </c>
    </row>
    <row r="20" spans="1:12" ht="12.75">
      <c r="A20" s="6">
        <v>9</v>
      </c>
      <c r="B20" s="6" t="s">
        <v>568</v>
      </c>
      <c r="C20" s="6" t="s">
        <v>42</v>
      </c>
      <c r="D20" s="6" t="s">
        <v>569</v>
      </c>
      <c r="E20" s="6" t="s">
        <v>228</v>
      </c>
      <c r="F20" s="8">
        <v>270</v>
      </c>
      <c r="G20" s="11"/>
      <c r="H20" s="10">
        <f t="shared" si="0"/>
        <v>0</v>
      </c>
      <c r="K20">
        <f>rekapitulace!H8</f>
        <v>21</v>
      </c>
      <c r="L20">
        <f t="shared" si="1"/>
        <v>0</v>
      </c>
    </row>
    <row r="21" spans="1:12" ht="12.75">
      <c r="A21" s="6">
        <v>10</v>
      </c>
      <c r="B21" s="6" t="s">
        <v>570</v>
      </c>
      <c r="C21" s="6" t="s">
        <v>42</v>
      </c>
      <c r="D21" s="6" t="s">
        <v>571</v>
      </c>
      <c r="E21" s="6" t="s">
        <v>554</v>
      </c>
      <c r="F21" s="8">
        <v>270</v>
      </c>
      <c r="G21" s="11"/>
      <c r="H21" s="10">
        <f t="shared" si="0"/>
        <v>0</v>
      </c>
      <c r="K21">
        <f>rekapitulace!H8</f>
        <v>21</v>
      </c>
      <c r="L21">
        <f t="shared" si="1"/>
        <v>0</v>
      </c>
    </row>
    <row r="22" spans="1:12" ht="12.75" customHeight="1">
      <c r="A22" s="12"/>
      <c r="B22" s="12"/>
      <c r="C22" s="12" t="s">
        <v>549</v>
      </c>
      <c r="D22" s="12" t="s">
        <v>548</v>
      </c>
      <c r="E22" s="12"/>
      <c r="F22" s="12"/>
      <c r="G22" s="12"/>
      <c r="H22" s="12">
        <f>SUM(H12:H21)</f>
        <v>0</v>
      </c>
      <c r="L22">
        <f>SUM(L12:L21)</f>
        <v>0</v>
      </c>
    </row>
    <row r="24" spans="1:8" ht="12.75" customHeight="1">
      <c r="A24" s="7"/>
      <c r="B24" s="7"/>
      <c r="C24" s="7" t="s">
        <v>573</v>
      </c>
      <c r="D24" s="7" t="s">
        <v>572</v>
      </c>
      <c r="E24" s="7"/>
      <c r="F24" s="9"/>
      <c r="G24" s="7"/>
      <c r="H24" s="9"/>
    </row>
    <row r="25" spans="1:12" ht="12.75">
      <c r="A25" s="6">
        <v>11</v>
      </c>
      <c r="B25" s="6" t="s">
        <v>574</v>
      </c>
      <c r="C25" s="6" t="s">
        <v>42</v>
      </c>
      <c r="D25" s="6" t="s">
        <v>575</v>
      </c>
      <c r="E25" s="6" t="s">
        <v>576</v>
      </c>
      <c r="F25" s="8">
        <v>0.4</v>
      </c>
      <c r="G25" s="11"/>
      <c r="H25" s="10">
        <f aca="true" t="shared" si="2" ref="H25:H45">ROUND((G25*F25),2)</f>
        <v>0</v>
      </c>
      <c r="K25">
        <f>rekapitulace!H8</f>
        <v>21</v>
      </c>
      <c r="L25">
        <f aca="true" t="shared" si="3" ref="L25:L45">ROUND(K25/100*H25,2)</f>
        <v>0</v>
      </c>
    </row>
    <row r="26" spans="1:12" ht="12.75">
      <c r="A26" s="6">
        <v>12</v>
      </c>
      <c r="B26" s="6" t="s">
        <v>577</v>
      </c>
      <c r="C26" s="6" t="s">
        <v>42</v>
      </c>
      <c r="D26" s="6" t="s">
        <v>578</v>
      </c>
      <c r="E26" s="6" t="s">
        <v>91</v>
      </c>
      <c r="F26" s="8">
        <v>24</v>
      </c>
      <c r="G26" s="11"/>
      <c r="H26" s="10">
        <f t="shared" si="2"/>
        <v>0</v>
      </c>
      <c r="K26">
        <f>rekapitulace!H8</f>
        <v>21</v>
      </c>
      <c r="L26">
        <f t="shared" si="3"/>
        <v>0</v>
      </c>
    </row>
    <row r="27" spans="1:12" ht="25.5">
      <c r="A27" s="6">
        <v>13</v>
      </c>
      <c r="B27" s="6" t="s">
        <v>579</v>
      </c>
      <c r="C27" s="6" t="s">
        <v>42</v>
      </c>
      <c r="D27" s="6" t="s">
        <v>580</v>
      </c>
      <c r="E27" s="6" t="s">
        <v>82</v>
      </c>
      <c r="F27" s="8">
        <v>20</v>
      </c>
      <c r="G27" s="11"/>
      <c r="H27" s="10">
        <f t="shared" si="2"/>
        <v>0</v>
      </c>
      <c r="K27">
        <f>rekapitulace!H8</f>
        <v>21</v>
      </c>
      <c r="L27">
        <f t="shared" si="3"/>
        <v>0</v>
      </c>
    </row>
    <row r="28" spans="1:12" ht="12.75">
      <c r="A28" s="6">
        <v>15</v>
      </c>
      <c r="B28" s="6" t="s">
        <v>581</v>
      </c>
      <c r="C28" s="6" t="s">
        <v>42</v>
      </c>
      <c r="D28" s="6" t="s">
        <v>582</v>
      </c>
      <c r="E28" s="6" t="s">
        <v>82</v>
      </c>
      <c r="F28" s="8">
        <v>260</v>
      </c>
      <c r="G28" s="11"/>
      <c r="H28" s="10">
        <f t="shared" si="2"/>
        <v>0</v>
      </c>
      <c r="K28">
        <f>rekapitulace!H8</f>
        <v>21</v>
      </c>
      <c r="L28">
        <f t="shared" si="3"/>
        <v>0</v>
      </c>
    </row>
    <row r="29" spans="1:12" ht="25.5">
      <c r="A29" s="6">
        <v>17</v>
      </c>
      <c r="B29" s="6" t="s">
        <v>583</v>
      </c>
      <c r="C29" s="6" t="s">
        <v>42</v>
      </c>
      <c r="D29" s="6" t="s">
        <v>584</v>
      </c>
      <c r="E29" s="6" t="s">
        <v>228</v>
      </c>
      <c r="F29" s="8">
        <v>2</v>
      </c>
      <c r="G29" s="11"/>
      <c r="H29" s="10">
        <f t="shared" si="2"/>
        <v>0</v>
      </c>
      <c r="K29">
        <f>rekapitulace!H8</f>
        <v>21</v>
      </c>
      <c r="L29">
        <f t="shared" si="3"/>
        <v>0</v>
      </c>
    </row>
    <row r="30" spans="1:12" ht="12.75">
      <c r="A30" s="6">
        <v>18</v>
      </c>
      <c r="B30" s="6" t="s">
        <v>585</v>
      </c>
      <c r="C30" s="6" t="s">
        <v>42</v>
      </c>
      <c r="D30" s="6" t="s">
        <v>586</v>
      </c>
      <c r="E30" s="6" t="s">
        <v>82</v>
      </c>
      <c r="F30" s="8">
        <v>15.7</v>
      </c>
      <c r="G30" s="11"/>
      <c r="H30" s="10">
        <f t="shared" si="2"/>
        <v>0</v>
      </c>
      <c r="K30">
        <f>rekapitulace!H8</f>
        <v>21</v>
      </c>
      <c r="L30">
        <f t="shared" si="3"/>
        <v>0</v>
      </c>
    </row>
    <row r="31" spans="1:12" ht="25.5">
      <c r="A31" s="6">
        <v>19</v>
      </c>
      <c r="B31" s="6" t="s">
        <v>587</v>
      </c>
      <c r="C31" s="6" t="s">
        <v>42</v>
      </c>
      <c r="D31" s="6" t="s">
        <v>588</v>
      </c>
      <c r="E31" s="6" t="s">
        <v>82</v>
      </c>
      <c r="F31" s="8">
        <v>304</v>
      </c>
      <c r="G31" s="11"/>
      <c r="H31" s="10">
        <f t="shared" si="2"/>
        <v>0</v>
      </c>
      <c r="K31">
        <f>rekapitulace!H8</f>
        <v>21</v>
      </c>
      <c r="L31">
        <f t="shared" si="3"/>
        <v>0</v>
      </c>
    </row>
    <row r="32" spans="1:12" ht="12.75">
      <c r="A32" s="6">
        <v>20</v>
      </c>
      <c r="B32" s="6" t="s">
        <v>589</v>
      </c>
      <c r="C32" s="6" t="s">
        <v>42</v>
      </c>
      <c r="D32" s="6" t="s">
        <v>590</v>
      </c>
      <c r="E32" s="6" t="s">
        <v>554</v>
      </c>
      <c r="F32" s="8">
        <v>608</v>
      </c>
      <c r="G32" s="11"/>
      <c r="H32" s="10">
        <f t="shared" si="2"/>
        <v>0</v>
      </c>
      <c r="K32">
        <f>rekapitulace!H8</f>
        <v>21</v>
      </c>
      <c r="L32">
        <f t="shared" si="3"/>
        <v>0</v>
      </c>
    </row>
    <row r="33" spans="1:12" ht="12.75">
      <c r="A33" s="6">
        <v>21</v>
      </c>
      <c r="B33" s="6" t="s">
        <v>591</v>
      </c>
      <c r="C33" s="6" t="s">
        <v>42</v>
      </c>
      <c r="D33" s="6" t="s">
        <v>592</v>
      </c>
      <c r="E33" s="6" t="s">
        <v>228</v>
      </c>
      <c r="F33" s="8">
        <v>2</v>
      </c>
      <c r="G33" s="11"/>
      <c r="H33" s="10">
        <f t="shared" si="2"/>
        <v>0</v>
      </c>
      <c r="K33">
        <f>rekapitulace!H8</f>
        <v>21</v>
      </c>
      <c r="L33">
        <f t="shared" si="3"/>
        <v>0</v>
      </c>
    </row>
    <row r="34" spans="1:12" ht="25.5">
      <c r="A34" s="6">
        <v>22</v>
      </c>
      <c r="B34" s="6" t="s">
        <v>593</v>
      </c>
      <c r="C34" s="6" t="s">
        <v>42</v>
      </c>
      <c r="D34" s="6" t="s">
        <v>594</v>
      </c>
      <c r="E34" s="6" t="s">
        <v>228</v>
      </c>
      <c r="F34" s="8">
        <v>2</v>
      </c>
      <c r="G34" s="11"/>
      <c r="H34" s="10">
        <f t="shared" si="2"/>
        <v>0</v>
      </c>
      <c r="K34">
        <f>rekapitulace!H8</f>
        <v>21</v>
      </c>
      <c r="L34">
        <f t="shared" si="3"/>
        <v>0</v>
      </c>
    </row>
    <row r="35" spans="1:12" ht="25.5">
      <c r="A35" s="6">
        <v>23</v>
      </c>
      <c r="B35" s="6" t="s">
        <v>595</v>
      </c>
      <c r="C35" s="6" t="s">
        <v>42</v>
      </c>
      <c r="D35" s="6" t="s">
        <v>596</v>
      </c>
      <c r="E35" s="6" t="s">
        <v>82</v>
      </c>
      <c r="F35" s="8">
        <v>16</v>
      </c>
      <c r="G35" s="11"/>
      <c r="H35" s="10">
        <f t="shared" si="2"/>
        <v>0</v>
      </c>
      <c r="K35">
        <f>rekapitulace!H8</f>
        <v>21</v>
      </c>
      <c r="L35">
        <f t="shared" si="3"/>
        <v>0</v>
      </c>
    </row>
    <row r="36" spans="1:12" ht="12.75">
      <c r="A36" s="6">
        <v>24</v>
      </c>
      <c r="B36" s="6" t="s">
        <v>597</v>
      </c>
      <c r="C36" s="6" t="s">
        <v>42</v>
      </c>
      <c r="D36" s="6" t="s">
        <v>598</v>
      </c>
      <c r="E36" s="6" t="s">
        <v>82</v>
      </c>
      <c r="F36" s="8">
        <v>16</v>
      </c>
      <c r="G36" s="11"/>
      <c r="H36" s="10">
        <f t="shared" si="2"/>
        <v>0</v>
      </c>
      <c r="K36">
        <f>rekapitulace!H8</f>
        <v>21</v>
      </c>
      <c r="L36">
        <f t="shared" si="3"/>
        <v>0</v>
      </c>
    </row>
    <row r="37" spans="1:12" ht="25.5">
      <c r="A37" s="6">
        <v>25</v>
      </c>
      <c r="B37" s="6" t="s">
        <v>599</v>
      </c>
      <c r="C37" s="6" t="s">
        <v>42</v>
      </c>
      <c r="D37" s="6" t="s">
        <v>600</v>
      </c>
      <c r="E37" s="6" t="s">
        <v>82</v>
      </c>
      <c r="F37" s="8">
        <v>16</v>
      </c>
      <c r="G37" s="11"/>
      <c r="H37" s="10">
        <f t="shared" si="2"/>
        <v>0</v>
      </c>
      <c r="K37">
        <f>rekapitulace!H8</f>
        <v>21</v>
      </c>
      <c r="L37">
        <f t="shared" si="3"/>
        <v>0</v>
      </c>
    </row>
    <row r="38" spans="1:12" ht="12.75">
      <c r="A38" s="6">
        <v>26</v>
      </c>
      <c r="B38" s="6" t="s">
        <v>601</v>
      </c>
      <c r="C38" s="6" t="s">
        <v>42</v>
      </c>
      <c r="D38" s="6" t="s">
        <v>602</v>
      </c>
      <c r="E38" s="6" t="s">
        <v>82</v>
      </c>
      <c r="F38" s="8">
        <v>16</v>
      </c>
      <c r="G38" s="11"/>
      <c r="H38" s="10">
        <f t="shared" si="2"/>
        <v>0</v>
      </c>
      <c r="K38">
        <f>rekapitulace!H8</f>
        <v>21</v>
      </c>
      <c r="L38">
        <f t="shared" si="3"/>
        <v>0</v>
      </c>
    </row>
    <row r="39" spans="1:12" ht="12.75">
      <c r="A39" s="6">
        <v>27</v>
      </c>
      <c r="B39" s="6" t="s">
        <v>603</v>
      </c>
      <c r="C39" s="6" t="s">
        <v>42</v>
      </c>
      <c r="D39" s="6" t="s">
        <v>604</v>
      </c>
      <c r="E39" s="6" t="s">
        <v>82</v>
      </c>
      <c r="F39" s="8">
        <v>20</v>
      </c>
      <c r="G39" s="11"/>
      <c r="H39" s="10">
        <f t="shared" si="2"/>
        <v>0</v>
      </c>
      <c r="K39">
        <f>rekapitulace!H8</f>
        <v>21</v>
      </c>
      <c r="L39">
        <f t="shared" si="3"/>
        <v>0</v>
      </c>
    </row>
    <row r="40" spans="1:12" ht="12.75">
      <c r="A40" s="6">
        <v>28</v>
      </c>
      <c r="B40" s="6" t="s">
        <v>605</v>
      </c>
      <c r="C40" s="6" t="s">
        <v>42</v>
      </c>
      <c r="D40" s="6" t="s">
        <v>606</v>
      </c>
      <c r="E40" s="6" t="s">
        <v>82</v>
      </c>
      <c r="F40" s="8">
        <v>40</v>
      </c>
      <c r="G40" s="11"/>
      <c r="H40" s="10">
        <f t="shared" si="2"/>
        <v>0</v>
      </c>
      <c r="K40">
        <f>rekapitulace!H8</f>
        <v>21</v>
      </c>
      <c r="L40">
        <f t="shared" si="3"/>
        <v>0</v>
      </c>
    </row>
    <row r="41" spans="1:12" ht="25.5">
      <c r="A41" s="6">
        <v>29</v>
      </c>
      <c r="B41" s="6" t="s">
        <v>607</v>
      </c>
      <c r="C41" s="6" t="s">
        <v>42</v>
      </c>
      <c r="D41" s="6" t="s">
        <v>608</v>
      </c>
      <c r="E41" s="6" t="s">
        <v>82</v>
      </c>
      <c r="F41" s="8">
        <v>40</v>
      </c>
      <c r="G41" s="11"/>
      <c r="H41" s="10">
        <f t="shared" si="2"/>
        <v>0</v>
      </c>
      <c r="K41">
        <f>rekapitulace!H8</f>
        <v>21</v>
      </c>
      <c r="L41">
        <f t="shared" si="3"/>
        <v>0</v>
      </c>
    </row>
    <row r="42" spans="1:12" ht="12.75">
      <c r="A42" s="6">
        <v>30</v>
      </c>
      <c r="B42" s="6" t="s">
        <v>609</v>
      </c>
      <c r="C42" s="6" t="s">
        <v>42</v>
      </c>
      <c r="D42" s="6" t="s">
        <v>610</v>
      </c>
      <c r="E42" s="6" t="s">
        <v>91</v>
      </c>
      <c r="F42" s="8">
        <v>130</v>
      </c>
      <c r="G42" s="11"/>
      <c r="H42" s="10">
        <f t="shared" si="2"/>
        <v>0</v>
      </c>
      <c r="K42">
        <f>rekapitulace!H8</f>
        <v>21</v>
      </c>
      <c r="L42">
        <f t="shared" si="3"/>
        <v>0</v>
      </c>
    </row>
    <row r="43" spans="1:12" ht="12.75">
      <c r="A43" s="6">
        <v>31</v>
      </c>
      <c r="B43" s="6" t="s">
        <v>611</v>
      </c>
      <c r="C43" s="6" t="s">
        <v>42</v>
      </c>
      <c r="D43" s="6" t="s">
        <v>612</v>
      </c>
      <c r="E43" s="6" t="s">
        <v>77</v>
      </c>
      <c r="F43" s="8">
        <v>480</v>
      </c>
      <c r="G43" s="11"/>
      <c r="H43" s="10">
        <f t="shared" si="2"/>
        <v>0</v>
      </c>
      <c r="K43">
        <f>rekapitulace!H8</f>
        <v>21</v>
      </c>
      <c r="L43">
        <f t="shared" si="3"/>
        <v>0</v>
      </c>
    </row>
    <row r="44" spans="1:12" ht="12.75">
      <c r="A44" s="6">
        <v>32</v>
      </c>
      <c r="B44" s="6" t="s">
        <v>613</v>
      </c>
      <c r="C44" s="6" t="s">
        <v>42</v>
      </c>
      <c r="D44" s="6" t="s">
        <v>614</v>
      </c>
      <c r="E44" s="6" t="s">
        <v>91</v>
      </c>
      <c r="F44" s="8">
        <v>1</v>
      </c>
      <c r="G44" s="11"/>
      <c r="H44" s="10">
        <f t="shared" si="2"/>
        <v>0</v>
      </c>
      <c r="K44">
        <f>rekapitulace!H8</f>
        <v>21</v>
      </c>
      <c r="L44">
        <f t="shared" si="3"/>
        <v>0</v>
      </c>
    </row>
    <row r="45" spans="1:12" ht="12.75">
      <c r="A45" s="6">
        <v>33</v>
      </c>
      <c r="B45" s="6" t="s">
        <v>615</v>
      </c>
      <c r="C45" s="6" t="s">
        <v>42</v>
      </c>
      <c r="D45" s="6" t="s">
        <v>616</v>
      </c>
      <c r="E45" s="6" t="s">
        <v>82</v>
      </c>
      <c r="F45" s="8">
        <v>260</v>
      </c>
      <c r="G45" s="11"/>
      <c r="H45" s="10">
        <f t="shared" si="2"/>
        <v>0</v>
      </c>
      <c r="K45">
        <f>rekapitulace!H8</f>
        <v>21</v>
      </c>
      <c r="L45">
        <f t="shared" si="3"/>
        <v>0</v>
      </c>
    </row>
    <row r="46" spans="1:12" ht="12.75" customHeight="1">
      <c r="A46" s="12"/>
      <c r="B46" s="12"/>
      <c r="C46" s="12" t="s">
        <v>573</v>
      </c>
      <c r="D46" s="12" t="s">
        <v>572</v>
      </c>
      <c r="E46" s="12"/>
      <c r="F46" s="12"/>
      <c r="G46" s="12"/>
      <c r="H46" s="12">
        <f>SUM(H25:H45)</f>
        <v>0</v>
      </c>
      <c r="L46">
        <f>SUM(L25:L45)</f>
        <v>0</v>
      </c>
    </row>
    <row r="48" spans="1:12" ht="12.75" customHeight="1">
      <c r="A48" s="12"/>
      <c r="B48" s="12"/>
      <c r="C48" s="12"/>
      <c r="D48" s="12" t="s">
        <v>65</v>
      </c>
      <c r="E48" s="12"/>
      <c r="F48" s="12"/>
      <c r="G48" s="12"/>
      <c r="H48" s="12">
        <f>+H22+H46</f>
        <v>0</v>
      </c>
      <c r="L48">
        <f>+L22+L46</f>
        <v>0</v>
      </c>
    </row>
    <row r="50" spans="1:8" ht="12.75" customHeight="1">
      <c r="A50" s="7" t="s">
        <v>66</v>
      </c>
      <c r="B50" s="7"/>
      <c r="C50" s="7"/>
      <c r="D50" s="7"/>
      <c r="E50" s="7"/>
      <c r="F50" s="7"/>
      <c r="G50" s="7"/>
      <c r="H50" s="7"/>
    </row>
    <row r="51" spans="1:8" ht="12.75" customHeight="1">
      <c r="A51" s="7"/>
      <c r="B51" s="7"/>
      <c r="C51" s="7"/>
      <c r="D51" s="7" t="s">
        <v>67</v>
      </c>
      <c r="E51" s="7"/>
      <c r="F51" s="7"/>
      <c r="G51" s="7"/>
      <c r="H51" s="7"/>
    </row>
    <row r="52" spans="1:12" ht="12.75" customHeight="1">
      <c r="A52" s="12"/>
      <c r="B52" s="12"/>
      <c r="C52" s="12"/>
      <c r="D52" s="12" t="s">
        <v>68</v>
      </c>
      <c r="E52" s="12"/>
      <c r="F52" s="12"/>
      <c r="G52" s="12"/>
      <c r="H52" s="12">
        <v>0</v>
      </c>
      <c r="L52">
        <v>0</v>
      </c>
    </row>
    <row r="53" spans="1:8" ht="12.75" customHeight="1">
      <c r="A53" s="7"/>
      <c r="B53" s="7"/>
      <c r="C53" s="7"/>
      <c r="D53" s="7" t="s">
        <v>69</v>
      </c>
      <c r="E53" s="7"/>
      <c r="F53" s="7"/>
      <c r="G53" s="7"/>
      <c r="H53" s="7"/>
    </row>
    <row r="54" spans="1:12" ht="12.75" customHeight="1">
      <c r="A54" s="12"/>
      <c r="B54" s="12"/>
      <c r="C54" s="12"/>
      <c r="D54" s="12" t="s">
        <v>70</v>
      </c>
      <c r="E54" s="12"/>
      <c r="F54" s="12"/>
      <c r="G54" s="12"/>
      <c r="H54" s="12">
        <v>0</v>
      </c>
      <c r="L54">
        <v>0</v>
      </c>
    </row>
    <row r="55" spans="1:12" ht="12.75" customHeight="1">
      <c r="A55" s="12"/>
      <c r="B55" s="12"/>
      <c r="C55" s="12"/>
      <c r="D55" s="12" t="s">
        <v>71</v>
      </c>
      <c r="E55" s="12"/>
      <c r="F55" s="12"/>
      <c r="G55" s="12"/>
      <c r="H55" s="12">
        <f>H52+H54</f>
        <v>0</v>
      </c>
      <c r="L55">
        <f>L52+L54</f>
        <v>0</v>
      </c>
    </row>
    <row r="57" spans="1:12" ht="12.75" customHeight="1">
      <c r="A57" s="12"/>
      <c r="B57" s="12"/>
      <c r="C57" s="12"/>
      <c r="D57" s="12" t="s">
        <v>71</v>
      </c>
      <c r="E57" s="12"/>
      <c r="F57" s="12"/>
      <c r="G57" s="12"/>
      <c r="H57" s="12">
        <f>H48+H55</f>
        <v>0</v>
      </c>
      <c r="L57">
        <f>L48+L55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ySplit="10" topLeftCell="A11" activePane="bottomLeft" state="frozen"/>
      <selection pane="topLeft" activeCell="E4" sqref="E4"/>
      <selection pane="bottomLeft" activeCell="E4" sqref="E4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3" ht="12.75" customHeight="1">
      <c r="E3" t="s">
        <v>799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544</v>
      </c>
      <c r="D5" s="5" t="s">
        <v>545</v>
      </c>
      <c r="E5" s="5"/>
    </row>
    <row r="6" spans="1:5" ht="12.75" customHeight="1">
      <c r="A6" t="s">
        <v>18</v>
      </c>
      <c r="C6" s="5" t="s">
        <v>617</v>
      </c>
      <c r="D6" s="5" t="s">
        <v>618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23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30</v>
      </c>
      <c r="H8" s="15"/>
      <c r="K8" t="s">
        <v>33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31</v>
      </c>
      <c r="H9" s="4" t="s">
        <v>32</v>
      </c>
      <c r="K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620</v>
      </c>
      <c r="D11" s="7" t="s">
        <v>619</v>
      </c>
      <c r="E11" s="7"/>
      <c r="F11" s="9"/>
      <c r="G11" s="7"/>
      <c r="H11" s="9"/>
    </row>
    <row r="12" spans="1:12" ht="12.75">
      <c r="A12" s="6">
        <v>1</v>
      </c>
      <c r="B12" s="6" t="s">
        <v>621</v>
      </c>
      <c r="C12" s="6" t="s">
        <v>42</v>
      </c>
      <c r="D12" s="6" t="s">
        <v>622</v>
      </c>
      <c r="E12" s="6" t="s">
        <v>82</v>
      </c>
      <c r="F12" s="8">
        <v>2400</v>
      </c>
      <c r="G12" s="11"/>
      <c r="H12" s="10">
        <f aca="true" t="shared" si="0" ref="H12:H24">ROUND((G12*F12),2)</f>
        <v>0</v>
      </c>
      <c r="K12">
        <f>rekapitulace!H8</f>
        <v>21</v>
      </c>
      <c r="L12">
        <f aca="true" t="shared" si="1" ref="L12:L24">ROUND(K12/100*H12,2)</f>
        <v>0</v>
      </c>
    </row>
    <row r="13" spans="1:12" ht="12.75">
      <c r="A13" s="6">
        <v>2</v>
      </c>
      <c r="B13" s="6" t="s">
        <v>623</v>
      </c>
      <c r="C13" s="6" t="s">
        <v>42</v>
      </c>
      <c r="D13" s="6" t="s">
        <v>624</v>
      </c>
      <c r="E13" s="6" t="s">
        <v>82</v>
      </c>
      <c r="F13" s="8">
        <v>2400</v>
      </c>
      <c r="G13" s="11"/>
      <c r="H13" s="10">
        <f t="shared" si="0"/>
        <v>0</v>
      </c>
      <c r="K13">
        <f>rekapitulace!H8</f>
        <v>21</v>
      </c>
      <c r="L13">
        <f t="shared" si="1"/>
        <v>0</v>
      </c>
    </row>
    <row r="14" spans="1:12" ht="12.75">
      <c r="A14" s="6">
        <v>3</v>
      </c>
      <c r="B14" s="6" t="s">
        <v>625</v>
      </c>
      <c r="C14" s="6" t="s">
        <v>42</v>
      </c>
      <c r="D14" s="6" t="s">
        <v>626</v>
      </c>
      <c r="E14" s="6" t="s">
        <v>82</v>
      </c>
      <c r="F14" s="8">
        <v>283</v>
      </c>
      <c r="G14" s="11"/>
      <c r="H14" s="10">
        <f t="shared" si="0"/>
        <v>0</v>
      </c>
      <c r="K14">
        <f>rekapitulace!H8</f>
        <v>21</v>
      </c>
      <c r="L14">
        <f t="shared" si="1"/>
        <v>0</v>
      </c>
    </row>
    <row r="15" spans="1:12" ht="12.75">
      <c r="A15" s="6">
        <v>4</v>
      </c>
      <c r="B15" s="6" t="s">
        <v>627</v>
      </c>
      <c r="C15" s="6" t="s">
        <v>42</v>
      </c>
      <c r="D15" s="6" t="s">
        <v>628</v>
      </c>
      <c r="E15" s="6" t="s">
        <v>82</v>
      </c>
      <c r="F15" s="8">
        <v>283</v>
      </c>
      <c r="G15" s="11"/>
      <c r="H15" s="10">
        <f t="shared" si="0"/>
        <v>0</v>
      </c>
      <c r="K15">
        <f>rekapitulace!H8</f>
        <v>21</v>
      </c>
      <c r="L15">
        <f t="shared" si="1"/>
        <v>0</v>
      </c>
    </row>
    <row r="16" spans="1:12" ht="12.75">
      <c r="A16" s="6">
        <v>5</v>
      </c>
      <c r="B16" s="6" t="s">
        <v>629</v>
      </c>
      <c r="C16" s="6" t="s">
        <v>42</v>
      </c>
      <c r="D16" s="6" t="s">
        <v>630</v>
      </c>
      <c r="E16" s="6" t="s">
        <v>554</v>
      </c>
      <c r="F16" s="8">
        <v>1</v>
      </c>
      <c r="G16" s="11"/>
      <c r="H16" s="10">
        <f t="shared" si="0"/>
        <v>0</v>
      </c>
      <c r="K16">
        <f>rekapitulace!H8</f>
        <v>21</v>
      </c>
      <c r="L16">
        <f t="shared" si="1"/>
        <v>0</v>
      </c>
    </row>
    <row r="17" spans="1:12" ht="12.75">
      <c r="A17" s="6">
        <v>6</v>
      </c>
      <c r="B17" s="6" t="s">
        <v>631</v>
      </c>
      <c r="C17" s="6" t="s">
        <v>42</v>
      </c>
      <c r="D17" s="6" t="s">
        <v>632</v>
      </c>
      <c r="E17" s="6" t="s">
        <v>554</v>
      </c>
      <c r="F17" s="8">
        <v>2</v>
      </c>
      <c r="G17" s="11"/>
      <c r="H17" s="10">
        <f t="shared" si="0"/>
        <v>0</v>
      </c>
      <c r="K17">
        <f>rekapitulace!H8</f>
        <v>21</v>
      </c>
      <c r="L17">
        <f t="shared" si="1"/>
        <v>0</v>
      </c>
    </row>
    <row r="18" spans="1:12" ht="12.75">
      <c r="A18" s="6">
        <v>7</v>
      </c>
      <c r="B18" s="6" t="s">
        <v>633</v>
      </c>
      <c r="C18" s="6" t="s">
        <v>42</v>
      </c>
      <c r="D18" s="6" t="s">
        <v>634</v>
      </c>
      <c r="E18" s="6" t="s">
        <v>554</v>
      </c>
      <c r="F18" s="8">
        <v>1</v>
      </c>
      <c r="G18" s="11"/>
      <c r="H18" s="10">
        <f t="shared" si="0"/>
        <v>0</v>
      </c>
      <c r="K18">
        <f>rekapitulace!H8</f>
        <v>21</v>
      </c>
      <c r="L18">
        <f t="shared" si="1"/>
        <v>0</v>
      </c>
    </row>
    <row r="19" spans="1:12" ht="12.75">
      <c r="A19" s="6">
        <v>8</v>
      </c>
      <c r="B19" s="6" t="s">
        <v>635</v>
      </c>
      <c r="C19" s="6" t="s">
        <v>42</v>
      </c>
      <c r="D19" s="6" t="s">
        <v>636</v>
      </c>
      <c r="E19" s="6" t="s">
        <v>82</v>
      </c>
      <c r="F19" s="8">
        <v>283</v>
      </c>
      <c r="G19" s="11"/>
      <c r="H19" s="10">
        <f t="shared" si="0"/>
        <v>0</v>
      </c>
      <c r="K19">
        <f>rekapitulace!H8</f>
        <v>21</v>
      </c>
      <c r="L19">
        <f t="shared" si="1"/>
        <v>0</v>
      </c>
    </row>
    <row r="20" spans="1:12" ht="12.75">
      <c r="A20" s="6">
        <v>9</v>
      </c>
      <c r="B20" s="6" t="s">
        <v>637</v>
      </c>
      <c r="C20" s="6" t="s">
        <v>42</v>
      </c>
      <c r="D20" s="6" t="s">
        <v>638</v>
      </c>
      <c r="E20" s="6" t="s">
        <v>82</v>
      </c>
      <c r="F20" s="8">
        <v>267</v>
      </c>
      <c r="G20" s="11"/>
      <c r="H20" s="10">
        <f t="shared" si="0"/>
        <v>0</v>
      </c>
      <c r="K20">
        <f>rekapitulace!H8</f>
        <v>21</v>
      </c>
      <c r="L20">
        <f t="shared" si="1"/>
        <v>0</v>
      </c>
    </row>
    <row r="21" spans="1:12" ht="25.5">
      <c r="A21" s="6">
        <v>10</v>
      </c>
      <c r="B21" s="6" t="s">
        <v>639</v>
      </c>
      <c r="C21" s="6" t="s">
        <v>42</v>
      </c>
      <c r="D21" s="6" t="s">
        <v>640</v>
      </c>
      <c r="E21" s="6" t="s">
        <v>641</v>
      </c>
      <c r="F21" s="8">
        <v>2</v>
      </c>
      <c r="G21" s="11"/>
      <c r="H21" s="10">
        <f t="shared" si="0"/>
        <v>0</v>
      </c>
      <c r="K21">
        <f>rekapitulace!H8</f>
        <v>21</v>
      </c>
      <c r="L21">
        <f t="shared" si="1"/>
        <v>0</v>
      </c>
    </row>
    <row r="22" spans="1:12" ht="12.75">
      <c r="A22" s="6">
        <v>11</v>
      </c>
      <c r="B22" s="6" t="s">
        <v>642</v>
      </c>
      <c r="C22" s="6" t="s">
        <v>42</v>
      </c>
      <c r="D22" s="6" t="s">
        <v>643</v>
      </c>
      <c r="E22" s="6" t="s">
        <v>82</v>
      </c>
      <c r="F22" s="8">
        <v>283</v>
      </c>
      <c r="G22" s="11"/>
      <c r="H22" s="10">
        <f t="shared" si="0"/>
        <v>0</v>
      </c>
      <c r="K22">
        <f>rekapitulace!H8</f>
        <v>21</v>
      </c>
      <c r="L22">
        <f t="shared" si="1"/>
        <v>0</v>
      </c>
    </row>
    <row r="23" spans="1:12" ht="12.75">
      <c r="A23" s="6">
        <v>12</v>
      </c>
      <c r="B23" s="6" t="s">
        <v>644</v>
      </c>
      <c r="C23" s="6" t="s">
        <v>42</v>
      </c>
      <c r="D23" s="6" t="s">
        <v>645</v>
      </c>
      <c r="E23" s="6" t="s">
        <v>82</v>
      </c>
      <c r="F23" s="8">
        <v>283</v>
      </c>
      <c r="G23" s="11"/>
      <c r="H23" s="10">
        <f t="shared" si="0"/>
        <v>0</v>
      </c>
      <c r="K23">
        <f>rekapitulace!H8</f>
        <v>21</v>
      </c>
      <c r="L23">
        <f t="shared" si="1"/>
        <v>0</v>
      </c>
    </row>
    <row r="24" spans="1:12" ht="12.75">
      <c r="A24" s="6">
        <v>13</v>
      </c>
      <c r="B24" s="6" t="s">
        <v>646</v>
      </c>
      <c r="C24" s="6" t="s">
        <v>42</v>
      </c>
      <c r="D24" s="6" t="s">
        <v>647</v>
      </c>
      <c r="E24" s="6" t="s">
        <v>554</v>
      </c>
      <c r="F24" s="8">
        <v>12</v>
      </c>
      <c r="G24" s="11"/>
      <c r="H24" s="10">
        <f t="shared" si="0"/>
        <v>0</v>
      </c>
      <c r="K24">
        <f>rekapitulace!H8</f>
        <v>21</v>
      </c>
      <c r="L24">
        <f t="shared" si="1"/>
        <v>0</v>
      </c>
    </row>
    <row r="25" spans="1:12" ht="12.75" customHeight="1">
      <c r="A25" s="12"/>
      <c r="B25" s="12"/>
      <c r="C25" s="12" t="s">
        <v>620</v>
      </c>
      <c r="D25" s="12" t="s">
        <v>619</v>
      </c>
      <c r="E25" s="12"/>
      <c r="F25" s="12"/>
      <c r="G25" s="12"/>
      <c r="H25" s="12">
        <f>SUM(H12:H24)</f>
        <v>0</v>
      </c>
      <c r="L25">
        <f>SUM(L12:L24)</f>
        <v>0</v>
      </c>
    </row>
    <row r="27" spans="1:12" ht="12.75" customHeight="1">
      <c r="A27" s="12"/>
      <c r="B27" s="12"/>
      <c r="C27" s="12"/>
      <c r="D27" s="12" t="s">
        <v>65</v>
      </c>
      <c r="E27" s="12"/>
      <c r="F27" s="12"/>
      <c r="G27" s="12"/>
      <c r="H27" s="12">
        <f>+H25</f>
        <v>0</v>
      </c>
      <c r="L27">
        <f>+L25</f>
        <v>0</v>
      </c>
    </row>
    <row r="29" spans="1:8" ht="12.75" customHeight="1">
      <c r="A29" s="7" t="s">
        <v>66</v>
      </c>
      <c r="B29" s="7"/>
      <c r="C29" s="7"/>
      <c r="D29" s="7"/>
      <c r="E29" s="7"/>
      <c r="F29" s="7"/>
      <c r="G29" s="7"/>
      <c r="H29" s="7"/>
    </row>
    <row r="30" spans="1:8" ht="12.75" customHeight="1">
      <c r="A30" s="7"/>
      <c r="B30" s="7"/>
      <c r="C30" s="7"/>
      <c r="D30" s="7" t="s">
        <v>67</v>
      </c>
      <c r="E30" s="7"/>
      <c r="F30" s="7"/>
      <c r="G30" s="7"/>
      <c r="H30" s="7"/>
    </row>
    <row r="31" spans="1:12" ht="12.75" customHeight="1">
      <c r="A31" s="12"/>
      <c r="B31" s="12"/>
      <c r="C31" s="12"/>
      <c r="D31" s="12" t="s">
        <v>68</v>
      </c>
      <c r="E31" s="12"/>
      <c r="F31" s="12"/>
      <c r="G31" s="12"/>
      <c r="H31" s="12">
        <v>0</v>
      </c>
      <c r="L31">
        <v>0</v>
      </c>
    </row>
    <row r="32" spans="1:8" ht="12.75" customHeight="1">
      <c r="A32" s="7"/>
      <c r="B32" s="7"/>
      <c r="C32" s="7"/>
      <c r="D32" s="7" t="s">
        <v>69</v>
      </c>
      <c r="E32" s="7"/>
      <c r="F32" s="7"/>
      <c r="G32" s="7"/>
      <c r="H32" s="7"/>
    </row>
    <row r="33" spans="1:12" ht="12.75" customHeight="1">
      <c r="A33" s="12"/>
      <c r="B33" s="12"/>
      <c r="C33" s="12"/>
      <c r="D33" s="12" t="s">
        <v>70</v>
      </c>
      <c r="E33" s="12"/>
      <c r="F33" s="12"/>
      <c r="G33" s="12"/>
      <c r="H33" s="12">
        <v>0</v>
      </c>
      <c r="L33">
        <v>0</v>
      </c>
    </row>
    <row r="34" spans="1:12" ht="12.75" customHeight="1">
      <c r="A34" s="12"/>
      <c r="B34" s="12"/>
      <c r="C34" s="12"/>
      <c r="D34" s="12" t="s">
        <v>71</v>
      </c>
      <c r="E34" s="12"/>
      <c r="F34" s="12"/>
      <c r="G34" s="12"/>
      <c r="H34" s="12">
        <f>H31+H33</f>
        <v>0</v>
      </c>
      <c r="L34">
        <f>L31+L33</f>
        <v>0</v>
      </c>
    </row>
    <row r="36" spans="1:12" ht="12.75" customHeight="1">
      <c r="A36" s="12"/>
      <c r="B36" s="12"/>
      <c r="C36" s="12"/>
      <c r="D36" s="12" t="s">
        <v>71</v>
      </c>
      <c r="E36" s="12"/>
      <c r="F36" s="12"/>
      <c r="G36" s="12"/>
      <c r="H36" s="12">
        <f>H27+H34</f>
        <v>0</v>
      </c>
      <c r="L36">
        <f>L27+L34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spravce</cp:lastModifiedBy>
  <dcterms:modified xsi:type="dcterms:W3CDTF">2016-12-18T08:45:57Z</dcterms:modified>
  <cp:category/>
  <cp:version/>
  <cp:contentType/>
  <cp:contentStatus/>
</cp:coreProperties>
</file>