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II_605 - Rekapitulace objektů s" sheetId="1" r:id="rId1"/>
    <sheet name="001 - Rozpočet" sheetId="2" r:id="rId2"/>
    <sheet name="002 - Rozpočet" sheetId="3" r:id="rId3"/>
    <sheet name="003 - Rozpočet" sheetId="4" r:id="rId4"/>
  </sheets>
  <definedNames>
    <definedName name="_xlnm.Print_Titles" localSheetId="1">'001 - Rozpočet'!$1:$12</definedName>
    <definedName name="_xlnm.Print_Titles" localSheetId="2">'002 - Rozpočet'!$1:$12</definedName>
    <definedName name="_xlnm.Print_Titles" localSheetId="3">'003 - Rozpočet'!$1:$12</definedName>
    <definedName name="_xlnm.Print_Titles" localSheetId="0">'II_605 - Rekapitulace objektů s'!$1:$10</definedName>
  </definedNames>
  <calcPr fullCalcOnLoad="1"/>
</workbook>
</file>

<file path=xl/sharedStrings.xml><?xml version="1.0" encoding="utf-8"?>
<sst xmlns="http://schemas.openxmlformats.org/spreadsheetml/2006/main" count="345" uniqueCount="196">
  <si>
    <t>Rekapitulace objektů stavby</t>
  </si>
  <si>
    <t>Stavba:</t>
  </si>
  <si>
    <t>SO 12 - Přeložka kabelů 22 kV ŘLP</t>
  </si>
  <si>
    <t>Objednatel:</t>
  </si>
  <si>
    <t>Zhotovitel:</t>
  </si>
  <si>
    <t>ENGIE Services a.s.</t>
  </si>
  <si>
    <t xml:space="preserve">Zpracoval: </t>
  </si>
  <si>
    <t>Ing. Jindřich Novák</t>
  </si>
  <si>
    <t xml:space="preserve">Místo: </t>
  </si>
  <si>
    <t>Chrášťany</t>
  </si>
  <si>
    <t xml:space="preserve">Datum: </t>
  </si>
  <si>
    <t>24.08.2016</t>
  </si>
  <si>
    <t>Kód</t>
  </si>
  <si>
    <t>Zakázka</t>
  </si>
  <si>
    <t>Cena bez DPH</t>
  </si>
  <si>
    <t>DPH snížené</t>
  </si>
  <si>
    <t>DPH základní</t>
  </si>
  <si>
    <t>Cena s DPH</t>
  </si>
  <si>
    <t>Ostatní</t>
  </si>
  <si>
    <t>ZRN</t>
  </si>
  <si>
    <t>HZS</t>
  </si>
  <si>
    <t>VRN</t>
  </si>
  <si>
    <t>KČ</t>
  </si>
  <si>
    <t>II_605</t>
  </si>
  <si>
    <t xml:space="preserve">SO 12 - Přeložka kabelů 22 kV ŘLP   </t>
  </si>
  <si>
    <t>001</t>
  </si>
  <si>
    <t xml:space="preserve">    Montážní práce VN   </t>
  </si>
  <si>
    <t>002</t>
  </si>
  <si>
    <t xml:space="preserve">    Montážní práce slaboproudu   </t>
  </si>
  <si>
    <t>003</t>
  </si>
  <si>
    <t xml:space="preserve">    Ostatní náklady   </t>
  </si>
  <si>
    <t>Celkem</t>
  </si>
  <si>
    <t>ROZPOČET S VÝKAZEM VÝMĚR</t>
  </si>
  <si>
    <t>Stavba:   SO 12 - Přeložka kabelů 22 kV ŘLP</t>
  </si>
  <si>
    <t>Objekt:   Montážní práce VN</t>
  </si>
  <si>
    <t xml:space="preserve">Objednatel:   </t>
  </si>
  <si>
    <t>Zhotovitel:   ENGIE Services a.s.</t>
  </si>
  <si>
    <t>Zpracoval:   Ing. Jindřich Novák</t>
  </si>
  <si>
    <t>Místo:   Chrášťany</t>
  </si>
  <si>
    <t>Datum:   24.08.2016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</si>
  <si>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</si>
  <si>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</si>
  <si>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</si>
  <si>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</si>
  <si>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</si>
  <si>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</si>
  <si>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</si>
  <si>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</si>
  <si>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</si>
  <si>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</si>
  <si>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</si>
  <si>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</si>
  <si>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</si>
  <si>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</si>
  <si>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</si>
  <si>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</si>
  <si>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M</t>
  </si>
  <si>
    <t xml:space="preserve">Práce a dodávky M   </t>
  </si>
  <si>
    <t>21-M</t>
  </si>
  <si>
    <t xml:space="preserve">Elektromontáže   </t>
  </si>
  <si>
    <t>921</t>
  </si>
  <si>
    <t>210102023.P</t>
  </si>
  <si>
    <t xml:space="preserve">Propojení vodičů celoplastových spojkou do 22 kV venkovní žíly do 240 mm2   </t>
  </si>
  <si>
    <t>kus</t>
  </si>
  <si>
    <t>000</t>
  </si>
  <si>
    <t>000117957</t>
  </si>
  <si>
    <t xml:space="preserve">spojka kabel.EPJMe 1C-24-F-T3-P1-A240 verze 1.2 s vnitř.elektrodou   </t>
  </si>
  <si>
    <t>ks</t>
  </si>
  <si>
    <t>210320001.P</t>
  </si>
  <si>
    <t xml:space="preserve">Ostatní práce nezahrnuté v katalogu - HZS   </t>
  </si>
  <si>
    <t>hod</t>
  </si>
  <si>
    <t>DMT</t>
  </si>
  <si>
    <t>210930103.D</t>
  </si>
  <si>
    <t xml:space="preserve">Demontáž hliníkových kabelů plastových 22 kV do 1x240 mm2 volně uložených   </t>
  </si>
  <si>
    <t>m</t>
  </si>
  <si>
    <t>210930103.P</t>
  </si>
  <si>
    <t xml:space="preserve">Montáž hliníkových kabelů AXEKCY, AXEKVCEY, AXEKVCER 22 kV 1x240 mm2 volně uložených   </t>
  </si>
  <si>
    <t>000108182</t>
  </si>
  <si>
    <t xml:space="preserve">kabel AXEKVCEY 1x240/25  22kV   </t>
  </si>
  <si>
    <t>210950101.P</t>
  </si>
  <si>
    <t xml:space="preserve">Další štítek označovací na kabel   </t>
  </si>
  <si>
    <t>000105031</t>
  </si>
  <si>
    <t xml:space="preserve">štítek kabelový s tiskem   </t>
  </si>
  <si>
    <t>210950111.P</t>
  </si>
  <si>
    <t xml:space="preserve">Svazkování jednožilových kabelů vn   </t>
  </si>
  <si>
    <t>000106265</t>
  </si>
  <si>
    <t xml:space="preserve">řemínek upevňovací   </t>
  </si>
  <si>
    <t>46-M</t>
  </si>
  <si>
    <t xml:space="preserve">Zemní práce při extr.mont.pracích   </t>
  </si>
  <si>
    <t>946</t>
  </si>
  <si>
    <t>460010023.P</t>
  </si>
  <si>
    <t xml:space="preserve">Vytyčení trati vedení kabelového podzemního v terénu volném   </t>
  </si>
  <si>
    <t>km</t>
  </si>
  <si>
    <t>460030001.P</t>
  </si>
  <si>
    <t xml:space="preserve">Sejmutí ornice ručně v hornině třídy 1, vrstva tloušťky do 15 cm   </t>
  </si>
  <si>
    <t>m3</t>
  </si>
  <si>
    <t>460151483</t>
  </si>
  <si>
    <t xml:space="preserve">Hloubení kabelových zapažených i nezapažených rýh ručně š 140 cm, hl 120 cm, v hornině tř 3   </t>
  </si>
  <si>
    <t>460200303.P</t>
  </si>
  <si>
    <t xml:space="preserve">Hloubení kabelových zapažených a nezapažených rýh ručně š 50 cm, hl 120 cm, v hornině tř 3   </t>
  </si>
  <si>
    <t>460201611</t>
  </si>
  <si>
    <t xml:space="preserve">Zarovnání kabelových rýh š do 50 cm po výkopu strojně   </t>
  </si>
  <si>
    <t>460202303</t>
  </si>
  <si>
    <t xml:space="preserve">Hloubení kabelových nezapažených rýh strojně š 50 cm, hl 120 cm, v hornině tř 3   </t>
  </si>
  <si>
    <t>460230013.P</t>
  </si>
  <si>
    <t xml:space="preserve">Hloubení zapažených a nezapažených jam kabelových spojek plastových do 22 kV ručně v hornině tř 3 (6,7 m3)   </t>
  </si>
  <si>
    <t>460260001</t>
  </si>
  <si>
    <t xml:space="preserve">Zatažení lana do kanálu nebo tvárnicové trasy   </t>
  </si>
  <si>
    <t>460421142.P</t>
  </si>
  <si>
    <t xml:space="preserve">Lože kabelů písek, štěrkopísek tl 10 cm nad kabel, beton nebo plast deska 50x25 cm, š lože do 50 cm   </t>
  </si>
  <si>
    <t>000104800</t>
  </si>
  <si>
    <t xml:space="preserve">deska zákrytová KD 2    500/230/45   </t>
  </si>
  <si>
    <t>460470001.P</t>
  </si>
  <si>
    <t xml:space="preserve">Provizorní zajištění potrubí ve výkopech při křížení s kabelem   </t>
  </si>
  <si>
    <t>460490053</t>
  </si>
  <si>
    <t xml:space="preserve">Krytí spojek, koncovek a odbočnic pro kabely do 22 kV cihlami s ložem a zásypem pískem   </t>
  </si>
  <si>
    <t>460510075.P</t>
  </si>
  <si>
    <t xml:space="preserve">Kabelové prostupy z trub plastových do rýhy s obetonováním, průměru do 15 cm (pro chráničky 160)   </t>
  </si>
  <si>
    <t>000999106</t>
  </si>
  <si>
    <t xml:space="preserve">chránička trubka vrapovaná,červená pr.160 dle KP   </t>
  </si>
  <si>
    <t>460510076.P</t>
  </si>
  <si>
    <t xml:space="preserve">Kabelové prostupy z trub plastových do rýhy s obetonováním, průměru do 20 cm (pro chráničky 200)   </t>
  </si>
  <si>
    <t>000999108</t>
  </si>
  <si>
    <t xml:space="preserve">chránička trubka vrapovaná, červená pr.200 dle KP   </t>
  </si>
  <si>
    <t>460560273.P</t>
  </si>
  <si>
    <t xml:space="preserve">Zásyp rýh ručně šířky 50 cm, hloubky 90 cm, z horniny třídy 3   </t>
  </si>
  <si>
    <t>460561483</t>
  </si>
  <si>
    <t xml:space="preserve">Zásyp rýh ručně šířky 140 cm, hloubky 120 cm, z horniny třídy 3   </t>
  </si>
  <si>
    <t>460561801</t>
  </si>
  <si>
    <t xml:space="preserve">Zásyp rýh nebo jam strojně bez zhutnění ve volném terénu   </t>
  </si>
  <si>
    <t>460600023.S</t>
  </si>
  <si>
    <t xml:space="preserve">Odvoz a likvidace demontovaného materiálu   </t>
  </si>
  <si>
    <t>460620009.P</t>
  </si>
  <si>
    <t xml:space="preserve">Rozhrnutí ornice a úprava pláně před osetím na rovině i ve svahu   </t>
  </si>
  <si>
    <t>m2</t>
  </si>
  <si>
    <t xml:space="preserve">Celkem   </t>
  </si>
  <si>
    <t>Objekt:   Montážní práce slaboproudu</t>
  </si>
  <si>
    <t>752</t>
  </si>
  <si>
    <t>752223a</t>
  </si>
  <si>
    <t xml:space="preserve">Kabely dálkové telekom. optické do chráničky, zafouknutí optického mikrokabelu 12f   </t>
  </si>
  <si>
    <t>752223b</t>
  </si>
  <si>
    <t xml:space="preserve">Kabely dálkové telekom. optické do chráničky, vyfouknutí optického mikrokabelu 12f   </t>
  </si>
  <si>
    <t>752362</t>
  </si>
  <si>
    <t xml:space="preserve">Optotrubky uložené do kabelového lože   </t>
  </si>
  <si>
    <t>752362.1</t>
  </si>
  <si>
    <t xml:space="preserve">Optotrubka HDPE 40 - materiál   </t>
  </si>
  <si>
    <t>752521a</t>
  </si>
  <si>
    <t xml:space="preserve">Spojování kabelů spojkou rovnou, spojka optická 12f, kompletní, svaření všech vláken   </t>
  </si>
  <si>
    <t>KS</t>
  </si>
  <si>
    <t>752512b</t>
  </si>
  <si>
    <t xml:space="preserve">Spojkování kabelů spojkou rovnou - spojka PLASSON, kompletní   </t>
  </si>
  <si>
    <t>752521c</t>
  </si>
  <si>
    <t xml:space="preserve">Demontáž stávající optické spojky 24 vl.   </t>
  </si>
  <si>
    <t>752615</t>
  </si>
  <si>
    <t xml:space="preserve">Krytí kabelů výstražnou folií šíř. 33 cm   </t>
  </si>
  <si>
    <t>752633</t>
  </si>
  <si>
    <t xml:space="preserve">Krytí kabelů beton. deskami šíř. 25 cm vč. zákrytu spojek   </t>
  </si>
  <si>
    <t>752744</t>
  </si>
  <si>
    <t xml:space="preserve">Měření závěrečné optických kabelů v obou směrech, kompletní vč. všech vláken před a po montáži   </t>
  </si>
  <si>
    <t>ÚSEK</t>
  </si>
  <si>
    <t>899</t>
  </si>
  <si>
    <t>899604</t>
  </si>
  <si>
    <t xml:space="preserve">Kalibrace optotrubky - nové trasy   </t>
  </si>
  <si>
    <t>899611</t>
  </si>
  <si>
    <t xml:space="preserve">Tlakové zkoušky potrubí DN do 80 mm na stávající i nové trase   </t>
  </si>
  <si>
    <t>M00</t>
  </si>
  <si>
    <t>M001</t>
  </si>
  <si>
    <t xml:space="preserve">Pomocné výkopy pro zafukování OK - výkop, zához   </t>
  </si>
  <si>
    <t>Objekt:   Ostatní náklady</t>
  </si>
  <si>
    <t>210280003.P</t>
  </si>
  <si>
    <t xml:space="preserve">Zkoušky a prohlídky el rozvodů a  zařízení celková prohlídka pro objem mtž prací do 1 000 000 Kč   </t>
  </si>
  <si>
    <t>210280391</t>
  </si>
  <si>
    <t xml:space="preserve">Zkoušky kabelů silových do 35 kV zvýšeným napětím   </t>
  </si>
  <si>
    <t>210280391.S</t>
  </si>
  <si>
    <t xml:space="preserve">Zkoušky kabelů silových do 35 kV plášťová zkouška   </t>
  </si>
  <si>
    <t>210292022.S1</t>
  </si>
  <si>
    <t xml:space="preserve">Manipulace VN - vypnztí, zajištění, příkaz B   </t>
  </si>
  <si>
    <t>210292022.S2</t>
  </si>
  <si>
    <t xml:space="preserve">Manipulace VN - odjištění, zapnutí   </t>
  </si>
  <si>
    <t>OST</t>
  </si>
  <si>
    <t xml:space="preserve">Ostatní   </t>
  </si>
  <si>
    <t>000010036.P</t>
  </si>
  <si>
    <t xml:space="preserve">Vypracování dokumentace skutečného provedení v digitální formě kabelů VN   </t>
  </si>
  <si>
    <t>kpl</t>
  </si>
  <si>
    <t>000010901.P</t>
  </si>
  <si>
    <t xml:space="preserve">Inženýrská činnost při realizaci stavby   </t>
  </si>
  <si>
    <t>000020012.P</t>
  </si>
  <si>
    <t xml:space="preserve">Geodetické zaměření kabelové trasy - délka nad 100 m   </t>
  </si>
  <si>
    <t>000020013.P</t>
  </si>
  <si>
    <t xml:space="preserve">Geometrické zaměření kabelové trasy - délka nad 100 m   </t>
  </si>
  <si>
    <t>000020012.S</t>
  </si>
  <si>
    <t xml:space="preserve">Geodetické zaměření kabelové trasy optotrubky HDPE - délka nad 100 m   </t>
  </si>
  <si>
    <t>000020014.P</t>
  </si>
  <si>
    <t xml:space="preserve">Geodetické doměření spojek VN - připojení na síť VN PREdi   </t>
  </si>
  <si>
    <t>000020015.P</t>
  </si>
  <si>
    <t xml:space="preserve">Zpracování geodetické dokumentace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</si>
</sst>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,##0;\-#,##0"/>
    <numFmt numFmtId="166" formatCode="#,##0.000;\-#,##0.000"/>
    <numFmt numFmtId="167" formatCode="#,##0.00_ ;\-#,##0.00\ "/>
  </numFmts>
  <fonts count="52">
    <font>
      <sz val="8"/>
      <name val="MS Sans Serif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sz val="7"/>
      <name val="Arial CE"/>
      <family val="0"/>
    </font>
    <font>
      <sz val="8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b/>
      <sz val="8"/>
      <color indexed="12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wrapText="1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164" fontId="10" fillId="0" borderId="12" xfId="0" applyNumberFormat="1" applyFont="1" applyBorder="1" applyAlignment="1" applyProtection="1">
      <alignment horizontal="right"/>
      <protection/>
    </xf>
    <xf numFmtId="2" fontId="10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left" vertical="center"/>
      <protection/>
    </xf>
    <xf numFmtId="165" fontId="12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166" fontId="13" fillId="0" borderId="0" xfId="0" applyNumberFormat="1" applyFont="1" applyAlignment="1" applyProtection="1">
      <alignment horizontal="right" vertical="top"/>
      <protection/>
    </xf>
    <xf numFmtId="164" fontId="6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164" fontId="5" fillId="0" borderId="0" xfId="0" applyNumberFormat="1" applyFont="1" applyAlignment="1" applyProtection="1">
      <alignment horizontal="right" vertical="top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166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166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5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wrapText="1"/>
    </xf>
    <xf numFmtId="166" fontId="13" fillId="0" borderId="10" xfId="0" applyNumberFormat="1" applyFont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165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left" wrapText="1"/>
    </xf>
    <xf numFmtId="166" fontId="16" fillId="0" borderId="10" xfId="0" applyNumberFormat="1" applyFont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  <xf numFmtId="165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 wrapText="1"/>
    </xf>
    <xf numFmtId="166" fontId="1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4" fontId="3" fillId="0" borderId="0" xfId="0" applyNumberFormat="1" applyFont="1" applyAlignment="1" applyProtection="1">
      <alignment horizontal="right"/>
      <protection/>
    </xf>
    <xf numFmtId="4" fontId="0" fillId="0" borderId="0" xfId="0" applyNumberFormat="1" applyAlignment="1">
      <alignment horizontal="left" vertical="top"/>
    </xf>
    <xf numFmtId="0" fontId="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H12" sqref="H12"/>
    </sheetView>
  </sheetViews>
  <sheetFormatPr defaultColWidth="10.5" defaultRowHeight="12" customHeight="1"/>
  <cols>
    <col min="1" max="1" width="11.66015625" style="2" customWidth="1"/>
    <col min="2" max="2" width="50" style="2" customWidth="1"/>
    <col min="3" max="3" width="21.83203125" style="2" customWidth="1"/>
    <col min="4" max="4" width="20.5" style="2" customWidth="1"/>
    <col min="5" max="5" width="19.66015625" style="2" customWidth="1"/>
    <col min="6" max="6" width="21.5" style="2" customWidth="1"/>
    <col min="7" max="7" width="13.33203125" style="2" customWidth="1"/>
    <col min="8" max="8" width="17.16015625" style="2" customWidth="1"/>
    <col min="9" max="9" width="15.83203125" style="2" customWidth="1"/>
    <col min="10" max="10" width="14.83203125" style="2" customWidth="1"/>
    <col min="11" max="11" width="15" style="2" customWidth="1"/>
    <col min="12" max="16384" width="10.5" style="1" customWidth="1"/>
  </cols>
  <sheetData>
    <row r="1" spans="1:11" s="2" customFormat="1" ht="27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2" customFormat="1" ht="6.75" customHeight="1">
      <c r="A2" s="3"/>
      <c r="B2" s="4"/>
      <c r="C2" s="5"/>
      <c r="D2" s="5"/>
      <c r="E2" s="6"/>
      <c r="F2" s="5"/>
      <c r="G2" s="5"/>
      <c r="H2" s="5"/>
      <c r="I2" s="5"/>
      <c r="J2" s="5"/>
      <c r="K2" s="5"/>
    </row>
    <row r="3" spans="1:11" s="2" customFormat="1" ht="12.75" customHeight="1">
      <c r="A3" s="7" t="s">
        <v>1</v>
      </c>
      <c r="B3" s="8" t="s">
        <v>2</v>
      </c>
      <c r="C3" s="9"/>
      <c r="D3" s="9"/>
      <c r="E3" s="10"/>
      <c r="F3" s="9"/>
      <c r="G3" s="9"/>
      <c r="H3" s="9"/>
      <c r="I3" s="9"/>
      <c r="J3" s="9"/>
      <c r="K3" s="9"/>
    </row>
    <row r="4" spans="1:11" s="2" customFormat="1" ht="6.75" customHeight="1">
      <c r="A4" s="3"/>
      <c r="B4" s="4"/>
      <c r="C4" s="5"/>
      <c r="D4" s="5"/>
      <c r="E4" s="6"/>
      <c r="F4" s="5"/>
      <c r="G4" s="5"/>
      <c r="H4" s="5"/>
      <c r="I4" s="5"/>
      <c r="J4" s="5"/>
      <c r="K4" s="5"/>
    </row>
    <row r="5" spans="1:11" s="2" customFormat="1" ht="13.5" customHeight="1">
      <c r="A5" s="9" t="s">
        <v>3</v>
      </c>
      <c r="B5" s="10"/>
      <c r="C5" s="9"/>
      <c r="D5" s="9"/>
      <c r="E5" s="10"/>
      <c r="F5" s="9"/>
      <c r="G5" s="9"/>
      <c r="H5" s="9"/>
      <c r="I5" s="11"/>
      <c r="J5" s="9"/>
      <c r="K5" s="9"/>
    </row>
    <row r="6" spans="1:11" s="2" customFormat="1" ht="13.5" customHeight="1">
      <c r="A6" s="9" t="s">
        <v>4</v>
      </c>
      <c r="B6" s="10" t="s">
        <v>5</v>
      </c>
      <c r="C6" s="9"/>
      <c r="D6" s="9"/>
      <c r="E6" s="10"/>
      <c r="F6" s="9"/>
      <c r="G6" s="9"/>
      <c r="H6" s="10" t="s">
        <v>6</v>
      </c>
      <c r="I6" s="10" t="s">
        <v>7</v>
      </c>
      <c r="J6" s="9"/>
      <c r="K6" s="9"/>
    </row>
    <row r="7" spans="1:11" s="2" customFormat="1" ht="13.5" customHeight="1">
      <c r="A7" s="10" t="s">
        <v>8</v>
      </c>
      <c r="B7" s="10" t="s">
        <v>9</v>
      </c>
      <c r="C7" s="5"/>
      <c r="D7" s="5"/>
      <c r="E7" s="6"/>
      <c r="F7" s="5"/>
      <c r="G7" s="5"/>
      <c r="H7" s="10" t="s">
        <v>10</v>
      </c>
      <c r="I7" s="10" t="s">
        <v>11</v>
      </c>
      <c r="J7" s="5"/>
      <c r="K7" s="5"/>
    </row>
    <row r="8" spans="1:11" s="2" customFormat="1" ht="6.7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s="2" customFormat="1" ht="23.25" customHeight="1">
      <c r="A9" s="14" t="s">
        <v>12</v>
      </c>
      <c r="B9" s="14" t="s">
        <v>13</v>
      </c>
      <c r="C9" s="14" t="s">
        <v>14</v>
      </c>
      <c r="D9" s="14" t="s">
        <v>15</v>
      </c>
      <c r="E9" s="14" t="s">
        <v>16</v>
      </c>
      <c r="F9" s="14" t="s">
        <v>17</v>
      </c>
      <c r="G9" s="14" t="s">
        <v>18</v>
      </c>
      <c r="H9" s="14" t="s">
        <v>19</v>
      </c>
      <c r="I9" s="14" t="s">
        <v>20</v>
      </c>
      <c r="J9" s="14" t="s">
        <v>21</v>
      </c>
      <c r="K9" s="14" t="s">
        <v>22</v>
      </c>
    </row>
    <row r="10" spans="1:11" s="2" customFormat="1" ht="6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2" customFormat="1" ht="14.25" customHeight="1">
      <c r="A11" s="15" t="s">
        <v>23</v>
      </c>
      <c r="B11" s="15" t="s">
        <v>24</v>
      </c>
      <c r="C11" s="16">
        <f>SUM(C12:C14)</f>
        <v>1132466.0699999998</v>
      </c>
      <c r="D11" s="16">
        <v>0</v>
      </c>
      <c r="E11" s="16">
        <f>SUM(E12:E14)</f>
        <v>237817.8747</v>
      </c>
      <c r="F11" s="16">
        <f>SUM(F12:F14)</f>
        <v>1370283.9446999999</v>
      </c>
      <c r="G11" s="17">
        <f>SUM(G12:G14)</f>
        <v>107600</v>
      </c>
      <c r="H11" s="16">
        <f>SUM(H12:H14)</f>
        <v>1024866.07</v>
      </c>
      <c r="I11" s="18">
        <v>0</v>
      </c>
      <c r="J11" s="16">
        <v>0</v>
      </c>
      <c r="K11" s="18">
        <v>0</v>
      </c>
    </row>
    <row r="12" spans="1:11" s="2" customFormat="1" ht="13.5" customHeight="1">
      <c r="A12" s="19" t="s">
        <v>25</v>
      </c>
      <c r="B12" s="19" t="s">
        <v>26</v>
      </c>
      <c r="C12" s="20">
        <f>'001 - Rozpočet'!H47</f>
        <v>620601.47</v>
      </c>
      <c r="D12" s="20">
        <v>0</v>
      </c>
      <c r="E12" s="20">
        <f>C12*0.21</f>
        <v>130326.3087</v>
      </c>
      <c r="F12" s="20">
        <f>C12+E12</f>
        <v>750927.7786999999</v>
      </c>
      <c r="G12" s="21">
        <v>0</v>
      </c>
      <c r="H12" s="20">
        <f>'001 - Rozpočet'!H13</f>
        <v>620601.47</v>
      </c>
      <c r="I12" s="22">
        <v>0</v>
      </c>
      <c r="J12" s="20">
        <v>0</v>
      </c>
      <c r="K12" s="22">
        <v>0</v>
      </c>
    </row>
    <row r="13" spans="1:11" s="2" customFormat="1" ht="13.5" customHeight="1">
      <c r="A13" s="19" t="s">
        <v>27</v>
      </c>
      <c r="B13" s="19" t="s">
        <v>28</v>
      </c>
      <c r="C13" s="20">
        <f>'002 - Rozpočet'!H27</f>
        <v>356624.6</v>
      </c>
      <c r="D13" s="20">
        <v>0</v>
      </c>
      <c r="E13" s="20">
        <f>C13*0.21</f>
        <v>74891.166</v>
      </c>
      <c r="F13" s="20">
        <f>C13+E13</f>
        <v>431515.76599999995</v>
      </c>
      <c r="G13" s="21">
        <v>0</v>
      </c>
      <c r="H13" s="20">
        <f>'002 - Rozpočet'!H13</f>
        <v>356624.6</v>
      </c>
      <c r="I13" s="22">
        <v>0</v>
      </c>
      <c r="J13" s="20">
        <v>0</v>
      </c>
      <c r="K13" s="22">
        <v>0</v>
      </c>
    </row>
    <row r="14" spans="1:11" s="2" customFormat="1" ht="13.5" customHeight="1">
      <c r="A14" s="19" t="s">
        <v>29</v>
      </c>
      <c r="B14" s="19" t="s">
        <v>30</v>
      </c>
      <c r="C14" s="20">
        <f>'003 - Rozpočet'!H28</f>
        <v>155240</v>
      </c>
      <c r="D14" s="20">
        <v>0</v>
      </c>
      <c r="E14" s="20">
        <f>C14*0.21</f>
        <v>32600.399999999998</v>
      </c>
      <c r="F14" s="20">
        <f>C14+E14</f>
        <v>187840.4</v>
      </c>
      <c r="G14" s="21">
        <f>'003 - Rozpočet'!H20</f>
        <v>107600</v>
      </c>
      <c r="H14" s="20">
        <f>'003 - Rozpočet'!H14</f>
        <v>47640</v>
      </c>
      <c r="I14" s="22">
        <v>0</v>
      </c>
      <c r="J14" s="20">
        <v>0</v>
      </c>
      <c r="K14" s="22">
        <v>0</v>
      </c>
    </row>
    <row r="15" spans="1:11" s="2" customFormat="1" ht="21" customHeight="1">
      <c r="A15" s="23"/>
      <c r="B15" s="23" t="s">
        <v>31</v>
      </c>
      <c r="C15" s="58">
        <f>SUM(C12:C14)</f>
        <v>1132466.0699999998</v>
      </c>
      <c r="D15" s="58">
        <v>0</v>
      </c>
      <c r="E15" s="58">
        <f>SUM(E12:E14)</f>
        <v>237817.8747</v>
      </c>
      <c r="F15" s="58">
        <f>SUM(F12:F14)</f>
        <v>1370283.9446999999</v>
      </c>
      <c r="G15" s="58">
        <f>SUM(G12:G14)</f>
        <v>107600</v>
      </c>
      <c r="H15" s="58">
        <f>SUM(H12:H14)</f>
        <v>1024866.07</v>
      </c>
      <c r="I15" s="58">
        <v>0</v>
      </c>
      <c r="J15" s="58">
        <v>0</v>
      </c>
      <c r="K15" s="58">
        <v>0</v>
      </c>
    </row>
    <row r="16" spans="3:11" ht="12" customHeight="1">
      <c r="C16" s="59"/>
      <c r="D16" s="59"/>
      <c r="E16" s="59"/>
      <c r="F16" s="59"/>
      <c r="G16" s="59"/>
      <c r="H16" s="59"/>
      <c r="I16" s="59"/>
      <c r="J16" s="59"/>
      <c r="K16" s="59"/>
    </row>
  </sheetData>
  <sheetProtection/>
  <mergeCells count="1">
    <mergeCell ref="A1:K1"/>
  </mergeCells>
  <printOptions horizontalCentered="1"/>
  <pageMargins left="0.39370079040527345" right="0.39370079040527345" top="0.7874015808105469" bottom="0.7874015808105469" header="0" footer="0"/>
  <pageSetup fitToHeight="100" fitToWidth="1" horizontalDpi="600" verticalDpi="600" orientation="landscape" paperSize="9" scale="7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PageLayoutView="0" workbookViewId="0" topLeftCell="A1">
      <pane ySplit="12" topLeftCell="A31" activePane="bottomLeft" state="frozen"/>
      <selection pane="topLeft" activeCell="A1" sqref="A1"/>
      <selection pane="bottomLeft" activeCell="G44" sqref="G44"/>
    </sheetView>
  </sheetViews>
  <sheetFormatPr defaultColWidth="10.5" defaultRowHeight="12" customHeight="1"/>
  <cols>
    <col min="1" max="1" width="7" style="54" customWidth="1"/>
    <col min="2" max="2" width="8.66015625" style="55" customWidth="1"/>
    <col min="3" max="3" width="11.66015625" style="55" customWidth="1"/>
    <col min="4" max="4" width="46.83203125" style="55" customWidth="1"/>
    <col min="5" max="5" width="5.5" style="55" customWidth="1"/>
    <col min="6" max="6" width="11.16015625" style="56" customWidth="1"/>
    <col min="7" max="7" width="13.33203125" style="57" customWidth="1"/>
    <col min="8" max="8" width="21.16015625" style="57" customWidth="1"/>
    <col min="9" max="16384" width="10.5" style="1" customWidth="1"/>
  </cols>
  <sheetData>
    <row r="1" spans="1:8" s="2" customFormat="1" ht="27.75" customHeight="1">
      <c r="A1" s="61" t="s">
        <v>32</v>
      </c>
      <c r="B1" s="61"/>
      <c r="C1" s="61"/>
      <c r="D1" s="61"/>
      <c r="E1" s="61"/>
      <c r="F1" s="61"/>
      <c r="G1" s="61"/>
      <c r="H1" s="61"/>
    </row>
    <row r="2" spans="1:8" s="2" customFormat="1" ht="12.75" customHeight="1">
      <c r="A2" s="8" t="s">
        <v>33</v>
      </c>
      <c r="B2" s="8"/>
      <c r="C2" s="8"/>
      <c r="D2" s="8"/>
      <c r="E2" s="8"/>
      <c r="F2" s="8"/>
      <c r="G2" s="8"/>
      <c r="H2" s="8"/>
    </row>
    <row r="3" spans="1:8" s="2" customFormat="1" ht="12.75" customHeight="1">
      <c r="A3" s="8" t="s">
        <v>34</v>
      </c>
      <c r="B3" s="8"/>
      <c r="C3" s="8"/>
      <c r="D3" s="8"/>
      <c r="E3" s="8"/>
      <c r="F3" s="8"/>
      <c r="G3" s="8"/>
      <c r="H3" s="8"/>
    </row>
    <row r="4" spans="1:8" s="2" customFormat="1" ht="13.5" customHeight="1">
      <c r="A4" s="24"/>
      <c r="B4" s="8"/>
      <c r="C4" s="24"/>
      <c r="D4" s="8"/>
      <c r="E4" s="8"/>
      <c r="F4" s="8"/>
      <c r="G4" s="8"/>
      <c r="H4" s="8"/>
    </row>
    <row r="5" spans="1:8" s="2" customFormat="1" ht="6.75" customHeight="1">
      <c r="A5" s="25"/>
      <c r="B5" s="26"/>
      <c r="C5" s="27"/>
      <c r="D5" s="26"/>
      <c r="E5" s="26"/>
      <c r="F5" s="28"/>
      <c r="G5" s="29"/>
      <c r="H5" s="29"/>
    </row>
    <row r="6" spans="1:8" s="2" customFormat="1" ht="12.75" customHeight="1">
      <c r="A6" s="10" t="s">
        <v>35</v>
      </c>
      <c r="B6" s="10"/>
      <c r="C6" s="10"/>
      <c r="D6" s="10"/>
      <c r="E6" s="10"/>
      <c r="F6" s="10"/>
      <c r="G6" s="10"/>
      <c r="H6" s="10"/>
    </row>
    <row r="7" spans="1:8" s="2" customFormat="1" ht="13.5" customHeight="1">
      <c r="A7" s="10" t="s">
        <v>36</v>
      </c>
      <c r="B7" s="10"/>
      <c r="C7" s="10"/>
      <c r="D7" s="10"/>
      <c r="E7" s="10"/>
      <c r="F7" s="10"/>
      <c r="G7" s="10" t="s">
        <v>37</v>
      </c>
      <c r="H7" s="10"/>
    </row>
    <row r="8" spans="1:8" s="2" customFormat="1" ht="13.5" customHeight="1">
      <c r="A8" s="10" t="s">
        <v>38</v>
      </c>
      <c r="B8" s="30"/>
      <c r="C8" s="30"/>
      <c r="D8" s="30"/>
      <c r="E8" s="30"/>
      <c r="F8" s="31"/>
      <c r="G8" s="10" t="s">
        <v>39</v>
      </c>
      <c r="H8" s="32"/>
    </row>
    <row r="9" spans="1:8" s="2" customFormat="1" ht="6" customHeight="1" thickBot="1">
      <c r="A9" s="11"/>
      <c r="B9" s="11"/>
      <c r="C9" s="11"/>
      <c r="D9" s="11"/>
      <c r="E9" s="11"/>
      <c r="F9" s="11"/>
      <c r="G9" s="11"/>
      <c r="H9" s="11"/>
    </row>
    <row r="10" spans="1:8" s="2" customFormat="1" ht="25.5" customHeight="1" thickBot="1">
      <c r="A10" s="33" t="s">
        <v>40</v>
      </c>
      <c r="B10" s="33" t="s">
        <v>41</v>
      </c>
      <c r="C10" s="33" t="s">
        <v>42</v>
      </c>
      <c r="D10" s="33" t="s">
        <v>43</v>
      </c>
      <c r="E10" s="33" t="s">
        <v>44</v>
      </c>
      <c r="F10" s="33" t="s">
        <v>45</v>
      </c>
      <c r="G10" s="33" t="s">
        <v>46</v>
      </c>
      <c r="H10" s="33" t="s">
        <v>47</v>
      </c>
    </row>
    <row r="11" spans="1:8" s="2" customFormat="1" ht="12.75" customHeight="1" hidden="1">
      <c r="A11" s="33" t="s">
        <v>48</v>
      </c>
      <c r="B11" s="33" t="s">
        <v>49</v>
      </c>
      <c r="C11" s="33" t="s">
        <v>50</v>
      </c>
      <c r="D11" s="33" t="s">
        <v>51</v>
      </c>
      <c r="E11" s="33" t="s">
        <v>52</v>
      </c>
      <c r="F11" s="33" t="s">
        <v>53</v>
      </c>
      <c r="G11" s="33" t="s">
        <v>54</v>
      </c>
      <c r="H11" s="33" t="s">
        <v>55</v>
      </c>
    </row>
    <row r="12" spans="1:8" s="2" customFormat="1" ht="4.5" customHeight="1">
      <c r="A12" s="11"/>
      <c r="B12" s="11"/>
      <c r="C12" s="11"/>
      <c r="D12" s="11"/>
      <c r="E12" s="11"/>
      <c r="F12" s="11"/>
      <c r="G12" s="11"/>
      <c r="H12" s="11"/>
    </row>
    <row r="13" spans="1:8" s="2" customFormat="1" ht="30.75" customHeight="1">
      <c r="A13" s="34"/>
      <c r="B13" s="35"/>
      <c r="C13" s="35" t="s">
        <v>56</v>
      </c>
      <c r="D13" s="35" t="s">
        <v>57</v>
      </c>
      <c r="E13" s="35"/>
      <c r="F13" s="36"/>
      <c r="G13" s="37"/>
      <c r="H13" s="37">
        <f>H47</f>
        <v>620601.47</v>
      </c>
    </row>
    <row r="14" spans="1:8" s="2" customFormat="1" ht="28.5" customHeight="1">
      <c r="A14" s="38"/>
      <c r="B14" s="39"/>
      <c r="C14" s="39" t="s">
        <v>58</v>
      </c>
      <c r="D14" s="39" t="s">
        <v>59</v>
      </c>
      <c r="E14" s="39"/>
      <c r="F14" s="40"/>
      <c r="G14" s="41"/>
      <c r="H14" s="41">
        <f>SUM(H15:H24)</f>
        <v>321748.27999999997</v>
      </c>
    </row>
    <row r="15" spans="1:8" s="2" customFormat="1" ht="24" customHeight="1">
      <c r="A15" s="42">
        <v>1</v>
      </c>
      <c r="B15" s="43" t="s">
        <v>60</v>
      </c>
      <c r="C15" s="43" t="s">
        <v>61</v>
      </c>
      <c r="D15" s="43" t="s">
        <v>62</v>
      </c>
      <c r="E15" s="43" t="s">
        <v>63</v>
      </c>
      <c r="F15" s="44">
        <v>6</v>
      </c>
      <c r="G15" s="45">
        <v>3600</v>
      </c>
      <c r="H15" s="45">
        <f>F15*G15</f>
        <v>21600</v>
      </c>
    </row>
    <row r="16" spans="1:8" s="2" customFormat="1" ht="24" customHeight="1">
      <c r="A16" s="46">
        <v>2</v>
      </c>
      <c r="B16" s="47" t="s">
        <v>64</v>
      </c>
      <c r="C16" s="47" t="s">
        <v>65</v>
      </c>
      <c r="D16" s="47" t="s">
        <v>66</v>
      </c>
      <c r="E16" s="47" t="s">
        <v>67</v>
      </c>
      <c r="F16" s="48">
        <v>6</v>
      </c>
      <c r="G16" s="49">
        <v>6730</v>
      </c>
      <c r="H16" s="49">
        <f aca="true" t="shared" si="0" ref="H16:H46">F16*G16</f>
        <v>40380</v>
      </c>
    </row>
    <row r="17" spans="1:8" s="2" customFormat="1" ht="13.5" customHeight="1">
      <c r="A17" s="42">
        <v>3</v>
      </c>
      <c r="B17" s="43" t="s">
        <v>60</v>
      </c>
      <c r="C17" s="43" t="s">
        <v>68</v>
      </c>
      <c r="D17" s="43" t="s">
        <v>69</v>
      </c>
      <c r="E17" s="43" t="s">
        <v>70</v>
      </c>
      <c r="F17" s="44">
        <v>20</v>
      </c>
      <c r="G17" s="45">
        <v>580</v>
      </c>
      <c r="H17" s="45">
        <f t="shared" si="0"/>
        <v>11600</v>
      </c>
    </row>
    <row r="18" spans="1:8" s="2" customFormat="1" ht="24" customHeight="1">
      <c r="A18" s="42">
        <v>6</v>
      </c>
      <c r="B18" s="43" t="s">
        <v>71</v>
      </c>
      <c r="C18" s="43" t="s">
        <v>72</v>
      </c>
      <c r="D18" s="43" t="s">
        <v>73</v>
      </c>
      <c r="E18" s="43" t="s">
        <v>74</v>
      </c>
      <c r="F18" s="44">
        <v>720</v>
      </c>
      <c r="G18" s="45">
        <v>24</v>
      </c>
      <c r="H18" s="45">
        <f t="shared" si="0"/>
        <v>17280</v>
      </c>
    </row>
    <row r="19" spans="1:8" s="2" customFormat="1" ht="24" customHeight="1">
      <c r="A19" s="42">
        <v>4</v>
      </c>
      <c r="B19" s="43" t="s">
        <v>60</v>
      </c>
      <c r="C19" s="43" t="s">
        <v>75</v>
      </c>
      <c r="D19" s="43" t="s">
        <v>76</v>
      </c>
      <c r="E19" s="43" t="s">
        <v>74</v>
      </c>
      <c r="F19" s="44">
        <v>825</v>
      </c>
      <c r="G19" s="45">
        <v>50.3</v>
      </c>
      <c r="H19" s="45">
        <f t="shared" si="0"/>
        <v>41497.5</v>
      </c>
    </row>
    <row r="20" spans="1:8" s="2" customFormat="1" ht="13.5" customHeight="1">
      <c r="A20" s="46">
        <v>5</v>
      </c>
      <c r="B20" s="47" t="s">
        <v>64</v>
      </c>
      <c r="C20" s="47" t="s">
        <v>77</v>
      </c>
      <c r="D20" s="47" t="s">
        <v>78</v>
      </c>
      <c r="E20" s="47" t="s">
        <v>74</v>
      </c>
      <c r="F20" s="48">
        <v>825</v>
      </c>
      <c r="G20" s="49">
        <v>226.5</v>
      </c>
      <c r="H20" s="49">
        <f t="shared" si="0"/>
        <v>186862.5</v>
      </c>
    </row>
    <row r="21" spans="1:8" s="2" customFormat="1" ht="13.5" customHeight="1">
      <c r="A21" s="42">
        <v>7</v>
      </c>
      <c r="B21" s="43" t="s">
        <v>60</v>
      </c>
      <c r="C21" s="43" t="s">
        <v>79</v>
      </c>
      <c r="D21" s="43" t="s">
        <v>80</v>
      </c>
      <c r="E21" s="43" t="s">
        <v>63</v>
      </c>
      <c r="F21" s="44">
        <v>6</v>
      </c>
      <c r="G21" s="45">
        <v>7.93</v>
      </c>
      <c r="H21" s="45">
        <f t="shared" si="0"/>
        <v>47.58</v>
      </c>
    </row>
    <row r="22" spans="1:8" s="2" customFormat="1" ht="13.5" customHeight="1">
      <c r="A22" s="46">
        <v>8</v>
      </c>
      <c r="B22" s="47" t="s">
        <v>64</v>
      </c>
      <c r="C22" s="47" t="s">
        <v>81</v>
      </c>
      <c r="D22" s="47" t="s">
        <v>82</v>
      </c>
      <c r="E22" s="47" t="s">
        <v>67</v>
      </c>
      <c r="F22" s="48">
        <v>6</v>
      </c>
      <c r="G22" s="49">
        <v>2.6</v>
      </c>
      <c r="H22" s="49">
        <f t="shared" si="0"/>
        <v>15.600000000000001</v>
      </c>
    </row>
    <row r="23" spans="1:8" s="2" customFormat="1" ht="13.5" customHeight="1">
      <c r="A23" s="42">
        <v>9</v>
      </c>
      <c r="B23" s="43" t="s">
        <v>60</v>
      </c>
      <c r="C23" s="43" t="s">
        <v>83</v>
      </c>
      <c r="D23" s="43" t="s">
        <v>84</v>
      </c>
      <c r="E23" s="43" t="s">
        <v>63</v>
      </c>
      <c r="F23" s="44">
        <v>270</v>
      </c>
      <c r="G23" s="45">
        <v>7.93</v>
      </c>
      <c r="H23" s="45">
        <f t="shared" si="0"/>
        <v>2141.1</v>
      </c>
    </row>
    <row r="24" spans="1:8" s="2" customFormat="1" ht="13.5" customHeight="1">
      <c r="A24" s="46">
        <v>10</v>
      </c>
      <c r="B24" s="47" t="s">
        <v>64</v>
      </c>
      <c r="C24" s="47" t="s">
        <v>85</v>
      </c>
      <c r="D24" s="47" t="s">
        <v>86</v>
      </c>
      <c r="E24" s="47" t="s">
        <v>67</v>
      </c>
      <c r="F24" s="48">
        <v>270</v>
      </c>
      <c r="G24" s="49">
        <v>1.2</v>
      </c>
      <c r="H24" s="49">
        <f t="shared" si="0"/>
        <v>324</v>
      </c>
    </row>
    <row r="25" spans="1:8" s="2" customFormat="1" ht="28.5" customHeight="1">
      <c r="A25" s="38"/>
      <c r="B25" s="39"/>
      <c r="C25" s="39" t="s">
        <v>87</v>
      </c>
      <c r="D25" s="39" t="s">
        <v>88</v>
      </c>
      <c r="E25" s="39"/>
      <c r="F25" s="40"/>
      <c r="G25" s="41"/>
      <c r="H25" s="41">
        <f>SUM(H26:H46)</f>
        <v>298853.19000000006</v>
      </c>
    </row>
    <row r="26" spans="1:8" s="2" customFormat="1" ht="24" customHeight="1">
      <c r="A26" s="42">
        <v>11</v>
      </c>
      <c r="B26" s="43" t="s">
        <v>89</v>
      </c>
      <c r="C26" s="43" t="s">
        <v>90</v>
      </c>
      <c r="D26" s="43" t="s">
        <v>91</v>
      </c>
      <c r="E26" s="43" t="s">
        <v>92</v>
      </c>
      <c r="F26" s="44">
        <v>0.4</v>
      </c>
      <c r="G26" s="45">
        <v>16000</v>
      </c>
      <c r="H26" s="45">
        <f t="shared" si="0"/>
        <v>6400</v>
      </c>
    </row>
    <row r="27" spans="1:8" s="2" customFormat="1" ht="24" customHeight="1">
      <c r="A27" s="42">
        <v>12</v>
      </c>
      <c r="B27" s="43" t="s">
        <v>89</v>
      </c>
      <c r="C27" s="43" t="s">
        <v>93</v>
      </c>
      <c r="D27" s="43" t="s">
        <v>94</v>
      </c>
      <c r="E27" s="43" t="s">
        <v>95</v>
      </c>
      <c r="F27" s="44">
        <v>24</v>
      </c>
      <c r="G27" s="45">
        <v>292</v>
      </c>
      <c r="H27" s="45">
        <f t="shared" si="0"/>
        <v>7008</v>
      </c>
    </row>
    <row r="28" spans="1:8" s="2" customFormat="1" ht="24" customHeight="1">
      <c r="A28" s="42">
        <v>29</v>
      </c>
      <c r="B28" s="43" t="s">
        <v>89</v>
      </c>
      <c r="C28" s="43" t="s">
        <v>96</v>
      </c>
      <c r="D28" s="43" t="s">
        <v>97</v>
      </c>
      <c r="E28" s="43" t="s">
        <v>74</v>
      </c>
      <c r="F28" s="44">
        <v>40</v>
      </c>
      <c r="G28" s="45">
        <v>1270</v>
      </c>
      <c r="H28" s="45">
        <f t="shared" si="0"/>
        <v>50800</v>
      </c>
    </row>
    <row r="29" spans="1:8" s="2" customFormat="1" ht="24" customHeight="1">
      <c r="A29" s="42">
        <v>13</v>
      </c>
      <c r="B29" s="43" t="s">
        <v>89</v>
      </c>
      <c r="C29" s="43" t="s">
        <v>98</v>
      </c>
      <c r="D29" s="43" t="s">
        <v>99</v>
      </c>
      <c r="E29" s="43" t="s">
        <v>74</v>
      </c>
      <c r="F29" s="44">
        <v>20</v>
      </c>
      <c r="G29" s="45">
        <v>437</v>
      </c>
      <c r="H29" s="45">
        <f t="shared" si="0"/>
        <v>8740</v>
      </c>
    </row>
    <row r="30" spans="1:8" s="2" customFormat="1" ht="13.5" customHeight="1">
      <c r="A30" s="42">
        <v>15</v>
      </c>
      <c r="B30" s="43" t="s">
        <v>89</v>
      </c>
      <c r="C30" s="43" t="s">
        <v>100</v>
      </c>
      <c r="D30" s="43" t="s">
        <v>101</v>
      </c>
      <c r="E30" s="43" t="s">
        <v>74</v>
      </c>
      <c r="F30" s="44">
        <v>260</v>
      </c>
      <c r="G30" s="45">
        <v>70</v>
      </c>
      <c r="H30" s="45">
        <f t="shared" si="0"/>
        <v>18200</v>
      </c>
    </row>
    <row r="31" spans="1:8" s="2" customFormat="1" ht="24" customHeight="1">
      <c r="A31" s="42">
        <v>33</v>
      </c>
      <c r="B31" s="43" t="s">
        <v>89</v>
      </c>
      <c r="C31" s="43" t="s">
        <v>102</v>
      </c>
      <c r="D31" s="43" t="s">
        <v>103</v>
      </c>
      <c r="E31" s="43" t="s">
        <v>74</v>
      </c>
      <c r="F31" s="44">
        <v>260</v>
      </c>
      <c r="G31" s="45">
        <v>282</v>
      </c>
      <c r="H31" s="45">
        <f t="shared" si="0"/>
        <v>73320</v>
      </c>
    </row>
    <row r="32" spans="1:8" s="2" customFormat="1" ht="24" customHeight="1">
      <c r="A32" s="42">
        <v>17</v>
      </c>
      <c r="B32" s="43" t="s">
        <v>89</v>
      </c>
      <c r="C32" s="43" t="s">
        <v>104</v>
      </c>
      <c r="D32" s="43" t="s">
        <v>105</v>
      </c>
      <c r="E32" s="43" t="s">
        <v>63</v>
      </c>
      <c r="F32" s="44">
        <v>2</v>
      </c>
      <c r="G32" s="45">
        <v>6350</v>
      </c>
      <c r="H32" s="45">
        <f t="shared" si="0"/>
        <v>12700</v>
      </c>
    </row>
    <row r="33" spans="1:8" s="2" customFormat="1" ht="13.5" customHeight="1">
      <c r="A33" s="42">
        <v>18</v>
      </c>
      <c r="B33" s="43" t="s">
        <v>89</v>
      </c>
      <c r="C33" s="43" t="s">
        <v>106</v>
      </c>
      <c r="D33" s="43" t="s">
        <v>107</v>
      </c>
      <c r="E33" s="43" t="s">
        <v>74</v>
      </c>
      <c r="F33" s="44">
        <v>15.7</v>
      </c>
      <c r="G33" s="45">
        <v>24.7</v>
      </c>
      <c r="H33" s="45">
        <f t="shared" si="0"/>
        <v>387.78999999999996</v>
      </c>
    </row>
    <row r="34" spans="1:8" s="2" customFormat="1" ht="24" customHeight="1">
      <c r="A34" s="42">
        <v>19</v>
      </c>
      <c r="B34" s="43" t="s">
        <v>89</v>
      </c>
      <c r="C34" s="43" t="s">
        <v>108</v>
      </c>
      <c r="D34" s="43" t="s">
        <v>109</v>
      </c>
      <c r="E34" s="43" t="s">
        <v>74</v>
      </c>
      <c r="F34" s="44">
        <v>304</v>
      </c>
      <c r="G34" s="45">
        <v>91.9</v>
      </c>
      <c r="H34" s="45">
        <f t="shared" si="0"/>
        <v>27937.600000000002</v>
      </c>
    </row>
    <row r="35" spans="1:8" s="2" customFormat="1" ht="13.5" customHeight="1">
      <c r="A35" s="46">
        <v>20</v>
      </c>
      <c r="B35" s="47" t="s">
        <v>64</v>
      </c>
      <c r="C35" s="47" t="s">
        <v>110</v>
      </c>
      <c r="D35" s="47" t="s">
        <v>111</v>
      </c>
      <c r="E35" s="47" t="s">
        <v>67</v>
      </c>
      <c r="F35" s="48">
        <v>608</v>
      </c>
      <c r="G35" s="49">
        <v>32.9</v>
      </c>
      <c r="H35" s="49">
        <f t="shared" si="0"/>
        <v>20003.2</v>
      </c>
    </row>
    <row r="36" spans="1:8" s="2" customFormat="1" ht="24" customHeight="1">
      <c r="A36" s="42">
        <v>21</v>
      </c>
      <c r="B36" s="43" t="s">
        <v>89</v>
      </c>
      <c r="C36" s="43" t="s">
        <v>112</v>
      </c>
      <c r="D36" s="43" t="s">
        <v>113</v>
      </c>
      <c r="E36" s="43" t="s">
        <v>63</v>
      </c>
      <c r="F36" s="44">
        <v>2</v>
      </c>
      <c r="G36" s="45">
        <v>50.3</v>
      </c>
      <c r="H36" s="45">
        <f t="shared" si="0"/>
        <v>100.6</v>
      </c>
    </row>
    <row r="37" spans="1:8" s="2" customFormat="1" ht="24" customHeight="1">
      <c r="A37" s="42">
        <v>22</v>
      </c>
      <c r="B37" s="43" t="s">
        <v>89</v>
      </c>
      <c r="C37" s="43" t="s">
        <v>114</v>
      </c>
      <c r="D37" s="43" t="s">
        <v>115</v>
      </c>
      <c r="E37" s="43" t="s">
        <v>63</v>
      </c>
      <c r="F37" s="44">
        <v>2</v>
      </c>
      <c r="G37" s="45">
        <v>300</v>
      </c>
      <c r="H37" s="45">
        <f t="shared" si="0"/>
        <v>600</v>
      </c>
    </row>
    <row r="38" spans="1:8" s="2" customFormat="1" ht="24" customHeight="1">
      <c r="A38" s="42">
        <v>25</v>
      </c>
      <c r="B38" s="43" t="s">
        <v>89</v>
      </c>
      <c r="C38" s="43" t="s">
        <v>116</v>
      </c>
      <c r="D38" s="43" t="s">
        <v>117</v>
      </c>
      <c r="E38" s="43" t="s">
        <v>74</v>
      </c>
      <c r="F38" s="44">
        <v>16</v>
      </c>
      <c r="G38" s="45">
        <v>241</v>
      </c>
      <c r="H38" s="45">
        <f t="shared" si="0"/>
        <v>3856</v>
      </c>
    </row>
    <row r="39" spans="1:8" s="2" customFormat="1" ht="13.5" customHeight="1">
      <c r="A39" s="46">
        <v>26</v>
      </c>
      <c r="B39" s="47" t="s">
        <v>64</v>
      </c>
      <c r="C39" s="47" t="s">
        <v>118</v>
      </c>
      <c r="D39" s="47" t="s">
        <v>119</v>
      </c>
      <c r="E39" s="47" t="s">
        <v>74</v>
      </c>
      <c r="F39" s="48">
        <v>16</v>
      </c>
      <c r="G39" s="49">
        <v>107</v>
      </c>
      <c r="H39" s="49">
        <f t="shared" si="0"/>
        <v>1712</v>
      </c>
    </row>
    <row r="40" spans="1:8" s="2" customFormat="1" ht="24" customHeight="1">
      <c r="A40" s="42">
        <v>23</v>
      </c>
      <c r="B40" s="43" t="s">
        <v>89</v>
      </c>
      <c r="C40" s="43" t="s">
        <v>120</v>
      </c>
      <c r="D40" s="43" t="s">
        <v>121</v>
      </c>
      <c r="E40" s="43" t="s">
        <v>74</v>
      </c>
      <c r="F40" s="44">
        <v>16</v>
      </c>
      <c r="G40" s="45">
        <v>328</v>
      </c>
      <c r="H40" s="45">
        <f t="shared" si="0"/>
        <v>5248</v>
      </c>
    </row>
    <row r="41" spans="1:8" s="2" customFormat="1" ht="13.5" customHeight="1">
      <c r="A41" s="46">
        <v>24</v>
      </c>
      <c r="B41" s="47" t="s">
        <v>64</v>
      </c>
      <c r="C41" s="47" t="s">
        <v>122</v>
      </c>
      <c r="D41" s="47" t="s">
        <v>123</v>
      </c>
      <c r="E41" s="47" t="s">
        <v>74</v>
      </c>
      <c r="F41" s="48">
        <v>16</v>
      </c>
      <c r="G41" s="49">
        <v>157</v>
      </c>
      <c r="H41" s="49">
        <f t="shared" si="0"/>
        <v>2512</v>
      </c>
    </row>
    <row r="42" spans="1:8" s="2" customFormat="1" ht="24" customHeight="1">
      <c r="A42" s="42">
        <v>27</v>
      </c>
      <c r="B42" s="43" t="s">
        <v>89</v>
      </c>
      <c r="C42" s="43" t="s">
        <v>124</v>
      </c>
      <c r="D42" s="43" t="s">
        <v>125</v>
      </c>
      <c r="E42" s="43" t="s">
        <v>74</v>
      </c>
      <c r="F42" s="44">
        <v>20</v>
      </c>
      <c r="G42" s="45">
        <v>214</v>
      </c>
      <c r="H42" s="45">
        <f t="shared" si="0"/>
        <v>4280</v>
      </c>
    </row>
    <row r="43" spans="1:8" s="2" customFormat="1" ht="24" customHeight="1">
      <c r="A43" s="42">
        <v>28</v>
      </c>
      <c r="B43" s="43" t="s">
        <v>89</v>
      </c>
      <c r="C43" s="43" t="s">
        <v>126</v>
      </c>
      <c r="D43" s="43" t="s">
        <v>127</v>
      </c>
      <c r="E43" s="43" t="s">
        <v>74</v>
      </c>
      <c r="F43" s="44">
        <v>40</v>
      </c>
      <c r="G43" s="45">
        <v>484</v>
      </c>
      <c r="H43" s="45">
        <f t="shared" si="0"/>
        <v>19360</v>
      </c>
    </row>
    <row r="44" spans="1:8" s="2" customFormat="1" ht="24" customHeight="1">
      <c r="A44" s="42">
        <v>30</v>
      </c>
      <c r="B44" s="43" t="s">
        <v>89</v>
      </c>
      <c r="C44" s="43" t="s">
        <v>128</v>
      </c>
      <c r="D44" s="43" t="s">
        <v>129</v>
      </c>
      <c r="E44" s="43" t="s">
        <v>95</v>
      </c>
      <c r="F44" s="44">
        <v>130</v>
      </c>
      <c r="G44" s="45">
        <v>81.6</v>
      </c>
      <c r="H44" s="45">
        <f t="shared" si="0"/>
        <v>10608</v>
      </c>
    </row>
    <row r="45" spans="1:8" s="2" customFormat="1" ht="13.5" customHeight="1">
      <c r="A45" s="42">
        <v>32</v>
      </c>
      <c r="B45" s="43" t="s">
        <v>89</v>
      </c>
      <c r="C45" s="43" t="s">
        <v>130</v>
      </c>
      <c r="D45" s="43" t="s">
        <v>131</v>
      </c>
      <c r="E45" s="43" t="s">
        <v>95</v>
      </c>
      <c r="F45" s="44">
        <v>1</v>
      </c>
      <c r="G45" s="45">
        <v>15000</v>
      </c>
      <c r="H45" s="45">
        <f t="shared" si="0"/>
        <v>15000</v>
      </c>
    </row>
    <row r="46" spans="1:8" s="2" customFormat="1" ht="24" customHeight="1">
      <c r="A46" s="42">
        <v>31</v>
      </c>
      <c r="B46" s="43" t="s">
        <v>89</v>
      </c>
      <c r="C46" s="43" t="s">
        <v>132</v>
      </c>
      <c r="D46" s="43" t="s">
        <v>133</v>
      </c>
      <c r="E46" s="43" t="s">
        <v>134</v>
      </c>
      <c r="F46" s="44">
        <v>480</v>
      </c>
      <c r="G46" s="45">
        <v>21</v>
      </c>
      <c r="H46" s="45">
        <f t="shared" si="0"/>
        <v>10080</v>
      </c>
    </row>
    <row r="47" spans="1:8" s="2" customFormat="1" ht="30.75" customHeight="1">
      <c r="A47" s="50"/>
      <c r="B47" s="51"/>
      <c r="C47" s="51"/>
      <c r="D47" s="51" t="s">
        <v>135</v>
      </c>
      <c r="E47" s="51"/>
      <c r="F47" s="52"/>
      <c r="G47" s="53"/>
      <c r="H47" s="53">
        <f>H14+H25</f>
        <v>620601.47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H31" sqref="H31"/>
    </sheetView>
  </sheetViews>
  <sheetFormatPr defaultColWidth="10.5" defaultRowHeight="12" customHeight="1"/>
  <cols>
    <col min="1" max="1" width="7" style="54" customWidth="1"/>
    <col min="2" max="2" width="8.66015625" style="55" customWidth="1"/>
    <col min="3" max="3" width="11.66015625" style="55" customWidth="1"/>
    <col min="4" max="4" width="46.83203125" style="55" customWidth="1"/>
    <col min="5" max="5" width="5.5" style="55" customWidth="1"/>
    <col min="6" max="6" width="11.16015625" style="56" customWidth="1"/>
    <col min="7" max="7" width="13.33203125" style="57" customWidth="1"/>
    <col min="8" max="8" width="21.16015625" style="57" customWidth="1"/>
    <col min="9" max="16384" width="10.5" style="1" customWidth="1"/>
  </cols>
  <sheetData>
    <row r="1" spans="1:8" s="2" customFormat="1" ht="27.75" customHeight="1">
      <c r="A1" s="61" t="s">
        <v>32</v>
      </c>
      <c r="B1" s="61"/>
      <c r="C1" s="61"/>
      <c r="D1" s="61"/>
      <c r="E1" s="61"/>
      <c r="F1" s="61"/>
      <c r="G1" s="61"/>
      <c r="H1" s="61"/>
    </row>
    <row r="2" spans="1:8" s="2" customFormat="1" ht="12.75" customHeight="1">
      <c r="A2" s="8" t="s">
        <v>33</v>
      </c>
      <c r="B2" s="8"/>
      <c r="C2" s="8"/>
      <c r="D2" s="8"/>
      <c r="E2" s="8"/>
      <c r="F2" s="8"/>
      <c r="G2" s="8"/>
      <c r="H2" s="8"/>
    </row>
    <row r="3" spans="1:8" s="2" customFormat="1" ht="12.75" customHeight="1">
      <c r="A3" s="8" t="s">
        <v>136</v>
      </c>
      <c r="B3" s="8"/>
      <c r="C3" s="8"/>
      <c r="D3" s="8"/>
      <c r="E3" s="8"/>
      <c r="F3" s="8"/>
      <c r="G3" s="8"/>
      <c r="H3" s="8"/>
    </row>
    <row r="4" spans="1:8" s="2" customFormat="1" ht="13.5" customHeight="1">
      <c r="A4" s="24"/>
      <c r="B4" s="8"/>
      <c r="C4" s="24"/>
      <c r="D4" s="8"/>
      <c r="E4" s="8"/>
      <c r="F4" s="8"/>
      <c r="G4" s="8"/>
      <c r="H4" s="8"/>
    </row>
    <row r="5" spans="1:8" s="2" customFormat="1" ht="6.75" customHeight="1">
      <c r="A5" s="25"/>
      <c r="B5" s="26"/>
      <c r="C5" s="27"/>
      <c r="D5" s="26"/>
      <c r="E5" s="26"/>
      <c r="F5" s="28"/>
      <c r="G5" s="29"/>
      <c r="H5" s="29"/>
    </row>
    <row r="6" spans="1:8" s="2" customFormat="1" ht="12.75" customHeight="1">
      <c r="A6" s="10" t="s">
        <v>35</v>
      </c>
      <c r="B6" s="10"/>
      <c r="C6" s="10"/>
      <c r="D6" s="10"/>
      <c r="E6" s="10"/>
      <c r="F6" s="10"/>
      <c r="G6" s="10"/>
      <c r="H6" s="10"/>
    </row>
    <row r="7" spans="1:8" s="2" customFormat="1" ht="13.5" customHeight="1">
      <c r="A7" s="10" t="s">
        <v>36</v>
      </c>
      <c r="B7" s="10"/>
      <c r="C7" s="10"/>
      <c r="D7" s="10"/>
      <c r="E7" s="10"/>
      <c r="F7" s="10"/>
      <c r="G7" s="10" t="s">
        <v>37</v>
      </c>
      <c r="H7" s="10"/>
    </row>
    <row r="8" spans="1:8" s="2" customFormat="1" ht="13.5" customHeight="1">
      <c r="A8" s="10" t="s">
        <v>38</v>
      </c>
      <c r="B8" s="30"/>
      <c r="C8" s="30"/>
      <c r="D8" s="30"/>
      <c r="E8" s="30"/>
      <c r="F8" s="31"/>
      <c r="G8" s="10" t="s">
        <v>39</v>
      </c>
      <c r="H8" s="32"/>
    </row>
    <row r="9" spans="1:8" s="2" customFormat="1" ht="6" customHeight="1" thickBot="1">
      <c r="A9" s="11"/>
      <c r="B9" s="11"/>
      <c r="C9" s="11"/>
      <c r="D9" s="11"/>
      <c r="E9" s="11"/>
      <c r="F9" s="11"/>
      <c r="G9" s="11"/>
      <c r="H9" s="11"/>
    </row>
    <row r="10" spans="1:8" s="2" customFormat="1" ht="25.5" customHeight="1" thickBot="1">
      <c r="A10" s="33" t="s">
        <v>40</v>
      </c>
      <c r="B10" s="33" t="s">
        <v>41</v>
      </c>
      <c r="C10" s="33" t="s">
        <v>42</v>
      </c>
      <c r="D10" s="33" t="s">
        <v>43</v>
      </c>
      <c r="E10" s="33" t="s">
        <v>44</v>
      </c>
      <c r="F10" s="33" t="s">
        <v>45</v>
      </c>
      <c r="G10" s="33" t="s">
        <v>46</v>
      </c>
      <c r="H10" s="33" t="s">
        <v>47</v>
      </c>
    </row>
    <row r="11" spans="1:8" s="2" customFormat="1" ht="12.75" customHeight="1" hidden="1">
      <c r="A11" s="33" t="s">
        <v>48</v>
      </c>
      <c r="B11" s="33" t="s">
        <v>49</v>
      </c>
      <c r="C11" s="33" t="s">
        <v>50</v>
      </c>
      <c r="D11" s="33" t="s">
        <v>51</v>
      </c>
      <c r="E11" s="33" t="s">
        <v>52</v>
      </c>
      <c r="F11" s="33" t="s">
        <v>53</v>
      </c>
      <c r="G11" s="33" t="s">
        <v>54</v>
      </c>
      <c r="H11" s="33" t="s">
        <v>55</v>
      </c>
    </row>
    <row r="12" spans="1:8" s="2" customFormat="1" ht="4.5" customHeight="1">
      <c r="A12" s="11"/>
      <c r="B12" s="11"/>
      <c r="C12" s="11"/>
      <c r="D12" s="11"/>
      <c r="E12" s="11"/>
      <c r="F12" s="11"/>
      <c r="G12" s="11"/>
      <c r="H12" s="11"/>
    </row>
    <row r="13" spans="1:8" s="2" customFormat="1" ht="30.75" customHeight="1">
      <c r="A13" s="34"/>
      <c r="B13" s="35"/>
      <c r="C13" s="35" t="s">
        <v>56</v>
      </c>
      <c r="D13" s="35" t="s">
        <v>57</v>
      </c>
      <c r="E13" s="35"/>
      <c r="F13" s="36"/>
      <c r="G13" s="37"/>
      <c r="H13" s="37">
        <f>SUM(H14:H26)</f>
        <v>356624.6</v>
      </c>
    </row>
    <row r="14" spans="1:8" s="2" customFormat="1" ht="24" customHeight="1">
      <c r="A14" s="42">
        <v>1</v>
      </c>
      <c r="B14" s="43" t="s">
        <v>137</v>
      </c>
      <c r="C14" s="43" t="s">
        <v>138</v>
      </c>
      <c r="D14" s="43" t="s">
        <v>139</v>
      </c>
      <c r="E14" s="43" t="s">
        <v>56</v>
      </c>
      <c r="F14" s="44">
        <v>2400</v>
      </c>
      <c r="G14" s="45">
        <v>32</v>
      </c>
      <c r="H14" s="45">
        <f>F14*G14</f>
        <v>76800</v>
      </c>
    </row>
    <row r="15" spans="1:8" s="2" customFormat="1" ht="24" customHeight="1">
      <c r="A15" s="42">
        <v>2</v>
      </c>
      <c r="B15" s="43" t="s">
        <v>137</v>
      </c>
      <c r="C15" s="43" t="s">
        <v>140</v>
      </c>
      <c r="D15" s="43" t="s">
        <v>141</v>
      </c>
      <c r="E15" s="43" t="s">
        <v>56</v>
      </c>
      <c r="F15" s="44">
        <v>2400</v>
      </c>
      <c r="G15" s="45">
        <v>32</v>
      </c>
      <c r="H15" s="45">
        <f aca="true" t="shared" si="0" ref="H15:H26">F15*G15</f>
        <v>76800</v>
      </c>
    </row>
    <row r="16" spans="1:8" s="2" customFormat="1" ht="13.5" customHeight="1">
      <c r="A16" s="42">
        <v>3</v>
      </c>
      <c r="B16" s="43" t="s">
        <v>137</v>
      </c>
      <c r="C16" s="43" t="s">
        <v>142</v>
      </c>
      <c r="D16" s="43" t="s">
        <v>143</v>
      </c>
      <c r="E16" s="43" t="s">
        <v>56</v>
      </c>
      <c r="F16" s="44">
        <v>283</v>
      </c>
      <c r="G16" s="45">
        <v>21</v>
      </c>
      <c r="H16" s="45">
        <f t="shared" si="0"/>
        <v>5943</v>
      </c>
    </row>
    <row r="17" spans="1:8" s="2" customFormat="1" ht="13.5" customHeight="1">
      <c r="A17" s="42">
        <v>4</v>
      </c>
      <c r="B17" s="43" t="s">
        <v>137</v>
      </c>
      <c r="C17" s="43" t="s">
        <v>144</v>
      </c>
      <c r="D17" s="43" t="s">
        <v>145</v>
      </c>
      <c r="E17" s="43" t="s">
        <v>56</v>
      </c>
      <c r="F17" s="44">
        <v>283</v>
      </c>
      <c r="G17" s="45">
        <v>33</v>
      </c>
      <c r="H17" s="45">
        <f t="shared" si="0"/>
        <v>9339</v>
      </c>
    </row>
    <row r="18" spans="1:8" s="2" customFormat="1" ht="24" customHeight="1">
      <c r="A18" s="42">
        <v>5</v>
      </c>
      <c r="B18" s="43" t="s">
        <v>137</v>
      </c>
      <c r="C18" s="43" t="s">
        <v>146</v>
      </c>
      <c r="D18" s="43" t="s">
        <v>147</v>
      </c>
      <c r="E18" s="43" t="s">
        <v>148</v>
      </c>
      <c r="F18" s="44">
        <v>1</v>
      </c>
      <c r="G18" s="45">
        <v>19700</v>
      </c>
      <c r="H18" s="45">
        <f t="shared" si="0"/>
        <v>19700</v>
      </c>
    </row>
    <row r="19" spans="1:8" s="2" customFormat="1" ht="24" customHeight="1">
      <c r="A19" s="42">
        <v>6</v>
      </c>
      <c r="B19" s="43" t="s">
        <v>137</v>
      </c>
      <c r="C19" s="43" t="s">
        <v>149</v>
      </c>
      <c r="D19" s="43" t="s">
        <v>150</v>
      </c>
      <c r="E19" s="43" t="s">
        <v>148</v>
      </c>
      <c r="F19" s="44">
        <v>2</v>
      </c>
      <c r="G19" s="45">
        <v>305</v>
      </c>
      <c r="H19" s="45">
        <f t="shared" si="0"/>
        <v>610</v>
      </c>
    </row>
    <row r="20" spans="1:8" s="2" customFormat="1" ht="13.5" customHeight="1">
      <c r="A20" s="42">
        <v>7</v>
      </c>
      <c r="B20" s="43" t="s">
        <v>137</v>
      </c>
      <c r="C20" s="43" t="s">
        <v>151</v>
      </c>
      <c r="D20" s="43" t="s">
        <v>152</v>
      </c>
      <c r="E20" s="43" t="s">
        <v>148</v>
      </c>
      <c r="F20" s="44">
        <v>1</v>
      </c>
      <c r="G20" s="45">
        <v>1150</v>
      </c>
      <c r="H20" s="45">
        <f t="shared" si="0"/>
        <v>1150</v>
      </c>
    </row>
    <row r="21" spans="1:8" s="2" customFormat="1" ht="13.5" customHeight="1">
      <c r="A21" s="42">
        <v>8</v>
      </c>
      <c r="B21" s="43" t="s">
        <v>137</v>
      </c>
      <c r="C21" s="43" t="s">
        <v>153</v>
      </c>
      <c r="D21" s="43" t="s">
        <v>154</v>
      </c>
      <c r="E21" s="43" t="s">
        <v>56</v>
      </c>
      <c r="F21" s="44">
        <v>283</v>
      </c>
      <c r="G21" s="45">
        <v>9.2</v>
      </c>
      <c r="H21" s="45">
        <f t="shared" si="0"/>
        <v>2603.6</v>
      </c>
    </row>
    <row r="22" spans="1:8" s="2" customFormat="1" ht="24" customHeight="1">
      <c r="A22" s="42">
        <v>9</v>
      </c>
      <c r="B22" s="43" t="s">
        <v>137</v>
      </c>
      <c r="C22" s="43" t="s">
        <v>155</v>
      </c>
      <c r="D22" s="43" t="s">
        <v>156</v>
      </c>
      <c r="E22" s="43" t="s">
        <v>56</v>
      </c>
      <c r="F22" s="44">
        <v>267</v>
      </c>
      <c r="G22" s="45">
        <v>155</v>
      </c>
      <c r="H22" s="45">
        <f t="shared" si="0"/>
        <v>41385</v>
      </c>
    </row>
    <row r="23" spans="1:8" s="2" customFormat="1" ht="24" customHeight="1">
      <c r="A23" s="42">
        <v>10</v>
      </c>
      <c r="B23" s="43" t="s">
        <v>137</v>
      </c>
      <c r="C23" s="43" t="s">
        <v>157</v>
      </c>
      <c r="D23" s="43" t="s">
        <v>158</v>
      </c>
      <c r="E23" s="43" t="s">
        <v>159</v>
      </c>
      <c r="F23" s="44">
        <v>2</v>
      </c>
      <c r="G23" s="45">
        <v>19600</v>
      </c>
      <c r="H23" s="45">
        <f t="shared" si="0"/>
        <v>39200</v>
      </c>
    </row>
    <row r="24" spans="1:8" s="2" customFormat="1" ht="13.5" customHeight="1">
      <c r="A24" s="42">
        <v>11</v>
      </c>
      <c r="B24" s="43" t="s">
        <v>160</v>
      </c>
      <c r="C24" s="43" t="s">
        <v>161</v>
      </c>
      <c r="D24" s="43" t="s">
        <v>162</v>
      </c>
      <c r="E24" s="43" t="s">
        <v>56</v>
      </c>
      <c r="F24" s="44">
        <v>283</v>
      </c>
      <c r="G24" s="45">
        <v>9</v>
      </c>
      <c r="H24" s="45">
        <f t="shared" si="0"/>
        <v>2547</v>
      </c>
    </row>
    <row r="25" spans="1:8" s="2" customFormat="1" ht="24" customHeight="1">
      <c r="A25" s="42">
        <v>12</v>
      </c>
      <c r="B25" s="43" t="s">
        <v>160</v>
      </c>
      <c r="C25" s="43" t="s">
        <v>163</v>
      </c>
      <c r="D25" s="43" t="s">
        <v>164</v>
      </c>
      <c r="E25" s="43" t="s">
        <v>56</v>
      </c>
      <c r="F25" s="44">
        <v>283</v>
      </c>
      <c r="G25" s="45">
        <v>9</v>
      </c>
      <c r="H25" s="45">
        <f t="shared" si="0"/>
        <v>2547</v>
      </c>
    </row>
    <row r="26" spans="1:8" s="2" customFormat="1" ht="13.5" customHeight="1">
      <c r="A26" s="42">
        <v>13</v>
      </c>
      <c r="B26" s="43" t="s">
        <v>165</v>
      </c>
      <c r="C26" s="43" t="s">
        <v>166</v>
      </c>
      <c r="D26" s="43" t="s">
        <v>167</v>
      </c>
      <c r="E26" s="43" t="s">
        <v>148</v>
      </c>
      <c r="F26" s="44">
        <v>12</v>
      </c>
      <c r="G26" s="45">
        <v>6500</v>
      </c>
      <c r="H26" s="45">
        <f t="shared" si="0"/>
        <v>78000</v>
      </c>
    </row>
    <row r="27" spans="1:8" s="2" customFormat="1" ht="30.75" customHeight="1">
      <c r="A27" s="50"/>
      <c r="B27" s="51"/>
      <c r="C27" s="51"/>
      <c r="D27" s="51" t="s">
        <v>135</v>
      </c>
      <c r="E27" s="51"/>
      <c r="F27" s="52"/>
      <c r="G27" s="53"/>
      <c r="H27" s="53">
        <f>H13</f>
        <v>356624.6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G27" sqref="G27"/>
    </sheetView>
  </sheetViews>
  <sheetFormatPr defaultColWidth="10.5" defaultRowHeight="12" customHeight="1"/>
  <cols>
    <col min="1" max="1" width="7" style="54" customWidth="1"/>
    <col min="2" max="2" width="8.66015625" style="55" customWidth="1"/>
    <col min="3" max="3" width="11.66015625" style="55" customWidth="1"/>
    <col min="4" max="4" width="46.83203125" style="55" customWidth="1"/>
    <col min="5" max="5" width="5.5" style="55" customWidth="1"/>
    <col min="6" max="6" width="11.16015625" style="56" customWidth="1"/>
    <col min="7" max="7" width="13.33203125" style="57" customWidth="1"/>
    <col min="8" max="8" width="21.16015625" style="57" customWidth="1"/>
    <col min="9" max="16384" width="10.5" style="1" customWidth="1"/>
  </cols>
  <sheetData>
    <row r="1" spans="1:8" s="2" customFormat="1" ht="27.75" customHeight="1">
      <c r="A1" s="61" t="s">
        <v>32</v>
      </c>
      <c r="B1" s="61"/>
      <c r="C1" s="61"/>
      <c r="D1" s="61"/>
      <c r="E1" s="61"/>
      <c r="F1" s="61"/>
      <c r="G1" s="61"/>
      <c r="H1" s="61"/>
    </row>
    <row r="2" spans="1:8" s="2" customFormat="1" ht="12.75" customHeight="1">
      <c r="A2" s="8" t="s">
        <v>33</v>
      </c>
      <c r="B2" s="8"/>
      <c r="C2" s="8"/>
      <c r="D2" s="8"/>
      <c r="E2" s="8"/>
      <c r="F2" s="8"/>
      <c r="G2" s="8"/>
      <c r="H2" s="8"/>
    </row>
    <row r="3" spans="1:8" s="2" customFormat="1" ht="12.75" customHeight="1">
      <c r="A3" s="8" t="s">
        <v>168</v>
      </c>
      <c r="B3" s="8"/>
      <c r="C3" s="8"/>
      <c r="D3" s="8"/>
      <c r="E3" s="8"/>
      <c r="F3" s="8"/>
      <c r="G3" s="8"/>
      <c r="H3" s="8"/>
    </row>
    <row r="4" spans="1:8" s="2" customFormat="1" ht="13.5" customHeight="1">
      <c r="A4" s="24"/>
      <c r="B4" s="8"/>
      <c r="C4" s="24"/>
      <c r="D4" s="8"/>
      <c r="E4" s="8"/>
      <c r="F4" s="8"/>
      <c r="G4" s="8"/>
      <c r="H4" s="8"/>
    </row>
    <row r="5" spans="1:8" s="2" customFormat="1" ht="6.75" customHeight="1">
      <c r="A5" s="25"/>
      <c r="B5" s="26"/>
      <c r="C5" s="27"/>
      <c r="D5" s="26"/>
      <c r="E5" s="26"/>
      <c r="F5" s="28"/>
      <c r="G5" s="29"/>
      <c r="H5" s="29"/>
    </row>
    <row r="6" spans="1:8" s="2" customFormat="1" ht="12.75" customHeight="1">
      <c r="A6" s="10" t="s">
        <v>35</v>
      </c>
      <c r="B6" s="10"/>
      <c r="C6" s="10"/>
      <c r="D6" s="10"/>
      <c r="E6" s="10"/>
      <c r="F6" s="10"/>
      <c r="G6" s="10"/>
      <c r="H6" s="10"/>
    </row>
    <row r="7" spans="1:8" s="2" customFormat="1" ht="13.5" customHeight="1">
      <c r="A7" s="10" t="s">
        <v>36</v>
      </c>
      <c r="B7" s="10"/>
      <c r="C7" s="10"/>
      <c r="D7" s="10"/>
      <c r="E7" s="10"/>
      <c r="F7" s="10"/>
      <c r="G7" s="10" t="s">
        <v>37</v>
      </c>
      <c r="H7" s="10"/>
    </row>
    <row r="8" spans="1:8" s="2" customFormat="1" ht="13.5" customHeight="1">
      <c r="A8" s="10" t="s">
        <v>38</v>
      </c>
      <c r="B8" s="30"/>
      <c r="C8" s="30"/>
      <c r="D8" s="30"/>
      <c r="E8" s="30"/>
      <c r="F8" s="31"/>
      <c r="G8" s="10" t="s">
        <v>39</v>
      </c>
      <c r="H8" s="32"/>
    </row>
    <row r="9" spans="1:8" s="2" customFormat="1" ht="6" customHeight="1" thickBot="1">
      <c r="A9" s="11"/>
      <c r="B9" s="11"/>
      <c r="C9" s="11"/>
      <c r="D9" s="11"/>
      <c r="E9" s="11"/>
      <c r="F9" s="11"/>
      <c r="G9" s="11"/>
      <c r="H9" s="11"/>
    </row>
    <row r="10" spans="1:8" s="2" customFormat="1" ht="25.5" customHeight="1" thickBot="1">
      <c r="A10" s="33" t="s">
        <v>40</v>
      </c>
      <c r="B10" s="33" t="s">
        <v>41</v>
      </c>
      <c r="C10" s="33" t="s">
        <v>42</v>
      </c>
      <c r="D10" s="33" t="s">
        <v>43</v>
      </c>
      <c r="E10" s="33" t="s">
        <v>44</v>
      </c>
      <c r="F10" s="33" t="s">
        <v>45</v>
      </c>
      <c r="G10" s="33" t="s">
        <v>46</v>
      </c>
      <c r="H10" s="33" t="s">
        <v>47</v>
      </c>
    </row>
    <row r="11" spans="1:8" s="2" customFormat="1" ht="12.75" customHeight="1" hidden="1">
      <c r="A11" s="33" t="s">
        <v>48</v>
      </c>
      <c r="B11" s="33" t="s">
        <v>49</v>
      </c>
      <c r="C11" s="33" t="s">
        <v>50</v>
      </c>
      <c r="D11" s="33" t="s">
        <v>51</v>
      </c>
      <c r="E11" s="33" t="s">
        <v>52</v>
      </c>
      <c r="F11" s="33" t="s">
        <v>53</v>
      </c>
      <c r="G11" s="33" t="s">
        <v>54</v>
      </c>
      <c r="H11" s="33" t="s">
        <v>55</v>
      </c>
    </row>
    <row r="12" spans="1:8" s="2" customFormat="1" ht="4.5" customHeight="1">
      <c r="A12" s="11"/>
      <c r="B12" s="11"/>
      <c r="C12" s="11"/>
      <c r="D12" s="11"/>
      <c r="E12" s="11"/>
      <c r="F12" s="11"/>
      <c r="G12" s="11"/>
      <c r="H12" s="11"/>
    </row>
    <row r="13" spans="1:8" s="2" customFormat="1" ht="30.75" customHeight="1">
      <c r="A13" s="34"/>
      <c r="B13" s="35"/>
      <c r="C13" s="35" t="s">
        <v>56</v>
      </c>
      <c r="D13" s="35" t="s">
        <v>57</v>
      </c>
      <c r="E13" s="35"/>
      <c r="F13" s="36"/>
      <c r="G13" s="37"/>
      <c r="H13" s="37">
        <f>H14</f>
        <v>47640</v>
      </c>
    </row>
    <row r="14" spans="1:8" s="2" customFormat="1" ht="28.5" customHeight="1">
      <c r="A14" s="38"/>
      <c r="B14" s="39"/>
      <c r="C14" s="39" t="s">
        <v>58</v>
      </c>
      <c r="D14" s="39" t="s">
        <v>59</v>
      </c>
      <c r="E14" s="39"/>
      <c r="F14" s="40"/>
      <c r="G14" s="41"/>
      <c r="H14" s="41">
        <f>SUM(H15:H19)</f>
        <v>47640</v>
      </c>
    </row>
    <row r="15" spans="1:8" s="2" customFormat="1" ht="24" customHeight="1">
      <c r="A15" s="42">
        <v>8</v>
      </c>
      <c r="B15" s="43" t="s">
        <v>60</v>
      </c>
      <c r="C15" s="43" t="s">
        <v>169</v>
      </c>
      <c r="D15" s="43" t="s">
        <v>170</v>
      </c>
      <c r="E15" s="43" t="s">
        <v>63</v>
      </c>
      <c r="F15" s="44">
        <v>1</v>
      </c>
      <c r="G15" s="45">
        <v>11400</v>
      </c>
      <c r="H15" s="45">
        <f>F15*G15</f>
        <v>11400</v>
      </c>
    </row>
    <row r="16" spans="1:8" s="2" customFormat="1" ht="13.5" customHeight="1">
      <c r="A16" s="42">
        <v>9</v>
      </c>
      <c r="B16" s="43" t="s">
        <v>60</v>
      </c>
      <c r="C16" s="43" t="s">
        <v>171</v>
      </c>
      <c r="D16" s="43" t="s">
        <v>172</v>
      </c>
      <c r="E16" s="43" t="s">
        <v>63</v>
      </c>
      <c r="F16" s="44">
        <v>1</v>
      </c>
      <c r="G16" s="45">
        <v>13800</v>
      </c>
      <c r="H16" s="45">
        <f>F16*G16</f>
        <v>13800</v>
      </c>
    </row>
    <row r="17" spans="1:8" s="2" customFormat="1" ht="13.5" customHeight="1">
      <c r="A17" s="42">
        <v>10</v>
      </c>
      <c r="B17" s="43" t="s">
        <v>60</v>
      </c>
      <c r="C17" s="43" t="s">
        <v>173</v>
      </c>
      <c r="D17" s="43" t="s">
        <v>174</v>
      </c>
      <c r="E17" s="43" t="s">
        <v>63</v>
      </c>
      <c r="F17" s="44">
        <v>1</v>
      </c>
      <c r="G17" s="45">
        <v>9840</v>
      </c>
      <c r="H17" s="45">
        <f>F17*G17</f>
        <v>9840</v>
      </c>
    </row>
    <row r="18" spans="1:8" s="2" customFormat="1" ht="24" customHeight="1">
      <c r="A18" s="42">
        <v>11</v>
      </c>
      <c r="B18" s="43" t="s">
        <v>60</v>
      </c>
      <c r="C18" s="43" t="s">
        <v>175</v>
      </c>
      <c r="D18" s="43" t="s">
        <v>176</v>
      </c>
      <c r="E18" s="43" t="s">
        <v>63</v>
      </c>
      <c r="F18" s="44">
        <v>1</v>
      </c>
      <c r="G18" s="45">
        <v>6300</v>
      </c>
      <c r="H18" s="45">
        <f>F18*G18</f>
        <v>6300</v>
      </c>
    </row>
    <row r="19" spans="1:8" s="2" customFormat="1" ht="24" customHeight="1">
      <c r="A19" s="42">
        <v>12</v>
      </c>
      <c r="B19" s="43" t="s">
        <v>60</v>
      </c>
      <c r="C19" s="43" t="s">
        <v>177</v>
      </c>
      <c r="D19" s="43" t="s">
        <v>178</v>
      </c>
      <c r="E19" s="43" t="s">
        <v>63</v>
      </c>
      <c r="F19" s="44">
        <v>1</v>
      </c>
      <c r="G19" s="45">
        <v>6300</v>
      </c>
      <c r="H19" s="45">
        <f>F19*G19</f>
        <v>6300</v>
      </c>
    </row>
    <row r="20" spans="1:8" s="2" customFormat="1" ht="30.75" customHeight="1">
      <c r="A20" s="34"/>
      <c r="B20" s="35"/>
      <c r="C20" s="35" t="s">
        <v>179</v>
      </c>
      <c r="D20" s="35" t="s">
        <v>180</v>
      </c>
      <c r="E20" s="35"/>
      <c r="F20" s="36"/>
      <c r="G20" s="37"/>
      <c r="H20" s="37">
        <f>SUM(H21:H27)</f>
        <v>107600</v>
      </c>
    </row>
    <row r="21" spans="1:8" s="2" customFormat="1" ht="24" customHeight="1">
      <c r="A21" s="42">
        <v>1</v>
      </c>
      <c r="B21" s="43" t="s">
        <v>64</v>
      </c>
      <c r="C21" s="43" t="s">
        <v>181</v>
      </c>
      <c r="D21" s="43" t="s">
        <v>182</v>
      </c>
      <c r="E21" s="43" t="s">
        <v>183</v>
      </c>
      <c r="F21" s="44">
        <v>1</v>
      </c>
      <c r="G21" s="45">
        <v>15000</v>
      </c>
      <c r="H21" s="45">
        <f>F21*G21</f>
        <v>15000</v>
      </c>
    </row>
    <row r="22" spans="1:8" s="2" customFormat="1" ht="13.5" customHeight="1">
      <c r="A22" s="42">
        <v>2</v>
      </c>
      <c r="B22" s="43" t="s">
        <v>64</v>
      </c>
      <c r="C22" s="43" t="s">
        <v>184</v>
      </c>
      <c r="D22" s="43" t="s">
        <v>185</v>
      </c>
      <c r="E22" s="43" t="s">
        <v>183</v>
      </c>
      <c r="F22" s="44">
        <v>1</v>
      </c>
      <c r="G22" s="45">
        <v>34000</v>
      </c>
      <c r="H22" s="45">
        <f aca="true" t="shared" si="0" ref="H22:H27">F22*G22</f>
        <v>34000</v>
      </c>
    </row>
    <row r="23" spans="1:8" s="2" customFormat="1" ht="13.5" customHeight="1">
      <c r="A23" s="42">
        <v>3</v>
      </c>
      <c r="B23" s="43" t="s">
        <v>64</v>
      </c>
      <c r="C23" s="43" t="s">
        <v>186</v>
      </c>
      <c r="D23" s="43" t="s">
        <v>187</v>
      </c>
      <c r="E23" s="43" t="s">
        <v>92</v>
      </c>
      <c r="F23" s="44">
        <v>0.4</v>
      </c>
      <c r="G23" s="45">
        <v>33000</v>
      </c>
      <c r="H23" s="45">
        <f t="shared" si="0"/>
        <v>13200</v>
      </c>
    </row>
    <row r="24" spans="1:8" s="2" customFormat="1" ht="13.5" customHeight="1">
      <c r="A24" s="42">
        <v>4</v>
      </c>
      <c r="B24" s="43" t="s">
        <v>64</v>
      </c>
      <c r="C24" s="43" t="s">
        <v>188</v>
      </c>
      <c r="D24" s="43" t="s">
        <v>189</v>
      </c>
      <c r="E24" s="43" t="s">
        <v>92</v>
      </c>
      <c r="F24" s="44">
        <v>0.4</v>
      </c>
      <c r="G24" s="45">
        <v>43000</v>
      </c>
      <c r="H24" s="45">
        <f t="shared" si="0"/>
        <v>17200</v>
      </c>
    </row>
    <row r="25" spans="1:8" s="2" customFormat="1" ht="24" customHeight="1">
      <c r="A25" s="42">
        <v>5</v>
      </c>
      <c r="B25" s="43" t="s">
        <v>64</v>
      </c>
      <c r="C25" s="43" t="s">
        <v>190</v>
      </c>
      <c r="D25" s="43" t="s">
        <v>191</v>
      </c>
      <c r="E25" s="43" t="s">
        <v>92</v>
      </c>
      <c r="F25" s="44">
        <v>0.4</v>
      </c>
      <c r="G25" s="45">
        <v>33000</v>
      </c>
      <c r="H25" s="45">
        <f t="shared" si="0"/>
        <v>13200</v>
      </c>
    </row>
    <row r="26" spans="1:8" s="2" customFormat="1" ht="24" customHeight="1">
      <c r="A26" s="42">
        <v>6</v>
      </c>
      <c r="B26" s="43" t="s">
        <v>64</v>
      </c>
      <c r="C26" s="43" t="s">
        <v>192</v>
      </c>
      <c r="D26" s="43" t="s">
        <v>193</v>
      </c>
      <c r="E26" s="43" t="s">
        <v>63</v>
      </c>
      <c r="F26" s="44">
        <v>2</v>
      </c>
      <c r="G26" s="45">
        <v>3500</v>
      </c>
      <c r="H26" s="45">
        <f t="shared" si="0"/>
        <v>7000</v>
      </c>
    </row>
    <row r="27" spans="1:8" s="2" customFormat="1" ht="13.5" customHeight="1">
      <c r="A27" s="42">
        <v>7</v>
      </c>
      <c r="B27" s="43" t="s">
        <v>64</v>
      </c>
      <c r="C27" s="43" t="s">
        <v>194</v>
      </c>
      <c r="D27" s="43" t="s">
        <v>195</v>
      </c>
      <c r="E27" s="43" t="s">
        <v>63</v>
      </c>
      <c r="F27" s="44">
        <v>1</v>
      </c>
      <c r="G27" s="45">
        <v>8000</v>
      </c>
      <c r="H27" s="45">
        <f t="shared" si="0"/>
        <v>8000</v>
      </c>
    </row>
    <row r="28" spans="1:8" s="2" customFormat="1" ht="30.75" customHeight="1">
      <c r="A28" s="50"/>
      <c r="B28" s="51"/>
      <c r="C28" s="51"/>
      <c r="D28" s="51" t="s">
        <v>135</v>
      </c>
      <c r="E28" s="51"/>
      <c r="F28" s="52"/>
      <c r="G28" s="53"/>
      <c r="H28" s="53">
        <f>H14+H20</f>
        <v>155240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Nováci 2015</dc:creator>
  <cp:keywords/>
  <dc:description/>
  <cp:lastModifiedBy>Nováci 2015</cp:lastModifiedBy>
  <dcterms:created xsi:type="dcterms:W3CDTF">2016-09-20T19:33:40Z</dcterms:created>
  <dcterms:modified xsi:type="dcterms:W3CDTF">2016-09-20T19:39:14Z</dcterms:modified>
  <cp:category/>
  <cp:version/>
  <cp:contentType/>
  <cp:contentStatus/>
</cp:coreProperties>
</file>