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3765" yWindow="3765" windowWidth="21600" windowHeight="11385" activeTab="5"/>
  </bookViews>
  <sheets>
    <sheet name="Rekapitulace" sheetId="9" r:id="rId1"/>
    <sheet name="DR přízemí" sheetId="7" r:id="rId2"/>
    <sheet name="DR jídelna" sheetId="8" r:id="rId3"/>
    <sheet name="DR 1.patro" sheetId="6" r:id="rId4"/>
    <sheet name="DR 2.patro" sheetId="5" r:id="rId5"/>
    <sheet name="DR 3.patro" sheetId="1" r:id="rId6"/>
  </sheets>
  <externalReferences>
    <externalReference r:id="rId9"/>
  </externalReferences>
  <definedNames>
    <definedName name="cisloobjektu">'[1]Krycí list'!$A$5</definedName>
    <definedName name="cislostavby">'[1]Krycí list'!$A$7</definedName>
    <definedName name="Dodavka">'[1]Rekapitulace'!$G$27</definedName>
    <definedName name="Dodavka0" localSheetId="3">#REF!</definedName>
    <definedName name="Dodavka0" localSheetId="4">#REF!</definedName>
    <definedName name="Dodavka0" localSheetId="2">#REF!</definedName>
    <definedName name="Dodavka0" localSheetId="1">#REF!</definedName>
    <definedName name="Dodavka0">#REF!</definedName>
    <definedName name="HSV">'[1]Rekapitulace'!$E$27</definedName>
    <definedName name="HSV0" localSheetId="3">#REF!</definedName>
    <definedName name="HSV0" localSheetId="4">#REF!</definedName>
    <definedName name="HSV0" localSheetId="2">#REF!</definedName>
    <definedName name="HSV0" localSheetId="1">#REF!</definedName>
    <definedName name="HSV0">#REF!</definedName>
    <definedName name="HZS">'[1]Rekapitulace'!$I$27</definedName>
    <definedName name="HZS0" localSheetId="3">#REF!</definedName>
    <definedName name="HZS0" localSheetId="4">#REF!</definedName>
    <definedName name="HZS0" localSheetId="2">#REF!</definedName>
    <definedName name="HZS0" localSheetId="1">#REF!</definedName>
    <definedName name="HZS0">#REF!</definedName>
    <definedName name="Mont">'[1]Rekapitulace'!$H$27</definedName>
    <definedName name="Montaz0" localSheetId="3">#REF!</definedName>
    <definedName name="Montaz0" localSheetId="4">#REF!</definedName>
    <definedName name="Montaz0" localSheetId="2">#REF!</definedName>
    <definedName name="Montaz0" localSheetId="1">#REF!</definedName>
    <definedName name="Montaz0">#REF!</definedName>
    <definedName name="nazevobjektu">'[1]Krycí list'!$C$5</definedName>
    <definedName name="nazevstavby">'[1]Krycí list'!$C$7</definedName>
    <definedName name="_xlnm.Print_Area" localSheetId="3">'DR 1.patro'!$A$1:$G$98</definedName>
    <definedName name="_xlnm.Print_Area" localSheetId="4">'DR 2.patro'!$A$1:$G$109</definedName>
    <definedName name="_xlnm.Print_Area" localSheetId="5">'DR 3.patro'!$A$1:$G$89</definedName>
    <definedName name="_xlnm.Print_Area" localSheetId="2">'DR jídelna'!$A$1:$G$95</definedName>
    <definedName name="_xlnm.Print_Area" localSheetId="1">'DR přízemí'!$A$1:$G$99</definedName>
    <definedName name="PocetMJ">'[1]Krycí list'!$G$6</definedName>
    <definedName name="Projektant">'[1]Krycí list'!$C$8</definedName>
    <definedName name="PSV">'[1]Rekapitulace'!$F$27</definedName>
    <definedName name="PSV0" localSheetId="3">#REF!</definedName>
    <definedName name="PSV0" localSheetId="4">#REF!</definedName>
    <definedName name="PSV0" localSheetId="2">#REF!</definedName>
    <definedName name="PSV0" localSheetId="1">#REF!</definedName>
    <definedName name="PSV0">#REF!</definedName>
    <definedName name="SazbaDPH1">'[1]Krycí list'!$C$30</definedName>
    <definedName name="SazbaDPH2">'[1]Krycí list'!$C$32</definedName>
    <definedName name="SloupecCC" localSheetId="3">#REF!</definedName>
    <definedName name="SloupecCC" localSheetId="4">#REF!</definedName>
    <definedName name="SloupecCC" localSheetId="2">#REF!</definedName>
    <definedName name="SloupecCC" localSheetId="1">#REF!</definedName>
    <definedName name="SloupecCC">#REF!</definedName>
    <definedName name="SloupecCisloPol" localSheetId="3">#REF!</definedName>
    <definedName name="SloupecCisloPol" localSheetId="4">#REF!</definedName>
    <definedName name="SloupecCisloPol" localSheetId="2">#REF!</definedName>
    <definedName name="SloupecCisloPol" localSheetId="1">#REF!</definedName>
    <definedName name="SloupecCisloPol">#REF!</definedName>
    <definedName name="SloupecJC" localSheetId="3">#REF!</definedName>
    <definedName name="SloupecJC" localSheetId="4">#REF!</definedName>
    <definedName name="SloupecJC" localSheetId="2">#REF!</definedName>
    <definedName name="SloupecJC" localSheetId="1">#REF!</definedName>
    <definedName name="SloupecJC">#REF!</definedName>
    <definedName name="SloupecMJ" localSheetId="3">#REF!</definedName>
    <definedName name="SloupecMJ" localSheetId="4">#REF!</definedName>
    <definedName name="SloupecMJ" localSheetId="2">#REF!</definedName>
    <definedName name="SloupecMJ" localSheetId="1">#REF!</definedName>
    <definedName name="SloupecMJ">#REF!</definedName>
    <definedName name="SloupecMnozstvi" localSheetId="3">#REF!</definedName>
    <definedName name="SloupecMnozstvi" localSheetId="4">#REF!</definedName>
    <definedName name="SloupecMnozstvi" localSheetId="2">#REF!</definedName>
    <definedName name="SloupecMnozstvi" localSheetId="1">#REF!</definedName>
    <definedName name="SloupecMnozstvi">#REF!</definedName>
    <definedName name="SloupecNazPol" localSheetId="3">#REF!</definedName>
    <definedName name="SloupecNazPol" localSheetId="4">#REF!</definedName>
    <definedName name="SloupecNazPol" localSheetId="2">#REF!</definedName>
    <definedName name="SloupecNazPol" localSheetId="1">#REF!</definedName>
    <definedName name="SloupecNazPol">#REF!</definedName>
    <definedName name="SloupecPC" localSheetId="3">#REF!</definedName>
    <definedName name="SloupecPC" localSheetId="4">#REF!</definedName>
    <definedName name="SloupecPC" localSheetId="2">#REF!</definedName>
    <definedName name="SloupecPC" localSheetId="1">#REF!</definedName>
    <definedName name="SloupecPC">#REF!</definedName>
    <definedName name="solver_lin" localSheetId="3" hidden="1">0</definedName>
    <definedName name="solver_lin" localSheetId="4" hidden="1">0</definedName>
    <definedName name="solver_lin" localSheetId="5" hidden="1">0</definedName>
    <definedName name="solver_lin" localSheetId="2" hidden="1">0</definedName>
    <definedName name="solver_lin" localSheetId="1" hidden="1">0</definedName>
    <definedName name="solver_num" localSheetId="3" hidden="1">0</definedName>
    <definedName name="solver_num" localSheetId="4" hidden="1">0</definedName>
    <definedName name="solver_num" localSheetId="5" hidden="1">0</definedName>
    <definedName name="solver_num" localSheetId="2" hidden="1">0</definedName>
    <definedName name="solver_num" localSheetId="1" hidden="1">0</definedName>
    <definedName name="solver_opt" localSheetId="3" hidden="1">#REF!</definedName>
    <definedName name="solver_opt" localSheetId="4" hidden="1">#REF!</definedName>
    <definedName name="solver_opt" localSheetId="5" hidden="1">#REF!</definedName>
    <definedName name="solver_opt" localSheetId="2" hidden="1">#REF!</definedName>
    <definedName name="solver_opt" localSheetId="1" hidden="1">#REF!</definedName>
    <definedName name="solver_typ" localSheetId="3" hidden="1">1</definedName>
    <definedName name="solver_typ" localSheetId="4" hidden="1">1</definedName>
    <definedName name="solver_typ" localSheetId="5" hidden="1">1</definedName>
    <definedName name="solver_typ" localSheetId="2" hidden="1">1</definedName>
    <definedName name="solver_typ" localSheetId="1" hidden="1">1</definedName>
    <definedName name="solver_val" localSheetId="3" hidden="1">0</definedName>
    <definedName name="solver_val" localSheetId="4" hidden="1">0</definedName>
    <definedName name="solver_val" localSheetId="5" hidden="1">0</definedName>
    <definedName name="solver_val" localSheetId="2" hidden="1">0</definedName>
    <definedName name="solver_val" localSheetId="1" hidden="1">0</definedName>
    <definedName name="Typ" localSheetId="3">#REF!</definedName>
    <definedName name="Typ" localSheetId="4">#REF!</definedName>
    <definedName name="Typ" localSheetId="2">#REF!</definedName>
    <definedName name="Typ" localSheetId="1">#REF!</definedName>
    <definedName name="Typ">#REF!</definedName>
    <definedName name="VRN">'[1]Rekapitulace'!$H$40</definedName>
    <definedName name="VRNKc" localSheetId="3">#REF!</definedName>
    <definedName name="VRNKc" localSheetId="4">#REF!</definedName>
    <definedName name="VRNKc" localSheetId="2">#REF!</definedName>
    <definedName name="VRNKc" localSheetId="1">#REF!</definedName>
    <definedName name="VRNKc">#REF!</definedName>
    <definedName name="VRNnazev" localSheetId="3">#REF!</definedName>
    <definedName name="VRNnazev" localSheetId="4">#REF!</definedName>
    <definedName name="VRNnazev" localSheetId="2">#REF!</definedName>
    <definedName name="VRNnazev" localSheetId="1">#REF!</definedName>
    <definedName name="VRNnazev">#REF!</definedName>
    <definedName name="VRNproc" localSheetId="3">#REF!</definedName>
    <definedName name="VRNproc" localSheetId="4">#REF!</definedName>
    <definedName name="VRNproc" localSheetId="2">#REF!</definedName>
    <definedName name="VRNproc" localSheetId="1">#REF!</definedName>
    <definedName name="VRNproc">#REF!</definedName>
    <definedName name="VRNzakl" localSheetId="3">#REF!</definedName>
    <definedName name="VRNzakl" localSheetId="4">#REF!</definedName>
    <definedName name="VRNzakl" localSheetId="2">#REF!</definedName>
    <definedName name="VRNzakl" localSheetId="1">#REF!</definedName>
    <definedName name="VRNzakl">#REF!</definedName>
    <definedName name="_xlnm.Print_Titles" localSheetId="1">'DR přízemí'!$2:$6</definedName>
    <definedName name="_xlnm.Print_Titles" localSheetId="2">'DR jídelna'!$2:$6</definedName>
    <definedName name="_xlnm.Print_Titles" localSheetId="3">'DR 1.patro'!$2:$6</definedName>
    <definedName name="_xlnm.Print_Titles" localSheetId="4">'DR 2.patro'!$2:$6</definedName>
    <definedName name="_xlnm.Print_Titles" localSheetId="5">'DR 3.patro'!$2:$6</definedName>
  </definedNames>
  <calcPr calcId="181029"/>
</workbook>
</file>

<file path=xl/sharedStrings.xml><?xml version="1.0" encoding="utf-8"?>
<sst xmlns="http://schemas.openxmlformats.org/spreadsheetml/2006/main" count="921" uniqueCount="188">
  <si>
    <t>Stavba :</t>
  </si>
  <si>
    <t>Rozpočet:</t>
  </si>
  <si>
    <t>Objekt :</t>
  </si>
  <si>
    <t>P.č.</t>
  </si>
  <si>
    <t>Název položky</t>
  </si>
  <si>
    <t>MJ</t>
  </si>
  <si>
    <t>množství</t>
  </si>
  <si>
    <t>cena / MJ</t>
  </si>
  <si>
    <t>celkem (Kč)</t>
  </si>
  <si>
    <t>Díl:</t>
  </si>
  <si>
    <t>1</t>
  </si>
  <si>
    <t>SK</t>
  </si>
  <si>
    <t>SK - kabeláž, nosný materiál</t>
  </si>
  <si>
    <t>SK - Montáže</t>
  </si>
  <si>
    <t>SK - Různé</t>
  </si>
  <si>
    <t>SK - aktivní prvky</t>
  </si>
  <si>
    <t>celkem:</t>
  </si>
  <si>
    <t>technických, kvalitativních a estetických parametrů pro určení kvality dodávky systému</t>
  </si>
  <si>
    <t>m</t>
  </si>
  <si>
    <t>ks</t>
  </si>
  <si>
    <t>Referenční typ</t>
  </si>
  <si>
    <t xml:space="preserve">Pozn. 1:   Případné konkrét.příklady výrobků slouží pouze pro stanovení </t>
  </si>
  <si>
    <t>Pozn. 2:   Nedílnou součástí rozpočtu je i specifikace, technická zpráva a výkresová dokumentace</t>
  </si>
  <si>
    <t>POLOŽKOVÝ ROZPOČET - SLABOPROUDÁ ELEKTROINSTALACE</t>
  </si>
  <si>
    <t>vysvětlivky MJ:</t>
  </si>
  <si>
    <t>*ks           kusy</t>
  </si>
  <si>
    <t>*m.           metry</t>
  </si>
  <si>
    <t>*odb.       odborný odhad</t>
  </si>
  <si>
    <t>19" vyvazovací panel 1U 5x háček velký</t>
  </si>
  <si>
    <t>Rozvodný panel pro 19" datové rozvaděče s AC filtrem. 5 x zásuvka 230V, max. 16A</t>
  </si>
  <si>
    <t>Telefoní patch panel Cat.3 ISDN, provedení 25xRJ45</t>
  </si>
  <si>
    <t>Modulární patch panel velikosti 1U pro montáž kabelových keystone</t>
  </si>
  <si>
    <t>SC-SC optická spojka SM, do optických rozvaděčů</t>
  </si>
  <si>
    <t>Patch cord SC-LC, 1m, 9/125um, optický duplexní, SM,</t>
  </si>
  <si>
    <t>SLP</t>
  </si>
  <si>
    <t>Svaření vlákna optic.kabelu,1.vlákno,ochrana sváru</t>
  </si>
  <si>
    <t>Vyhotovení protokolu o měření optických kabelů</t>
  </si>
  <si>
    <t>měření optických kabelů transmisní metodou</t>
  </si>
  <si>
    <t>Ochrana sváru , 60mm</t>
  </si>
  <si>
    <t>Optika</t>
  </si>
  <si>
    <t>Montáž FO konektoru</t>
  </si>
  <si>
    <t>Odstranění ochrany FO vlákna vlákna</t>
  </si>
  <si>
    <t>1.1</t>
  </si>
  <si>
    <t>1.2</t>
  </si>
  <si>
    <t>1.3</t>
  </si>
  <si>
    <t>1.4</t>
  </si>
  <si>
    <t>1.5</t>
  </si>
  <si>
    <t>Celkem za 1</t>
  </si>
  <si>
    <t>Telefoní patch panel Cat.3 ISDN, provedení 50xRJ45</t>
  </si>
  <si>
    <t>Metalická část</t>
  </si>
  <si>
    <t>Optická část</t>
  </si>
  <si>
    <t>SYKFY 20x2x0.5</t>
  </si>
  <si>
    <t>SK - DR_2P nový</t>
  </si>
  <si>
    <t>SK - DR_1P nový</t>
  </si>
  <si>
    <t>Gymnázium Příbram</t>
  </si>
  <si>
    <t>SK - DR_J nový</t>
  </si>
  <si>
    <t>SK - DR_0P nový</t>
  </si>
  <si>
    <t>SYKFY 10x2x0.5</t>
  </si>
  <si>
    <t>CYKY 3x2,5</t>
  </si>
  <si>
    <t>Vodič, žlutozelená</t>
  </si>
  <si>
    <t>Jistič 16A/B</t>
  </si>
  <si>
    <t>10SFP 10-port Gigabit Managed SFP Switch</t>
  </si>
  <si>
    <t>Patch cord LC-LC, 2m, 9/125um, optický duplexní, SM,</t>
  </si>
  <si>
    <t>Montáž vyvazovacího panelu</t>
  </si>
  <si>
    <t>SK - DR_3P stávající (318 server)</t>
  </si>
  <si>
    <t xml:space="preserve">Montáž tel. patch panelu 50-port, ukončení kabelových vývodů, zapojení a měření. </t>
  </si>
  <si>
    <t xml:space="preserve">Montáž tel. patch panelu 25-port, ukončení kabelových vývodů, zapojení a měření. </t>
  </si>
  <si>
    <t>19" rozvaděč nástěnný 15U/450mm plechové dveře, výška 15U (805 mm) x hloubka 450mm</t>
  </si>
  <si>
    <t>19" rozvaděč nástěnný 12U/450mm plechové dveře, výška 12U (595 mm) x hloubka 450mm</t>
  </si>
  <si>
    <t>Montáž datového rozvaěče 12U</t>
  </si>
  <si>
    <t>Montáž datového rozvaěče 15U</t>
  </si>
  <si>
    <t>Montáž modulárního patch panelu</t>
  </si>
  <si>
    <t xml:space="preserve">Montáž,  ukončení kabelového vývodu, zapojení, měření párové shody. </t>
  </si>
  <si>
    <t xml:space="preserve">Montáž datové zásuvky povrchové 2x port, ukončení kabelových  vývodů, zapojení, měření párové shody. </t>
  </si>
  <si>
    <t xml:space="preserve">Montáž datové zásuvky povrchové 1x port, ukončení kabelového vývodu, zapojení, měření párové shody. </t>
  </si>
  <si>
    <t>Montáž rozvodného panelu 230V</t>
  </si>
  <si>
    <t>Optická vana výsuvná pro 24xSC vč. příslušenství</t>
  </si>
  <si>
    <t>Kazeta optická univerzální pro 12 vláken, s víčkem, 2x integrovaný hřebínek pro 6 ochran sváru</t>
  </si>
  <si>
    <t xml:space="preserve">Montáž optické vany </t>
  </si>
  <si>
    <t>Montáž optické kazety</t>
  </si>
  <si>
    <t>Montáž optického patch cordu 1m</t>
  </si>
  <si>
    <t>Montáž optického patch cordu 2m</t>
  </si>
  <si>
    <t>Optický pigtail s konektorem SC, v provedení SM - 9/125um</t>
  </si>
  <si>
    <t>Měření optických kabelů transmisní metodou</t>
  </si>
  <si>
    <t>hod</t>
  </si>
  <si>
    <t>Managed Switch L2 přepínač, 52x port Gigabit Ethernet 10/100/1000 Mb/s s konektorem RJ-45, 2x Gigabit Ethernet SFP slot, Auto-MDIX, propustnost až 104 Gbps, 128 MB RAM, QoS v</t>
  </si>
  <si>
    <t>Transceiver 1000BASE-LH SFP pro vybraný přepínače singlemode fiber, vlnová délka 1310 nm, konektor duplex LC, vzdálenost až 40 km.</t>
  </si>
  <si>
    <t>8x (10/100/1000 Mbps) RJ-45 a 2x kombo mini-GBIC porty (každý 1x 10/100/1000 Ethernet port a 1x mini-GBIC/SFP Gigabit Ethernet slot, napájení přes Ethernet (PoE+), rezerva 62 W</t>
  </si>
  <si>
    <t>Montáž a nastavení přepínače</t>
  </si>
  <si>
    <t>Instalace 10SFP 10-port</t>
  </si>
  <si>
    <t>Instalace Transceiver 1000BASE-LH SFP</t>
  </si>
  <si>
    <t xml:space="preserve">Protokolární měření metalického vedení, doložení každého portu měřícím protokolem </t>
  </si>
  <si>
    <t>Keystone RJ45, CAT6 UTP</t>
  </si>
  <si>
    <t>Datová zásuvka  Cat.6 2xRJ45 komplet, montáž na omítku</t>
  </si>
  <si>
    <t>Datová zásuvka  Cat.6 1xRJ45 komplet, montáž na omítku</t>
  </si>
  <si>
    <t xml:space="preserve">Kabel datový Cat.6 UTP, LSOH </t>
  </si>
  <si>
    <t>Kabel optický samonosný DROP FTTx 3,5mm, 08 vláken SM 9/125, G.657A2, PU černý (FR)</t>
  </si>
  <si>
    <t>Montáž datového kabelu</t>
  </si>
  <si>
    <t>Montáž optického kabelu</t>
  </si>
  <si>
    <t>Montáž kabelu SYKFY</t>
  </si>
  <si>
    <t>Montáž kabelu CYKY</t>
  </si>
  <si>
    <t>Montáž vodiče</t>
  </si>
  <si>
    <t>Instalace jističe, revize rozvaděče</t>
  </si>
  <si>
    <t>Montáž metalického patch cordu 3m</t>
  </si>
  <si>
    <t>Montáž metalického patch cordu 1m</t>
  </si>
  <si>
    <t>Montáž metalického patch cordu 0,5m</t>
  </si>
  <si>
    <t>kpl</t>
  </si>
  <si>
    <t>Předání a zaškolení obsluhy</t>
  </si>
  <si>
    <t>Drobný a spojovací materiál</t>
  </si>
  <si>
    <t>Materiál nezbytný pro úplné zprovoznění systému</t>
  </si>
  <si>
    <t>Přesun materiálu</t>
  </si>
  <si>
    <t>Projekt skutečného provedení</t>
  </si>
  <si>
    <t>Lišta vkládací LV 130x40</t>
  </si>
  <si>
    <t>Lišta vkládací LV 70x40</t>
  </si>
  <si>
    <t xml:space="preserve">Lišta vkládací LV 24x22 </t>
  </si>
  <si>
    <t>Montáž lišty vkládací LV 130x40</t>
  </si>
  <si>
    <t>Montáž lišty vkládací LV 70x40</t>
  </si>
  <si>
    <t xml:space="preserve">Montáž lišty vkládací LV 24x22 </t>
  </si>
  <si>
    <t>Podíl přidružených výkonů, průrazy, sádrování, úklid</t>
  </si>
  <si>
    <t>CISCO</t>
  </si>
  <si>
    <r>
      <t xml:space="preserve">Managed Switch L2 přepínač, </t>
    </r>
    <r>
      <rPr>
        <b/>
        <sz val="8"/>
        <rFont val="Arial"/>
        <family val="2"/>
      </rPr>
      <t>52x por</t>
    </r>
    <r>
      <rPr>
        <sz val="8"/>
        <rFont val="Arial"/>
        <family val="2"/>
      </rPr>
      <t>t Gigabit Ethernet 10/100/1000 Mb/s s konektorem RJ-45, 2x Gigabit Ethernet SFP slot, Auto-MDIX, propustnost až 104 Gbps, 128 MB RAM, QoS v</t>
    </r>
  </si>
  <si>
    <r>
      <t>Managed Switch L2 přepínač,</t>
    </r>
    <r>
      <rPr>
        <b/>
        <sz val="8"/>
        <rFont val="Arial"/>
        <family val="2"/>
      </rPr>
      <t xml:space="preserve"> 28x port </t>
    </r>
    <r>
      <rPr>
        <sz val="8"/>
        <rFont val="Arial"/>
        <family val="2"/>
      </rPr>
      <t>Gigabit Ethernet 10/100/1000 Mb/s s konektorem RJ-45, 2x Gigabit Ethernet SFP slot, Auto-MDIX, propustnost až 104 Gbps, 128 MB RAM, QoS v</t>
    </r>
  </si>
  <si>
    <t>SK - DR m.č.206 počítačocá učebna(doplnění)</t>
  </si>
  <si>
    <t>např.CISCO</t>
  </si>
  <si>
    <t>Záložní napájecí zdroj, maximální zatížení 800VA / 500W, 4x zásuvka typu French (3x zálohovaná)</t>
  </si>
  <si>
    <t>Celkem za 2</t>
  </si>
  <si>
    <t>2</t>
  </si>
  <si>
    <t>2.1</t>
  </si>
  <si>
    <t>2.2</t>
  </si>
  <si>
    <t>2.3</t>
  </si>
  <si>
    <t>2.4</t>
  </si>
  <si>
    <t>2.5</t>
  </si>
  <si>
    <t>3</t>
  </si>
  <si>
    <t>3.1</t>
  </si>
  <si>
    <t>3.2</t>
  </si>
  <si>
    <t>3.3</t>
  </si>
  <si>
    <t>3.4</t>
  </si>
  <si>
    <t>3.5</t>
  </si>
  <si>
    <t>Celkem za 3</t>
  </si>
  <si>
    <t>5.4</t>
  </si>
  <si>
    <t>4</t>
  </si>
  <si>
    <t>4.1</t>
  </si>
  <si>
    <t>5.2</t>
  </si>
  <si>
    <t>4.2</t>
  </si>
  <si>
    <t>4.3</t>
  </si>
  <si>
    <t>4.4</t>
  </si>
  <si>
    <t>4.5</t>
  </si>
  <si>
    <t>4.6</t>
  </si>
  <si>
    <t>Celkem za 4</t>
  </si>
  <si>
    <t>5</t>
  </si>
  <si>
    <t>5.1</t>
  </si>
  <si>
    <t>5.3</t>
  </si>
  <si>
    <t>5.5</t>
  </si>
  <si>
    <t>Celkem za 5</t>
  </si>
  <si>
    <r>
      <t xml:space="preserve">Strukturovaná kabeláž(SK) - </t>
    </r>
    <r>
      <rPr>
        <b/>
        <sz val="14"/>
        <rFont val="Arial"/>
        <family val="2"/>
      </rPr>
      <t>3.PATRO</t>
    </r>
  </si>
  <si>
    <r>
      <t xml:space="preserve">Strukturovaná kabeláž(SK) - </t>
    </r>
    <r>
      <rPr>
        <b/>
        <sz val="14"/>
        <rFont val="Arial"/>
        <family val="2"/>
      </rPr>
      <t>2.PATRO</t>
    </r>
  </si>
  <si>
    <r>
      <t xml:space="preserve">Strukturovaná kabeláž(SK) - </t>
    </r>
    <r>
      <rPr>
        <b/>
        <sz val="14"/>
        <rFont val="Arial"/>
        <family val="2"/>
      </rPr>
      <t>1.PATRO</t>
    </r>
  </si>
  <si>
    <r>
      <t xml:space="preserve">Strukturovaná kabeláž(SK) - </t>
    </r>
    <r>
      <rPr>
        <b/>
        <sz val="14"/>
        <rFont val="Arial"/>
        <family val="2"/>
      </rPr>
      <t>JÍDELNA</t>
    </r>
  </si>
  <si>
    <r>
      <t xml:space="preserve">Strukturovaná kabeláž(SK) - </t>
    </r>
    <r>
      <rPr>
        <b/>
        <sz val="14"/>
        <rFont val="Arial"/>
        <family val="2"/>
      </rPr>
      <t>PŘÍZEMÍ</t>
    </r>
  </si>
  <si>
    <t>Upozornění :</t>
  </si>
  <si>
    <t xml:space="preserve">Nabídkové ceny veškerých jednotlivých položek musí být stanoveny na základě znalosti výčtu požadavků
stanovených ve všeobecných podmínkách dodávky (včetně všech příloh), znalosti veškerých specifikací stanovených
v technické zprávě jednotlivých provoz. souborů, znalosti vztahů mezi jednotlivými prvky dodávky daných výkresovou
dokumentací a znalosti vlastního předmětu dodávky zajištěné prohlídkou rekonstruovaného objektu a navazujícího
okolí stavby. Ve specifikacích jsou jednotl. položky dodávky stanoveny jejich hlavními rysy,  případně nestandardními
součástmi,  nabídkové  ceny všech jednotlivých položek však musí obsahovat rovněž veškeré potřebné doplňky, které
umožní jejich správné a čisté provedení, osazení, ukotvení, napojení a dlouhodobé hladké a bezchybné fungování. </t>
  </si>
  <si>
    <t>Dále musí nabídkové ceny jednotlivých položek obsahovat i veškeré náklady dodavatele na dopravu, na veškerou
potřebnou i opakovanou manipulaci na stavbě až do konečného zabudování, náklady na všechny potřebné pomocné
konstrukce a náklady na všechny ostatní pomocné práce a pomůcky, které dodavatel pro řádné provedení
jednotlivých položek potřebuje.</t>
  </si>
  <si>
    <t>Montáž a kompletační činnost představuje i veškeré úkony nutné pro úspěšné předání dodávky jako například
příprava a vydání veškerých potřebných certifikátů, záručních listů a ostatních dokladů, provedení a zdokladování
všech potřebných zkoušek, zprovoznění, očištění a umytí veškerých prvků dodávky atd.</t>
  </si>
  <si>
    <t>Pozn.: Případné konkrét.příklady výrobků slouží pouze pro stanovení   technických, kvalitativních a estetických parametrů pro určení kvality dodávky systému</t>
  </si>
  <si>
    <t>Pozn.: Nedílnou součástí rozpočtu je i specifikace, technická zpráva a výkresová dokumentace</t>
  </si>
  <si>
    <t xml:space="preserve">REKAPITULACE </t>
  </si>
  <si>
    <t>DIL1</t>
  </si>
  <si>
    <t>DIL2</t>
  </si>
  <si>
    <t>DIL3</t>
  </si>
  <si>
    <t>DIL4</t>
  </si>
  <si>
    <t>DIL5</t>
  </si>
  <si>
    <t>Celkem bez DPH</t>
  </si>
  <si>
    <t>DPH 21%</t>
  </si>
  <si>
    <t>Celkem vč. DPH 21%</t>
  </si>
  <si>
    <t>DPS</t>
  </si>
  <si>
    <t>březen 2019</t>
  </si>
  <si>
    <t>GYMNÁZIUM PŘÍBRAM</t>
  </si>
  <si>
    <t>strukturovaný kabelážní systém - SKS</t>
  </si>
  <si>
    <t>DR Přízemí</t>
  </si>
  <si>
    <t>DR Jídelna</t>
  </si>
  <si>
    <t>DR 1.patro</t>
  </si>
  <si>
    <t>DR 2.patro</t>
  </si>
  <si>
    <t>DR 3.patro</t>
  </si>
  <si>
    <t>Lišta vkládací LV 40x20</t>
  </si>
  <si>
    <t>Montáž lišty vkládací LV 40x20</t>
  </si>
  <si>
    <t>Patch kabel UTP 3m, CAT6, šedý, s litou ochranou, 2xRJ45</t>
  </si>
  <si>
    <t>Patch kabel UTP 1m, CAT6, šedý, s litou ochranou, 2xRJ45</t>
  </si>
  <si>
    <t>Patch kabel UTP 0.5m, CAT6, šedý, s litou ochranou, 2xRJ45</t>
  </si>
</sst>
</file>

<file path=xl/styles.xml><?xml version="1.0" encoding="utf-8"?>
<styleSheet xmlns="http://schemas.openxmlformats.org/spreadsheetml/2006/main">
  <numFmts count="3">
    <numFmt numFmtId="44" formatCode="_-* #,##0.00\ &quot;Kč&quot;_-;\-* #,##0.00\ &quot;Kč&quot;_-;_-* &quot;-&quot;??\ &quot;Kč&quot;_-;_-@_-"/>
    <numFmt numFmtId="164" formatCode="0_)"/>
    <numFmt numFmtId="165" formatCode="0.00E+00_)"/>
  </numFmts>
  <fonts count="34">
    <font>
      <sz val="11"/>
      <color theme="1"/>
      <name val="Calibri"/>
      <family val="2"/>
      <scheme val="minor"/>
    </font>
    <font>
      <sz val="10"/>
      <name val="Arial"/>
      <family val="2"/>
    </font>
    <font>
      <sz val="10"/>
      <name val="Arial CE"/>
      <family val="2"/>
    </font>
    <font>
      <b/>
      <u val="single"/>
      <sz val="10"/>
      <name val="Arial"/>
      <family val="2"/>
    </font>
    <font>
      <u val="single"/>
      <sz val="10"/>
      <name val="Arial"/>
      <family val="2"/>
    </font>
    <font>
      <b/>
      <sz val="10"/>
      <name val="Arial"/>
      <family val="2"/>
    </font>
    <font>
      <sz val="9"/>
      <name val="Arial"/>
      <family val="2"/>
    </font>
    <font>
      <sz val="8"/>
      <name val="Arial"/>
      <family val="2"/>
    </font>
    <font>
      <sz val="10"/>
      <color indexed="9"/>
      <name val="Arial CE"/>
      <family val="2"/>
    </font>
    <font>
      <b/>
      <i/>
      <sz val="10"/>
      <name val="Arial"/>
      <family val="2"/>
    </font>
    <font>
      <sz val="8"/>
      <name val="Arial CE"/>
      <family val="2"/>
    </font>
    <font>
      <u val="single"/>
      <sz val="11"/>
      <color theme="10"/>
      <name val="Calibri"/>
      <family val="2"/>
      <scheme val="minor"/>
    </font>
    <font>
      <i/>
      <sz val="8"/>
      <name val="Arial"/>
      <family val="2"/>
    </font>
    <font>
      <b/>
      <sz val="8"/>
      <name val="Arial CE"/>
      <family val="2"/>
    </font>
    <font>
      <b/>
      <sz val="10"/>
      <name val="Arial CE"/>
      <family val="2"/>
    </font>
    <font>
      <sz val="10"/>
      <color rgb="FFFF0000"/>
      <name val="Arial CE"/>
      <family val="2"/>
    </font>
    <font>
      <b/>
      <i/>
      <sz val="9"/>
      <name val="Arial"/>
      <family val="2"/>
    </font>
    <font>
      <sz val="10"/>
      <color rgb="FF7030A0"/>
      <name val="Arial CE"/>
      <family val="2"/>
    </font>
    <font>
      <b/>
      <sz val="8"/>
      <name val="Arial"/>
      <family val="2"/>
    </font>
    <font>
      <i/>
      <sz val="10"/>
      <name val="Arial CE"/>
      <family val="2"/>
    </font>
    <font>
      <sz val="8"/>
      <color theme="1"/>
      <name val="Arial"/>
      <family val="2"/>
    </font>
    <font>
      <b/>
      <sz val="14"/>
      <name val="Arial"/>
      <family val="2"/>
    </font>
    <font>
      <b/>
      <sz val="14"/>
      <name val="Calibri"/>
      <family val="2"/>
      <scheme val="minor"/>
    </font>
    <font>
      <sz val="14"/>
      <color theme="1"/>
      <name val="Calibri"/>
      <family val="2"/>
      <scheme val="minor"/>
    </font>
    <font>
      <b/>
      <i/>
      <sz val="12"/>
      <name val="Calibri"/>
      <family val="2"/>
      <scheme val="minor"/>
    </font>
    <font>
      <b/>
      <sz val="12"/>
      <name val="Calibri"/>
      <family val="2"/>
      <scheme val="minor"/>
    </font>
    <font>
      <sz val="12"/>
      <color theme="1"/>
      <name val="Calibri"/>
      <family val="2"/>
      <scheme val="minor"/>
    </font>
    <font>
      <b/>
      <u val="single"/>
      <sz val="10"/>
      <name val="Arial CE"/>
      <family val="2"/>
    </font>
    <font>
      <sz val="8"/>
      <name val="Calibri"/>
      <family val="2"/>
      <scheme val="minor"/>
    </font>
    <font>
      <sz val="8"/>
      <color indexed="53"/>
      <name val="Arial CE"/>
      <family val="2"/>
    </font>
    <font>
      <sz val="10"/>
      <color indexed="53"/>
      <name val="Arial CE"/>
      <family val="2"/>
    </font>
    <font>
      <sz val="11"/>
      <name val="Calibri"/>
      <family val="2"/>
      <scheme val="minor"/>
    </font>
    <font>
      <b/>
      <sz val="11"/>
      <name val="Calibri"/>
      <family val="2"/>
      <scheme val="minor"/>
    </font>
    <font>
      <sz val="10"/>
      <name val="Calibri"/>
      <family val="2"/>
      <scheme val="minor"/>
    </font>
  </fonts>
  <fills count="3">
    <fill>
      <patternFill/>
    </fill>
    <fill>
      <patternFill patternType="gray125"/>
    </fill>
    <fill>
      <patternFill patternType="solid">
        <fgColor indexed="9"/>
        <bgColor indexed="64"/>
      </patternFill>
    </fill>
  </fills>
  <borders count="31">
    <border>
      <left/>
      <right/>
      <top/>
      <bottom/>
      <diagonal/>
    </border>
    <border>
      <left/>
      <right/>
      <top style="double"/>
      <bottom/>
    </border>
    <border>
      <left style="thin"/>
      <right/>
      <top style="double"/>
      <bottom/>
    </border>
    <border>
      <left/>
      <right style="double"/>
      <top style="double"/>
      <bottom/>
    </border>
    <border>
      <left/>
      <right/>
      <top/>
      <bottom style="double"/>
    </border>
    <border>
      <left style="thin"/>
      <right style="thin"/>
      <top style="thin"/>
      <bottom/>
    </border>
    <border>
      <left style="thin"/>
      <right style="thin"/>
      <top style="thin"/>
      <bottom style="thin"/>
    </border>
    <border>
      <left style="thin"/>
      <right/>
      <top style="thin"/>
      <bottom/>
    </border>
    <border>
      <left style="thin"/>
      <right/>
      <top/>
      <bottom/>
    </border>
    <border>
      <left style="thin"/>
      <right style="thin"/>
      <top/>
      <bottom/>
    </border>
    <border>
      <left style="thin"/>
      <right style="thin"/>
      <top/>
      <bottom style="thin"/>
    </border>
    <border>
      <left/>
      <right style="thin"/>
      <top/>
      <bottom/>
    </border>
    <border>
      <left/>
      <right/>
      <top style="thin"/>
      <bottom/>
    </border>
    <border>
      <left style="thin"/>
      <right/>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medium"/>
    </border>
    <border>
      <left/>
      <right style="medium"/>
      <top style="medium"/>
      <bottom style="medium"/>
    </border>
    <border>
      <left/>
      <right/>
      <top style="thin"/>
      <bottom style="thin"/>
    </border>
    <border>
      <left/>
      <right style="thin"/>
      <top style="thin"/>
      <bottom style="thin"/>
    </border>
    <border>
      <left/>
      <right style="thin"/>
      <top style="thin"/>
      <bottom/>
    </border>
    <border>
      <left style="thin"/>
      <right/>
      <top/>
      <bottom style="thin"/>
    </border>
    <border>
      <left/>
      <right/>
      <top/>
      <bottom style="thin"/>
    </border>
    <border>
      <left/>
      <right style="thin"/>
      <top/>
      <bottom style="thin"/>
    </border>
    <border>
      <left style="double"/>
      <right/>
      <top style="double"/>
      <bottom/>
    </border>
    <border>
      <left/>
      <right style="thin"/>
      <top style="double"/>
      <bottom/>
    </border>
    <border>
      <left style="double"/>
      <right/>
      <top/>
      <bottom style="double"/>
    </border>
    <border>
      <left/>
      <right style="thin"/>
      <top/>
      <bottom style="double"/>
    </border>
    <border>
      <left/>
      <right style="double"/>
      <top/>
      <bottom style="double"/>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44" fontId="0" fillId="0" borderId="0" applyFont="0" applyFill="0" applyBorder="0" applyAlignment="0" applyProtection="0"/>
    <xf numFmtId="0" fontId="11" fillId="0" borderId="0" applyNumberFormat="0" applyFill="0" applyBorder="0" applyAlignment="0" applyProtection="0"/>
    <xf numFmtId="0" fontId="2" fillId="0" borderId="0">
      <alignment/>
      <protection/>
    </xf>
    <xf numFmtId="44" fontId="2" fillId="0" borderId="0" applyFont="0" applyFill="0" applyBorder="0" applyAlignment="0" applyProtection="0"/>
  </cellStyleXfs>
  <cellXfs count="176">
    <xf numFmtId="0" fontId="0" fillId="0" borderId="0" xfId="0"/>
    <xf numFmtId="0" fontId="2" fillId="0" borderId="0" xfId="20">
      <alignment/>
      <protection/>
    </xf>
    <xf numFmtId="0" fontId="1" fillId="0" borderId="0" xfId="20" applyFont="1">
      <alignment/>
      <protection/>
    </xf>
    <xf numFmtId="0" fontId="3" fillId="0" borderId="0" xfId="20" applyFont="1" applyAlignment="1">
      <alignment horizontal="centerContinuous"/>
      <protection/>
    </xf>
    <xf numFmtId="0" fontId="4" fillId="0" borderId="0" xfId="20" applyFont="1" applyAlignment="1">
      <alignment horizontal="centerContinuous"/>
      <protection/>
    </xf>
    <xf numFmtId="0" fontId="4" fillId="0" borderId="0" xfId="20" applyFont="1" applyAlignment="1">
      <alignment horizontal="right"/>
      <protection/>
    </xf>
    <xf numFmtId="49" fontId="5" fillId="0" borderId="1" xfId="20" applyNumberFormat="1" applyFont="1" applyBorder="1">
      <alignment/>
      <protection/>
    </xf>
    <xf numFmtId="0" fontId="1" fillId="0" borderId="1" xfId="20" applyFont="1" applyBorder="1">
      <alignment/>
      <protection/>
    </xf>
    <xf numFmtId="0" fontId="6" fillId="0" borderId="2" xfId="20" applyFont="1" applyBorder="1" applyAlignment="1">
      <alignment horizontal="right"/>
      <protection/>
    </xf>
    <xf numFmtId="49" fontId="1" fillId="0" borderId="1" xfId="20" applyNumberFormat="1" applyFont="1" applyBorder="1" applyAlignment="1">
      <alignment horizontal="left"/>
      <protection/>
    </xf>
    <xf numFmtId="0" fontId="1" fillId="0" borderId="3" xfId="20" applyFont="1" applyBorder="1">
      <alignment/>
      <protection/>
    </xf>
    <xf numFmtId="49" fontId="5" fillId="0" borderId="4" xfId="20" applyNumberFormat="1" applyFont="1" applyBorder="1">
      <alignment/>
      <protection/>
    </xf>
    <xf numFmtId="0" fontId="1" fillId="0" borderId="4" xfId="20" applyFont="1" applyBorder="1">
      <alignment/>
      <protection/>
    </xf>
    <xf numFmtId="0" fontId="7" fillId="0" borderId="5" xfId="20" applyFont="1" applyBorder="1" applyAlignment="1">
      <alignment horizontal="center" vertical="top"/>
      <protection/>
    </xf>
    <xf numFmtId="49" fontId="7" fillId="0" borderId="5" xfId="20" applyNumberFormat="1" applyFont="1" applyBorder="1" applyAlignment="1">
      <alignment horizontal="left" vertical="top"/>
      <protection/>
    </xf>
    <xf numFmtId="0" fontId="7" fillId="0" borderId="5" xfId="20" applyFont="1" applyBorder="1" applyAlignment="1">
      <alignment vertical="top" wrapText="1"/>
      <protection/>
    </xf>
    <xf numFmtId="49" fontId="7" fillId="0" borderId="5" xfId="20" applyNumberFormat="1" applyFont="1" applyBorder="1" applyAlignment="1">
      <alignment horizontal="center" shrinkToFit="1"/>
      <protection/>
    </xf>
    <xf numFmtId="0" fontId="8" fillId="0" borderId="0" xfId="20" applyFont="1">
      <alignment/>
      <protection/>
    </xf>
    <xf numFmtId="3" fontId="2" fillId="0" borderId="0" xfId="20" applyNumberFormat="1">
      <alignment/>
      <protection/>
    </xf>
    <xf numFmtId="0" fontId="2" fillId="0" borderId="0" xfId="20" applyAlignment="1">
      <alignment horizontal="right"/>
      <protection/>
    </xf>
    <xf numFmtId="49" fontId="7" fillId="0" borderId="5" xfId="20" applyNumberFormat="1" applyFont="1" applyBorder="1" applyAlignment="1">
      <alignment horizontal="center" vertical="top" shrinkToFit="1"/>
      <protection/>
    </xf>
    <xf numFmtId="4" fontId="7" fillId="0" borderId="5" xfId="20" applyNumberFormat="1" applyFont="1" applyBorder="1" applyAlignment="1">
      <alignment horizontal="right" vertical="top"/>
      <protection/>
    </xf>
    <xf numFmtId="0" fontId="2" fillId="0" borderId="0" xfId="20" applyAlignment="1">
      <alignment vertical="top"/>
      <protection/>
    </xf>
    <xf numFmtId="0" fontId="8" fillId="0" borderId="0" xfId="20" applyFont="1" applyAlignment="1">
      <alignment vertical="top"/>
      <protection/>
    </xf>
    <xf numFmtId="44" fontId="10" fillId="0" borderId="5" xfId="21" applyFont="1" applyBorder="1" applyAlignment="1">
      <alignment vertical="top"/>
    </xf>
    <xf numFmtId="44" fontId="10" fillId="0" borderId="6" xfId="21" applyFont="1" applyBorder="1" applyAlignment="1">
      <alignment vertical="top"/>
    </xf>
    <xf numFmtId="0" fontId="1" fillId="0" borderId="0" xfId="20" applyFont="1" applyAlignment="1">
      <alignment horizontal="center"/>
      <protection/>
    </xf>
    <xf numFmtId="0" fontId="9" fillId="0" borderId="0" xfId="20" applyFont="1">
      <alignment/>
      <protection/>
    </xf>
    <xf numFmtId="4" fontId="1" fillId="0" borderId="0" xfId="20" applyNumberFormat="1" applyFont="1" applyAlignment="1">
      <alignment horizontal="right"/>
      <protection/>
    </xf>
    <xf numFmtId="0" fontId="7" fillId="0" borderId="5" xfId="20" applyFont="1" applyBorder="1" applyAlignment="1">
      <alignment horizontal="left" vertical="top" wrapText="1"/>
      <protection/>
    </xf>
    <xf numFmtId="44" fontId="10" fillId="0" borderId="5" xfId="21" applyFont="1" applyBorder="1" applyAlignment="1">
      <alignment horizontal="left" vertical="top"/>
    </xf>
    <xf numFmtId="0" fontId="2" fillId="0" borderId="0" xfId="20" applyAlignment="1">
      <alignment horizontal="left" vertical="top"/>
      <protection/>
    </xf>
    <xf numFmtId="0" fontId="8" fillId="0" borderId="0" xfId="20" applyFont="1" applyAlignment="1">
      <alignment horizontal="left" vertical="top"/>
      <protection/>
    </xf>
    <xf numFmtId="44" fontId="10" fillId="0" borderId="5" xfId="21" applyFont="1" applyBorder="1" applyAlignment="1">
      <alignment horizontal="right" vertical="top"/>
    </xf>
    <xf numFmtId="49" fontId="7" fillId="0" borderId="7" xfId="20" applyNumberFormat="1" applyFont="1" applyBorder="1" applyAlignment="1">
      <alignment horizontal="left" vertical="top"/>
      <protection/>
    </xf>
    <xf numFmtId="0" fontId="7" fillId="0" borderId="6" xfId="0" applyFont="1" applyBorder="1" applyAlignment="1">
      <alignment wrapText="1"/>
    </xf>
    <xf numFmtId="0" fontId="10" fillId="0" borderId="6" xfId="0" applyFont="1" applyBorder="1" applyAlignment="1">
      <alignment wrapText="1"/>
    </xf>
    <xf numFmtId="165" fontId="10" fillId="0" borderId="6" xfId="0" applyNumberFormat="1" applyFont="1" applyBorder="1" applyAlignment="1">
      <alignment vertical="top" wrapText="1"/>
    </xf>
    <xf numFmtId="164" fontId="10" fillId="0" borderId="6" xfId="0" applyNumberFormat="1" applyFont="1" applyBorder="1" applyAlignment="1" applyProtection="1">
      <alignment horizontal="left" vertical="top"/>
      <protection locked="0"/>
    </xf>
    <xf numFmtId="0" fontId="7" fillId="0" borderId="7" xfId="20" applyFont="1" applyBorder="1" applyAlignment="1">
      <alignment vertical="top" wrapText="1"/>
      <protection/>
    </xf>
    <xf numFmtId="0" fontId="10" fillId="0" borderId="0" xfId="20" applyFont="1">
      <alignment/>
      <protection/>
    </xf>
    <xf numFmtId="49" fontId="1" fillId="0" borderId="0" xfId="20" applyNumberFormat="1" applyFont="1" applyAlignment="1">
      <alignment horizontal="center"/>
      <protection/>
    </xf>
    <xf numFmtId="49" fontId="5" fillId="0" borderId="0" xfId="20" applyNumberFormat="1" applyFont="1">
      <alignment/>
      <protection/>
    </xf>
    <xf numFmtId="0" fontId="1" fillId="0" borderId="0" xfId="20" applyFont="1" applyAlignment="1">
      <alignment horizontal="center" shrinkToFit="1"/>
      <protection/>
    </xf>
    <xf numFmtId="1" fontId="5" fillId="0" borderId="0" xfId="0" applyNumberFormat="1" applyFont="1"/>
    <xf numFmtId="0" fontId="10" fillId="0" borderId="6" xfId="0" applyFont="1" applyBorder="1"/>
    <xf numFmtId="0" fontId="13" fillId="0" borderId="0" xfId="20" applyFont="1" applyAlignment="1">
      <alignment horizontal="center" vertical="center"/>
      <protection/>
    </xf>
    <xf numFmtId="44" fontId="10" fillId="0" borderId="0" xfId="20" applyNumberFormat="1" applyFont="1" applyAlignment="1">
      <alignment horizontal="right" vertical="top"/>
      <protection/>
    </xf>
    <xf numFmtId="44" fontId="10" fillId="0" borderId="0" xfId="20" applyNumberFormat="1" applyFont="1" applyAlignment="1">
      <alignment horizontal="left" vertical="top"/>
      <protection/>
    </xf>
    <xf numFmtId="0" fontId="15" fillId="0" borderId="0" xfId="20" applyFont="1" applyAlignment="1">
      <alignment vertical="top"/>
      <protection/>
    </xf>
    <xf numFmtId="0" fontId="15" fillId="0" borderId="0" xfId="20" applyFont="1">
      <alignment/>
      <protection/>
    </xf>
    <xf numFmtId="0" fontId="14" fillId="0" borderId="0" xfId="20" applyFont="1">
      <alignment/>
      <protection/>
    </xf>
    <xf numFmtId="0" fontId="14" fillId="0" borderId="0" xfId="20" applyFont="1" applyAlignment="1">
      <alignment horizontal="right"/>
      <protection/>
    </xf>
    <xf numFmtId="44" fontId="5" fillId="0" borderId="0" xfId="20" applyNumberFormat="1" applyFont="1">
      <alignment/>
      <protection/>
    </xf>
    <xf numFmtId="49" fontId="7" fillId="0" borderId="8" xfId="20" applyNumberFormat="1" applyFont="1" applyBorder="1" applyAlignment="1">
      <alignment horizontal="left" vertical="top"/>
      <protection/>
    </xf>
    <xf numFmtId="49" fontId="7" fillId="0" borderId="9" xfId="20" applyNumberFormat="1" applyFont="1" applyBorder="1" applyAlignment="1">
      <alignment horizontal="center" vertical="top" shrinkToFit="1"/>
      <protection/>
    </xf>
    <xf numFmtId="44" fontId="10" fillId="0" borderId="9" xfId="21" applyFont="1" applyBorder="1" applyAlignment="1">
      <alignment vertical="top"/>
    </xf>
    <xf numFmtId="0" fontId="7" fillId="0" borderId="6" xfId="20" applyFont="1" applyBorder="1" applyAlignment="1">
      <alignment horizontal="center" vertical="top"/>
      <protection/>
    </xf>
    <xf numFmtId="14" fontId="4" fillId="0" borderId="0" xfId="20" applyNumberFormat="1" applyFont="1" applyAlignment="1">
      <alignment horizontal="centerContinuous"/>
      <protection/>
    </xf>
    <xf numFmtId="0" fontId="7" fillId="0" borderId="10" xfId="0" applyFont="1" applyBorder="1" applyAlignment="1">
      <alignment wrapText="1"/>
    </xf>
    <xf numFmtId="49" fontId="12" fillId="0" borderId="9" xfId="20" applyNumberFormat="1" applyFont="1" applyBorder="1">
      <alignment/>
      <protection/>
    </xf>
    <xf numFmtId="0" fontId="12" fillId="0" borderId="11" xfId="20" applyFont="1" applyBorder="1" applyAlignment="1">
      <alignment horizontal="center"/>
      <protection/>
    </xf>
    <xf numFmtId="0" fontId="12" fillId="0" borderId="9" xfId="20" applyFont="1" applyBorder="1" applyAlignment="1">
      <alignment horizontal="center"/>
      <protection/>
    </xf>
    <xf numFmtId="49" fontId="16" fillId="0" borderId="12" xfId="20" applyNumberFormat="1" applyFont="1" applyBorder="1" applyAlignment="1">
      <alignment horizontal="left"/>
      <protection/>
    </xf>
    <xf numFmtId="49" fontId="16" fillId="0" borderId="0" xfId="20" applyNumberFormat="1" applyFont="1" applyAlignment="1">
      <alignment horizontal="left"/>
      <protection/>
    </xf>
    <xf numFmtId="49" fontId="7" fillId="0" borderId="13" xfId="20" applyNumberFormat="1" applyFont="1" applyBorder="1" applyAlignment="1">
      <alignment horizontal="left" vertical="top"/>
      <protection/>
    </xf>
    <xf numFmtId="49" fontId="7" fillId="0" borderId="6" xfId="20" applyNumberFormat="1" applyFont="1" applyBorder="1" applyAlignment="1">
      <alignment horizontal="center" vertical="top" shrinkToFit="1"/>
      <protection/>
    </xf>
    <xf numFmtId="0" fontId="2" fillId="0" borderId="0" xfId="20" applyAlignment="1">
      <alignment horizontal="center"/>
      <protection/>
    </xf>
    <xf numFmtId="0" fontId="17" fillId="0" borderId="0" xfId="20" applyFont="1" applyAlignment="1">
      <alignment vertical="top"/>
      <protection/>
    </xf>
    <xf numFmtId="0" fontId="2" fillId="0" borderId="0" xfId="20" applyAlignment="1">
      <alignment horizontal="right" vertical="top"/>
      <protection/>
    </xf>
    <xf numFmtId="0" fontId="2" fillId="0" borderId="0" xfId="20" applyAlignment="1">
      <alignment vertical="center"/>
      <protection/>
    </xf>
    <xf numFmtId="0" fontId="10" fillId="0" borderId="0" xfId="20" applyFont="1" applyAlignment="1">
      <alignment vertical="center"/>
      <protection/>
    </xf>
    <xf numFmtId="9" fontId="14" fillId="0" borderId="0" xfId="20" applyNumberFormat="1" applyFont="1" applyAlignment="1">
      <alignment vertical="center"/>
      <protection/>
    </xf>
    <xf numFmtId="0" fontId="15" fillId="0" borderId="0" xfId="20" applyFont="1" applyAlignment="1">
      <alignment vertical="center"/>
      <protection/>
    </xf>
    <xf numFmtId="0" fontId="18" fillId="0" borderId="6" xfId="0" applyFont="1" applyBorder="1" applyAlignment="1">
      <alignment wrapText="1"/>
    </xf>
    <xf numFmtId="49" fontId="7" fillId="0" borderId="6" xfId="20" applyNumberFormat="1" applyFont="1" applyBorder="1" applyAlignment="1">
      <alignment horizontal="left" vertical="top"/>
      <protection/>
    </xf>
    <xf numFmtId="0" fontId="7" fillId="0" borderId="6" xfId="22" applyFont="1" applyBorder="1" applyAlignment="1">
      <alignment horizontal="left" vertical="top" wrapText="1"/>
    </xf>
    <xf numFmtId="0" fontId="11" fillId="0" borderId="0" xfId="22" applyAlignment="1">
      <alignment vertical="top"/>
    </xf>
    <xf numFmtId="0" fontId="7" fillId="0" borderId="10" xfId="20" applyFont="1" applyBorder="1" applyAlignment="1">
      <alignment horizontal="center" vertical="top"/>
      <protection/>
    </xf>
    <xf numFmtId="0" fontId="19" fillId="0" borderId="0" xfId="20" applyFont="1" applyAlignment="1">
      <alignment horizontal="right"/>
      <protection/>
    </xf>
    <xf numFmtId="0" fontId="19" fillId="0" borderId="0" xfId="20" applyFont="1" applyAlignment="1">
      <alignment horizontal="right" vertical="top"/>
      <protection/>
    </xf>
    <xf numFmtId="4" fontId="18" fillId="0" borderId="5" xfId="20" applyNumberFormat="1" applyFont="1" applyBorder="1" applyAlignment="1">
      <alignment horizontal="right" vertical="top"/>
      <protection/>
    </xf>
    <xf numFmtId="4" fontId="18" fillId="0" borderId="6" xfId="20" applyNumberFormat="1" applyFont="1" applyBorder="1" applyAlignment="1">
      <alignment horizontal="right" vertical="top"/>
      <protection/>
    </xf>
    <xf numFmtId="4" fontId="18" fillId="0" borderId="9" xfId="20" applyNumberFormat="1" applyFont="1" applyBorder="1" applyAlignment="1">
      <alignment horizontal="right" vertical="top"/>
      <protection/>
    </xf>
    <xf numFmtId="4" fontId="18" fillId="0" borderId="5" xfId="20" applyNumberFormat="1" applyFont="1" applyBorder="1" applyAlignment="1">
      <alignment vertical="top"/>
      <protection/>
    </xf>
    <xf numFmtId="4" fontId="18" fillId="0" borderId="5" xfId="20" applyNumberFormat="1" applyFont="1" applyBorder="1" applyAlignment="1">
      <alignment horizontal="right"/>
      <protection/>
    </xf>
    <xf numFmtId="0" fontId="20" fillId="0" borderId="6" xfId="0" applyFont="1" applyBorder="1"/>
    <xf numFmtId="0" fontId="7" fillId="0" borderId="5" xfId="0" applyFont="1" applyBorder="1" applyAlignment="1">
      <alignment wrapText="1"/>
    </xf>
    <xf numFmtId="0" fontId="7" fillId="0" borderId="9" xfId="20" applyFont="1" applyBorder="1" applyAlignment="1">
      <alignment horizontal="center" vertical="top"/>
      <protection/>
    </xf>
    <xf numFmtId="0" fontId="7" fillId="0" borderId="10" xfId="22" applyFont="1" applyBorder="1" applyAlignment="1">
      <alignment horizontal="left" vertical="top" wrapText="1"/>
    </xf>
    <xf numFmtId="0" fontId="7" fillId="0" borderId="9" xfId="20" applyFont="1" applyBorder="1" applyAlignment="1">
      <alignment horizontal="left" vertical="top" wrapText="1"/>
      <protection/>
    </xf>
    <xf numFmtId="49" fontId="22" fillId="0" borderId="1" xfId="20" applyNumberFormat="1" applyFont="1" applyBorder="1" applyAlignment="1">
      <alignment horizontal="left" vertical="center"/>
      <protection/>
    </xf>
    <xf numFmtId="49" fontId="22" fillId="0" borderId="1" xfId="20" applyNumberFormat="1" applyFont="1" applyBorder="1">
      <alignment/>
      <protection/>
    </xf>
    <xf numFmtId="49" fontId="22" fillId="0" borderId="1" xfId="20" applyNumberFormat="1" applyFont="1" applyBorder="1" applyAlignment="1">
      <alignment horizontal="right" vertical="center"/>
      <protection/>
    </xf>
    <xf numFmtId="0" fontId="23" fillId="0" borderId="0" xfId="0" applyFont="1"/>
    <xf numFmtId="49" fontId="24" fillId="0" borderId="0" xfId="20" applyNumberFormat="1" applyFont="1" applyAlignment="1">
      <alignment horizontal="left" vertical="center"/>
      <protection/>
    </xf>
    <xf numFmtId="49" fontId="22" fillId="0" borderId="0" xfId="20" applyNumberFormat="1" applyFont="1">
      <alignment/>
      <protection/>
    </xf>
    <xf numFmtId="49" fontId="22" fillId="0" borderId="0" xfId="20" applyNumberFormat="1" applyFont="1" applyAlignment="1">
      <alignment horizontal="right" vertical="center"/>
      <protection/>
    </xf>
    <xf numFmtId="49" fontId="25" fillId="0" borderId="4" xfId="20" applyNumberFormat="1" applyFont="1" applyBorder="1" applyAlignment="1">
      <alignment horizontal="right" vertical="center"/>
      <protection/>
    </xf>
    <xf numFmtId="0" fontId="26" fillId="0" borderId="0" xfId="0" applyFont="1"/>
    <xf numFmtId="0" fontId="2" fillId="0" borderId="0" xfId="0" applyFont="1"/>
    <xf numFmtId="44" fontId="0" fillId="0" borderId="0" xfId="0" applyNumberFormat="1"/>
    <xf numFmtId="0" fontId="14" fillId="0" borderId="0" xfId="0" applyFont="1"/>
    <xf numFmtId="0" fontId="27" fillId="0" borderId="0" xfId="0" applyFont="1"/>
    <xf numFmtId="44" fontId="0" fillId="0" borderId="0" xfId="0" applyNumberFormat="1" applyAlignment="1">
      <alignment horizontal="left"/>
    </xf>
    <xf numFmtId="0" fontId="10" fillId="0" borderId="0" xfId="0" applyFont="1"/>
    <xf numFmtId="0" fontId="10" fillId="0" borderId="0" xfId="0" applyFont="1" applyAlignment="1">
      <alignment vertical="center"/>
    </xf>
    <xf numFmtId="44" fontId="10" fillId="0" borderId="0" xfId="0" applyNumberFormat="1" applyFont="1" applyAlignment="1">
      <alignment horizontal="center"/>
    </xf>
    <xf numFmtId="44" fontId="10" fillId="0" borderId="0" xfId="0" applyNumberFormat="1" applyFont="1"/>
    <xf numFmtId="0" fontId="2" fillId="0" borderId="0" xfId="0" applyFont="1"/>
    <xf numFmtId="0" fontId="29" fillId="0" borderId="0" xfId="0" applyFont="1"/>
    <xf numFmtId="0" fontId="30" fillId="0" borderId="0" xfId="0" applyFont="1"/>
    <xf numFmtId="0" fontId="31" fillId="0" borderId="0" xfId="0" applyFont="1"/>
    <xf numFmtId="44" fontId="32" fillId="0" borderId="6" xfId="24" applyFont="1" applyBorder="1"/>
    <xf numFmtId="44" fontId="33" fillId="0" borderId="0" xfId="0" applyNumberFormat="1" applyFont="1"/>
    <xf numFmtId="44" fontId="31" fillId="0" borderId="14" xfId="0" applyNumberFormat="1" applyFont="1" applyBorder="1"/>
    <xf numFmtId="0" fontId="5" fillId="0" borderId="15" xfId="20" applyFont="1" applyBorder="1" applyAlignment="1">
      <alignment horizontal="center" vertical="center"/>
      <protection/>
    </xf>
    <xf numFmtId="49" fontId="5" fillId="0" borderId="16" xfId="20" applyNumberFormat="1" applyFont="1" applyBorder="1" applyAlignment="1">
      <alignment horizontal="left" vertical="center"/>
      <protection/>
    </xf>
    <xf numFmtId="0" fontId="5" fillId="0" borderId="17" xfId="20" applyFont="1" applyBorder="1" applyAlignment="1">
      <alignment vertical="center"/>
      <protection/>
    </xf>
    <xf numFmtId="0" fontId="1" fillId="0" borderId="18" xfId="20" applyFont="1" applyBorder="1" applyAlignment="1">
      <alignment horizontal="center" vertical="center"/>
      <protection/>
    </xf>
    <xf numFmtId="0" fontId="1" fillId="0" borderId="18" xfId="20" applyFont="1" applyBorder="1" applyAlignment="1">
      <alignment horizontal="right" vertical="center"/>
      <protection/>
    </xf>
    <xf numFmtId="44" fontId="1" fillId="0" borderId="18" xfId="20" applyNumberFormat="1" applyFont="1" applyBorder="1" applyAlignment="1">
      <alignment horizontal="right" vertical="center"/>
      <protection/>
    </xf>
    <xf numFmtId="0" fontId="1" fillId="0" borderId="19" xfId="20" applyFont="1" applyBorder="1" applyAlignment="1">
      <alignment vertical="center"/>
      <protection/>
    </xf>
    <xf numFmtId="0" fontId="5" fillId="0" borderId="6" xfId="20" applyFont="1" applyBorder="1" applyAlignment="1">
      <alignment horizontal="center" vertical="center"/>
      <protection/>
    </xf>
    <xf numFmtId="49" fontId="5" fillId="0" borderId="6" xfId="20" applyNumberFormat="1" applyFont="1" applyBorder="1" applyAlignment="1">
      <alignment horizontal="left" vertical="center"/>
      <protection/>
    </xf>
    <xf numFmtId="0" fontId="5" fillId="0" borderId="13" xfId="20" applyFont="1" applyBorder="1" applyAlignment="1">
      <alignment vertical="center"/>
      <protection/>
    </xf>
    <xf numFmtId="0" fontId="1" fillId="0" borderId="20" xfId="20" applyFont="1" applyBorder="1" applyAlignment="1">
      <alignment horizontal="center" vertical="center"/>
      <protection/>
    </xf>
    <xf numFmtId="0" fontId="1" fillId="0" borderId="20" xfId="20" applyFont="1" applyBorder="1" applyAlignment="1">
      <alignment horizontal="right" vertical="center"/>
      <protection/>
    </xf>
    <xf numFmtId="44" fontId="1" fillId="0" borderId="20" xfId="20" applyNumberFormat="1" applyFont="1" applyBorder="1" applyAlignment="1">
      <alignment horizontal="right" vertical="center"/>
      <protection/>
    </xf>
    <xf numFmtId="0" fontId="1" fillId="0" borderId="21" xfId="20" applyFont="1" applyBorder="1" applyAlignment="1">
      <alignment vertical="center"/>
      <protection/>
    </xf>
    <xf numFmtId="0" fontId="1" fillId="0" borderId="6" xfId="20" applyFont="1" applyBorder="1" applyAlignment="1">
      <alignment horizontal="center"/>
      <protection/>
    </xf>
    <xf numFmtId="49" fontId="16" fillId="0" borderId="6" xfId="20" applyNumberFormat="1" applyFont="1" applyBorder="1" applyAlignment="1">
      <alignment horizontal="left"/>
      <protection/>
    </xf>
    <xf numFmtId="0" fontId="9" fillId="0" borderId="13" xfId="20" applyFont="1" applyBorder="1">
      <alignment/>
      <protection/>
    </xf>
    <xf numFmtId="0" fontId="1" fillId="0" borderId="20" xfId="20" applyFont="1" applyBorder="1" applyAlignment="1">
      <alignment horizontal="center"/>
      <protection/>
    </xf>
    <xf numFmtId="4" fontId="1" fillId="0" borderId="20" xfId="20" applyNumberFormat="1" applyFont="1" applyBorder="1" applyAlignment="1">
      <alignment horizontal="right"/>
      <protection/>
    </xf>
    <xf numFmtId="4" fontId="1" fillId="0" borderId="21" xfId="20" applyNumberFormat="1" applyFont="1" applyBorder="1" applyAlignment="1">
      <alignment horizontal="right"/>
      <protection/>
    </xf>
    <xf numFmtId="44" fontId="5" fillId="0" borderId="6" xfId="20" applyNumberFormat="1" applyFont="1" applyBorder="1">
      <alignment/>
      <protection/>
    </xf>
    <xf numFmtId="0" fontId="28" fillId="0" borderId="0" xfId="0" applyFont="1" applyAlignment="1">
      <alignment horizontal="left" vertical="top" wrapText="1"/>
    </xf>
    <xf numFmtId="0" fontId="10" fillId="0" borderId="0" xfId="0" applyFont="1" applyAlignment="1">
      <alignment horizontal="left" vertical="top" wrapText="1"/>
    </xf>
    <xf numFmtId="49" fontId="25" fillId="0" borderId="4" xfId="20" applyNumberFormat="1" applyFont="1" applyBorder="1" applyAlignment="1">
      <alignment horizontal="left" vertical="center"/>
      <protection/>
    </xf>
    <xf numFmtId="0" fontId="0" fillId="0" borderId="4" xfId="0" applyBorder="1" applyAlignment="1">
      <alignment vertical="center"/>
    </xf>
    <xf numFmtId="0" fontId="28" fillId="0" borderId="0" xfId="0" applyFont="1" applyAlignment="1">
      <alignment vertical="top" wrapText="1"/>
    </xf>
    <xf numFmtId="0" fontId="10" fillId="0" borderId="0" xfId="0" applyFont="1" applyAlignment="1">
      <alignment vertical="top" wrapText="1"/>
    </xf>
    <xf numFmtId="0" fontId="10" fillId="0" borderId="0" xfId="0" applyFont="1" applyAlignment="1">
      <alignment horizontal="left" vertical="top" wrapText="1"/>
    </xf>
    <xf numFmtId="0" fontId="25" fillId="0" borderId="7" xfId="0" applyFont="1" applyBorder="1" applyAlignment="1">
      <alignment vertical="center" wrapText="1"/>
    </xf>
    <xf numFmtId="0" fontId="25" fillId="0" borderId="12" xfId="0" applyFont="1" applyBorder="1" applyAlignment="1">
      <alignment vertical="center" wrapText="1"/>
    </xf>
    <xf numFmtId="0" fontId="25" fillId="0" borderId="22" xfId="0" applyFont="1" applyBorder="1" applyAlignment="1">
      <alignment vertical="center" wrapText="1"/>
    </xf>
    <xf numFmtId="0" fontId="25" fillId="0" borderId="23" xfId="0" applyFont="1" applyBorder="1" applyAlignment="1">
      <alignment vertical="center" wrapText="1"/>
    </xf>
    <xf numFmtId="0" fontId="25" fillId="0" borderId="24" xfId="0" applyFont="1" applyBorder="1" applyAlignment="1">
      <alignment vertical="center" wrapText="1"/>
    </xf>
    <xf numFmtId="0" fontId="25" fillId="0" borderId="25" xfId="0" applyFont="1" applyBorder="1" applyAlignment="1">
      <alignment vertical="center" wrapText="1"/>
    </xf>
    <xf numFmtId="0" fontId="31" fillId="2" borderId="13" xfId="0" applyFont="1" applyFill="1" applyBorder="1" applyAlignment="1">
      <alignment vertical="center" wrapText="1"/>
    </xf>
    <xf numFmtId="0" fontId="31" fillId="2" borderId="22" xfId="0" applyFont="1" applyFill="1" applyBorder="1" applyAlignment="1">
      <alignment horizontal="left" vertical="center"/>
    </xf>
    <xf numFmtId="0" fontId="31" fillId="2" borderId="25" xfId="0" applyFont="1" applyFill="1" applyBorder="1" applyAlignment="1">
      <alignment horizontal="left" vertical="center"/>
    </xf>
    <xf numFmtId="44" fontId="31" fillId="2" borderId="5" xfId="0" applyNumberFormat="1" applyFont="1" applyFill="1" applyBorder="1" applyAlignment="1">
      <alignment vertical="center" wrapText="1"/>
    </xf>
    <xf numFmtId="44" fontId="31" fillId="2" borderId="10" xfId="0" applyNumberFormat="1" applyFont="1" applyFill="1" applyBorder="1" applyAlignment="1">
      <alignment vertical="center" wrapText="1"/>
    </xf>
    <xf numFmtId="0" fontId="31" fillId="2" borderId="7" xfId="0" applyFont="1" applyFill="1" applyBorder="1" applyAlignment="1">
      <alignment horizontal="left" vertical="center" wrapText="1"/>
    </xf>
    <xf numFmtId="0" fontId="31" fillId="2" borderId="23" xfId="0" applyFont="1" applyFill="1" applyBorder="1" applyAlignment="1">
      <alignment horizontal="left" vertical="center" wrapText="1"/>
    </xf>
    <xf numFmtId="44" fontId="31" fillId="2" borderId="6" xfId="0" applyNumberFormat="1" applyFont="1" applyFill="1" applyBorder="1" applyAlignment="1">
      <alignment vertical="center" wrapText="1"/>
    </xf>
    <xf numFmtId="0" fontId="31" fillId="2" borderId="6" xfId="0" applyFont="1" applyFill="1" applyBorder="1" applyAlignment="1">
      <alignment vertical="center" wrapText="1"/>
    </xf>
    <xf numFmtId="0" fontId="31" fillId="2" borderId="7" xfId="0" applyFont="1" applyFill="1" applyBorder="1" applyAlignment="1">
      <alignment vertical="center" wrapText="1"/>
    </xf>
    <xf numFmtId="0" fontId="31" fillId="2" borderId="23" xfId="0" applyFont="1" applyFill="1" applyBorder="1" applyAlignment="1">
      <alignment vertical="center" wrapText="1"/>
    </xf>
    <xf numFmtId="0" fontId="2" fillId="0" borderId="0" xfId="20" applyAlignment="1">
      <alignment horizontal="left" vertical="center"/>
      <protection/>
    </xf>
    <xf numFmtId="0" fontId="3" fillId="0" borderId="0" xfId="20" applyFont="1" applyAlignment="1">
      <alignment horizontal="center"/>
      <protection/>
    </xf>
    <xf numFmtId="0" fontId="1" fillId="0" borderId="26" xfId="20" applyFont="1" applyBorder="1" applyAlignment="1">
      <alignment horizontal="center"/>
      <protection/>
    </xf>
    <xf numFmtId="0" fontId="1" fillId="0" borderId="27" xfId="20" applyFont="1" applyBorder="1" applyAlignment="1">
      <alignment horizontal="center"/>
      <protection/>
    </xf>
    <xf numFmtId="49" fontId="1" fillId="0" borderId="28" xfId="20" applyNumberFormat="1" applyFont="1" applyBorder="1" applyAlignment="1">
      <alignment horizontal="center"/>
      <protection/>
    </xf>
    <xf numFmtId="0" fontId="1" fillId="0" borderId="29" xfId="20" applyFont="1" applyBorder="1" applyAlignment="1">
      <alignment horizontal="center"/>
      <protection/>
    </xf>
    <xf numFmtId="0" fontId="1" fillId="0" borderId="4" xfId="20" applyFont="1" applyBorder="1" applyAlignment="1">
      <alignment horizontal="center" shrinkToFit="1"/>
      <protection/>
    </xf>
    <xf numFmtId="0" fontId="1" fillId="0" borderId="30" xfId="20" applyFont="1" applyBorder="1" applyAlignment="1">
      <alignment horizontal="center" shrinkToFit="1"/>
      <protection/>
    </xf>
    <xf numFmtId="49" fontId="18" fillId="0" borderId="23" xfId="20" applyNumberFormat="1" applyFont="1" applyBorder="1" applyAlignment="1">
      <alignment horizontal="left" vertical="center" shrinkToFit="1"/>
      <protection/>
    </xf>
    <xf numFmtId="49" fontId="18" fillId="0" borderId="24" xfId="20" applyNumberFormat="1" applyFont="1" applyBorder="1" applyAlignment="1">
      <alignment horizontal="left" vertical="center" shrinkToFit="1"/>
      <protection/>
    </xf>
    <xf numFmtId="49" fontId="18" fillId="0" borderId="25" xfId="20" applyNumberFormat="1" applyFont="1" applyBorder="1" applyAlignment="1">
      <alignment horizontal="left" vertical="center" shrinkToFit="1"/>
      <protection/>
    </xf>
    <xf numFmtId="4" fontId="7" fillId="0" borderId="6" xfId="20" applyNumberFormat="1" applyFont="1" applyBorder="1" applyAlignment="1" applyProtection="1">
      <alignment horizontal="right" vertical="top"/>
      <protection locked="0"/>
    </xf>
    <xf numFmtId="4" fontId="7" fillId="0" borderId="5" xfId="20" applyNumberFormat="1" applyFont="1" applyBorder="1" applyAlignment="1" applyProtection="1">
      <alignment horizontal="right" vertical="top"/>
      <protection locked="0"/>
    </xf>
    <xf numFmtId="4" fontId="7" fillId="0" borderId="5" xfId="20" applyNumberFormat="1" applyFont="1" applyBorder="1" applyAlignment="1" applyProtection="1">
      <alignment horizontal="right"/>
      <protection locked="0"/>
    </xf>
    <xf numFmtId="4" fontId="7" fillId="0" borderId="10" xfId="20" applyNumberFormat="1" applyFont="1" applyBorder="1" applyAlignment="1" applyProtection="1">
      <alignment horizontal="right" vertical="top"/>
      <protection locked="0"/>
    </xf>
  </cellXfs>
  <cellStyles count="11">
    <cellStyle name="Normal" xfId="0"/>
    <cellStyle name="Percent" xfId="15"/>
    <cellStyle name="Currency" xfId="16"/>
    <cellStyle name="Currency [0]" xfId="17"/>
    <cellStyle name="Comma" xfId="18"/>
    <cellStyle name="Comma [0]" xfId="19"/>
    <cellStyle name="normální_POL.XLS" xfId="20"/>
    <cellStyle name="měny" xfId="21"/>
    <cellStyle name="Hypertextový odkaz" xfId="22"/>
    <cellStyle name="Normální 2" xfId="23"/>
    <cellStyle name="Měna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MESERVER\cip\SPH\Fas&#225;da%20objekt%20&#269;.p.49\N&#225;kladov&#225;%20&#269;&#225;st%20komplet%20&#269;.p.49%2025.8.2014\N&#225;kladov&#225;%20&#269;&#225;st%20komplet%20&#269;.p.49\Oprava%20fas&#225;dy%20&#269;p.49%20-%20rozpo&#269;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efreshError="1">
        <row r="5">
          <cell r="A5" t="str">
            <v>01</v>
          </cell>
          <cell r="C5" t="str">
            <v>Oprava fasád a  úprava vstup.schodiště</v>
          </cell>
        </row>
        <row r="6">
          <cell r="G6">
            <v>0</v>
          </cell>
        </row>
        <row r="7">
          <cell r="A7" t="str">
            <v>20140049</v>
          </cell>
          <cell r="C7" t="str">
            <v>Pražský hrad  čp.49</v>
          </cell>
        </row>
        <row r="8">
          <cell r="C8" t="str">
            <v>Ing.Michal Janík</v>
          </cell>
        </row>
        <row r="30">
          <cell r="C30">
            <v>21</v>
          </cell>
        </row>
        <row r="32">
          <cell r="C32">
            <v>0</v>
          </cell>
        </row>
      </sheetData>
      <sheetData sheetId="1" refreshError="1">
        <row r="27">
          <cell r="E27">
            <v>1560693.5537508002</v>
          </cell>
          <cell r="F27">
            <v>377581.6288</v>
          </cell>
          <cell r="G27">
            <v>0</v>
          </cell>
          <cell r="H27">
            <v>41000</v>
          </cell>
          <cell r="I27">
            <v>25000</v>
          </cell>
        </row>
        <row r="40">
          <cell r="H40">
            <v>207015.8131436576</v>
          </cell>
        </row>
      </sheetData>
      <sheetData sheetId="2"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L30"/>
  <sheetViews>
    <sheetView workbookViewId="0" topLeftCell="A1">
      <selection activeCell="H31" sqref="H31"/>
    </sheetView>
  </sheetViews>
  <sheetFormatPr defaultColWidth="9.140625" defaultRowHeight="15"/>
  <cols>
    <col min="1" max="1" width="4.140625" style="0" customWidth="1"/>
    <col min="2" max="2" width="59.140625" style="0" customWidth="1"/>
    <col min="3" max="3" width="6.140625" style="0" customWidth="1"/>
    <col min="4" max="4" width="16.8515625" style="0" customWidth="1"/>
  </cols>
  <sheetData>
    <row r="1" ht="15.75" thickBot="1"/>
    <row r="2" spans="2:4" s="94" customFormat="1" ht="26.25" customHeight="1" thickTop="1">
      <c r="B2" s="91" t="s">
        <v>176</v>
      </c>
      <c r="C2" s="92"/>
      <c r="D2" s="93"/>
    </row>
    <row r="3" spans="2:4" s="94" customFormat="1" ht="15" customHeight="1">
      <c r="B3" s="95" t="s">
        <v>177</v>
      </c>
      <c r="C3" s="96"/>
      <c r="D3" s="97" t="s">
        <v>174</v>
      </c>
    </row>
    <row r="4" spans="2:4" s="99" customFormat="1" ht="29.25" customHeight="1" thickBot="1">
      <c r="B4" s="139" t="s">
        <v>23</v>
      </c>
      <c r="C4" s="140"/>
      <c r="D4" s="98" t="s">
        <v>175</v>
      </c>
    </row>
    <row r="5" spans="2:6" ht="14.1" customHeight="1" thickTop="1">
      <c r="B5" s="100"/>
      <c r="C5" s="100"/>
      <c r="D5" s="100"/>
      <c r="F5" s="101"/>
    </row>
    <row r="6" spans="2:12" ht="14.1" customHeight="1">
      <c r="B6" s="102" t="s">
        <v>159</v>
      </c>
      <c r="C6" s="103"/>
      <c r="D6" s="100"/>
      <c r="E6" s="100"/>
      <c r="K6" s="104"/>
      <c r="L6" s="101"/>
    </row>
    <row r="7" spans="2:12" s="105" customFormat="1" ht="87.75" customHeight="1">
      <c r="B7" s="141" t="s">
        <v>160</v>
      </c>
      <c r="C7" s="141"/>
      <c r="D7" s="141"/>
      <c r="E7" s="141"/>
      <c r="H7" s="106"/>
      <c r="K7" s="107"/>
      <c r="L7" s="108"/>
    </row>
    <row r="8" spans="2:12" s="105" customFormat="1" ht="52.5" customHeight="1">
      <c r="B8" s="141" t="s">
        <v>161</v>
      </c>
      <c r="C8" s="142"/>
      <c r="D8" s="142"/>
      <c r="E8" s="142"/>
      <c r="K8" s="107"/>
      <c r="L8" s="108"/>
    </row>
    <row r="9" spans="2:5" ht="42.75" customHeight="1">
      <c r="B9" s="141" t="s">
        <v>162</v>
      </c>
      <c r="C9" s="142"/>
      <c r="D9" s="142"/>
      <c r="E9" s="142"/>
    </row>
    <row r="10" spans="2:7" s="105" customFormat="1" ht="24" customHeight="1">
      <c r="B10" s="137" t="s">
        <v>163</v>
      </c>
      <c r="C10" s="143"/>
      <c r="D10" s="143"/>
      <c r="E10" s="109"/>
      <c r="F10" s="108"/>
      <c r="G10" s="110"/>
    </row>
    <row r="11" spans="2:7" s="105" customFormat="1" ht="14.1" customHeight="1">
      <c r="B11" s="137" t="s">
        <v>164</v>
      </c>
      <c r="C11" s="138"/>
      <c r="D11" s="138"/>
      <c r="E11" s="109"/>
      <c r="F11" s="108"/>
      <c r="G11" s="110"/>
    </row>
    <row r="12" ht="34.5" customHeight="1">
      <c r="G12" s="111"/>
    </row>
    <row r="13" spans="2:7" ht="15" customHeight="1">
      <c r="B13" s="144" t="s">
        <v>165</v>
      </c>
      <c r="C13" s="145"/>
      <c r="D13" s="146"/>
      <c r="G13" s="111"/>
    </row>
    <row r="14" spans="2:7" ht="15" customHeight="1">
      <c r="B14" s="147"/>
      <c r="C14" s="148"/>
      <c r="D14" s="149"/>
      <c r="G14" s="111"/>
    </row>
    <row r="15" spans="2:7" ht="15">
      <c r="B15" s="150" t="s">
        <v>178</v>
      </c>
      <c r="C15" s="151" t="s">
        <v>166</v>
      </c>
      <c r="D15" s="153">
        <f>'DR přízemí'!$G$86</f>
        <v>0</v>
      </c>
      <c r="G15" s="111"/>
    </row>
    <row r="16" spans="2:7" ht="15">
      <c r="B16" s="150"/>
      <c r="C16" s="152"/>
      <c r="D16" s="154"/>
      <c r="G16" s="111"/>
    </row>
    <row r="17" spans="2:7" ht="15">
      <c r="B17" s="155" t="s">
        <v>179</v>
      </c>
      <c r="C17" s="151" t="s">
        <v>167</v>
      </c>
      <c r="D17" s="153">
        <f>'DR jídelna'!$G$82</f>
        <v>0</v>
      </c>
      <c r="G17" s="111"/>
    </row>
    <row r="18" spans="2:7" ht="15">
      <c r="B18" s="156"/>
      <c r="C18" s="152"/>
      <c r="D18" s="154"/>
      <c r="G18" s="111"/>
    </row>
    <row r="19" spans="2:7" ht="15">
      <c r="B19" s="159" t="s">
        <v>180</v>
      </c>
      <c r="C19" s="151" t="s">
        <v>168</v>
      </c>
      <c r="D19" s="153">
        <f>'DR 1.patro'!$G$85</f>
        <v>0</v>
      </c>
      <c r="G19" s="111"/>
    </row>
    <row r="20" spans="2:7" ht="15">
      <c r="B20" s="160"/>
      <c r="C20" s="152"/>
      <c r="D20" s="154"/>
      <c r="G20" s="111"/>
    </row>
    <row r="21" spans="2:7" ht="15">
      <c r="B21" s="150" t="s">
        <v>181</v>
      </c>
      <c r="C21" s="151" t="s">
        <v>169</v>
      </c>
      <c r="D21" s="157">
        <f>'DR 2.patro'!$G$96</f>
        <v>0</v>
      </c>
      <c r="G21" s="111"/>
    </row>
    <row r="22" spans="2:7" ht="15">
      <c r="B22" s="150"/>
      <c r="C22" s="152"/>
      <c r="D22" s="158"/>
      <c r="G22" s="111"/>
    </row>
    <row r="23" spans="2:7" ht="15">
      <c r="B23" s="150" t="s">
        <v>182</v>
      </c>
      <c r="C23" s="151" t="s">
        <v>170</v>
      </c>
      <c r="D23" s="157">
        <f>'DR 3.patro'!$G$76</f>
        <v>0</v>
      </c>
      <c r="G23" s="111"/>
    </row>
    <row r="24" spans="2:7" ht="15">
      <c r="B24" s="150"/>
      <c r="C24" s="152"/>
      <c r="D24" s="158"/>
      <c r="G24" s="111"/>
    </row>
    <row r="25" ht="15">
      <c r="G25" s="111"/>
    </row>
    <row r="26" spans="2:12" ht="15">
      <c r="B26" s="112" t="s">
        <v>171</v>
      </c>
      <c r="C26" s="112"/>
      <c r="D26" s="113">
        <f>SUM(D15:D24)</f>
        <v>0</v>
      </c>
      <c r="L26" s="111"/>
    </row>
    <row r="27" spans="2:7" ht="15">
      <c r="B27" s="112"/>
      <c r="C27" s="112"/>
      <c r="D27" s="112"/>
      <c r="G27" s="111"/>
    </row>
    <row r="28" spans="2:7" ht="15">
      <c r="B28" s="112" t="s">
        <v>172</v>
      </c>
      <c r="C28" s="112"/>
      <c r="D28" s="114">
        <f>D26*0.21</f>
        <v>0</v>
      </c>
      <c r="G28" s="111"/>
    </row>
    <row r="29" spans="2:7" ht="15.75" thickBot="1">
      <c r="B29" s="112"/>
      <c r="C29" s="112"/>
      <c r="D29" s="112"/>
      <c r="G29" s="111"/>
    </row>
    <row r="30" spans="2:7" ht="15.75" thickBot="1">
      <c r="B30" s="112" t="s">
        <v>173</v>
      </c>
      <c r="C30" s="112"/>
      <c r="D30" s="115">
        <f>SUM(D26:D28)</f>
        <v>0</v>
      </c>
      <c r="G30" s="111"/>
    </row>
  </sheetData>
  <sheetProtection password="C446" sheet="1" objects="1" scenarios="1" selectLockedCells="1" selectUnlockedCells="1"/>
  <mergeCells count="22">
    <mergeCell ref="B23:B24"/>
    <mergeCell ref="C23:C24"/>
    <mergeCell ref="D23:D24"/>
    <mergeCell ref="B19:B20"/>
    <mergeCell ref="C19:C20"/>
    <mergeCell ref="D19:D20"/>
    <mergeCell ref="B21:B22"/>
    <mergeCell ref="C21:C22"/>
    <mergeCell ref="D21:D22"/>
    <mergeCell ref="B13:D14"/>
    <mergeCell ref="B15:B16"/>
    <mergeCell ref="C15:C16"/>
    <mergeCell ref="D15:D16"/>
    <mergeCell ref="B17:B18"/>
    <mergeCell ref="C17:C18"/>
    <mergeCell ref="D17:D18"/>
    <mergeCell ref="B11:D11"/>
    <mergeCell ref="B4:C4"/>
    <mergeCell ref="B7:E7"/>
    <mergeCell ref="B8:E8"/>
    <mergeCell ref="B9:E9"/>
    <mergeCell ref="B10:D1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CS98"/>
  <sheetViews>
    <sheetView showZeros="0" zoomScale="110" zoomScaleNormal="110" workbookViewId="0" topLeftCell="A4">
      <selection activeCell="F81" sqref="F81"/>
    </sheetView>
  </sheetViews>
  <sheetFormatPr defaultColWidth="9.140625" defaultRowHeight="15"/>
  <cols>
    <col min="1" max="1" width="4.421875" style="1" customWidth="1"/>
    <col min="2" max="2" width="12.8515625" style="1" customWidth="1"/>
    <col min="3" max="3" width="39.8515625" style="1" customWidth="1"/>
    <col min="4" max="4" width="3.28125" style="1" customWidth="1"/>
    <col min="5" max="5" width="7.7109375" style="19" customWidth="1"/>
    <col min="6" max="7" width="15.140625" style="1" customWidth="1"/>
    <col min="8" max="8" width="7.421875" style="1" customWidth="1"/>
    <col min="9" max="9" width="8.28125" style="40" customWidth="1"/>
    <col min="10" max="10" width="45.28125" style="1" customWidth="1"/>
    <col min="11" max="16384" width="9.140625" style="1" customWidth="1"/>
  </cols>
  <sheetData>
    <row r="2" spans="1:7" ht="15">
      <c r="A2" s="162" t="s">
        <v>23</v>
      </c>
      <c r="B2" s="162"/>
      <c r="C2" s="162"/>
      <c r="D2" s="162"/>
      <c r="E2" s="162"/>
      <c r="F2" s="162"/>
      <c r="G2" s="162"/>
    </row>
    <row r="3" spans="1:7" ht="14.25" customHeight="1" thickBot="1">
      <c r="A3" s="2"/>
      <c r="B3" s="3"/>
      <c r="C3" s="4"/>
      <c r="D3" s="4"/>
      <c r="E3" s="5"/>
      <c r="F3" s="4"/>
      <c r="G3" s="58">
        <v>43552</v>
      </c>
    </row>
    <row r="4" spans="1:7" ht="13.5" thickTop="1">
      <c r="A4" s="163" t="s">
        <v>0</v>
      </c>
      <c r="B4" s="164"/>
      <c r="C4" s="6" t="s">
        <v>54</v>
      </c>
      <c r="D4" s="7"/>
      <c r="E4" s="8" t="s">
        <v>1</v>
      </c>
      <c r="F4" s="9" t="s">
        <v>34</v>
      </c>
      <c r="G4" s="10"/>
    </row>
    <row r="5" spans="1:9" ht="13.5" thickBot="1">
      <c r="A5" s="165" t="s">
        <v>2</v>
      </c>
      <c r="B5" s="166"/>
      <c r="C5" s="11"/>
      <c r="D5" s="12"/>
      <c r="E5" s="167"/>
      <c r="F5" s="167"/>
      <c r="G5" s="168"/>
      <c r="H5" s="67"/>
      <c r="I5" s="46"/>
    </row>
    <row r="6" spans="1:9" ht="13.5" thickTop="1">
      <c r="A6" s="41"/>
      <c r="B6" s="26"/>
      <c r="C6" s="42"/>
      <c r="D6" s="2"/>
      <c r="E6" s="43"/>
      <c r="F6" s="43"/>
      <c r="G6" s="43"/>
      <c r="H6" s="67"/>
      <c r="I6" s="46"/>
    </row>
    <row r="7" spans="1:9" ht="13.5" thickBot="1">
      <c r="A7" s="41"/>
      <c r="B7" s="26"/>
      <c r="C7" s="42"/>
      <c r="D7" s="2"/>
      <c r="E7" s="43"/>
      <c r="F7" s="43"/>
      <c r="G7" s="43"/>
      <c r="I7" s="46"/>
    </row>
    <row r="8" spans="1:9" s="70" customFormat="1" ht="20.1" customHeight="1" thickBot="1">
      <c r="A8" s="116" t="s">
        <v>9</v>
      </c>
      <c r="B8" s="117" t="s">
        <v>10</v>
      </c>
      <c r="C8" s="118" t="s">
        <v>158</v>
      </c>
      <c r="D8" s="119"/>
      <c r="E8" s="120"/>
      <c r="F8" s="121"/>
      <c r="G8" s="122"/>
      <c r="I8" s="71"/>
    </row>
    <row r="9" spans="1:7" s="40" customFormat="1" ht="11.25">
      <c r="A9" s="60" t="s">
        <v>3</v>
      </c>
      <c r="B9" s="61" t="s">
        <v>20</v>
      </c>
      <c r="C9" s="61" t="s">
        <v>4</v>
      </c>
      <c r="D9" s="61" t="s">
        <v>5</v>
      </c>
      <c r="E9" s="61" t="s">
        <v>6</v>
      </c>
      <c r="F9" s="61" t="s">
        <v>7</v>
      </c>
      <c r="G9" s="62" t="s">
        <v>8</v>
      </c>
    </row>
    <row r="10" spans="1:9" s="70" customFormat="1" ht="20.1" customHeight="1">
      <c r="A10" s="123" t="s">
        <v>9</v>
      </c>
      <c r="B10" s="124" t="s">
        <v>42</v>
      </c>
      <c r="C10" s="125" t="s">
        <v>56</v>
      </c>
      <c r="D10" s="126"/>
      <c r="E10" s="127" t="s">
        <v>16</v>
      </c>
      <c r="F10" s="128">
        <f>SUM(G12:G26)</f>
        <v>0</v>
      </c>
      <c r="G10" s="129"/>
      <c r="H10" s="72"/>
      <c r="I10" s="71"/>
    </row>
    <row r="11" spans="1:97" s="22" customFormat="1" ht="15" customHeight="1">
      <c r="A11" s="78"/>
      <c r="B11" s="169" t="s">
        <v>49</v>
      </c>
      <c r="C11" s="170"/>
      <c r="D11" s="170"/>
      <c r="E11" s="170"/>
      <c r="F11" s="170"/>
      <c r="G11" s="171"/>
      <c r="I11" s="47"/>
      <c r="AS11" s="22">
        <v>1</v>
      </c>
      <c r="AT11" s="22">
        <f aca="true" t="shared" si="0" ref="AT11:AT26">IF(AS11=1,G11,0)</f>
        <v>0</v>
      </c>
      <c r="AU11" s="22">
        <f aca="true" t="shared" si="1" ref="AU11:AU26">IF(AS11=2,G11,0)</f>
        <v>0</v>
      </c>
      <c r="AV11" s="22">
        <f aca="true" t="shared" si="2" ref="AV11:AV26">IF(AS11=3,G11,0)</f>
        <v>0</v>
      </c>
      <c r="AW11" s="22">
        <f aca="true" t="shared" si="3" ref="AW11:AW26">IF(AS11=4,G11,0)</f>
        <v>0</v>
      </c>
      <c r="AX11" s="22">
        <f aca="true" t="shared" si="4" ref="AX11:AX26">IF(AS11=5,G11,0)</f>
        <v>0</v>
      </c>
      <c r="BT11" s="23">
        <v>11</v>
      </c>
      <c r="BU11" s="23">
        <v>3</v>
      </c>
      <c r="CS11" s="22">
        <v>0</v>
      </c>
    </row>
    <row r="12" spans="1:97" s="22" customFormat="1" ht="22.5">
      <c r="A12" s="57">
        <v>1</v>
      </c>
      <c r="B12" s="65"/>
      <c r="C12" s="35" t="s">
        <v>67</v>
      </c>
      <c r="D12" s="66" t="s">
        <v>19</v>
      </c>
      <c r="E12" s="82">
        <v>1</v>
      </c>
      <c r="F12" s="172">
        <v>0</v>
      </c>
      <c r="G12" s="25">
        <f aca="true" t="shared" si="5" ref="G12:G23">E12*(F12+I12)</f>
        <v>0</v>
      </c>
      <c r="I12" s="47"/>
      <c r="J12" s="77"/>
      <c r="AS12" s="22">
        <v>1</v>
      </c>
      <c r="AT12" s="22">
        <f t="shared" si="0"/>
        <v>0</v>
      </c>
      <c r="AU12" s="22">
        <f t="shared" si="1"/>
        <v>0</v>
      </c>
      <c r="AV12" s="22">
        <f t="shared" si="2"/>
        <v>0</v>
      </c>
      <c r="AW12" s="22">
        <f t="shared" si="3"/>
        <v>0</v>
      </c>
      <c r="AX12" s="22">
        <f t="shared" si="4"/>
        <v>0</v>
      </c>
      <c r="BT12" s="23">
        <v>11</v>
      </c>
      <c r="BU12" s="23">
        <v>3</v>
      </c>
      <c r="CS12" s="22">
        <v>0</v>
      </c>
    </row>
    <row r="13" spans="1:97" s="22" customFormat="1" ht="15">
      <c r="A13" s="57">
        <v>2</v>
      </c>
      <c r="B13" s="65"/>
      <c r="C13" s="35" t="s">
        <v>28</v>
      </c>
      <c r="D13" s="66" t="s">
        <v>19</v>
      </c>
      <c r="E13" s="82">
        <v>5</v>
      </c>
      <c r="F13" s="172">
        <v>0</v>
      </c>
      <c r="G13" s="25">
        <f t="shared" si="5"/>
        <v>0</v>
      </c>
      <c r="I13" s="47"/>
      <c r="AS13" s="22">
        <v>1</v>
      </c>
      <c r="AT13" s="22">
        <f t="shared" si="0"/>
        <v>0</v>
      </c>
      <c r="AU13" s="22">
        <f t="shared" si="1"/>
        <v>0</v>
      </c>
      <c r="AV13" s="22">
        <f t="shared" si="2"/>
        <v>0</v>
      </c>
      <c r="AW13" s="22">
        <f t="shared" si="3"/>
        <v>0</v>
      </c>
      <c r="AX13" s="22">
        <f t="shared" si="4"/>
        <v>0</v>
      </c>
      <c r="BT13" s="23">
        <v>11</v>
      </c>
      <c r="BU13" s="23">
        <v>3</v>
      </c>
      <c r="CS13" s="22">
        <v>0</v>
      </c>
    </row>
    <row r="14" spans="1:97" s="22" customFormat="1" ht="15">
      <c r="A14" s="57">
        <v>3</v>
      </c>
      <c r="B14" s="34"/>
      <c r="C14" s="35" t="s">
        <v>30</v>
      </c>
      <c r="D14" s="20" t="s">
        <v>19</v>
      </c>
      <c r="E14" s="81">
        <v>1</v>
      </c>
      <c r="F14" s="172">
        <v>0</v>
      </c>
      <c r="G14" s="24">
        <f>E14*(F14+I14)</f>
        <v>0</v>
      </c>
      <c r="I14" s="47"/>
      <c r="AS14" s="22">
        <v>1</v>
      </c>
      <c r="AT14" s="22">
        <f>IF(AS14=1,G14,0)</f>
        <v>0</v>
      </c>
      <c r="AU14" s="22">
        <f>IF(AS14=2,G14,0)</f>
        <v>0</v>
      </c>
      <c r="AV14" s="22">
        <f>IF(AS14=3,G14,0)</f>
        <v>0</v>
      </c>
      <c r="AW14" s="22">
        <f>IF(AS14=4,G14,0)</f>
        <v>0</v>
      </c>
      <c r="AX14" s="22">
        <f>IF(AS14=5,G14,0)</f>
        <v>0</v>
      </c>
      <c r="BT14" s="23">
        <v>11</v>
      </c>
      <c r="BU14" s="23">
        <v>3</v>
      </c>
      <c r="CS14" s="22">
        <v>0</v>
      </c>
    </row>
    <row r="15" spans="1:97" s="22" customFormat="1" ht="22.5">
      <c r="A15" s="57">
        <v>4</v>
      </c>
      <c r="B15" s="34"/>
      <c r="C15" s="35" t="s">
        <v>31</v>
      </c>
      <c r="D15" s="20" t="s">
        <v>19</v>
      </c>
      <c r="E15" s="81">
        <v>3</v>
      </c>
      <c r="F15" s="172">
        <v>0</v>
      </c>
      <c r="G15" s="24">
        <f>E15*(F15+I15)</f>
        <v>0</v>
      </c>
      <c r="I15" s="47"/>
      <c r="AS15" s="22">
        <v>1</v>
      </c>
      <c r="AT15" s="22">
        <f>IF(AS15=1,G15,0)</f>
        <v>0</v>
      </c>
      <c r="AU15" s="22">
        <f>IF(AS15=2,G15,0)</f>
        <v>0</v>
      </c>
      <c r="AV15" s="22">
        <f>IF(AS15=3,G15,0)</f>
        <v>0</v>
      </c>
      <c r="AW15" s="22">
        <f>IF(AS15=4,G15,0)</f>
        <v>0</v>
      </c>
      <c r="AX15" s="22">
        <f>IF(AS15=5,G15,0)</f>
        <v>0</v>
      </c>
      <c r="BT15" s="23">
        <v>11</v>
      </c>
      <c r="BU15" s="23">
        <v>3</v>
      </c>
      <c r="CS15" s="22">
        <v>0</v>
      </c>
    </row>
    <row r="16" spans="1:97" s="22" customFormat="1" ht="15">
      <c r="A16" s="57">
        <v>5</v>
      </c>
      <c r="B16" s="34"/>
      <c r="C16" s="35" t="s">
        <v>92</v>
      </c>
      <c r="D16" s="20" t="s">
        <v>19</v>
      </c>
      <c r="E16" s="81">
        <v>56</v>
      </c>
      <c r="F16" s="172">
        <v>0</v>
      </c>
      <c r="G16" s="24">
        <f>E16*(F16+I16)</f>
        <v>0</v>
      </c>
      <c r="I16" s="47"/>
      <c r="AS16" s="22">
        <v>1</v>
      </c>
      <c r="AT16" s="22">
        <f>IF(AS16=1,G16,0)</f>
        <v>0</v>
      </c>
      <c r="AU16" s="22">
        <f>IF(AS16=2,G16,0)</f>
        <v>0</v>
      </c>
      <c r="AV16" s="22">
        <f>IF(AS16=3,G16,0)</f>
        <v>0</v>
      </c>
      <c r="AW16" s="22">
        <f>IF(AS16=4,G16,0)</f>
        <v>0</v>
      </c>
      <c r="AX16" s="22">
        <f>IF(AS16=5,G16,0)</f>
        <v>0</v>
      </c>
      <c r="BT16" s="23">
        <v>11</v>
      </c>
      <c r="BU16" s="23">
        <v>3</v>
      </c>
      <c r="CS16" s="22">
        <v>0</v>
      </c>
    </row>
    <row r="17" spans="1:97" s="22" customFormat="1" ht="22.5">
      <c r="A17" s="57">
        <v>6</v>
      </c>
      <c r="B17" s="75"/>
      <c r="C17" s="36" t="s">
        <v>93</v>
      </c>
      <c r="D17" s="66" t="s">
        <v>19</v>
      </c>
      <c r="E17" s="82">
        <v>27</v>
      </c>
      <c r="F17" s="172">
        <v>0</v>
      </c>
      <c r="G17" s="25">
        <f>E17*(F17+I17)</f>
        <v>0</v>
      </c>
      <c r="H17" s="68"/>
      <c r="I17" s="47"/>
      <c r="AS17" s="22">
        <v>1</v>
      </c>
      <c r="AT17" s="22">
        <f>IF(AS17=1,G17,0)</f>
        <v>0</v>
      </c>
      <c r="AU17" s="22">
        <f>IF(AS17=2,G17,0)</f>
        <v>0</v>
      </c>
      <c r="AV17" s="22">
        <f>IF(AS17=3,G17,0)</f>
        <v>0</v>
      </c>
      <c r="AW17" s="22">
        <f>IF(AS17=4,G17,0)</f>
        <v>0</v>
      </c>
      <c r="AX17" s="22">
        <f>IF(AS17=5,G17,0)</f>
        <v>0</v>
      </c>
      <c r="BT17" s="23">
        <v>11</v>
      </c>
      <c r="BU17" s="23">
        <v>3</v>
      </c>
      <c r="CS17" s="22">
        <v>0</v>
      </c>
    </row>
    <row r="18" spans="1:97" s="22" customFormat="1" ht="22.5">
      <c r="A18" s="57">
        <v>7</v>
      </c>
      <c r="B18" s="75"/>
      <c r="C18" s="36" t="s">
        <v>94</v>
      </c>
      <c r="D18" s="66" t="s">
        <v>19</v>
      </c>
      <c r="E18" s="82">
        <v>2</v>
      </c>
      <c r="F18" s="172">
        <v>0</v>
      </c>
      <c r="G18" s="25">
        <f>E18*(F18+I18)</f>
        <v>0</v>
      </c>
      <c r="H18" s="68"/>
      <c r="I18" s="47"/>
      <c r="AS18" s="22">
        <v>1</v>
      </c>
      <c r="AT18" s="22">
        <f>IF(AS18=1,G18,0)</f>
        <v>0</v>
      </c>
      <c r="AU18" s="22">
        <f>IF(AS18=2,G18,0)</f>
        <v>0</v>
      </c>
      <c r="AV18" s="22">
        <f>IF(AS18=3,G18,0)</f>
        <v>0</v>
      </c>
      <c r="AW18" s="22">
        <f>IF(AS18=4,G18,0)</f>
        <v>0</v>
      </c>
      <c r="AX18" s="22">
        <f>IF(AS18=5,G18,0)</f>
        <v>0</v>
      </c>
      <c r="BT18" s="23">
        <v>11</v>
      </c>
      <c r="BU18" s="23">
        <v>3</v>
      </c>
      <c r="CS18" s="22">
        <v>0</v>
      </c>
    </row>
    <row r="19" spans="1:97" s="22" customFormat="1" ht="22.5">
      <c r="A19" s="57">
        <v>8</v>
      </c>
      <c r="B19" s="65"/>
      <c r="C19" s="35" t="s">
        <v>29</v>
      </c>
      <c r="D19" s="66" t="s">
        <v>19</v>
      </c>
      <c r="E19" s="82">
        <v>1</v>
      </c>
      <c r="F19" s="172">
        <v>0</v>
      </c>
      <c r="G19" s="25">
        <f aca="true" t="shared" si="6" ref="G19">E19*(F19+I19)</f>
        <v>0</v>
      </c>
      <c r="I19" s="47"/>
      <c r="AS19" s="22">
        <v>1</v>
      </c>
      <c r="AT19" s="22">
        <f aca="true" t="shared" si="7" ref="AT19:AT20">IF(AS19=1,G19,0)</f>
        <v>0</v>
      </c>
      <c r="AU19" s="22">
        <f aca="true" t="shared" si="8" ref="AU19:AU20">IF(AS19=2,G19,0)</f>
        <v>0</v>
      </c>
      <c r="AV19" s="22">
        <f aca="true" t="shared" si="9" ref="AV19:AV20">IF(AS19=3,G19,0)</f>
        <v>0</v>
      </c>
      <c r="AW19" s="22">
        <f aca="true" t="shared" si="10" ref="AW19:AW20">IF(AS19=4,G19,0)</f>
        <v>0</v>
      </c>
      <c r="AX19" s="22">
        <f aca="true" t="shared" si="11" ref="AX19:AX20">IF(AS19=5,G19,0)</f>
        <v>0</v>
      </c>
      <c r="BT19" s="23">
        <v>11</v>
      </c>
      <c r="BU19" s="23">
        <v>3</v>
      </c>
      <c r="CS19" s="22">
        <v>0</v>
      </c>
    </row>
    <row r="20" spans="1:97" s="22" customFormat="1" ht="15" customHeight="1">
      <c r="A20" s="78"/>
      <c r="B20" s="169" t="s">
        <v>50</v>
      </c>
      <c r="C20" s="170"/>
      <c r="D20" s="170"/>
      <c r="E20" s="170"/>
      <c r="F20" s="170"/>
      <c r="G20" s="171"/>
      <c r="I20" s="47"/>
      <c r="AS20" s="22">
        <v>1</v>
      </c>
      <c r="AT20" s="22">
        <f t="shared" si="7"/>
        <v>0</v>
      </c>
      <c r="AU20" s="22">
        <f t="shared" si="8"/>
        <v>0</v>
      </c>
      <c r="AV20" s="22">
        <f t="shared" si="9"/>
        <v>0</v>
      </c>
      <c r="AW20" s="22">
        <f t="shared" si="10"/>
        <v>0</v>
      </c>
      <c r="AX20" s="22">
        <f t="shared" si="11"/>
        <v>0</v>
      </c>
      <c r="BT20" s="23">
        <v>11</v>
      </c>
      <c r="BU20" s="23">
        <v>3</v>
      </c>
      <c r="CS20" s="22">
        <v>0</v>
      </c>
    </row>
    <row r="21" spans="1:97" ht="15">
      <c r="A21" s="57">
        <v>9</v>
      </c>
      <c r="B21" s="75"/>
      <c r="C21" s="59" t="s">
        <v>76</v>
      </c>
      <c r="D21" s="55" t="s">
        <v>19</v>
      </c>
      <c r="E21" s="83">
        <v>1</v>
      </c>
      <c r="F21" s="172">
        <v>0</v>
      </c>
      <c r="G21" s="25">
        <f t="shared" si="5"/>
        <v>0</v>
      </c>
      <c r="I21" s="47"/>
      <c r="AS21" s="1">
        <v>1</v>
      </c>
      <c r="AT21" s="1">
        <f t="shared" si="0"/>
        <v>0</v>
      </c>
      <c r="AU21" s="1">
        <f t="shared" si="1"/>
        <v>0</v>
      </c>
      <c r="AV21" s="1">
        <f t="shared" si="2"/>
        <v>0</v>
      </c>
      <c r="AW21" s="1">
        <f t="shared" si="3"/>
        <v>0</v>
      </c>
      <c r="AX21" s="1">
        <f t="shared" si="4"/>
        <v>0</v>
      </c>
      <c r="BT21" s="17">
        <v>11</v>
      </c>
      <c r="BU21" s="17">
        <v>3</v>
      </c>
      <c r="CS21" s="1">
        <v>0</v>
      </c>
    </row>
    <row r="22" spans="1:97" ht="22.5">
      <c r="A22" s="57">
        <v>10</v>
      </c>
      <c r="B22" s="54"/>
      <c r="C22" s="59" t="s">
        <v>77</v>
      </c>
      <c r="D22" s="66" t="s">
        <v>19</v>
      </c>
      <c r="E22" s="82">
        <v>1</v>
      </c>
      <c r="F22" s="172">
        <v>0</v>
      </c>
      <c r="G22" s="56">
        <f t="shared" si="5"/>
        <v>0</v>
      </c>
      <c r="I22" s="47"/>
      <c r="AS22" s="1">
        <v>1</v>
      </c>
      <c r="AT22" s="1">
        <f t="shared" si="0"/>
        <v>0</v>
      </c>
      <c r="AU22" s="1">
        <f t="shared" si="1"/>
        <v>0</v>
      </c>
      <c r="AV22" s="1">
        <f t="shared" si="2"/>
        <v>0</v>
      </c>
      <c r="AW22" s="1">
        <f t="shared" si="3"/>
        <v>0</v>
      </c>
      <c r="AX22" s="1">
        <f t="shared" si="4"/>
        <v>0</v>
      </c>
      <c r="BT22" s="17">
        <v>11</v>
      </c>
      <c r="BU22" s="17">
        <v>3</v>
      </c>
      <c r="CS22" s="1">
        <v>0</v>
      </c>
    </row>
    <row r="23" spans="1:97" ht="15">
      <c r="A23" s="57">
        <v>11</v>
      </c>
      <c r="B23" s="34"/>
      <c r="C23" s="35" t="s">
        <v>33</v>
      </c>
      <c r="D23" s="20" t="s">
        <v>19</v>
      </c>
      <c r="E23" s="81">
        <v>1</v>
      </c>
      <c r="F23" s="172">
        <v>0</v>
      </c>
      <c r="G23" s="24">
        <f t="shared" si="5"/>
        <v>0</v>
      </c>
      <c r="I23" s="47"/>
      <c r="AS23" s="1">
        <v>1</v>
      </c>
      <c r="AT23" s="1">
        <f t="shared" si="0"/>
        <v>0</v>
      </c>
      <c r="AU23" s="1">
        <f t="shared" si="1"/>
        <v>0</v>
      </c>
      <c r="AV23" s="1">
        <f t="shared" si="2"/>
        <v>0</v>
      </c>
      <c r="AW23" s="1">
        <f t="shared" si="3"/>
        <v>0</v>
      </c>
      <c r="AX23" s="1">
        <f t="shared" si="4"/>
        <v>0</v>
      </c>
      <c r="BT23" s="17">
        <v>11</v>
      </c>
      <c r="BU23" s="17">
        <v>3</v>
      </c>
      <c r="CS23" s="1">
        <v>0</v>
      </c>
    </row>
    <row r="24" spans="1:97" s="22" customFormat="1" ht="22.5">
      <c r="A24" s="57">
        <v>12</v>
      </c>
      <c r="B24" s="14"/>
      <c r="C24" s="15" t="s">
        <v>82</v>
      </c>
      <c r="D24" s="20" t="s">
        <v>19</v>
      </c>
      <c r="E24" s="81">
        <v>8</v>
      </c>
      <c r="F24" s="172">
        <v>0</v>
      </c>
      <c r="G24" s="24">
        <f>E24*(F24+I24)</f>
        <v>0</v>
      </c>
      <c r="I24" s="47"/>
      <c r="AS24" s="22">
        <v>1</v>
      </c>
      <c r="AT24" s="22">
        <f t="shared" si="0"/>
        <v>0</v>
      </c>
      <c r="AU24" s="22">
        <f t="shared" si="1"/>
        <v>0</v>
      </c>
      <c r="AV24" s="22">
        <f t="shared" si="2"/>
        <v>0</v>
      </c>
      <c r="AW24" s="22">
        <f t="shared" si="3"/>
        <v>0</v>
      </c>
      <c r="AX24" s="22">
        <f t="shared" si="4"/>
        <v>0</v>
      </c>
      <c r="BT24" s="23">
        <v>11</v>
      </c>
      <c r="BU24" s="23">
        <v>3</v>
      </c>
      <c r="CS24" s="22">
        <v>0</v>
      </c>
    </row>
    <row r="25" spans="1:97" s="22" customFormat="1" ht="15">
      <c r="A25" s="57">
        <v>13</v>
      </c>
      <c r="B25" s="34"/>
      <c r="C25" s="35" t="s">
        <v>32</v>
      </c>
      <c r="D25" s="20" t="s">
        <v>19</v>
      </c>
      <c r="E25" s="81">
        <v>8</v>
      </c>
      <c r="F25" s="172">
        <v>0</v>
      </c>
      <c r="G25" s="24">
        <f aca="true" t="shared" si="12" ref="G25:G26">E25*(F25+I25)</f>
        <v>0</v>
      </c>
      <c r="I25" s="47"/>
      <c r="AS25" s="22">
        <v>1</v>
      </c>
      <c r="AT25" s="22">
        <f t="shared" si="0"/>
        <v>0</v>
      </c>
      <c r="AU25" s="22">
        <f t="shared" si="1"/>
        <v>0</v>
      </c>
      <c r="AV25" s="22">
        <f t="shared" si="2"/>
        <v>0</v>
      </c>
      <c r="AW25" s="22">
        <f t="shared" si="3"/>
        <v>0</v>
      </c>
      <c r="AX25" s="22">
        <f t="shared" si="4"/>
        <v>0</v>
      </c>
      <c r="BT25" s="23">
        <v>11</v>
      </c>
      <c r="BU25" s="23">
        <v>3</v>
      </c>
      <c r="CS25" s="22">
        <v>0</v>
      </c>
    </row>
    <row r="26" spans="1:97" s="22" customFormat="1" ht="15">
      <c r="A26" s="57">
        <v>14</v>
      </c>
      <c r="B26" s="34"/>
      <c r="C26" s="35" t="s">
        <v>38</v>
      </c>
      <c r="D26" s="20" t="s">
        <v>19</v>
      </c>
      <c r="E26" s="81">
        <v>8</v>
      </c>
      <c r="F26" s="172">
        <v>0</v>
      </c>
      <c r="G26" s="24">
        <f t="shared" si="12"/>
        <v>0</v>
      </c>
      <c r="I26" s="47"/>
      <c r="AS26" s="22">
        <v>1</v>
      </c>
      <c r="AT26" s="22">
        <f t="shared" si="0"/>
        <v>0</v>
      </c>
      <c r="AU26" s="22">
        <f t="shared" si="1"/>
        <v>0</v>
      </c>
      <c r="AV26" s="22">
        <f t="shared" si="2"/>
        <v>0</v>
      </c>
      <c r="AW26" s="22">
        <f t="shared" si="3"/>
        <v>0</v>
      </c>
      <c r="AX26" s="22">
        <f t="shared" si="4"/>
        <v>0</v>
      </c>
      <c r="BT26" s="23">
        <v>11</v>
      </c>
      <c r="BU26" s="23">
        <v>3</v>
      </c>
      <c r="CS26" s="22">
        <v>0</v>
      </c>
    </row>
    <row r="27" spans="1:9" s="70" customFormat="1" ht="20.1" customHeight="1">
      <c r="A27" s="123" t="s">
        <v>9</v>
      </c>
      <c r="B27" s="124" t="s">
        <v>43</v>
      </c>
      <c r="C27" s="125" t="s">
        <v>15</v>
      </c>
      <c r="D27" s="126"/>
      <c r="E27" s="127" t="s">
        <v>16</v>
      </c>
      <c r="F27" s="128">
        <f>SUM(G28:G29)</f>
        <v>0</v>
      </c>
      <c r="G27" s="129"/>
      <c r="H27" s="72"/>
      <c r="I27" s="71"/>
    </row>
    <row r="28" spans="1:97" s="22" customFormat="1" ht="60" customHeight="1">
      <c r="A28" s="13">
        <v>15</v>
      </c>
      <c r="B28" s="76" t="s">
        <v>123</v>
      </c>
      <c r="C28" s="29" t="s">
        <v>85</v>
      </c>
      <c r="D28" s="20" t="s">
        <v>19</v>
      </c>
      <c r="E28" s="81">
        <v>1</v>
      </c>
      <c r="F28" s="172">
        <v>0</v>
      </c>
      <c r="G28" s="24">
        <f aca="true" t="shared" si="13" ref="G28:G30">E28*(F28+I28)</f>
        <v>0</v>
      </c>
      <c r="I28" s="47"/>
      <c r="J28" s="77"/>
      <c r="AS28" s="22">
        <v>1</v>
      </c>
      <c r="AT28" s="22">
        <f>IF(AS28=1,G28,0)</f>
        <v>0</v>
      </c>
      <c r="AU28" s="22">
        <f>IF(AS28=2,G28,0)</f>
        <v>0</v>
      </c>
      <c r="AV28" s="22">
        <f>IF(AS28=3,G28,0)</f>
        <v>0</v>
      </c>
      <c r="AW28" s="22">
        <f>IF(AS28=4,G28,0)</f>
        <v>0</v>
      </c>
      <c r="AX28" s="22">
        <f>IF(AS28=5,G28,0)</f>
        <v>0</v>
      </c>
      <c r="BT28" s="22">
        <v>11</v>
      </c>
      <c r="BU28" s="22">
        <v>3</v>
      </c>
      <c r="CS28" s="22">
        <v>0</v>
      </c>
    </row>
    <row r="29" spans="1:97" s="31" customFormat="1" ht="33.75">
      <c r="A29" s="13">
        <v>16</v>
      </c>
      <c r="B29" s="14" t="s">
        <v>123</v>
      </c>
      <c r="C29" s="29" t="s">
        <v>86</v>
      </c>
      <c r="D29" s="20" t="s">
        <v>19</v>
      </c>
      <c r="E29" s="84">
        <v>1</v>
      </c>
      <c r="F29" s="172">
        <v>0</v>
      </c>
      <c r="G29" s="30">
        <f t="shared" si="13"/>
        <v>0</v>
      </c>
      <c r="H29" s="69"/>
      <c r="I29" s="48"/>
      <c r="AS29" s="31">
        <v>1</v>
      </c>
      <c r="AT29" s="31">
        <f>IF(AS29=1,G29,0)</f>
        <v>0</v>
      </c>
      <c r="AU29" s="31">
        <f>IF(AS29=2,G29,0)</f>
        <v>0</v>
      </c>
      <c r="AV29" s="31">
        <f>IF(AS29=3,G29,0)</f>
        <v>0</v>
      </c>
      <c r="AW29" s="31">
        <f>IF(AS29=4,G29,0)</f>
        <v>0</v>
      </c>
      <c r="AX29" s="31">
        <f>IF(AS29=5,G29,0)</f>
        <v>0</v>
      </c>
      <c r="BT29" s="32">
        <v>11</v>
      </c>
      <c r="BU29" s="32">
        <v>3</v>
      </c>
      <c r="CS29" s="31">
        <v>0</v>
      </c>
    </row>
    <row r="30" spans="1:97" s="31" customFormat="1" ht="29.25" customHeight="1">
      <c r="A30" s="13">
        <v>17</v>
      </c>
      <c r="B30" s="14"/>
      <c r="C30" s="29" t="s">
        <v>124</v>
      </c>
      <c r="D30" s="20" t="s">
        <v>19</v>
      </c>
      <c r="E30" s="84">
        <v>1</v>
      </c>
      <c r="F30" s="172">
        <v>0</v>
      </c>
      <c r="G30" s="30">
        <f t="shared" si="13"/>
        <v>0</v>
      </c>
      <c r="H30" s="80"/>
      <c r="I30" s="48"/>
      <c r="AS30" s="31">
        <v>1</v>
      </c>
      <c r="AT30" s="31">
        <f>IF(AS30=1,G30,0)</f>
        <v>0</v>
      </c>
      <c r="AU30" s="31">
        <f>IF(AS30=2,G30,0)</f>
        <v>0</v>
      </c>
      <c r="AV30" s="31">
        <f>IF(AS30=3,G30,0)</f>
        <v>0</v>
      </c>
      <c r="AW30" s="31">
        <f>IF(AS30=4,G30,0)</f>
        <v>0</v>
      </c>
      <c r="AX30" s="31">
        <f>IF(AS30=5,G30,0)</f>
        <v>0</v>
      </c>
      <c r="BT30" s="32">
        <v>11</v>
      </c>
      <c r="BU30" s="32">
        <v>3</v>
      </c>
      <c r="CS30" s="31">
        <v>0</v>
      </c>
    </row>
    <row r="31" spans="1:9" s="70" customFormat="1" ht="20.1" customHeight="1">
      <c r="A31" s="123" t="s">
        <v>9</v>
      </c>
      <c r="B31" s="124" t="s">
        <v>44</v>
      </c>
      <c r="C31" s="125" t="s">
        <v>12</v>
      </c>
      <c r="D31" s="126"/>
      <c r="E31" s="127" t="s">
        <v>16</v>
      </c>
      <c r="F31" s="128">
        <f>SUM(G32:G45)</f>
        <v>0</v>
      </c>
      <c r="G31" s="129"/>
      <c r="H31" s="72"/>
      <c r="I31" s="71"/>
    </row>
    <row r="32" spans="1:97" ht="12.75" customHeight="1">
      <c r="A32" s="13">
        <v>18</v>
      </c>
      <c r="B32" s="14"/>
      <c r="C32" s="15" t="s">
        <v>95</v>
      </c>
      <c r="D32" s="20" t="s">
        <v>18</v>
      </c>
      <c r="E32" s="81">
        <v>2780</v>
      </c>
      <c r="F32" s="172">
        <v>0</v>
      </c>
      <c r="G32" s="33">
        <f aca="true" t="shared" si="14" ref="G32:G45">E32*(F32+I32)</f>
        <v>0</v>
      </c>
      <c r="I32" s="47"/>
      <c r="AS32" s="1">
        <v>1</v>
      </c>
      <c r="AT32" s="1">
        <f aca="true" t="shared" si="15" ref="AT32:AT45">IF(AS32=1,G32,0)</f>
        <v>0</v>
      </c>
      <c r="AU32" s="1">
        <f aca="true" t="shared" si="16" ref="AU32:AU45">IF(AS32=2,G32,0)</f>
        <v>0</v>
      </c>
      <c r="AV32" s="1">
        <f aca="true" t="shared" si="17" ref="AV32:AV45">IF(AS32=3,G32,0)</f>
        <v>0</v>
      </c>
      <c r="AW32" s="1">
        <f aca="true" t="shared" si="18" ref="AW32:AW45">IF(AS32=4,G32,0)</f>
        <v>0</v>
      </c>
      <c r="AX32" s="1">
        <f aca="true" t="shared" si="19" ref="AX32:AX45">IF(AS32=5,G32,0)</f>
        <v>0</v>
      </c>
      <c r="BT32" s="1">
        <v>1</v>
      </c>
      <c r="BU32" s="1">
        <v>0</v>
      </c>
      <c r="CS32" s="1">
        <v>2E-05</v>
      </c>
    </row>
    <row r="33" spans="1:97" ht="26.25" customHeight="1">
      <c r="A33" s="13">
        <v>19</v>
      </c>
      <c r="B33" s="14"/>
      <c r="C33" s="15" t="s">
        <v>96</v>
      </c>
      <c r="D33" s="20" t="s">
        <v>18</v>
      </c>
      <c r="E33" s="81">
        <v>97</v>
      </c>
      <c r="F33" s="173">
        <v>0</v>
      </c>
      <c r="G33" s="33">
        <f t="shared" si="14"/>
        <v>0</v>
      </c>
      <c r="I33" s="47"/>
      <c r="J33" s="77"/>
      <c r="AS33" s="1">
        <v>1</v>
      </c>
      <c r="AT33" s="1">
        <f t="shared" si="15"/>
        <v>0</v>
      </c>
      <c r="AU33" s="1">
        <f t="shared" si="16"/>
        <v>0</v>
      </c>
      <c r="AV33" s="1">
        <f t="shared" si="17"/>
        <v>0</v>
      </c>
      <c r="AW33" s="1">
        <f t="shared" si="18"/>
        <v>0</v>
      </c>
      <c r="AX33" s="1">
        <f t="shared" si="19"/>
        <v>0</v>
      </c>
      <c r="BT33" s="1">
        <v>11</v>
      </c>
      <c r="BU33" s="1">
        <v>3</v>
      </c>
      <c r="CS33" s="1">
        <v>0</v>
      </c>
    </row>
    <row r="34" spans="1:97" ht="15" customHeight="1">
      <c r="A34" s="13">
        <v>20</v>
      </c>
      <c r="B34" s="14"/>
      <c r="C34" s="15" t="s">
        <v>51</v>
      </c>
      <c r="D34" s="20" t="s">
        <v>18</v>
      </c>
      <c r="E34" s="81">
        <v>97</v>
      </c>
      <c r="F34" s="173">
        <v>0</v>
      </c>
      <c r="G34" s="33">
        <f t="shared" si="14"/>
        <v>0</v>
      </c>
      <c r="I34" s="47"/>
      <c r="AS34" s="1">
        <v>1</v>
      </c>
      <c r="AT34" s="1">
        <f t="shared" si="15"/>
        <v>0</v>
      </c>
      <c r="AU34" s="1">
        <f t="shared" si="16"/>
        <v>0</v>
      </c>
      <c r="AV34" s="1">
        <f t="shared" si="17"/>
        <v>0</v>
      </c>
      <c r="AW34" s="1">
        <f t="shared" si="18"/>
        <v>0</v>
      </c>
      <c r="AX34" s="1">
        <f t="shared" si="19"/>
        <v>0</v>
      </c>
      <c r="BT34" s="1">
        <v>11</v>
      </c>
      <c r="BU34" s="1">
        <v>3</v>
      </c>
      <c r="CS34" s="1">
        <v>0</v>
      </c>
    </row>
    <row r="35" spans="1:97" ht="15">
      <c r="A35" s="13">
        <v>21</v>
      </c>
      <c r="B35" s="14"/>
      <c r="C35" s="15" t="s">
        <v>58</v>
      </c>
      <c r="D35" s="20" t="s">
        <v>18</v>
      </c>
      <c r="E35" s="81">
        <v>30</v>
      </c>
      <c r="F35" s="173">
        <v>0</v>
      </c>
      <c r="G35" s="24">
        <f t="shared" si="14"/>
        <v>0</v>
      </c>
      <c r="I35" s="47"/>
      <c r="AS35" s="1">
        <v>1</v>
      </c>
      <c r="AT35" s="1">
        <f t="shared" si="15"/>
        <v>0</v>
      </c>
      <c r="AU35" s="1">
        <f t="shared" si="16"/>
        <v>0</v>
      </c>
      <c r="AV35" s="1">
        <f t="shared" si="17"/>
        <v>0</v>
      </c>
      <c r="AW35" s="1">
        <f t="shared" si="18"/>
        <v>0</v>
      </c>
      <c r="AX35" s="1">
        <f t="shared" si="19"/>
        <v>0</v>
      </c>
      <c r="BT35" s="1">
        <v>1</v>
      </c>
      <c r="BU35" s="1">
        <v>0</v>
      </c>
      <c r="CS35" s="1">
        <v>2E-05</v>
      </c>
    </row>
    <row r="36" spans="1:97" ht="15">
      <c r="A36" s="13">
        <v>22</v>
      </c>
      <c r="B36" s="14"/>
      <c r="C36" s="15" t="s">
        <v>59</v>
      </c>
      <c r="D36" s="20" t="s">
        <v>18</v>
      </c>
      <c r="E36" s="81">
        <v>30</v>
      </c>
      <c r="F36" s="173">
        <v>0</v>
      </c>
      <c r="G36" s="24">
        <f t="shared" si="14"/>
        <v>0</v>
      </c>
      <c r="I36" s="47"/>
      <c r="AS36" s="1">
        <v>1</v>
      </c>
      <c r="AT36" s="1">
        <f t="shared" si="15"/>
        <v>0</v>
      </c>
      <c r="AU36" s="1">
        <f t="shared" si="16"/>
        <v>0</v>
      </c>
      <c r="AV36" s="1">
        <f t="shared" si="17"/>
        <v>0</v>
      </c>
      <c r="AW36" s="1">
        <f t="shared" si="18"/>
        <v>0</v>
      </c>
      <c r="AX36" s="1">
        <f t="shared" si="19"/>
        <v>0</v>
      </c>
      <c r="BT36" s="1">
        <v>1</v>
      </c>
      <c r="BU36" s="1">
        <v>0</v>
      </c>
      <c r="CS36" s="1">
        <v>2E-05</v>
      </c>
    </row>
    <row r="37" spans="1:97" ht="15">
      <c r="A37" s="13">
        <v>23</v>
      </c>
      <c r="B37" s="14"/>
      <c r="C37" s="15" t="s">
        <v>60</v>
      </c>
      <c r="D37" s="20" t="s">
        <v>19</v>
      </c>
      <c r="E37" s="81">
        <v>1</v>
      </c>
      <c r="F37" s="173">
        <v>0</v>
      </c>
      <c r="G37" s="24">
        <f t="shared" si="14"/>
        <v>0</v>
      </c>
      <c r="I37" s="47"/>
      <c r="AS37" s="1">
        <v>1</v>
      </c>
      <c r="AT37" s="1">
        <f t="shared" si="15"/>
        <v>0</v>
      </c>
      <c r="AU37" s="1">
        <f t="shared" si="16"/>
        <v>0</v>
      </c>
      <c r="AV37" s="1">
        <f t="shared" si="17"/>
        <v>0</v>
      </c>
      <c r="AW37" s="1">
        <f t="shared" si="18"/>
        <v>0</v>
      </c>
      <c r="AX37" s="1">
        <f t="shared" si="19"/>
        <v>0</v>
      </c>
      <c r="BT37" s="1">
        <v>1</v>
      </c>
      <c r="BU37" s="1">
        <v>0</v>
      </c>
      <c r="CS37" s="1">
        <v>2E-05</v>
      </c>
    </row>
    <row r="38" spans="1:97" ht="22.5">
      <c r="A38" s="13">
        <v>24</v>
      </c>
      <c r="B38" s="14"/>
      <c r="C38" s="15" t="s">
        <v>185</v>
      </c>
      <c r="D38" s="20" t="s">
        <v>19</v>
      </c>
      <c r="E38" s="81">
        <v>27</v>
      </c>
      <c r="F38" s="173">
        <v>0</v>
      </c>
      <c r="G38" s="24">
        <f t="shared" si="14"/>
        <v>0</v>
      </c>
      <c r="I38" s="47"/>
      <c r="AS38" s="1">
        <v>1</v>
      </c>
      <c r="AT38" s="1">
        <f t="shared" si="15"/>
        <v>0</v>
      </c>
      <c r="AU38" s="1">
        <f t="shared" si="16"/>
        <v>0</v>
      </c>
      <c r="AV38" s="1">
        <f t="shared" si="17"/>
        <v>0</v>
      </c>
      <c r="AW38" s="1">
        <f t="shared" si="18"/>
        <v>0</v>
      </c>
      <c r="AX38" s="1">
        <f t="shared" si="19"/>
        <v>0</v>
      </c>
      <c r="BT38" s="1">
        <v>1</v>
      </c>
      <c r="BU38" s="1">
        <v>0</v>
      </c>
      <c r="CS38" s="1">
        <v>2E-05</v>
      </c>
    </row>
    <row r="39" spans="1:97" ht="22.5">
      <c r="A39" s="13">
        <v>25</v>
      </c>
      <c r="B39" s="14"/>
      <c r="C39" s="15" t="s">
        <v>186</v>
      </c>
      <c r="D39" s="20" t="s">
        <v>19</v>
      </c>
      <c r="E39" s="81">
        <v>29</v>
      </c>
      <c r="F39" s="173">
        <v>0</v>
      </c>
      <c r="G39" s="24">
        <f t="shared" si="14"/>
        <v>0</v>
      </c>
      <c r="I39" s="47"/>
      <c r="AS39" s="1">
        <v>1</v>
      </c>
      <c r="AT39" s="1">
        <f t="shared" si="15"/>
        <v>0</v>
      </c>
      <c r="AU39" s="1">
        <f t="shared" si="16"/>
        <v>0</v>
      </c>
      <c r="AV39" s="1">
        <f t="shared" si="17"/>
        <v>0</v>
      </c>
      <c r="AW39" s="1">
        <f t="shared" si="18"/>
        <v>0</v>
      </c>
      <c r="AX39" s="1">
        <f t="shared" si="19"/>
        <v>0</v>
      </c>
      <c r="BT39" s="1">
        <v>1</v>
      </c>
      <c r="BU39" s="1">
        <v>0</v>
      </c>
      <c r="CS39" s="1">
        <v>2E-05</v>
      </c>
    </row>
    <row r="40" spans="1:97" ht="22.5">
      <c r="A40" s="13">
        <v>26</v>
      </c>
      <c r="B40" s="14"/>
      <c r="C40" s="15" t="s">
        <v>187</v>
      </c>
      <c r="D40" s="20" t="s">
        <v>19</v>
      </c>
      <c r="E40" s="81">
        <v>10</v>
      </c>
      <c r="F40" s="173">
        <v>0</v>
      </c>
      <c r="G40" s="24">
        <f t="shared" si="14"/>
        <v>0</v>
      </c>
      <c r="I40" s="47"/>
      <c r="AS40" s="1">
        <v>1</v>
      </c>
      <c r="AT40" s="1">
        <f t="shared" si="15"/>
        <v>0</v>
      </c>
      <c r="AU40" s="1">
        <f t="shared" si="16"/>
        <v>0</v>
      </c>
      <c r="AV40" s="1">
        <f t="shared" si="17"/>
        <v>0</v>
      </c>
      <c r="AW40" s="1">
        <f t="shared" si="18"/>
        <v>0</v>
      </c>
      <c r="AX40" s="1">
        <f t="shared" si="19"/>
        <v>0</v>
      </c>
      <c r="BT40" s="1">
        <v>1</v>
      </c>
      <c r="BU40" s="1">
        <v>0</v>
      </c>
      <c r="CS40" s="1">
        <v>2E-05</v>
      </c>
    </row>
    <row r="41" spans="1:9" ht="15">
      <c r="A41" s="13">
        <v>27</v>
      </c>
      <c r="B41" s="14"/>
      <c r="C41" s="86" t="s">
        <v>112</v>
      </c>
      <c r="D41" s="20" t="s">
        <v>18</v>
      </c>
      <c r="E41" s="81">
        <v>95</v>
      </c>
      <c r="F41" s="173">
        <v>0</v>
      </c>
      <c r="G41" s="24">
        <f t="shared" si="14"/>
        <v>0</v>
      </c>
      <c r="I41" s="47"/>
    </row>
    <row r="42" spans="1:9" ht="15">
      <c r="A42" s="13">
        <v>28</v>
      </c>
      <c r="B42" s="14"/>
      <c r="C42" s="86" t="s">
        <v>113</v>
      </c>
      <c r="D42" s="20" t="s">
        <v>18</v>
      </c>
      <c r="E42" s="81">
        <v>102</v>
      </c>
      <c r="F42" s="173">
        <v>0</v>
      </c>
      <c r="G42" s="24">
        <f aca="true" t="shared" si="20" ref="G42">E42*(F42+I42)</f>
        <v>0</v>
      </c>
      <c r="I42" s="47"/>
    </row>
    <row r="43" spans="1:9" ht="15">
      <c r="A43" s="13">
        <v>29</v>
      </c>
      <c r="B43" s="14"/>
      <c r="C43" s="86" t="s">
        <v>183</v>
      </c>
      <c r="D43" s="20" t="s">
        <v>18</v>
      </c>
      <c r="E43" s="81">
        <v>55</v>
      </c>
      <c r="F43" s="173">
        <v>0</v>
      </c>
      <c r="G43" s="24">
        <f t="shared" si="14"/>
        <v>0</v>
      </c>
      <c r="I43" s="47"/>
    </row>
    <row r="44" spans="1:9" ht="15">
      <c r="A44" s="13">
        <v>30</v>
      </c>
      <c r="B44" s="14"/>
      <c r="C44" s="86" t="s">
        <v>114</v>
      </c>
      <c r="D44" s="20" t="s">
        <v>18</v>
      </c>
      <c r="E44" s="81">
        <v>225</v>
      </c>
      <c r="F44" s="173">
        <v>0</v>
      </c>
      <c r="G44" s="24">
        <f t="shared" si="14"/>
        <v>0</v>
      </c>
      <c r="I44" s="47"/>
    </row>
    <row r="45" spans="1:97" ht="15">
      <c r="A45" s="13">
        <v>31</v>
      </c>
      <c r="B45" s="14"/>
      <c r="C45" s="15" t="s">
        <v>109</v>
      </c>
      <c r="D45" s="20" t="s">
        <v>106</v>
      </c>
      <c r="E45" s="81">
        <v>1</v>
      </c>
      <c r="F45" s="173">
        <v>0</v>
      </c>
      <c r="G45" s="24">
        <f t="shared" si="14"/>
        <v>0</v>
      </c>
      <c r="I45" s="47"/>
      <c r="AS45" s="1">
        <v>1</v>
      </c>
      <c r="AT45" s="1">
        <f t="shared" si="15"/>
        <v>0</v>
      </c>
      <c r="AU45" s="1">
        <f t="shared" si="16"/>
        <v>0</v>
      </c>
      <c r="AV45" s="1">
        <f t="shared" si="17"/>
        <v>0</v>
      </c>
      <c r="AW45" s="1">
        <f t="shared" si="18"/>
        <v>0</v>
      </c>
      <c r="AX45" s="1">
        <f t="shared" si="19"/>
        <v>0</v>
      </c>
      <c r="BT45" s="1">
        <v>11</v>
      </c>
      <c r="BU45" s="1">
        <v>3</v>
      </c>
      <c r="CS45" s="1">
        <v>0</v>
      </c>
    </row>
    <row r="46" spans="1:9" s="70" customFormat="1" ht="20.1" customHeight="1">
      <c r="A46" s="123" t="s">
        <v>9</v>
      </c>
      <c r="B46" s="124" t="s">
        <v>45</v>
      </c>
      <c r="C46" s="125" t="s">
        <v>13</v>
      </c>
      <c r="D46" s="126"/>
      <c r="E46" s="127" t="s">
        <v>16</v>
      </c>
      <c r="F46" s="128">
        <f>SUM(G47:G78)</f>
        <v>0</v>
      </c>
      <c r="G46" s="129"/>
      <c r="H46" s="73"/>
      <c r="I46" s="71"/>
    </row>
    <row r="47" spans="1:97" ht="15">
      <c r="A47" s="13">
        <v>32</v>
      </c>
      <c r="B47" s="14"/>
      <c r="C47" s="15" t="s">
        <v>70</v>
      </c>
      <c r="D47" s="20" t="s">
        <v>19</v>
      </c>
      <c r="E47" s="81">
        <v>1</v>
      </c>
      <c r="F47" s="173">
        <v>0</v>
      </c>
      <c r="G47" s="24">
        <f aca="true" t="shared" si="21" ref="G47:G57">E47*(F47+I47)</f>
        <v>0</v>
      </c>
      <c r="H47" s="22"/>
      <c r="I47" s="47"/>
      <c r="AS47" s="1">
        <v>1</v>
      </c>
      <c r="AT47" s="1">
        <f>IF(AS47=1,G47,0)</f>
        <v>0</v>
      </c>
      <c r="AU47" s="1">
        <f>IF(AS47=2,G47,0)</f>
        <v>0</v>
      </c>
      <c r="AV47" s="1">
        <f>IF(AS47=3,G47,0)</f>
        <v>0</v>
      </c>
      <c r="AW47" s="1">
        <f>IF(AS47=4,G47,0)</f>
        <v>0</v>
      </c>
      <c r="AX47" s="1">
        <f>IF(AS47=5,G47,0)</f>
        <v>0</v>
      </c>
      <c r="BT47" s="1">
        <v>1</v>
      </c>
      <c r="BU47" s="1">
        <v>0</v>
      </c>
      <c r="CS47" s="1">
        <v>0.00102</v>
      </c>
    </row>
    <row r="48" spans="1:9" ht="15">
      <c r="A48" s="13">
        <v>33</v>
      </c>
      <c r="B48" s="14"/>
      <c r="C48" s="15" t="s">
        <v>63</v>
      </c>
      <c r="D48" s="20" t="s">
        <v>19</v>
      </c>
      <c r="E48" s="81">
        <v>5</v>
      </c>
      <c r="F48" s="173">
        <v>0</v>
      </c>
      <c r="G48" s="24">
        <f t="shared" si="21"/>
        <v>0</v>
      </c>
      <c r="H48" s="22"/>
      <c r="I48" s="47"/>
    </row>
    <row r="49" spans="1:9" ht="22.5">
      <c r="A49" s="13">
        <v>34</v>
      </c>
      <c r="B49" s="14"/>
      <c r="C49" s="15" t="s">
        <v>66</v>
      </c>
      <c r="D49" s="20" t="s">
        <v>19</v>
      </c>
      <c r="E49" s="81">
        <v>1</v>
      </c>
      <c r="F49" s="172">
        <v>0</v>
      </c>
      <c r="G49" s="24">
        <f t="shared" si="21"/>
        <v>0</v>
      </c>
      <c r="H49" s="22"/>
      <c r="I49" s="47"/>
    </row>
    <row r="50" spans="1:9" ht="15">
      <c r="A50" s="13">
        <v>35</v>
      </c>
      <c r="B50" s="14"/>
      <c r="C50" s="15" t="s">
        <v>71</v>
      </c>
      <c r="D50" s="20" t="s">
        <v>19</v>
      </c>
      <c r="E50" s="81">
        <v>3</v>
      </c>
      <c r="F50" s="173">
        <v>0</v>
      </c>
      <c r="G50" s="24">
        <f t="shared" si="21"/>
        <v>0</v>
      </c>
      <c r="H50" s="22"/>
      <c r="I50" s="47"/>
    </row>
    <row r="51" spans="1:9" ht="22.5">
      <c r="A51" s="13">
        <v>36</v>
      </c>
      <c r="B51" s="14"/>
      <c r="C51" s="15" t="s">
        <v>72</v>
      </c>
      <c r="D51" s="20" t="s">
        <v>19</v>
      </c>
      <c r="E51" s="81">
        <v>56</v>
      </c>
      <c r="F51" s="173">
        <v>0</v>
      </c>
      <c r="G51" s="24">
        <f t="shared" si="21"/>
        <v>0</v>
      </c>
      <c r="H51" s="22"/>
      <c r="I51" s="47"/>
    </row>
    <row r="52" spans="1:9" ht="22.5">
      <c r="A52" s="13">
        <v>37</v>
      </c>
      <c r="B52" s="14"/>
      <c r="C52" s="15" t="s">
        <v>73</v>
      </c>
      <c r="D52" s="20" t="s">
        <v>19</v>
      </c>
      <c r="E52" s="81">
        <v>27</v>
      </c>
      <c r="F52" s="173">
        <v>0</v>
      </c>
      <c r="G52" s="24">
        <f t="shared" si="21"/>
        <v>0</v>
      </c>
      <c r="H52" s="22"/>
      <c r="I52" s="47"/>
    </row>
    <row r="53" spans="1:9" ht="22.5">
      <c r="A53" s="13">
        <v>38</v>
      </c>
      <c r="B53" s="14"/>
      <c r="C53" s="15" t="s">
        <v>74</v>
      </c>
      <c r="D53" s="20" t="s">
        <v>19</v>
      </c>
      <c r="E53" s="81">
        <v>2</v>
      </c>
      <c r="F53" s="173">
        <v>0</v>
      </c>
      <c r="G53" s="24">
        <f t="shared" si="21"/>
        <v>0</v>
      </c>
      <c r="H53" s="22"/>
      <c r="I53" s="47"/>
    </row>
    <row r="54" spans="1:9" ht="15">
      <c r="A54" s="13">
        <v>39</v>
      </c>
      <c r="B54" s="14"/>
      <c r="C54" s="15" t="s">
        <v>75</v>
      </c>
      <c r="D54" s="20" t="s">
        <v>19</v>
      </c>
      <c r="E54" s="81">
        <v>1</v>
      </c>
      <c r="F54" s="173">
        <v>0</v>
      </c>
      <c r="G54" s="24">
        <f t="shared" si="21"/>
        <v>0</v>
      </c>
      <c r="H54" s="22"/>
      <c r="I54" s="47"/>
    </row>
    <row r="55" spans="1:9" ht="15">
      <c r="A55" s="13">
        <v>40</v>
      </c>
      <c r="B55" s="14"/>
      <c r="C55" s="15" t="s">
        <v>78</v>
      </c>
      <c r="D55" s="20" t="s">
        <v>19</v>
      </c>
      <c r="E55" s="81">
        <v>1</v>
      </c>
      <c r="F55" s="173">
        <v>0</v>
      </c>
      <c r="G55" s="24">
        <f t="shared" si="21"/>
        <v>0</v>
      </c>
      <c r="H55" s="22"/>
      <c r="I55" s="47"/>
    </row>
    <row r="56" spans="1:9" ht="15">
      <c r="A56" s="13">
        <v>41</v>
      </c>
      <c r="B56" s="14"/>
      <c r="C56" s="15" t="s">
        <v>79</v>
      </c>
      <c r="D56" s="20" t="s">
        <v>19</v>
      </c>
      <c r="E56" s="81">
        <v>1</v>
      </c>
      <c r="F56" s="173">
        <v>0</v>
      </c>
      <c r="G56" s="24">
        <f t="shared" si="21"/>
        <v>0</v>
      </c>
      <c r="H56" s="22"/>
      <c r="I56" s="47"/>
    </row>
    <row r="57" spans="1:9" ht="15">
      <c r="A57" s="13">
        <v>42</v>
      </c>
      <c r="B57" s="14"/>
      <c r="C57" s="15" t="s">
        <v>80</v>
      </c>
      <c r="D57" s="20" t="s">
        <v>19</v>
      </c>
      <c r="E57" s="81">
        <v>1</v>
      </c>
      <c r="F57" s="173">
        <v>0</v>
      </c>
      <c r="G57" s="24">
        <f t="shared" si="21"/>
        <v>0</v>
      </c>
      <c r="H57" s="22"/>
      <c r="I57" s="47"/>
    </row>
    <row r="58" spans="1:9" ht="15">
      <c r="A58" s="13">
        <v>43</v>
      </c>
      <c r="B58" s="14"/>
      <c r="C58" s="74" t="s">
        <v>39</v>
      </c>
      <c r="D58" s="20"/>
      <c r="E58" s="21">
        <v>0</v>
      </c>
      <c r="F58" s="173"/>
      <c r="G58" s="24">
        <f aca="true" t="shared" si="22" ref="G58:G67">E58*(F58+I58)</f>
        <v>0</v>
      </c>
      <c r="H58" s="22"/>
      <c r="I58" s="47"/>
    </row>
    <row r="59" spans="1:9" ht="15">
      <c r="A59" s="13">
        <v>44</v>
      </c>
      <c r="B59" s="14"/>
      <c r="C59" s="15" t="s">
        <v>40</v>
      </c>
      <c r="D59" s="20" t="s">
        <v>19</v>
      </c>
      <c r="E59" s="81">
        <v>8</v>
      </c>
      <c r="F59" s="173">
        <v>0</v>
      </c>
      <c r="G59" s="24">
        <f t="shared" si="22"/>
        <v>0</v>
      </c>
      <c r="H59" s="22"/>
      <c r="I59" s="47"/>
    </row>
    <row r="60" spans="1:9" ht="15">
      <c r="A60" s="13">
        <v>45</v>
      </c>
      <c r="B60" s="14"/>
      <c r="C60" s="15" t="s">
        <v>41</v>
      </c>
      <c r="D60" s="20" t="s">
        <v>19</v>
      </c>
      <c r="E60" s="81">
        <v>8</v>
      </c>
      <c r="F60" s="173">
        <v>0</v>
      </c>
      <c r="G60" s="24">
        <f t="shared" si="22"/>
        <v>0</v>
      </c>
      <c r="H60" s="22"/>
      <c r="I60" s="47"/>
    </row>
    <row r="61" spans="1:9" s="22" customFormat="1" ht="15">
      <c r="A61" s="13">
        <v>46</v>
      </c>
      <c r="B61" s="14"/>
      <c r="C61" s="15" t="s">
        <v>35</v>
      </c>
      <c r="D61" s="20" t="s">
        <v>19</v>
      </c>
      <c r="E61" s="81">
        <v>8</v>
      </c>
      <c r="F61" s="172">
        <v>0</v>
      </c>
      <c r="G61" s="24">
        <f t="shared" si="22"/>
        <v>0</v>
      </c>
      <c r="I61" s="47"/>
    </row>
    <row r="62" spans="1:9" s="22" customFormat="1" ht="15">
      <c r="A62" s="13">
        <v>47</v>
      </c>
      <c r="B62" s="14"/>
      <c r="C62" s="15" t="s">
        <v>83</v>
      </c>
      <c r="D62" s="20" t="s">
        <v>19</v>
      </c>
      <c r="E62" s="81">
        <v>8</v>
      </c>
      <c r="F62" s="173">
        <v>0</v>
      </c>
      <c r="G62" s="24">
        <f t="shared" si="22"/>
        <v>0</v>
      </c>
      <c r="I62" s="47"/>
    </row>
    <row r="63" spans="1:9" s="22" customFormat="1" ht="15">
      <c r="A63" s="13">
        <v>48</v>
      </c>
      <c r="B63" s="14"/>
      <c r="C63" s="37" t="s">
        <v>36</v>
      </c>
      <c r="D63" s="16" t="s">
        <v>84</v>
      </c>
      <c r="E63" s="81">
        <v>2</v>
      </c>
      <c r="F63" s="173">
        <v>0</v>
      </c>
      <c r="G63" s="24">
        <f t="shared" si="22"/>
        <v>0</v>
      </c>
      <c r="I63" s="47"/>
    </row>
    <row r="64" spans="1:9" s="22" customFormat="1" ht="15">
      <c r="A64" s="13">
        <v>49</v>
      </c>
      <c r="B64" s="14"/>
      <c r="C64" s="37" t="s">
        <v>88</v>
      </c>
      <c r="D64" s="16" t="s">
        <v>19</v>
      </c>
      <c r="E64" s="81">
        <v>1</v>
      </c>
      <c r="F64" s="173">
        <v>0</v>
      </c>
      <c r="G64" s="24">
        <f t="shared" si="22"/>
        <v>0</v>
      </c>
      <c r="I64" s="47"/>
    </row>
    <row r="65" spans="1:9" s="22" customFormat="1" ht="15">
      <c r="A65" s="13">
        <v>50</v>
      </c>
      <c r="B65" s="14"/>
      <c r="C65" s="37" t="s">
        <v>90</v>
      </c>
      <c r="D65" s="16" t="s">
        <v>19</v>
      </c>
      <c r="E65" s="81">
        <v>1</v>
      </c>
      <c r="F65" s="173">
        <v>0</v>
      </c>
      <c r="G65" s="24">
        <f t="shared" si="22"/>
        <v>0</v>
      </c>
      <c r="I65" s="47"/>
    </row>
    <row r="66" spans="1:9" s="22" customFormat="1" ht="15">
      <c r="A66" s="13">
        <v>51</v>
      </c>
      <c r="B66" s="14"/>
      <c r="C66" s="37" t="s">
        <v>97</v>
      </c>
      <c r="D66" s="20" t="s">
        <v>18</v>
      </c>
      <c r="E66" s="81">
        <v>2780</v>
      </c>
      <c r="F66" s="173">
        <v>0</v>
      </c>
      <c r="G66" s="24">
        <f t="shared" si="22"/>
        <v>0</v>
      </c>
      <c r="I66" s="47"/>
    </row>
    <row r="67" spans="1:9" s="22" customFormat="1" ht="15">
      <c r="A67" s="13">
        <v>52</v>
      </c>
      <c r="B67" s="14"/>
      <c r="C67" s="37" t="s">
        <v>98</v>
      </c>
      <c r="D67" s="20" t="s">
        <v>18</v>
      </c>
      <c r="E67" s="81">
        <v>97</v>
      </c>
      <c r="F67" s="173">
        <v>0</v>
      </c>
      <c r="G67" s="24">
        <f t="shared" si="22"/>
        <v>0</v>
      </c>
      <c r="I67" s="47"/>
    </row>
    <row r="68" spans="1:9" s="22" customFormat="1" ht="15">
      <c r="A68" s="13">
        <v>53</v>
      </c>
      <c r="B68" s="14"/>
      <c r="C68" s="15" t="s">
        <v>99</v>
      </c>
      <c r="D68" s="20" t="s">
        <v>18</v>
      </c>
      <c r="E68" s="81">
        <v>97</v>
      </c>
      <c r="F68" s="172">
        <v>0</v>
      </c>
      <c r="G68" s="24">
        <f>E68*(F68+I68)</f>
        <v>0</v>
      </c>
      <c r="I68" s="47"/>
    </row>
    <row r="69" spans="1:9" s="22" customFormat="1" ht="15">
      <c r="A69" s="13">
        <v>54</v>
      </c>
      <c r="B69" s="14"/>
      <c r="C69" s="15" t="s">
        <v>100</v>
      </c>
      <c r="D69" s="20" t="s">
        <v>18</v>
      </c>
      <c r="E69" s="81">
        <v>30</v>
      </c>
      <c r="F69" s="173">
        <v>0</v>
      </c>
      <c r="G69" s="24">
        <f aca="true" t="shared" si="23" ref="G69:G78">E69*(F69+I69)</f>
        <v>0</v>
      </c>
      <c r="I69" s="47"/>
    </row>
    <row r="70" spans="1:9" s="22" customFormat="1" ht="15">
      <c r="A70" s="13">
        <v>55</v>
      </c>
      <c r="B70" s="14"/>
      <c r="C70" s="15" t="s">
        <v>101</v>
      </c>
      <c r="D70" s="20" t="s">
        <v>18</v>
      </c>
      <c r="E70" s="81">
        <v>30</v>
      </c>
      <c r="F70" s="173">
        <v>0</v>
      </c>
      <c r="G70" s="24">
        <f t="shared" si="23"/>
        <v>0</v>
      </c>
      <c r="I70" s="47"/>
    </row>
    <row r="71" spans="1:9" s="22" customFormat="1" ht="15">
      <c r="A71" s="13">
        <v>56</v>
      </c>
      <c r="B71" s="14"/>
      <c r="C71" s="15" t="s">
        <v>102</v>
      </c>
      <c r="D71" s="20" t="s">
        <v>19</v>
      </c>
      <c r="E71" s="81">
        <v>1</v>
      </c>
      <c r="F71" s="173">
        <v>0</v>
      </c>
      <c r="G71" s="24">
        <f t="shared" si="23"/>
        <v>0</v>
      </c>
      <c r="I71" s="47"/>
    </row>
    <row r="72" spans="1:9" s="22" customFormat="1" ht="15">
      <c r="A72" s="13">
        <v>57</v>
      </c>
      <c r="B72" s="14"/>
      <c r="C72" s="15" t="s">
        <v>103</v>
      </c>
      <c r="D72" s="20" t="s">
        <v>19</v>
      </c>
      <c r="E72" s="81">
        <v>27</v>
      </c>
      <c r="F72" s="173">
        <v>0</v>
      </c>
      <c r="G72" s="24">
        <f t="shared" si="23"/>
        <v>0</v>
      </c>
      <c r="I72" s="47"/>
    </row>
    <row r="73" spans="1:9" s="22" customFormat="1" ht="15">
      <c r="A73" s="13">
        <v>58</v>
      </c>
      <c r="B73" s="14"/>
      <c r="C73" s="15" t="s">
        <v>104</v>
      </c>
      <c r="D73" s="20" t="s">
        <v>19</v>
      </c>
      <c r="E73" s="81">
        <v>29</v>
      </c>
      <c r="F73" s="173">
        <v>0</v>
      </c>
      <c r="G73" s="24">
        <f t="shared" si="23"/>
        <v>0</v>
      </c>
      <c r="I73" s="47"/>
    </row>
    <row r="74" spans="1:9" s="22" customFormat="1" ht="15">
      <c r="A74" s="13">
        <v>59</v>
      </c>
      <c r="B74" s="14"/>
      <c r="C74" s="15" t="s">
        <v>105</v>
      </c>
      <c r="D74" s="16" t="s">
        <v>19</v>
      </c>
      <c r="E74" s="81">
        <v>10</v>
      </c>
      <c r="F74" s="173">
        <v>0</v>
      </c>
      <c r="G74" s="24">
        <f t="shared" si="23"/>
        <v>0</v>
      </c>
      <c r="I74" s="47"/>
    </row>
    <row r="75" spans="1:9" s="22" customFormat="1" ht="15">
      <c r="A75" s="13">
        <v>60</v>
      </c>
      <c r="B75" s="14"/>
      <c r="C75" s="86" t="s">
        <v>115</v>
      </c>
      <c r="D75" s="20" t="s">
        <v>18</v>
      </c>
      <c r="E75" s="81">
        <v>98</v>
      </c>
      <c r="F75" s="173">
        <v>0</v>
      </c>
      <c r="G75" s="24">
        <f t="shared" si="23"/>
        <v>0</v>
      </c>
      <c r="I75" s="47"/>
    </row>
    <row r="76" spans="1:9" s="22" customFormat="1" ht="15">
      <c r="A76" s="13">
        <v>61</v>
      </c>
      <c r="B76" s="14"/>
      <c r="C76" s="86" t="s">
        <v>116</v>
      </c>
      <c r="D76" s="20" t="s">
        <v>18</v>
      </c>
      <c r="E76" s="81">
        <v>102</v>
      </c>
      <c r="F76" s="173">
        <v>0</v>
      </c>
      <c r="G76" s="24">
        <f t="shared" si="23"/>
        <v>0</v>
      </c>
      <c r="I76" s="47"/>
    </row>
    <row r="77" spans="1:9" s="22" customFormat="1" ht="15">
      <c r="A77" s="13">
        <v>62</v>
      </c>
      <c r="B77" s="14"/>
      <c r="C77" s="86" t="s">
        <v>184</v>
      </c>
      <c r="D77" s="20" t="s">
        <v>18</v>
      </c>
      <c r="E77" s="81">
        <v>55</v>
      </c>
      <c r="F77" s="173">
        <v>0</v>
      </c>
      <c r="G77" s="24">
        <f t="shared" si="23"/>
        <v>0</v>
      </c>
      <c r="I77" s="47"/>
    </row>
    <row r="78" spans="1:9" s="22" customFormat="1" ht="15">
      <c r="A78" s="13">
        <v>63</v>
      </c>
      <c r="B78" s="14"/>
      <c r="C78" s="86" t="s">
        <v>117</v>
      </c>
      <c r="D78" s="20" t="s">
        <v>18</v>
      </c>
      <c r="E78" s="81">
        <v>225</v>
      </c>
      <c r="F78" s="173">
        <v>0</v>
      </c>
      <c r="G78" s="24">
        <f t="shared" si="23"/>
        <v>0</v>
      </c>
      <c r="I78" s="47"/>
    </row>
    <row r="79" spans="1:9" s="70" customFormat="1" ht="20.1" customHeight="1">
      <c r="A79" s="123" t="s">
        <v>9</v>
      </c>
      <c r="B79" s="124" t="s">
        <v>46</v>
      </c>
      <c r="C79" s="125" t="s">
        <v>14</v>
      </c>
      <c r="D79" s="126"/>
      <c r="E79" s="127" t="s">
        <v>16</v>
      </c>
      <c r="F79" s="128">
        <f>SUM(G80:G85)</f>
        <v>0</v>
      </c>
      <c r="G79" s="129"/>
      <c r="H79" s="73"/>
      <c r="I79" s="71"/>
    </row>
    <row r="80" spans="1:97" s="22" customFormat="1" ht="22.5">
      <c r="A80" s="13">
        <v>64</v>
      </c>
      <c r="B80" s="14"/>
      <c r="C80" s="15" t="s">
        <v>91</v>
      </c>
      <c r="D80" s="20" t="s">
        <v>19</v>
      </c>
      <c r="E80" s="81">
        <v>56</v>
      </c>
      <c r="F80" s="173">
        <v>0</v>
      </c>
      <c r="G80" s="24">
        <f aca="true" t="shared" si="24" ref="G80:G85">E80*(F80+I80)</f>
        <v>0</v>
      </c>
      <c r="H80" s="49"/>
      <c r="I80" s="47"/>
      <c r="AS80" s="22">
        <v>1</v>
      </c>
      <c r="AT80" s="22">
        <f>IF(AS80=1,G80,0)</f>
        <v>0</v>
      </c>
      <c r="AU80" s="22">
        <f>IF(AS80=2,G80,0)</f>
        <v>0</v>
      </c>
      <c r="AV80" s="22">
        <f>IF(AS80=3,G80,0)</f>
        <v>0</v>
      </c>
      <c r="AW80" s="22">
        <f>IF(AS80=4,G80,0)</f>
        <v>0</v>
      </c>
      <c r="AX80" s="22">
        <f>IF(AS80=5,G80,0)</f>
        <v>0</v>
      </c>
      <c r="BT80" s="23">
        <v>1</v>
      </c>
      <c r="BU80" s="23">
        <v>1</v>
      </c>
      <c r="CS80" s="22">
        <v>0</v>
      </c>
    </row>
    <row r="81" spans="1:97" ht="15">
      <c r="A81" s="13">
        <v>65</v>
      </c>
      <c r="B81" s="14"/>
      <c r="C81" s="15" t="s">
        <v>107</v>
      </c>
      <c r="D81" s="16" t="s">
        <v>19</v>
      </c>
      <c r="E81" s="85">
        <v>1</v>
      </c>
      <c r="F81" s="174">
        <v>0</v>
      </c>
      <c r="G81" s="24">
        <f t="shared" si="24"/>
        <v>0</v>
      </c>
      <c r="H81" s="49"/>
      <c r="I81" s="47"/>
      <c r="AS81" s="1">
        <v>1</v>
      </c>
      <c r="AT81" s="1">
        <f>IF(AS81=1,G81,0)</f>
        <v>0</v>
      </c>
      <c r="AU81" s="1">
        <f>IF(AS81=2,G81,0)</f>
        <v>0</v>
      </c>
      <c r="AV81" s="1">
        <f>IF(AS81=3,G81,0)</f>
        <v>0</v>
      </c>
      <c r="AW81" s="1">
        <f>IF(AS81=4,G81,0)</f>
        <v>0</v>
      </c>
      <c r="AX81" s="1">
        <f>IF(AS81=5,G81,0)</f>
        <v>0</v>
      </c>
      <c r="BT81" s="17">
        <v>1</v>
      </c>
      <c r="BU81" s="17">
        <v>0</v>
      </c>
      <c r="CS81" s="1">
        <v>0</v>
      </c>
    </row>
    <row r="82" spans="1:97" s="22" customFormat="1" ht="15">
      <c r="A82" s="13">
        <v>66</v>
      </c>
      <c r="B82" s="14"/>
      <c r="C82" s="38" t="s">
        <v>108</v>
      </c>
      <c r="D82" s="20" t="s">
        <v>19</v>
      </c>
      <c r="E82" s="81">
        <v>1</v>
      </c>
      <c r="F82" s="173">
        <v>0</v>
      </c>
      <c r="G82" s="24">
        <f>E82*(F82+I82)</f>
        <v>0</v>
      </c>
      <c r="I82" s="47"/>
      <c r="AS82" s="22">
        <v>1</v>
      </c>
      <c r="AT82" s="22">
        <f>IF(AS82=1,G82,0)</f>
        <v>0</v>
      </c>
      <c r="AU82" s="22">
        <f>IF(AS82=2,G82,0)</f>
        <v>0</v>
      </c>
      <c r="AV82" s="22">
        <f>IF(AS82=3,G82,0)</f>
        <v>0</v>
      </c>
      <c r="AW82" s="22">
        <f>IF(AS82=4,G82,0)</f>
        <v>0</v>
      </c>
      <c r="AX82" s="22">
        <f>IF(AS82=5,G82,0)</f>
        <v>0</v>
      </c>
      <c r="BT82" s="22">
        <v>11</v>
      </c>
      <c r="BU82" s="22">
        <v>3</v>
      </c>
      <c r="CS82" s="22">
        <v>0</v>
      </c>
    </row>
    <row r="83" spans="1:97" ht="15">
      <c r="A83" s="13">
        <v>67</v>
      </c>
      <c r="B83" s="34"/>
      <c r="C83" s="45" t="s">
        <v>118</v>
      </c>
      <c r="D83" s="16" t="s">
        <v>19</v>
      </c>
      <c r="E83" s="85">
        <v>1</v>
      </c>
      <c r="F83" s="174">
        <v>0</v>
      </c>
      <c r="G83" s="24">
        <f t="shared" si="24"/>
        <v>0</v>
      </c>
      <c r="H83" s="49"/>
      <c r="I83" s="47"/>
      <c r="AS83" s="1">
        <v>1</v>
      </c>
      <c r="AT83" s="1">
        <f>IF(AS83=1,G83,0)</f>
        <v>0</v>
      </c>
      <c r="AU83" s="1">
        <f>IF(AS83=2,G83,0)</f>
        <v>0</v>
      </c>
      <c r="AV83" s="1">
        <f>IF(AS83=3,G83,0)</f>
        <v>0</v>
      </c>
      <c r="AW83" s="1">
        <f>IF(AS83=4,G83,0)</f>
        <v>0</v>
      </c>
      <c r="AX83" s="1">
        <f>IF(AS83=5,G83,0)</f>
        <v>0</v>
      </c>
      <c r="BT83" s="17">
        <v>1</v>
      </c>
      <c r="BU83" s="17">
        <v>1</v>
      </c>
      <c r="CS83" s="1">
        <v>0.21252</v>
      </c>
    </row>
    <row r="84" spans="1:97" ht="15">
      <c r="A84" s="13">
        <v>68</v>
      </c>
      <c r="B84" s="34"/>
      <c r="C84" s="45" t="s">
        <v>111</v>
      </c>
      <c r="D84" s="16" t="s">
        <v>19</v>
      </c>
      <c r="E84" s="85">
        <v>1</v>
      </c>
      <c r="F84" s="174">
        <v>0</v>
      </c>
      <c r="G84" s="24">
        <f t="shared" si="24"/>
        <v>0</v>
      </c>
      <c r="H84" s="49"/>
      <c r="I84" s="47"/>
      <c r="AS84" s="1">
        <v>1</v>
      </c>
      <c r="AT84" s="1">
        <f>IF(AS84=1,G84,0)</f>
        <v>0</v>
      </c>
      <c r="AU84" s="1">
        <f>IF(AS84=2,G84,0)</f>
        <v>0</v>
      </c>
      <c r="AV84" s="1">
        <f>IF(AS84=3,G84,0)</f>
        <v>0</v>
      </c>
      <c r="AW84" s="1">
        <f>IF(AS84=4,G84,0)</f>
        <v>0</v>
      </c>
      <c r="AX84" s="1">
        <f>IF(AS84=5,G84,0)</f>
        <v>0</v>
      </c>
      <c r="BT84" s="17">
        <v>1</v>
      </c>
      <c r="BU84" s="17">
        <v>1</v>
      </c>
      <c r="CS84" s="1">
        <v>0.2916</v>
      </c>
    </row>
    <row r="85" spans="1:73" ht="15">
      <c r="A85" s="13">
        <v>69</v>
      </c>
      <c r="B85" s="14"/>
      <c r="C85" s="39" t="s">
        <v>110</v>
      </c>
      <c r="D85" s="16" t="s">
        <v>19</v>
      </c>
      <c r="E85" s="85">
        <v>1</v>
      </c>
      <c r="F85" s="174">
        <v>0</v>
      </c>
      <c r="G85" s="25">
        <f t="shared" si="24"/>
        <v>0</v>
      </c>
      <c r="H85" s="49"/>
      <c r="I85" s="47"/>
      <c r="BT85" s="17"/>
      <c r="BU85" s="17"/>
    </row>
    <row r="86" spans="1:50" ht="20.1" customHeight="1">
      <c r="A86" s="130"/>
      <c r="B86" s="131" t="s">
        <v>47</v>
      </c>
      <c r="C86" s="132" t="s">
        <v>11</v>
      </c>
      <c r="D86" s="133"/>
      <c r="E86" s="134"/>
      <c r="F86" s="135"/>
      <c r="G86" s="136">
        <f>SUM(G12:G85)</f>
        <v>0</v>
      </c>
      <c r="H86" s="50"/>
      <c r="AT86" s="18">
        <f>SUM(AT79:AT84)</f>
        <v>0</v>
      </c>
      <c r="AU86" s="18">
        <f>SUM(AU79:AU84)</f>
        <v>0</v>
      </c>
      <c r="AV86" s="18">
        <f>SUM(AV79:AV84)</f>
        <v>0</v>
      </c>
      <c r="AW86" s="18">
        <f>SUM(AW79:AW84)</f>
        <v>0</v>
      </c>
      <c r="AX86" s="18">
        <f>SUM(AX79:AX84)</f>
        <v>0</v>
      </c>
    </row>
    <row r="87" spans="1:50" ht="15">
      <c r="A87" s="26"/>
      <c r="B87" s="63"/>
      <c r="C87" s="27"/>
      <c r="D87" s="26"/>
      <c r="E87" s="28"/>
      <c r="F87" s="28"/>
      <c r="G87" s="53"/>
      <c r="H87" s="50"/>
      <c r="AT87" s="18"/>
      <c r="AU87" s="18"/>
      <c r="AV87" s="18"/>
      <c r="AW87" s="18"/>
      <c r="AX87" s="18"/>
    </row>
    <row r="88" spans="1:50" ht="15">
      <c r="A88" s="26"/>
      <c r="B88" s="64"/>
      <c r="C88" s="27"/>
      <c r="D88" s="26"/>
      <c r="E88" s="28"/>
      <c r="F88" s="28"/>
      <c r="G88" s="53"/>
      <c r="H88" s="50"/>
      <c r="AT88" s="18"/>
      <c r="AU88" s="18"/>
      <c r="AV88" s="18"/>
      <c r="AW88" s="18"/>
      <c r="AX88" s="18"/>
    </row>
    <row r="89" spans="1:50" ht="15">
      <c r="A89" s="26"/>
      <c r="B89" s="64"/>
      <c r="C89" s="27"/>
      <c r="D89" s="26"/>
      <c r="E89" s="28"/>
      <c r="F89" s="28"/>
      <c r="G89" s="53"/>
      <c r="H89" s="50"/>
      <c r="AT89" s="18"/>
      <c r="AU89" s="18"/>
      <c r="AV89" s="18"/>
      <c r="AW89" s="18"/>
      <c r="AX89" s="18"/>
    </row>
    <row r="90" ht="15">
      <c r="H90" s="50"/>
    </row>
    <row r="91" spans="1:5" ht="15">
      <c r="A91" s="44"/>
      <c r="D91" s="19"/>
      <c r="E91" s="1"/>
    </row>
    <row r="92" spans="1:5" ht="15">
      <c r="A92" s="44"/>
      <c r="D92" s="19"/>
      <c r="E92" s="1"/>
    </row>
    <row r="93" spans="1:6" ht="15">
      <c r="A93" s="51"/>
      <c r="B93" s="51"/>
      <c r="C93" s="51"/>
      <c r="D93" s="52"/>
      <c r="E93" s="51"/>
      <c r="F93" s="51"/>
    </row>
    <row r="94" spans="1:6" ht="15">
      <c r="A94" s="51"/>
      <c r="B94" s="51"/>
      <c r="C94" s="51"/>
      <c r="D94" s="51"/>
      <c r="E94" s="52"/>
      <c r="F94" s="51"/>
    </row>
    <row r="95" spans="1:6" ht="15">
      <c r="A95" s="51"/>
      <c r="B95" s="51"/>
      <c r="C95" s="51"/>
      <c r="D95" s="51"/>
      <c r="E95" s="52"/>
      <c r="F95" s="51"/>
    </row>
    <row r="96" spans="1:6" ht="15">
      <c r="A96" s="161"/>
      <c r="B96" s="161"/>
      <c r="C96" s="161"/>
      <c r="D96" s="161"/>
      <c r="E96" s="161"/>
      <c r="F96" s="161"/>
    </row>
    <row r="97" spans="1:6" ht="15">
      <c r="A97" s="161"/>
      <c r="B97" s="161"/>
      <c r="C97" s="161"/>
      <c r="D97" s="161"/>
      <c r="E97" s="161"/>
      <c r="F97" s="161"/>
    </row>
    <row r="98" spans="1:6" ht="15">
      <c r="A98" s="161"/>
      <c r="B98" s="161"/>
      <c r="C98" s="161"/>
      <c r="D98" s="161"/>
      <c r="E98" s="161"/>
      <c r="F98" s="161"/>
    </row>
  </sheetData>
  <sheetProtection password="C446" sheet="1" objects="1" scenarios="1" selectLockedCells="1"/>
  <mergeCells count="9">
    <mergeCell ref="A96:F96"/>
    <mergeCell ref="A97:F97"/>
    <mergeCell ref="A98:F98"/>
    <mergeCell ref="A2:G2"/>
    <mergeCell ref="A4:B4"/>
    <mergeCell ref="A5:B5"/>
    <mergeCell ref="E5:G5"/>
    <mergeCell ref="B11:G11"/>
    <mergeCell ref="B20:G20"/>
  </mergeCells>
  <printOptions/>
  <pageMargins left="0.2362204724409449" right="0.2362204724409449" top="0.7480314960629921" bottom="0.7480314960629921" header="0.31496062992125984" footer="0.31496062992125984"/>
  <pageSetup horizontalDpi="600" verticalDpi="600" orientation="portrait" paperSize="9" r:id="rId1"/>
  <headerFooter alignWithMargins="0">
    <oddFooter>&amp;CStránka &amp;P z &amp;N</oddFooter>
  </headerFooter>
</worksheet>
</file>

<file path=xl/worksheets/sheet3.xml><?xml version="1.0" encoding="utf-8"?>
<worksheet xmlns="http://schemas.openxmlformats.org/spreadsheetml/2006/main" xmlns:r="http://schemas.openxmlformats.org/officeDocument/2006/relationships">
  <dimension ref="A2:CS94"/>
  <sheetViews>
    <sheetView showZeros="0" zoomScale="110" zoomScaleNormal="110" workbookViewId="0" topLeftCell="A1">
      <selection activeCell="F78" sqref="F78"/>
    </sheetView>
  </sheetViews>
  <sheetFormatPr defaultColWidth="9.140625" defaultRowHeight="15"/>
  <cols>
    <col min="1" max="1" width="4.421875" style="1" customWidth="1"/>
    <col min="2" max="2" width="12.8515625" style="1" customWidth="1"/>
    <col min="3" max="3" width="39.8515625" style="1" customWidth="1"/>
    <col min="4" max="4" width="3.28125" style="1" customWidth="1"/>
    <col min="5" max="5" width="7.7109375" style="19" customWidth="1"/>
    <col min="6" max="7" width="15.140625" style="1" customWidth="1"/>
    <col min="8" max="8" width="7.421875" style="1" customWidth="1"/>
    <col min="9" max="9" width="8.28125" style="40" customWidth="1"/>
    <col min="10" max="10" width="45.28125" style="1" customWidth="1"/>
    <col min="11" max="16384" width="9.140625" style="1" customWidth="1"/>
  </cols>
  <sheetData>
    <row r="2" spans="1:7" ht="15">
      <c r="A2" s="162" t="s">
        <v>23</v>
      </c>
      <c r="B2" s="162"/>
      <c r="C2" s="162"/>
      <c r="D2" s="162"/>
      <c r="E2" s="162"/>
      <c r="F2" s="162"/>
      <c r="G2" s="162"/>
    </row>
    <row r="3" spans="1:7" ht="14.25" customHeight="1" thickBot="1">
      <c r="A3" s="2"/>
      <c r="B3" s="3"/>
      <c r="C3" s="4"/>
      <c r="D3" s="4"/>
      <c r="E3" s="5"/>
      <c r="F3" s="4"/>
      <c r="G3" s="58">
        <v>43552</v>
      </c>
    </row>
    <row r="4" spans="1:7" ht="13.5" thickTop="1">
      <c r="A4" s="163" t="s">
        <v>0</v>
      </c>
      <c r="B4" s="164"/>
      <c r="C4" s="6" t="s">
        <v>54</v>
      </c>
      <c r="D4" s="7"/>
      <c r="E4" s="8" t="s">
        <v>1</v>
      </c>
      <c r="F4" s="9" t="s">
        <v>34</v>
      </c>
      <c r="G4" s="10"/>
    </row>
    <row r="5" spans="1:9" ht="13.5" thickBot="1">
      <c r="A5" s="165" t="s">
        <v>2</v>
      </c>
      <c r="B5" s="166"/>
      <c r="C5" s="11"/>
      <c r="D5" s="12"/>
      <c r="E5" s="167"/>
      <c r="F5" s="167"/>
      <c r="G5" s="168"/>
      <c r="H5" s="67"/>
      <c r="I5" s="46"/>
    </row>
    <row r="6" spans="1:9" ht="13.5" thickTop="1">
      <c r="A6" s="41"/>
      <c r="B6" s="26"/>
      <c r="C6" s="42"/>
      <c r="D6" s="2"/>
      <c r="E6" s="43"/>
      <c r="F6" s="43"/>
      <c r="G6" s="43"/>
      <c r="H6" s="67"/>
      <c r="I6" s="46"/>
    </row>
    <row r="7" spans="1:9" ht="13.5" thickBot="1">
      <c r="A7" s="41"/>
      <c r="B7" s="26"/>
      <c r="C7" s="42"/>
      <c r="D7" s="2"/>
      <c r="E7" s="43"/>
      <c r="F7" s="43"/>
      <c r="G7" s="43"/>
      <c r="I7" s="46"/>
    </row>
    <row r="8" spans="1:9" s="70" customFormat="1" ht="20.1" customHeight="1" thickBot="1">
      <c r="A8" s="116" t="s">
        <v>9</v>
      </c>
      <c r="B8" s="117" t="s">
        <v>126</v>
      </c>
      <c r="C8" s="118" t="s">
        <v>157</v>
      </c>
      <c r="D8" s="119"/>
      <c r="E8" s="120"/>
      <c r="F8" s="121"/>
      <c r="G8" s="122"/>
      <c r="I8" s="71"/>
    </row>
    <row r="9" spans="1:7" s="40" customFormat="1" ht="11.25">
      <c r="A9" s="60" t="s">
        <v>3</v>
      </c>
      <c r="B9" s="61" t="s">
        <v>20</v>
      </c>
      <c r="C9" s="61" t="s">
        <v>4</v>
      </c>
      <c r="D9" s="61" t="s">
        <v>5</v>
      </c>
      <c r="E9" s="61" t="s">
        <v>6</v>
      </c>
      <c r="F9" s="61" t="s">
        <v>7</v>
      </c>
      <c r="G9" s="62" t="s">
        <v>8</v>
      </c>
    </row>
    <row r="10" spans="1:9" s="70" customFormat="1" ht="20.1" customHeight="1">
      <c r="A10" s="123" t="s">
        <v>9</v>
      </c>
      <c r="B10" s="124" t="s">
        <v>127</v>
      </c>
      <c r="C10" s="125" t="s">
        <v>55</v>
      </c>
      <c r="D10" s="126"/>
      <c r="E10" s="127" t="s">
        <v>16</v>
      </c>
      <c r="F10" s="128">
        <f>SUM(G12:G26)</f>
        <v>0</v>
      </c>
      <c r="G10" s="129"/>
      <c r="H10" s="72"/>
      <c r="I10" s="71"/>
    </row>
    <row r="11" spans="1:97" s="22" customFormat="1" ht="15" customHeight="1">
      <c r="A11" s="78"/>
      <c r="B11" s="169" t="s">
        <v>49</v>
      </c>
      <c r="C11" s="170"/>
      <c r="D11" s="170"/>
      <c r="E11" s="170"/>
      <c r="F11" s="170"/>
      <c r="G11" s="171"/>
      <c r="I11" s="47"/>
      <c r="AS11" s="22">
        <v>1</v>
      </c>
      <c r="AT11" s="22">
        <f aca="true" t="shared" si="0" ref="AT11:AT26">IF(AS11=1,G11,0)</f>
        <v>0</v>
      </c>
      <c r="AU11" s="22">
        <f aca="true" t="shared" si="1" ref="AU11:AU26">IF(AS11=2,G11,0)</f>
        <v>0</v>
      </c>
      <c r="AV11" s="22">
        <f aca="true" t="shared" si="2" ref="AV11:AV26">IF(AS11=3,G11,0)</f>
        <v>0</v>
      </c>
      <c r="AW11" s="22">
        <f aca="true" t="shared" si="3" ref="AW11:AW26">IF(AS11=4,G11,0)</f>
        <v>0</v>
      </c>
      <c r="AX11" s="22">
        <f aca="true" t="shared" si="4" ref="AX11:AX26">IF(AS11=5,G11,0)</f>
        <v>0</v>
      </c>
      <c r="BT11" s="23">
        <v>11</v>
      </c>
      <c r="BU11" s="23">
        <v>3</v>
      </c>
      <c r="CS11" s="22">
        <v>0</v>
      </c>
    </row>
    <row r="12" spans="1:97" s="22" customFormat="1" ht="22.5">
      <c r="A12" s="57">
        <v>1</v>
      </c>
      <c r="B12" s="65"/>
      <c r="C12" s="35" t="s">
        <v>68</v>
      </c>
      <c r="D12" s="66" t="s">
        <v>19</v>
      </c>
      <c r="E12" s="82">
        <v>1</v>
      </c>
      <c r="F12" s="172">
        <v>0</v>
      </c>
      <c r="G12" s="25">
        <f aca="true" t="shared" si="5" ref="G12:G23">E12*(F12+I12)</f>
        <v>0</v>
      </c>
      <c r="I12" s="47"/>
      <c r="J12" s="77"/>
      <c r="AS12" s="22">
        <v>1</v>
      </c>
      <c r="AT12" s="22">
        <f t="shared" si="0"/>
        <v>0</v>
      </c>
      <c r="AU12" s="22">
        <f t="shared" si="1"/>
        <v>0</v>
      </c>
      <c r="AV12" s="22">
        <f t="shared" si="2"/>
        <v>0</v>
      </c>
      <c r="AW12" s="22">
        <f t="shared" si="3"/>
        <v>0</v>
      </c>
      <c r="AX12" s="22">
        <f t="shared" si="4"/>
        <v>0</v>
      </c>
      <c r="BT12" s="23">
        <v>11</v>
      </c>
      <c r="BU12" s="23">
        <v>3</v>
      </c>
      <c r="CS12" s="22">
        <v>0</v>
      </c>
    </row>
    <row r="13" spans="1:97" s="22" customFormat="1" ht="15">
      <c r="A13" s="57">
        <v>2</v>
      </c>
      <c r="B13" s="65"/>
      <c r="C13" s="35" t="s">
        <v>28</v>
      </c>
      <c r="D13" s="66" t="s">
        <v>19</v>
      </c>
      <c r="E13" s="82">
        <v>3</v>
      </c>
      <c r="F13" s="172">
        <v>0</v>
      </c>
      <c r="G13" s="25">
        <f t="shared" si="5"/>
        <v>0</v>
      </c>
      <c r="I13" s="47"/>
      <c r="AS13" s="22">
        <v>1</v>
      </c>
      <c r="AT13" s="22">
        <f t="shared" si="0"/>
        <v>0</v>
      </c>
      <c r="AU13" s="22">
        <f t="shared" si="1"/>
        <v>0</v>
      </c>
      <c r="AV13" s="22">
        <f t="shared" si="2"/>
        <v>0</v>
      </c>
      <c r="AW13" s="22">
        <f t="shared" si="3"/>
        <v>0</v>
      </c>
      <c r="AX13" s="22">
        <f t="shared" si="4"/>
        <v>0</v>
      </c>
      <c r="BT13" s="23">
        <v>11</v>
      </c>
      <c r="BU13" s="23">
        <v>3</v>
      </c>
      <c r="CS13" s="22">
        <v>0</v>
      </c>
    </row>
    <row r="14" spans="1:97" s="22" customFormat="1" ht="15">
      <c r="A14" s="57">
        <v>3</v>
      </c>
      <c r="B14" s="34"/>
      <c r="C14" s="35" t="s">
        <v>30</v>
      </c>
      <c r="D14" s="20" t="s">
        <v>19</v>
      </c>
      <c r="E14" s="81">
        <v>1</v>
      </c>
      <c r="F14" s="172">
        <v>0</v>
      </c>
      <c r="G14" s="24">
        <f>E14*(F14+I14)</f>
        <v>0</v>
      </c>
      <c r="I14" s="47"/>
      <c r="AS14" s="22">
        <v>1</v>
      </c>
      <c r="AT14" s="22">
        <f>IF(AS14=1,G14,0)</f>
        <v>0</v>
      </c>
      <c r="AU14" s="22">
        <f>IF(AS14=2,G14,0)</f>
        <v>0</v>
      </c>
      <c r="AV14" s="22">
        <f>IF(AS14=3,G14,0)</f>
        <v>0</v>
      </c>
      <c r="AW14" s="22">
        <f>IF(AS14=4,G14,0)</f>
        <v>0</v>
      </c>
      <c r="AX14" s="22">
        <f>IF(AS14=5,G14,0)</f>
        <v>0</v>
      </c>
      <c r="BT14" s="23">
        <v>11</v>
      </c>
      <c r="BU14" s="23">
        <v>3</v>
      </c>
      <c r="CS14" s="22">
        <v>0</v>
      </c>
    </row>
    <row r="15" spans="1:97" s="22" customFormat="1" ht="22.5">
      <c r="A15" s="57">
        <v>4</v>
      </c>
      <c r="B15" s="34"/>
      <c r="C15" s="35" t="s">
        <v>31</v>
      </c>
      <c r="D15" s="20" t="s">
        <v>19</v>
      </c>
      <c r="E15" s="81">
        <v>1</v>
      </c>
      <c r="F15" s="172">
        <v>0</v>
      </c>
      <c r="G15" s="24">
        <f>E15*(F15+I15)</f>
        <v>0</v>
      </c>
      <c r="I15" s="47"/>
      <c r="AS15" s="22">
        <v>1</v>
      </c>
      <c r="AT15" s="22">
        <f>IF(AS15=1,G15,0)</f>
        <v>0</v>
      </c>
      <c r="AU15" s="22">
        <f>IF(AS15=2,G15,0)</f>
        <v>0</v>
      </c>
      <c r="AV15" s="22">
        <f>IF(AS15=3,G15,0)</f>
        <v>0</v>
      </c>
      <c r="AW15" s="22">
        <f>IF(AS15=4,G15,0)</f>
        <v>0</v>
      </c>
      <c r="AX15" s="22">
        <f>IF(AS15=5,G15,0)</f>
        <v>0</v>
      </c>
      <c r="BT15" s="23">
        <v>11</v>
      </c>
      <c r="BU15" s="23">
        <v>3</v>
      </c>
      <c r="CS15" s="22">
        <v>0</v>
      </c>
    </row>
    <row r="16" spans="1:97" s="22" customFormat="1" ht="15">
      <c r="A16" s="57">
        <v>5</v>
      </c>
      <c r="B16" s="34"/>
      <c r="C16" s="35" t="s">
        <v>92</v>
      </c>
      <c r="D16" s="20" t="s">
        <v>19</v>
      </c>
      <c r="E16" s="81">
        <v>7</v>
      </c>
      <c r="F16" s="172">
        <v>0</v>
      </c>
      <c r="G16" s="24">
        <f>E16*(F16+I16)</f>
        <v>0</v>
      </c>
      <c r="I16" s="47"/>
      <c r="AS16" s="22">
        <v>1</v>
      </c>
      <c r="AT16" s="22">
        <f>IF(AS16=1,G16,0)</f>
        <v>0</v>
      </c>
      <c r="AU16" s="22">
        <f>IF(AS16=2,G16,0)</f>
        <v>0</v>
      </c>
      <c r="AV16" s="22">
        <f>IF(AS16=3,G16,0)</f>
        <v>0</v>
      </c>
      <c r="AW16" s="22">
        <f>IF(AS16=4,G16,0)</f>
        <v>0</v>
      </c>
      <c r="AX16" s="22">
        <f>IF(AS16=5,G16,0)</f>
        <v>0</v>
      </c>
      <c r="BT16" s="23">
        <v>11</v>
      </c>
      <c r="BU16" s="23">
        <v>3</v>
      </c>
      <c r="CS16" s="22">
        <v>0</v>
      </c>
    </row>
    <row r="17" spans="1:97" s="22" customFormat="1" ht="22.5">
      <c r="A17" s="57">
        <v>6</v>
      </c>
      <c r="B17" s="75"/>
      <c r="C17" s="36" t="s">
        <v>93</v>
      </c>
      <c r="D17" s="66" t="s">
        <v>19</v>
      </c>
      <c r="E17" s="82">
        <v>3</v>
      </c>
      <c r="F17" s="172">
        <v>0</v>
      </c>
      <c r="G17" s="25">
        <f>E17*(F17+I17)</f>
        <v>0</v>
      </c>
      <c r="H17" s="68"/>
      <c r="I17" s="47"/>
      <c r="AS17" s="22">
        <v>1</v>
      </c>
      <c r="AT17" s="22">
        <f>IF(AS17=1,G17,0)</f>
        <v>0</v>
      </c>
      <c r="AU17" s="22">
        <f>IF(AS17=2,G17,0)</f>
        <v>0</v>
      </c>
      <c r="AV17" s="22">
        <f>IF(AS17=3,G17,0)</f>
        <v>0</v>
      </c>
      <c r="AW17" s="22">
        <f>IF(AS17=4,G17,0)</f>
        <v>0</v>
      </c>
      <c r="AX17" s="22">
        <f>IF(AS17=5,G17,0)</f>
        <v>0</v>
      </c>
      <c r="BT17" s="23">
        <v>11</v>
      </c>
      <c r="BU17" s="23">
        <v>3</v>
      </c>
      <c r="CS17" s="22">
        <v>0</v>
      </c>
    </row>
    <row r="18" spans="1:97" s="22" customFormat="1" ht="22.5">
      <c r="A18" s="57">
        <v>7</v>
      </c>
      <c r="B18" s="75"/>
      <c r="C18" s="36" t="s">
        <v>94</v>
      </c>
      <c r="D18" s="66" t="s">
        <v>19</v>
      </c>
      <c r="E18" s="82">
        <v>1</v>
      </c>
      <c r="F18" s="172">
        <v>0</v>
      </c>
      <c r="G18" s="25">
        <f>E18*(F18+I18)</f>
        <v>0</v>
      </c>
      <c r="H18" s="68"/>
      <c r="I18" s="47"/>
      <c r="AS18" s="22">
        <v>1</v>
      </c>
      <c r="AT18" s="22">
        <f>IF(AS18=1,G18,0)</f>
        <v>0</v>
      </c>
      <c r="AU18" s="22">
        <f>IF(AS18=2,G18,0)</f>
        <v>0</v>
      </c>
      <c r="AV18" s="22">
        <f>IF(AS18=3,G18,0)</f>
        <v>0</v>
      </c>
      <c r="AW18" s="22">
        <f>IF(AS18=4,G18,0)</f>
        <v>0</v>
      </c>
      <c r="AX18" s="22">
        <f>IF(AS18=5,G18,0)</f>
        <v>0</v>
      </c>
      <c r="BT18" s="23">
        <v>11</v>
      </c>
      <c r="BU18" s="23">
        <v>3</v>
      </c>
      <c r="CS18" s="22">
        <v>0</v>
      </c>
    </row>
    <row r="19" spans="1:97" s="22" customFormat="1" ht="22.5">
      <c r="A19" s="57">
        <v>8</v>
      </c>
      <c r="B19" s="65"/>
      <c r="C19" s="35" t="s">
        <v>29</v>
      </c>
      <c r="D19" s="66" t="s">
        <v>19</v>
      </c>
      <c r="E19" s="82">
        <v>1</v>
      </c>
      <c r="F19" s="172">
        <v>0</v>
      </c>
      <c r="G19" s="25">
        <f aca="true" t="shared" si="6" ref="G19">E19*(F19+I19)</f>
        <v>0</v>
      </c>
      <c r="I19" s="47"/>
      <c r="AS19" s="22">
        <v>1</v>
      </c>
      <c r="AT19" s="22">
        <f aca="true" t="shared" si="7" ref="AT19:AT20">IF(AS19=1,G19,0)</f>
        <v>0</v>
      </c>
      <c r="AU19" s="22">
        <f aca="true" t="shared" si="8" ref="AU19:AU20">IF(AS19=2,G19,0)</f>
        <v>0</v>
      </c>
      <c r="AV19" s="22">
        <f aca="true" t="shared" si="9" ref="AV19:AV20">IF(AS19=3,G19,0)</f>
        <v>0</v>
      </c>
      <c r="AW19" s="22">
        <f aca="true" t="shared" si="10" ref="AW19:AW20">IF(AS19=4,G19,0)</f>
        <v>0</v>
      </c>
      <c r="AX19" s="22">
        <f aca="true" t="shared" si="11" ref="AX19:AX20">IF(AS19=5,G19,0)</f>
        <v>0</v>
      </c>
      <c r="BT19" s="23">
        <v>11</v>
      </c>
      <c r="BU19" s="23">
        <v>3</v>
      </c>
      <c r="CS19" s="22">
        <v>0</v>
      </c>
    </row>
    <row r="20" spans="1:97" s="22" customFormat="1" ht="15" customHeight="1">
      <c r="A20" s="78"/>
      <c r="B20" s="169" t="s">
        <v>50</v>
      </c>
      <c r="C20" s="170"/>
      <c r="D20" s="170"/>
      <c r="E20" s="170"/>
      <c r="F20" s="170"/>
      <c r="G20" s="171"/>
      <c r="I20" s="47"/>
      <c r="AS20" s="22">
        <v>1</v>
      </c>
      <c r="AT20" s="22">
        <f t="shared" si="7"/>
        <v>0</v>
      </c>
      <c r="AU20" s="22">
        <f t="shared" si="8"/>
        <v>0</v>
      </c>
      <c r="AV20" s="22">
        <f t="shared" si="9"/>
        <v>0</v>
      </c>
      <c r="AW20" s="22">
        <f t="shared" si="10"/>
        <v>0</v>
      </c>
      <c r="AX20" s="22">
        <f t="shared" si="11"/>
        <v>0</v>
      </c>
      <c r="BT20" s="23">
        <v>11</v>
      </c>
      <c r="BU20" s="23">
        <v>3</v>
      </c>
      <c r="CS20" s="22">
        <v>0</v>
      </c>
    </row>
    <row r="21" spans="1:97" ht="15">
      <c r="A21" s="57">
        <v>9</v>
      </c>
      <c r="B21" s="75"/>
      <c r="C21" s="59" t="s">
        <v>76</v>
      </c>
      <c r="D21" s="55" t="s">
        <v>19</v>
      </c>
      <c r="E21" s="83">
        <v>1</v>
      </c>
      <c r="F21" s="172">
        <v>0</v>
      </c>
      <c r="G21" s="25">
        <f t="shared" si="5"/>
        <v>0</v>
      </c>
      <c r="I21" s="47"/>
      <c r="AS21" s="1">
        <v>1</v>
      </c>
      <c r="AT21" s="1">
        <f t="shared" si="0"/>
        <v>0</v>
      </c>
      <c r="AU21" s="1">
        <f t="shared" si="1"/>
        <v>0</v>
      </c>
      <c r="AV21" s="1">
        <f t="shared" si="2"/>
        <v>0</v>
      </c>
      <c r="AW21" s="1">
        <f t="shared" si="3"/>
        <v>0</v>
      </c>
      <c r="AX21" s="1">
        <f t="shared" si="4"/>
        <v>0</v>
      </c>
      <c r="BT21" s="17">
        <v>11</v>
      </c>
      <c r="BU21" s="17">
        <v>3</v>
      </c>
      <c r="CS21" s="1">
        <v>0</v>
      </c>
    </row>
    <row r="22" spans="1:97" ht="22.5">
      <c r="A22" s="57">
        <v>10</v>
      </c>
      <c r="B22" s="54"/>
      <c r="C22" s="59" t="s">
        <v>77</v>
      </c>
      <c r="D22" s="66" t="s">
        <v>19</v>
      </c>
      <c r="E22" s="82">
        <v>1</v>
      </c>
      <c r="F22" s="172">
        <v>0</v>
      </c>
      <c r="G22" s="56">
        <f t="shared" si="5"/>
        <v>0</v>
      </c>
      <c r="I22" s="47"/>
      <c r="AS22" s="1">
        <v>1</v>
      </c>
      <c r="AT22" s="1">
        <f t="shared" si="0"/>
        <v>0</v>
      </c>
      <c r="AU22" s="1">
        <f t="shared" si="1"/>
        <v>0</v>
      </c>
      <c r="AV22" s="1">
        <f t="shared" si="2"/>
        <v>0</v>
      </c>
      <c r="AW22" s="1">
        <f t="shared" si="3"/>
        <v>0</v>
      </c>
      <c r="AX22" s="1">
        <f t="shared" si="4"/>
        <v>0</v>
      </c>
      <c r="BT22" s="17">
        <v>11</v>
      </c>
      <c r="BU22" s="17">
        <v>3</v>
      </c>
      <c r="CS22" s="1">
        <v>0</v>
      </c>
    </row>
    <row r="23" spans="1:97" ht="15">
      <c r="A23" s="57">
        <v>11</v>
      </c>
      <c r="B23" s="34"/>
      <c r="C23" s="35" t="s">
        <v>33</v>
      </c>
      <c r="D23" s="20" t="s">
        <v>19</v>
      </c>
      <c r="E23" s="81">
        <v>1</v>
      </c>
      <c r="F23" s="172">
        <v>0</v>
      </c>
      <c r="G23" s="24">
        <f t="shared" si="5"/>
        <v>0</v>
      </c>
      <c r="I23" s="47"/>
      <c r="AS23" s="1">
        <v>1</v>
      </c>
      <c r="AT23" s="1">
        <f t="shared" si="0"/>
        <v>0</v>
      </c>
      <c r="AU23" s="1">
        <f t="shared" si="1"/>
        <v>0</v>
      </c>
      <c r="AV23" s="1">
        <f t="shared" si="2"/>
        <v>0</v>
      </c>
      <c r="AW23" s="1">
        <f t="shared" si="3"/>
        <v>0</v>
      </c>
      <c r="AX23" s="1">
        <f t="shared" si="4"/>
        <v>0</v>
      </c>
      <c r="BT23" s="17">
        <v>11</v>
      </c>
      <c r="BU23" s="17">
        <v>3</v>
      </c>
      <c r="CS23" s="1">
        <v>0</v>
      </c>
    </row>
    <row r="24" spans="1:97" s="22" customFormat="1" ht="22.5">
      <c r="A24" s="57">
        <v>12</v>
      </c>
      <c r="B24" s="14"/>
      <c r="C24" s="15" t="s">
        <v>82</v>
      </c>
      <c r="D24" s="20" t="s">
        <v>19</v>
      </c>
      <c r="E24" s="81">
        <v>8</v>
      </c>
      <c r="F24" s="172">
        <v>0</v>
      </c>
      <c r="G24" s="24">
        <f>E24*(F24+I24)</f>
        <v>0</v>
      </c>
      <c r="I24" s="47"/>
      <c r="AS24" s="22">
        <v>1</v>
      </c>
      <c r="AT24" s="22">
        <f t="shared" si="0"/>
        <v>0</v>
      </c>
      <c r="AU24" s="22">
        <f t="shared" si="1"/>
        <v>0</v>
      </c>
      <c r="AV24" s="22">
        <f t="shared" si="2"/>
        <v>0</v>
      </c>
      <c r="AW24" s="22">
        <f t="shared" si="3"/>
        <v>0</v>
      </c>
      <c r="AX24" s="22">
        <f t="shared" si="4"/>
        <v>0</v>
      </c>
      <c r="BT24" s="23">
        <v>11</v>
      </c>
      <c r="BU24" s="23">
        <v>3</v>
      </c>
      <c r="CS24" s="22">
        <v>0</v>
      </c>
    </row>
    <row r="25" spans="1:97" s="22" customFormat="1" ht="15">
      <c r="A25" s="57">
        <v>13</v>
      </c>
      <c r="B25" s="34"/>
      <c r="C25" s="35" t="s">
        <v>32</v>
      </c>
      <c r="D25" s="20" t="s">
        <v>19</v>
      </c>
      <c r="E25" s="81">
        <v>8</v>
      </c>
      <c r="F25" s="172">
        <v>0</v>
      </c>
      <c r="G25" s="24">
        <f aca="true" t="shared" si="12" ref="G25:G26">E25*(F25+I25)</f>
        <v>0</v>
      </c>
      <c r="I25" s="47"/>
      <c r="AS25" s="22">
        <v>1</v>
      </c>
      <c r="AT25" s="22">
        <f t="shared" si="0"/>
        <v>0</v>
      </c>
      <c r="AU25" s="22">
        <f t="shared" si="1"/>
        <v>0</v>
      </c>
      <c r="AV25" s="22">
        <f t="shared" si="2"/>
        <v>0</v>
      </c>
      <c r="AW25" s="22">
        <f t="shared" si="3"/>
        <v>0</v>
      </c>
      <c r="AX25" s="22">
        <f t="shared" si="4"/>
        <v>0</v>
      </c>
      <c r="BT25" s="23">
        <v>11</v>
      </c>
      <c r="BU25" s="23">
        <v>3</v>
      </c>
      <c r="CS25" s="22">
        <v>0</v>
      </c>
    </row>
    <row r="26" spans="1:97" s="22" customFormat="1" ht="15">
      <c r="A26" s="57">
        <v>14</v>
      </c>
      <c r="B26" s="34"/>
      <c r="C26" s="35" t="s">
        <v>38</v>
      </c>
      <c r="D26" s="20" t="s">
        <v>19</v>
      </c>
      <c r="E26" s="81">
        <v>8</v>
      </c>
      <c r="F26" s="172">
        <v>0</v>
      </c>
      <c r="G26" s="24">
        <f t="shared" si="12"/>
        <v>0</v>
      </c>
      <c r="I26" s="47"/>
      <c r="AS26" s="22">
        <v>1</v>
      </c>
      <c r="AT26" s="22">
        <f t="shared" si="0"/>
        <v>0</v>
      </c>
      <c r="AU26" s="22">
        <f t="shared" si="1"/>
        <v>0</v>
      </c>
      <c r="AV26" s="22">
        <f t="shared" si="2"/>
        <v>0</v>
      </c>
      <c r="AW26" s="22">
        <f t="shared" si="3"/>
        <v>0</v>
      </c>
      <c r="AX26" s="22">
        <f t="shared" si="4"/>
        <v>0</v>
      </c>
      <c r="BT26" s="23">
        <v>11</v>
      </c>
      <c r="BU26" s="23">
        <v>3</v>
      </c>
      <c r="CS26" s="22">
        <v>0</v>
      </c>
    </row>
    <row r="27" spans="1:9" s="70" customFormat="1" ht="20.1" customHeight="1">
      <c r="A27" s="123" t="s">
        <v>9</v>
      </c>
      <c r="B27" s="124" t="s">
        <v>128</v>
      </c>
      <c r="C27" s="125" t="s">
        <v>15</v>
      </c>
      <c r="D27" s="126"/>
      <c r="E27" s="127" t="s">
        <v>16</v>
      </c>
      <c r="F27" s="128">
        <f>SUM(G28:G29)</f>
        <v>0</v>
      </c>
      <c r="G27" s="129"/>
      <c r="H27" s="72"/>
      <c r="I27" s="71"/>
    </row>
    <row r="28" spans="1:97" s="22" customFormat="1" ht="49.5" customHeight="1">
      <c r="A28" s="13">
        <v>15</v>
      </c>
      <c r="B28" s="76" t="s">
        <v>123</v>
      </c>
      <c r="C28" s="29" t="s">
        <v>87</v>
      </c>
      <c r="D28" s="20" t="s">
        <v>19</v>
      </c>
      <c r="E28" s="81">
        <v>1</v>
      </c>
      <c r="F28" s="172">
        <v>0</v>
      </c>
      <c r="G28" s="24">
        <f aca="true" t="shared" si="13" ref="G28:G30">E28*(F28+I28)</f>
        <v>0</v>
      </c>
      <c r="I28" s="47"/>
      <c r="J28" s="77"/>
      <c r="AS28" s="22">
        <v>1</v>
      </c>
      <c r="AT28" s="22">
        <f>IF(AS28=1,G28,0)</f>
        <v>0</v>
      </c>
      <c r="AU28" s="22">
        <f>IF(AS28=2,G28,0)</f>
        <v>0</v>
      </c>
      <c r="AV28" s="22">
        <f>IF(AS28=3,G28,0)</f>
        <v>0</v>
      </c>
      <c r="AW28" s="22">
        <f>IF(AS28=4,G28,0)</f>
        <v>0</v>
      </c>
      <c r="AX28" s="22">
        <f>IF(AS28=5,G28,0)</f>
        <v>0</v>
      </c>
      <c r="BT28" s="22">
        <v>11</v>
      </c>
      <c r="BU28" s="22">
        <v>3</v>
      </c>
      <c r="CS28" s="22">
        <v>0</v>
      </c>
    </row>
    <row r="29" spans="1:97" s="31" customFormat="1" ht="33.75">
      <c r="A29" s="13">
        <v>16</v>
      </c>
      <c r="B29" s="14" t="s">
        <v>123</v>
      </c>
      <c r="C29" s="29" t="s">
        <v>86</v>
      </c>
      <c r="D29" s="20" t="s">
        <v>19</v>
      </c>
      <c r="E29" s="84">
        <v>1</v>
      </c>
      <c r="F29" s="172">
        <v>0</v>
      </c>
      <c r="G29" s="30">
        <f t="shared" si="13"/>
        <v>0</v>
      </c>
      <c r="H29" s="69"/>
      <c r="I29" s="48"/>
      <c r="AS29" s="31">
        <v>1</v>
      </c>
      <c r="AT29" s="31">
        <f>IF(AS29=1,G29,0)</f>
        <v>0</v>
      </c>
      <c r="AU29" s="31">
        <f>IF(AS29=2,G29,0)</f>
        <v>0</v>
      </c>
      <c r="AV29" s="31">
        <f>IF(AS29=3,G29,0)</f>
        <v>0</v>
      </c>
      <c r="AW29" s="31">
        <f>IF(AS29=4,G29,0)</f>
        <v>0</v>
      </c>
      <c r="AX29" s="31">
        <f>IF(AS29=5,G29,0)</f>
        <v>0</v>
      </c>
      <c r="BT29" s="32">
        <v>11</v>
      </c>
      <c r="BU29" s="32">
        <v>3</v>
      </c>
      <c r="CS29" s="31">
        <v>0</v>
      </c>
    </row>
    <row r="30" spans="1:97" s="31" customFormat="1" ht="29.25" customHeight="1">
      <c r="A30" s="13">
        <v>17</v>
      </c>
      <c r="B30" s="14"/>
      <c r="C30" s="29" t="s">
        <v>124</v>
      </c>
      <c r="D30" s="20" t="s">
        <v>19</v>
      </c>
      <c r="E30" s="84">
        <v>1</v>
      </c>
      <c r="F30" s="172">
        <v>0</v>
      </c>
      <c r="G30" s="30">
        <f t="shared" si="13"/>
        <v>0</v>
      </c>
      <c r="H30" s="80"/>
      <c r="I30" s="48"/>
      <c r="AS30" s="31">
        <v>1</v>
      </c>
      <c r="AT30" s="31">
        <f>IF(AS30=1,G30,0)</f>
        <v>0</v>
      </c>
      <c r="AU30" s="31">
        <f>IF(AS30=2,G30,0)</f>
        <v>0</v>
      </c>
      <c r="AV30" s="31">
        <f>IF(AS30=3,G30,0)</f>
        <v>0</v>
      </c>
      <c r="AW30" s="31">
        <f>IF(AS30=4,G30,0)</f>
        <v>0</v>
      </c>
      <c r="AX30" s="31">
        <f>IF(AS30=5,G30,0)</f>
        <v>0</v>
      </c>
      <c r="BT30" s="32">
        <v>11</v>
      </c>
      <c r="BU30" s="32">
        <v>3</v>
      </c>
      <c r="CS30" s="31">
        <v>0</v>
      </c>
    </row>
    <row r="31" spans="1:9" s="70" customFormat="1" ht="20.1" customHeight="1">
      <c r="A31" s="123" t="s">
        <v>9</v>
      </c>
      <c r="B31" s="124" t="s">
        <v>129</v>
      </c>
      <c r="C31" s="125" t="s">
        <v>12</v>
      </c>
      <c r="D31" s="126"/>
      <c r="E31" s="127" t="s">
        <v>16</v>
      </c>
      <c r="F31" s="128">
        <f>SUM(G32:G43)</f>
        <v>0</v>
      </c>
      <c r="G31" s="129"/>
      <c r="H31" s="72"/>
      <c r="I31" s="71"/>
    </row>
    <row r="32" spans="1:97" ht="16.5" customHeight="1">
      <c r="A32" s="13">
        <v>18</v>
      </c>
      <c r="B32" s="14"/>
      <c r="C32" s="15" t="s">
        <v>95</v>
      </c>
      <c r="D32" s="20" t="s">
        <v>18</v>
      </c>
      <c r="E32" s="81">
        <v>350</v>
      </c>
      <c r="F32" s="172">
        <v>0</v>
      </c>
      <c r="G32" s="33">
        <f aca="true" t="shared" si="14" ref="G32:G43">E32*(F32+I32)</f>
        <v>0</v>
      </c>
      <c r="I32" s="47"/>
      <c r="AS32" s="1">
        <v>1</v>
      </c>
      <c r="AT32" s="1">
        <f aca="true" t="shared" si="15" ref="AT32:AT43">IF(AS32=1,G32,0)</f>
        <v>0</v>
      </c>
      <c r="AU32" s="1">
        <f aca="true" t="shared" si="16" ref="AU32:AU43">IF(AS32=2,G32,0)</f>
        <v>0</v>
      </c>
      <c r="AV32" s="1">
        <f aca="true" t="shared" si="17" ref="AV32:AV43">IF(AS32=3,G32,0)</f>
        <v>0</v>
      </c>
      <c r="AW32" s="1">
        <f aca="true" t="shared" si="18" ref="AW32:AW43">IF(AS32=4,G32,0)</f>
        <v>0</v>
      </c>
      <c r="AX32" s="1">
        <f aca="true" t="shared" si="19" ref="AX32:AX43">IF(AS32=5,G32,0)</f>
        <v>0</v>
      </c>
      <c r="BT32" s="1">
        <v>1</v>
      </c>
      <c r="BU32" s="1">
        <v>0</v>
      </c>
      <c r="CS32" s="1">
        <v>2E-05</v>
      </c>
    </row>
    <row r="33" spans="1:97" ht="26.25" customHeight="1">
      <c r="A33" s="13">
        <v>19</v>
      </c>
      <c r="B33" s="14"/>
      <c r="C33" s="15" t="s">
        <v>96</v>
      </c>
      <c r="D33" s="20" t="s">
        <v>18</v>
      </c>
      <c r="E33" s="81">
        <v>175</v>
      </c>
      <c r="F33" s="173">
        <v>0</v>
      </c>
      <c r="G33" s="33">
        <f t="shared" si="14"/>
        <v>0</v>
      </c>
      <c r="I33" s="47"/>
      <c r="J33" s="77"/>
      <c r="AS33" s="1">
        <v>1</v>
      </c>
      <c r="AT33" s="1">
        <f t="shared" si="15"/>
        <v>0</v>
      </c>
      <c r="AU33" s="1">
        <f t="shared" si="16"/>
        <v>0</v>
      </c>
      <c r="AV33" s="1">
        <f t="shared" si="17"/>
        <v>0</v>
      </c>
      <c r="AW33" s="1">
        <f t="shared" si="18"/>
        <v>0</v>
      </c>
      <c r="AX33" s="1">
        <f t="shared" si="19"/>
        <v>0</v>
      </c>
      <c r="BT33" s="1">
        <v>11</v>
      </c>
      <c r="BU33" s="1">
        <v>3</v>
      </c>
      <c r="CS33" s="1">
        <v>0</v>
      </c>
    </row>
    <row r="34" spans="1:97" ht="15" customHeight="1">
      <c r="A34" s="13">
        <v>20</v>
      </c>
      <c r="B34" s="14"/>
      <c r="C34" s="15" t="s">
        <v>57</v>
      </c>
      <c r="D34" s="20" t="s">
        <v>18</v>
      </c>
      <c r="E34" s="81">
        <v>175</v>
      </c>
      <c r="F34" s="173">
        <v>0</v>
      </c>
      <c r="G34" s="33">
        <f t="shared" si="14"/>
        <v>0</v>
      </c>
      <c r="I34" s="47"/>
      <c r="AS34" s="1">
        <v>1</v>
      </c>
      <c r="AT34" s="1">
        <f t="shared" si="15"/>
        <v>0</v>
      </c>
      <c r="AU34" s="1">
        <f t="shared" si="16"/>
        <v>0</v>
      </c>
      <c r="AV34" s="1">
        <f t="shared" si="17"/>
        <v>0</v>
      </c>
      <c r="AW34" s="1">
        <f t="shared" si="18"/>
        <v>0</v>
      </c>
      <c r="AX34" s="1">
        <f t="shared" si="19"/>
        <v>0</v>
      </c>
      <c r="BT34" s="1">
        <v>11</v>
      </c>
      <c r="BU34" s="1">
        <v>3</v>
      </c>
      <c r="CS34" s="1">
        <v>0</v>
      </c>
    </row>
    <row r="35" spans="1:97" ht="15">
      <c r="A35" s="13">
        <v>21</v>
      </c>
      <c r="B35" s="14"/>
      <c r="C35" s="15" t="s">
        <v>58</v>
      </c>
      <c r="D35" s="20" t="s">
        <v>18</v>
      </c>
      <c r="E35" s="81">
        <v>30</v>
      </c>
      <c r="F35" s="173">
        <v>0</v>
      </c>
      <c r="G35" s="24">
        <f t="shared" si="14"/>
        <v>0</v>
      </c>
      <c r="I35" s="47"/>
      <c r="AS35" s="1">
        <v>1</v>
      </c>
      <c r="AT35" s="1">
        <f t="shared" si="15"/>
        <v>0</v>
      </c>
      <c r="AU35" s="1">
        <f t="shared" si="16"/>
        <v>0</v>
      </c>
      <c r="AV35" s="1">
        <f t="shared" si="17"/>
        <v>0</v>
      </c>
      <c r="AW35" s="1">
        <f t="shared" si="18"/>
        <v>0</v>
      </c>
      <c r="AX35" s="1">
        <f t="shared" si="19"/>
        <v>0</v>
      </c>
      <c r="BT35" s="1">
        <v>1</v>
      </c>
      <c r="BU35" s="1">
        <v>0</v>
      </c>
      <c r="CS35" s="1">
        <v>2E-05</v>
      </c>
    </row>
    <row r="36" spans="1:97" ht="15">
      <c r="A36" s="13">
        <v>22</v>
      </c>
      <c r="B36" s="14"/>
      <c r="C36" s="15" t="s">
        <v>59</v>
      </c>
      <c r="D36" s="20" t="s">
        <v>18</v>
      </c>
      <c r="E36" s="81">
        <v>30</v>
      </c>
      <c r="F36" s="173">
        <v>0</v>
      </c>
      <c r="G36" s="24">
        <f t="shared" si="14"/>
        <v>0</v>
      </c>
      <c r="I36" s="47"/>
      <c r="AS36" s="1">
        <v>1</v>
      </c>
      <c r="AT36" s="1">
        <f t="shared" si="15"/>
        <v>0</v>
      </c>
      <c r="AU36" s="1">
        <f t="shared" si="16"/>
        <v>0</v>
      </c>
      <c r="AV36" s="1">
        <f t="shared" si="17"/>
        <v>0</v>
      </c>
      <c r="AW36" s="1">
        <f t="shared" si="18"/>
        <v>0</v>
      </c>
      <c r="AX36" s="1">
        <f t="shared" si="19"/>
        <v>0</v>
      </c>
      <c r="BT36" s="1">
        <v>1</v>
      </c>
      <c r="BU36" s="1">
        <v>0</v>
      </c>
      <c r="CS36" s="1">
        <v>2E-05</v>
      </c>
    </row>
    <row r="37" spans="1:97" ht="15">
      <c r="A37" s="13">
        <v>23</v>
      </c>
      <c r="B37" s="14"/>
      <c r="C37" s="15" t="s">
        <v>60</v>
      </c>
      <c r="D37" s="20" t="s">
        <v>19</v>
      </c>
      <c r="E37" s="81">
        <v>1</v>
      </c>
      <c r="F37" s="173">
        <v>0</v>
      </c>
      <c r="G37" s="24">
        <f t="shared" si="14"/>
        <v>0</v>
      </c>
      <c r="I37" s="47"/>
      <c r="AS37" s="1">
        <v>1</v>
      </c>
      <c r="AT37" s="1">
        <f t="shared" si="15"/>
        <v>0</v>
      </c>
      <c r="AU37" s="1">
        <f t="shared" si="16"/>
        <v>0</v>
      </c>
      <c r="AV37" s="1">
        <f t="shared" si="17"/>
        <v>0</v>
      </c>
      <c r="AW37" s="1">
        <f t="shared" si="18"/>
        <v>0</v>
      </c>
      <c r="AX37" s="1">
        <f t="shared" si="19"/>
        <v>0</v>
      </c>
      <c r="BT37" s="1">
        <v>1</v>
      </c>
      <c r="BU37" s="1">
        <v>0</v>
      </c>
      <c r="CS37" s="1">
        <v>2E-05</v>
      </c>
    </row>
    <row r="38" spans="1:97" ht="22.5">
      <c r="A38" s="13">
        <v>24</v>
      </c>
      <c r="B38" s="14"/>
      <c r="C38" s="15" t="s">
        <v>185</v>
      </c>
      <c r="D38" s="20" t="s">
        <v>19</v>
      </c>
      <c r="E38" s="81">
        <v>3</v>
      </c>
      <c r="F38" s="173">
        <v>0</v>
      </c>
      <c r="G38" s="24">
        <f t="shared" si="14"/>
        <v>0</v>
      </c>
      <c r="I38" s="47"/>
      <c r="AS38" s="1">
        <v>1</v>
      </c>
      <c r="AT38" s="1">
        <f t="shared" si="15"/>
        <v>0</v>
      </c>
      <c r="AU38" s="1">
        <f t="shared" si="16"/>
        <v>0</v>
      </c>
      <c r="AV38" s="1">
        <f t="shared" si="17"/>
        <v>0</v>
      </c>
      <c r="AW38" s="1">
        <f t="shared" si="18"/>
        <v>0</v>
      </c>
      <c r="AX38" s="1">
        <f t="shared" si="19"/>
        <v>0</v>
      </c>
      <c r="BT38" s="1">
        <v>1</v>
      </c>
      <c r="BU38" s="1">
        <v>0</v>
      </c>
      <c r="CS38" s="1">
        <v>2E-05</v>
      </c>
    </row>
    <row r="39" spans="1:97" ht="22.5">
      <c r="A39" s="13">
        <v>25</v>
      </c>
      <c r="B39" s="14"/>
      <c r="C39" s="15" t="s">
        <v>186</v>
      </c>
      <c r="D39" s="20" t="s">
        <v>19</v>
      </c>
      <c r="E39" s="81">
        <v>4</v>
      </c>
      <c r="F39" s="173">
        <v>0</v>
      </c>
      <c r="G39" s="24">
        <f t="shared" si="14"/>
        <v>0</v>
      </c>
      <c r="I39" s="47"/>
      <c r="AS39" s="1">
        <v>1</v>
      </c>
      <c r="AT39" s="1">
        <f t="shared" si="15"/>
        <v>0</v>
      </c>
      <c r="AU39" s="1">
        <f t="shared" si="16"/>
        <v>0</v>
      </c>
      <c r="AV39" s="1">
        <f t="shared" si="17"/>
        <v>0</v>
      </c>
      <c r="AW39" s="1">
        <f t="shared" si="18"/>
        <v>0</v>
      </c>
      <c r="AX39" s="1">
        <f t="shared" si="19"/>
        <v>0</v>
      </c>
      <c r="BT39" s="1">
        <v>1</v>
      </c>
      <c r="BU39" s="1">
        <v>0</v>
      </c>
      <c r="CS39" s="1">
        <v>2E-05</v>
      </c>
    </row>
    <row r="40" spans="1:97" ht="22.5">
      <c r="A40" s="13">
        <v>26</v>
      </c>
      <c r="B40" s="14"/>
      <c r="C40" s="15" t="s">
        <v>187</v>
      </c>
      <c r="D40" s="20" t="s">
        <v>19</v>
      </c>
      <c r="E40" s="81">
        <v>5</v>
      </c>
      <c r="F40" s="173">
        <v>0</v>
      </c>
      <c r="G40" s="24">
        <f t="shared" si="14"/>
        <v>0</v>
      </c>
      <c r="I40" s="47"/>
      <c r="AS40" s="1">
        <v>1</v>
      </c>
      <c r="AT40" s="1">
        <f t="shared" si="15"/>
        <v>0</v>
      </c>
      <c r="AU40" s="1">
        <f t="shared" si="16"/>
        <v>0</v>
      </c>
      <c r="AV40" s="1">
        <f t="shared" si="17"/>
        <v>0</v>
      </c>
      <c r="AW40" s="1">
        <f t="shared" si="18"/>
        <v>0</v>
      </c>
      <c r="AX40" s="1">
        <f t="shared" si="19"/>
        <v>0</v>
      </c>
      <c r="BT40" s="1">
        <v>1</v>
      </c>
      <c r="BU40" s="1">
        <v>0</v>
      </c>
      <c r="CS40" s="1">
        <v>2E-05</v>
      </c>
    </row>
    <row r="41" spans="1:9" ht="15">
      <c r="A41" s="13">
        <v>27</v>
      </c>
      <c r="B41" s="14"/>
      <c r="C41" s="86" t="s">
        <v>113</v>
      </c>
      <c r="D41" s="20" t="s">
        <v>18</v>
      </c>
      <c r="E41" s="81">
        <v>30</v>
      </c>
      <c r="F41" s="173">
        <v>0</v>
      </c>
      <c r="G41" s="24">
        <f t="shared" si="14"/>
        <v>0</v>
      </c>
      <c r="I41" s="47"/>
    </row>
    <row r="42" spans="1:9" ht="15">
      <c r="A42" s="13">
        <v>28</v>
      </c>
      <c r="B42" s="14"/>
      <c r="C42" s="86" t="s">
        <v>114</v>
      </c>
      <c r="D42" s="20" t="s">
        <v>18</v>
      </c>
      <c r="E42" s="81">
        <v>80</v>
      </c>
      <c r="F42" s="173">
        <v>0</v>
      </c>
      <c r="G42" s="24">
        <f t="shared" si="14"/>
        <v>0</v>
      </c>
      <c r="I42" s="47"/>
    </row>
    <row r="43" spans="1:97" ht="15">
      <c r="A43" s="13">
        <v>29</v>
      </c>
      <c r="B43" s="14"/>
      <c r="C43" s="15" t="s">
        <v>109</v>
      </c>
      <c r="D43" s="20" t="s">
        <v>106</v>
      </c>
      <c r="E43" s="81">
        <v>1</v>
      </c>
      <c r="F43" s="173">
        <v>0</v>
      </c>
      <c r="G43" s="24">
        <f t="shared" si="14"/>
        <v>0</v>
      </c>
      <c r="I43" s="47"/>
      <c r="AS43" s="1">
        <v>1</v>
      </c>
      <c r="AT43" s="1">
        <f t="shared" si="15"/>
        <v>0</v>
      </c>
      <c r="AU43" s="1">
        <f t="shared" si="16"/>
        <v>0</v>
      </c>
      <c r="AV43" s="1">
        <f t="shared" si="17"/>
        <v>0</v>
      </c>
      <c r="AW43" s="1">
        <f t="shared" si="18"/>
        <v>0</v>
      </c>
      <c r="AX43" s="1">
        <f t="shared" si="19"/>
        <v>0</v>
      </c>
      <c r="BT43" s="1">
        <v>11</v>
      </c>
      <c r="BU43" s="1">
        <v>3</v>
      </c>
      <c r="CS43" s="1">
        <v>0</v>
      </c>
    </row>
    <row r="44" spans="1:9" s="70" customFormat="1" ht="20.1" customHeight="1">
      <c r="A44" s="123" t="s">
        <v>9</v>
      </c>
      <c r="B44" s="124" t="s">
        <v>130</v>
      </c>
      <c r="C44" s="125" t="s">
        <v>13</v>
      </c>
      <c r="D44" s="126"/>
      <c r="E44" s="127" t="s">
        <v>16</v>
      </c>
      <c r="F44" s="128">
        <f>SUM(G45:G74)</f>
        <v>0</v>
      </c>
      <c r="G44" s="129"/>
      <c r="H44" s="73"/>
      <c r="I44" s="71"/>
    </row>
    <row r="45" spans="1:9" s="22" customFormat="1" ht="15">
      <c r="A45" s="13">
        <v>30</v>
      </c>
      <c r="B45" s="14"/>
      <c r="C45" s="15" t="s">
        <v>69</v>
      </c>
      <c r="D45" s="20" t="s">
        <v>19</v>
      </c>
      <c r="E45" s="81">
        <v>1</v>
      </c>
      <c r="F45" s="173">
        <v>0</v>
      </c>
      <c r="G45" s="24">
        <f aca="true" t="shared" si="20" ref="G45:G55">E45*(F45+I45)</f>
        <v>0</v>
      </c>
      <c r="I45" s="47"/>
    </row>
    <row r="46" spans="1:9" s="22" customFormat="1" ht="15">
      <c r="A46" s="13">
        <v>31</v>
      </c>
      <c r="B46" s="14"/>
      <c r="C46" s="15" t="s">
        <v>63</v>
      </c>
      <c r="D46" s="20" t="s">
        <v>19</v>
      </c>
      <c r="E46" s="81">
        <v>3</v>
      </c>
      <c r="F46" s="173">
        <v>0</v>
      </c>
      <c r="G46" s="24">
        <f t="shared" si="20"/>
        <v>0</v>
      </c>
      <c r="I46" s="47"/>
    </row>
    <row r="47" spans="1:9" s="22" customFormat="1" ht="22.5">
      <c r="A47" s="13">
        <v>32</v>
      </c>
      <c r="B47" s="14"/>
      <c r="C47" s="15" t="s">
        <v>66</v>
      </c>
      <c r="D47" s="20" t="s">
        <v>19</v>
      </c>
      <c r="E47" s="81">
        <v>1</v>
      </c>
      <c r="F47" s="172">
        <v>0</v>
      </c>
      <c r="G47" s="24">
        <f t="shared" si="20"/>
        <v>0</v>
      </c>
      <c r="I47" s="47"/>
    </row>
    <row r="48" spans="1:9" s="22" customFormat="1" ht="15">
      <c r="A48" s="13">
        <v>33</v>
      </c>
      <c r="B48" s="14"/>
      <c r="C48" s="15" t="s">
        <v>71</v>
      </c>
      <c r="D48" s="20" t="s">
        <v>19</v>
      </c>
      <c r="E48" s="81">
        <v>1</v>
      </c>
      <c r="F48" s="173">
        <v>0</v>
      </c>
      <c r="G48" s="24">
        <f t="shared" si="20"/>
        <v>0</v>
      </c>
      <c r="I48" s="47"/>
    </row>
    <row r="49" spans="1:9" s="22" customFormat="1" ht="22.5">
      <c r="A49" s="13">
        <v>34</v>
      </c>
      <c r="B49" s="14"/>
      <c r="C49" s="15" t="s">
        <v>72</v>
      </c>
      <c r="D49" s="20" t="s">
        <v>19</v>
      </c>
      <c r="E49" s="81">
        <v>7</v>
      </c>
      <c r="F49" s="173">
        <v>0</v>
      </c>
      <c r="G49" s="24">
        <f t="shared" si="20"/>
        <v>0</v>
      </c>
      <c r="I49" s="47"/>
    </row>
    <row r="50" spans="1:9" s="22" customFormat="1" ht="22.5">
      <c r="A50" s="13">
        <v>35</v>
      </c>
      <c r="B50" s="14"/>
      <c r="C50" s="15" t="s">
        <v>73</v>
      </c>
      <c r="D50" s="20" t="s">
        <v>19</v>
      </c>
      <c r="E50" s="81">
        <v>3</v>
      </c>
      <c r="F50" s="173">
        <v>0</v>
      </c>
      <c r="G50" s="24">
        <f t="shared" si="20"/>
        <v>0</v>
      </c>
      <c r="I50" s="47"/>
    </row>
    <row r="51" spans="1:9" s="22" customFormat="1" ht="22.5">
      <c r="A51" s="13">
        <v>36</v>
      </c>
      <c r="B51" s="14"/>
      <c r="C51" s="15" t="s">
        <v>74</v>
      </c>
      <c r="D51" s="20" t="s">
        <v>19</v>
      </c>
      <c r="E51" s="81">
        <v>1</v>
      </c>
      <c r="F51" s="173">
        <v>0</v>
      </c>
      <c r="G51" s="24">
        <f t="shared" si="20"/>
        <v>0</v>
      </c>
      <c r="I51" s="47"/>
    </row>
    <row r="52" spans="1:9" s="22" customFormat="1" ht="15">
      <c r="A52" s="13">
        <v>37</v>
      </c>
      <c r="B52" s="14"/>
      <c r="C52" s="15" t="s">
        <v>75</v>
      </c>
      <c r="D52" s="20" t="s">
        <v>19</v>
      </c>
      <c r="E52" s="81">
        <v>1</v>
      </c>
      <c r="F52" s="173">
        <v>0</v>
      </c>
      <c r="G52" s="24">
        <f t="shared" si="20"/>
        <v>0</v>
      </c>
      <c r="I52" s="47"/>
    </row>
    <row r="53" spans="1:9" s="22" customFormat="1" ht="15">
      <c r="A53" s="13">
        <v>38</v>
      </c>
      <c r="B53" s="14"/>
      <c r="C53" s="15" t="s">
        <v>78</v>
      </c>
      <c r="D53" s="20" t="s">
        <v>19</v>
      </c>
      <c r="E53" s="81">
        <v>1</v>
      </c>
      <c r="F53" s="173">
        <v>0</v>
      </c>
      <c r="G53" s="24">
        <f t="shared" si="20"/>
        <v>0</v>
      </c>
      <c r="I53" s="47"/>
    </row>
    <row r="54" spans="1:9" s="22" customFormat="1" ht="15">
      <c r="A54" s="13">
        <v>39</v>
      </c>
      <c r="B54" s="14"/>
      <c r="C54" s="15" t="s">
        <v>79</v>
      </c>
      <c r="D54" s="20" t="s">
        <v>19</v>
      </c>
      <c r="E54" s="81">
        <v>1</v>
      </c>
      <c r="F54" s="173">
        <v>0</v>
      </c>
      <c r="G54" s="24">
        <f t="shared" si="20"/>
        <v>0</v>
      </c>
      <c r="I54" s="47"/>
    </row>
    <row r="55" spans="1:9" s="22" customFormat="1" ht="15">
      <c r="A55" s="13">
        <v>40</v>
      </c>
      <c r="B55" s="14"/>
      <c r="C55" s="15" t="s">
        <v>80</v>
      </c>
      <c r="D55" s="20" t="s">
        <v>19</v>
      </c>
      <c r="E55" s="81">
        <v>1</v>
      </c>
      <c r="F55" s="173">
        <v>0</v>
      </c>
      <c r="G55" s="24">
        <f t="shared" si="20"/>
        <v>0</v>
      </c>
      <c r="I55" s="47"/>
    </row>
    <row r="56" spans="1:9" s="22" customFormat="1" ht="15">
      <c r="A56" s="13">
        <v>41</v>
      </c>
      <c r="B56" s="14"/>
      <c r="C56" s="74" t="s">
        <v>39</v>
      </c>
      <c r="D56" s="20"/>
      <c r="E56" s="21">
        <v>0</v>
      </c>
      <c r="F56" s="173">
        <v>0</v>
      </c>
      <c r="G56" s="24">
        <f aca="true" t="shared" si="21" ref="G56:G65">E56*(F56+I56)</f>
        <v>0</v>
      </c>
      <c r="I56" s="47"/>
    </row>
    <row r="57" spans="1:9" s="22" customFormat="1" ht="15">
      <c r="A57" s="13">
        <v>42</v>
      </c>
      <c r="B57" s="14"/>
      <c r="C57" s="15" t="s">
        <v>40</v>
      </c>
      <c r="D57" s="20" t="s">
        <v>19</v>
      </c>
      <c r="E57" s="81">
        <v>8</v>
      </c>
      <c r="F57" s="173">
        <v>0</v>
      </c>
      <c r="G57" s="24">
        <f t="shared" si="21"/>
        <v>0</v>
      </c>
      <c r="I57" s="47"/>
    </row>
    <row r="58" spans="1:9" s="22" customFormat="1" ht="15">
      <c r="A58" s="13">
        <v>43</v>
      </c>
      <c r="B58" s="14"/>
      <c r="C58" s="15" t="s">
        <v>41</v>
      </c>
      <c r="D58" s="20" t="s">
        <v>19</v>
      </c>
      <c r="E58" s="81">
        <v>8</v>
      </c>
      <c r="F58" s="173">
        <v>0</v>
      </c>
      <c r="G58" s="24">
        <f t="shared" si="21"/>
        <v>0</v>
      </c>
      <c r="I58" s="47"/>
    </row>
    <row r="59" spans="1:9" s="22" customFormat="1" ht="15">
      <c r="A59" s="13">
        <v>44</v>
      </c>
      <c r="B59" s="14"/>
      <c r="C59" s="15" t="s">
        <v>35</v>
      </c>
      <c r="D59" s="20" t="s">
        <v>19</v>
      </c>
      <c r="E59" s="81">
        <v>8</v>
      </c>
      <c r="F59" s="172">
        <v>0</v>
      </c>
      <c r="G59" s="24">
        <f t="shared" si="21"/>
        <v>0</v>
      </c>
      <c r="I59" s="47"/>
    </row>
    <row r="60" spans="1:9" s="22" customFormat="1" ht="15">
      <c r="A60" s="13">
        <v>45</v>
      </c>
      <c r="B60" s="14"/>
      <c r="C60" s="15" t="s">
        <v>83</v>
      </c>
      <c r="D60" s="20" t="s">
        <v>19</v>
      </c>
      <c r="E60" s="81">
        <v>8</v>
      </c>
      <c r="F60" s="173">
        <v>0</v>
      </c>
      <c r="G60" s="24">
        <f t="shared" si="21"/>
        <v>0</v>
      </c>
      <c r="I60" s="47"/>
    </row>
    <row r="61" spans="1:9" s="22" customFormat="1" ht="15">
      <c r="A61" s="13">
        <v>46</v>
      </c>
      <c r="B61" s="14"/>
      <c r="C61" s="37" t="s">
        <v>36</v>
      </c>
      <c r="D61" s="16" t="s">
        <v>84</v>
      </c>
      <c r="E61" s="81">
        <v>2</v>
      </c>
      <c r="F61" s="173">
        <v>0</v>
      </c>
      <c r="G61" s="24">
        <f t="shared" si="21"/>
        <v>0</v>
      </c>
      <c r="I61" s="47"/>
    </row>
    <row r="62" spans="1:9" s="22" customFormat="1" ht="15">
      <c r="A62" s="13">
        <v>47</v>
      </c>
      <c r="B62" s="14"/>
      <c r="C62" s="37" t="s">
        <v>88</v>
      </c>
      <c r="D62" s="16" t="s">
        <v>19</v>
      </c>
      <c r="E62" s="81">
        <v>1</v>
      </c>
      <c r="F62" s="173">
        <v>0</v>
      </c>
      <c r="G62" s="24">
        <f t="shared" si="21"/>
        <v>0</v>
      </c>
      <c r="I62" s="47"/>
    </row>
    <row r="63" spans="1:9" s="22" customFormat="1" ht="15">
      <c r="A63" s="13">
        <v>48</v>
      </c>
      <c r="B63" s="14"/>
      <c r="C63" s="37" t="s">
        <v>90</v>
      </c>
      <c r="D63" s="16" t="s">
        <v>19</v>
      </c>
      <c r="E63" s="81">
        <v>1</v>
      </c>
      <c r="F63" s="173">
        <v>0</v>
      </c>
      <c r="G63" s="24">
        <f t="shared" si="21"/>
        <v>0</v>
      </c>
      <c r="I63" s="47"/>
    </row>
    <row r="64" spans="1:9" s="22" customFormat="1" ht="15">
      <c r="A64" s="13">
        <v>49</v>
      </c>
      <c r="B64" s="14"/>
      <c r="C64" s="37" t="s">
        <v>97</v>
      </c>
      <c r="D64" s="20" t="s">
        <v>18</v>
      </c>
      <c r="E64" s="81">
        <v>350</v>
      </c>
      <c r="F64" s="173">
        <v>0</v>
      </c>
      <c r="G64" s="24">
        <f t="shared" si="21"/>
        <v>0</v>
      </c>
      <c r="I64" s="47"/>
    </row>
    <row r="65" spans="1:9" s="22" customFormat="1" ht="15">
      <c r="A65" s="13">
        <v>50</v>
      </c>
      <c r="B65" s="14"/>
      <c r="C65" s="37" t="s">
        <v>98</v>
      </c>
      <c r="D65" s="20" t="s">
        <v>18</v>
      </c>
      <c r="E65" s="81">
        <v>175</v>
      </c>
      <c r="F65" s="173">
        <v>0</v>
      </c>
      <c r="G65" s="24">
        <f t="shared" si="21"/>
        <v>0</v>
      </c>
      <c r="I65" s="47"/>
    </row>
    <row r="66" spans="1:9" s="22" customFormat="1" ht="15">
      <c r="A66" s="13">
        <v>51</v>
      </c>
      <c r="B66" s="14"/>
      <c r="C66" s="15" t="s">
        <v>99</v>
      </c>
      <c r="D66" s="20" t="s">
        <v>18</v>
      </c>
      <c r="E66" s="81">
        <v>175</v>
      </c>
      <c r="F66" s="172">
        <v>0</v>
      </c>
      <c r="G66" s="24">
        <f>E66*(F66+I66)</f>
        <v>0</v>
      </c>
      <c r="I66" s="47"/>
    </row>
    <row r="67" spans="1:9" s="22" customFormat="1" ht="15">
      <c r="A67" s="13">
        <v>52</v>
      </c>
      <c r="B67" s="14"/>
      <c r="C67" s="15" t="s">
        <v>100</v>
      </c>
      <c r="D67" s="20" t="s">
        <v>18</v>
      </c>
      <c r="E67" s="81">
        <v>30</v>
      </c>
      <c r="F67" s="173">
        <v>0</v>
      </c>
      <c r="G67" s="24">
        <f aca="true" t="shared" si="22" ref="G67:G74">E67*(F67+I67)</f>
        <v>0</v>
      </c>
      <c r="I67" s="47"/>
    </row>
    <row r="68" spans="1:9" s="22" customFormat="1" ht="15">
      <c r="A68" s="13">
        <v>53</v>
      </c>
      <c r="B68" s="14"/>
      <c r="C68" s="15" t="s">
        <v>101</v>
      </c>
      <c r="D68" s="20" t="s">
        <v>18</v>
      </c>
      <c r="E68" s="81">
        <v>30</v>
      </c>
      <c r="F68" s="173">
        <v>0</v>
      </c>
      <c r="G68" s="24">
        <f t="shared" si="22"/>
        <v>0</v>
      </c>
      <c r="I68" s="47"/>
    </row>
    <row r="69" spans="1:9" s="22" customFormat="1" ht="15">
      <c r="A69" s="13">
        <v>54</v>
      </c>
      <c r="B69" s="14"/>
      <c r="C69" s="15" t="s">
        <v>102</v>
      </c>
      <c r="D69" s="20" t="s">
        <v>19</v>
      </c>
      <c r="E69" s="81">
        <v>1</v>
      </c>
      <c r="F69" s="173">
        <v>0</v>
      </c>
      <c r="G69" s="24">
        <f t="shared" si="22"/>
        <v>0</v>
      </c>
      <c r="I69" s="47"/>
    </row>
    <row r="70" spans="1:9" s="22" customFormat="1" ht="15">
      <c r="A70" s="13">
        <v>55</v>
      </c>
      <c r="B70" s="14"/>
      <c r="C70" s="15" t="s">
        <v>103</v>
      </c>
      <c r="D70" s="20" t="s">
        <v>19</v>
      </c>
      <c r="E70" s="81">
        <v>3</v>
      </c>
      <c r="F70" s="173">
        <v>0</v>
      </c>
      <c r="G70" s="24">
        <f t="shared" si="22"/>
        <v>0</v>
      </c>
      <c r="I70" s="47"/>
    </row>
    <row r="71" spans="1:9" s="22" customFormat="1" ht="15">
      <c r="A71" s="13">
        <v>56</v>
      </c>
      <c r="B71" s="14"/>
      <c r="C71" s="15" t="s">
        <v>104</v>
      </c>
      <c r="D71" s="20" t="s">
        <v>19</v>
      </c>
      <c r="E71" s="81">
        <v>4</v>
      </c>
      <c r="F71" s="173">
        <v>0</v>
      </c>
      <c r="G71" s="24">
        <f t="shared" si="22"/>
        <v>0</v>
      </c>
      <c r="I71" s="47"/>
    </row>
    <row r="72" spans="1:9" s="22" customFormat="1" ht="15">
      <c r="A72" s="13">
        <v>57</v>
      </c>
      <c r="B72" s="14"/>
      <c r="C72" s="15" t="s">
        <v>105</v>
      </c>
      <c r="D72" s="16" t="s">
        <v>19</v>
      </c>
      <c r="E72" s="81">
        <v>5</v>
      </c>
      <c r="F72" s="173">
        <v>0</v>
      </c>
      <c r="G72" s="24">
        <f t="shared" si="22"/>
        <v>0</v>
      </c>
      <c r="I72" s="47"/>
    </row>
    <row r="73" spans="1:9" s="22" customFormat="1" ht="15">
      <c r="A73" s="13">
        <v>58</v>
      </c>
      <c r="B73" s="14"/>
      <c r="C73" s="86" t="s">
        <v>116</v>
      </c>
      <c r="D73" s="20" t="s">
        <v>18</v>
      </c>
      <c r="E73" s="81">
        <v>30</v>
      </c>
      <c r="F73" s="173">
        <v>0</v>
      </c>
      <c r="G73" s="24">
        <f t="shared" si="22"/>
        <v>0</v>
      </c>
      <c r="I73" s="47"/>
    </row>
    <row r="74" spans="1:97" ht="15">
      <c r="A74" s="13">
        <v>59</v>
      </c>
      <c r="B74" s="14"/>
      <c r="C74" s="86" t="s">
        <v>117</v>
      </c>
      <c r="D74" s="20" t="s">
        <v>18</v>
      </c>
      <c r="E74" s="81">
        <v>80</v>
      </c>
      <c r="F74" s="173">
        <v>0</v>
      </c>
      <c r="G74" s="24">
        <f t="shared" si="22"/>
        <v>0</v>
      </c>
      <c r="I74" s="47"/>
      <c r="AS74" s="1">
        <v>1</v>
      </c>
      <c r="AT74" s="1">
        <f>IF(AS74=1,G74,0)</f>
        <v>0</v>
      </c>
      <c r="AU74" s="1">
        <f>IF(AS74=2,G74,0)</f>
        <v>0</v>
      </c>
      <c r="AV74" s="1">
        <f>IF(AS74=3,G74,0)</f>
        <v>0</v>
      </c>
      <c r="AW74" s="1">
        <f>IF(AS74=4,G74,0)</f>
        <v>0</v>
      </c>
      <c r="AX74" s="1">
        <f>IF(AS74=5,G74,0)</f>
        <v>0</v>
      </c>
      <c r="BT74" s="1">
        <v>11</v>
      </c>
      <c r="BU74" s="1">
        <v>3</v>
      </c>
      <c r="CS74" s="1">
        <v>0</v>
      </c>
    </row>
    <row r="75" spans="1:9" s="70" customFormat="1" ht="20.1" customHeight="1">
      <c r="A75" s="123" t="s">
        <v>9</v>
      </c>
      <c r="B75" s="124" t="s">
        <v>131</v>
      </c>
      <c r="C75" s="125" t="s">
        <v>14</v>
      </c>
      <c r="D75" s="126"/>
      <c r="E75" s="127" t="s">
        <v>16</v>
      </c>
      <c r="F75" s="128">
        <v>0</v>
      </c>
      <c r="G75" s="129"/>
      <c r="H75" s="73"/>
      <c r="I75" s="71"/>
    </row>
    <row r="76" spans="1:97" s="22" customFormat="1" ht="22.5">
      <c r="A76" s="13">
        <v>60</v>
      </c>
      <c r="B76" s="14"/>
      <c r="C76" s="15" t="s">
        <v>91</v>
      </c>
      <c r="D76" s="20" t="s">
        <v>19</v>
      </c>
      <c r="E76" s="81">
        <v>7</v>
      </c>
      <c r="F76" s="173">
        <v>0</v>
      </c>
      <c r="G76" s="24">
        <f aca="true" t="shared" si="23" ref="G76:G81">E76*(F76+I76)</f>
        <v>0</v>
      </c>
      <c r="H76" s="49"/>
      <c r="I76" s="47"/>
      <c r="AS76" s="22">
        <v>1</v>
      </c>
      <c r="AT76" s="22">
        <f>IF(AS76=1,G76,0)</f>
        <v>0</v>
      </c>
      <c r="AU76" s="22">
        <f>IF(AS76=2,G76,0)</f>
        <v>0</v>
      </c>
      <c r="AV76" s="22">
        <f>IF(AS76=3,G76,0)</f>
        <v>0</v>
      </c>
      <c r="AW76" s="22">
        <f>IF(AS76=4,G76,0)</f>
        <v>0</v>
      </c>
      <c r="AX76" s="22">
        <f>IF(AS76=5,G76,0)</f>
        <v>0</v>
      </c>
      <c r="BT76" s="23">
        <v>1</v>
      </c>
      <c r="BU76" s="23">
        <v>1</v>
      </c>
      <c r="CS76" s="22">
        <v>0</v>
      </c>
    </row>
    <row r="77" spans="1:97" ht="15">
      <c r="A77" s="13">
        <v>61</v>
      </c>
      <c r="B77" s="14"/>
      <c r="C77" s="15" t="s">
        <v>107</v>
      </c>
      <c r="D77" s="16" t="s">
        <v>19</v>
      </c>
      <c r="E77" s="85">
        <v>1</v>
      </c>
      <c r="F77" s="174">
        <v>0</v>
      </c>
      <c r="G77" s="24">
        <f t="shared" si="23"/>
        <v>0</v>
      </c>
      <c r="H77" s="49"/>
      <c r="I77" s="47"/>
      <c r="AS77" s="1">
        <v>1</v>
      </c>
      <c r="AT77" s="1">
        <f>IF(AS77=1,G77,0)</f>
        <v>0</v>
      </c>
      <c r="AU77" s="1">
        <f>IF(AS77=2,G77,0)</f>
        <v>0</v>
      </c>
      <c r="AV77" s="1">
        <f>IF(AS77=3,G77,0)</f>
        <v>0</v>
      </c>
      <c r="AW77" s="1">
        <f>IF(AS77=4,G77,0)</f>
        <v>0</v>
      </c>
      <c r="AX77" s="1">
        <f>IF(AS77=5,G77,0)</f>
        <v>0</v>
      </c>
      <c r="BT77" s="17">
        <v>1</v>
      </c>
      <c r="BU77" s="17">
        <v>0</v>
      </c>
      <c r="CS77" s="1">
        <v>0</v>
      </c>
    </row>
    <row r="78" spans="1:97" s="22" customFormat="1" ht="15">
      <c r="A78" s="13">
        <v>62</v>
      </c>
      <c r="B78" s="14"/>
      <c r="C78" s="38" t="s">
        <v>108</v>
      </c>
      <c r="D78" s="20" t="s">
        <v>19</v>
      </c>
      <c r="E78" s="81">
        <v>1</v>
      </c>
      <c r="F78" s="173">
        <v>0</v>
      </c>
      <c r="G78" s="24">
        <f>E78*(F78+I78)</f>
        <v>0</v>
      </c>
      <c r="I78" s="47"/>
      <c r="AS78" s="22">
        <v>1</v>
      </c>
      <c r="AT78" s="22">
        <f>IF(AS78=1,G78,0)</f>
        <v>0</v>
      </c>
      <c r="AU78" s="22">
        <f>IF(AS78=2,G78,0)</f>
        <v>0</v>
      </c>
      <c r="AV78" s="22">
        <f>IF(AS78=3,G78,0)</f>
        <v>0</v>
      </c>
      <c r="AW78" s="22">
        <f>IF(AS78=4,G78,0)</f>
        <v>0</v>
      </c>
      <c r="AX78" s="22">
        <f>IF(AS78=5,G78,0)</f>
        <v>0</v>
      </c>
      <c r="BT78" s="22">
        <v>11</v>
      </c>
      <c r="BU78" s="22">
        <v>3</v>
      </c>
      <c r="CS78" s="22">
        <v>0</v>
      </c>
    </row>
    <row r="79" spans="1:97" ht="15">
      <c r="A79" s="13">
        <v>63</v>
      </c>
      <c r="B79" s="34"/>
      <c r="C79" s="45" t="s">
        <v>118</v>
      </c>
      <c r="D79" s="16" t="s">
        <v>19</v>
      </c>
      <c r="E79" s="85">
        <v>1</v>
      </c>
      <c r="F79" s="174">
        <v>0</v>
      </c>
      <c r="G79" s="24">
        <f t="shared" si="23"/>
        <v>0</v>
      </c>
      <c r="H79" s="49"/>
      <c r="I79" s="47"/>
      <c r="AS79" s="1">
        <v>1</v>
      </c>
      <c r="AT79" s="1">
        <f>IF(AS79=1,G79,0)</f>
        <v>0</v>
      </c>
      <c r="AU79" s="1">
        <f>IF(AS79=2,G79,0)</f>
        <v>0</v>
      </c>
      <c r="AV79" s="1">
        <f>IF(AS79=3,G79,0)</f>
        <v>0</v>
      </c>
      <c r="AW79" s="1">
        <f>IF(AS79=4,G79,0)</f>
        <v>0</v>
      </c>
      <c r="AX79" s="1">
        <f>IF(AS79=5,G79,0)</f>
        <v>0</v>
      </c>
      <c r="BT79" s="17">
        <v>1</v>
      </c>
      <c r="BU79" s="17">
        <v>1</v>
      </c>
      <c r="CS79" s="1">
        <v>0.21252</v>
      </c>
    </row>
    <row r="80" spans="1:97" ht="15">
      <c r="A80" s="13">
        <v>64</v>
      </c>
      <c r="B80" s="34"/>
      <c r="C80" s="45" t="s">
        <v>111</v>
      </c>
      <c r="D80" s="16" t="s">
        <v>19</v>
      </c>
      <c r="E80" s="85">
        <v>1</v>
      </c>
      <c r="F80" s="174">
        <v>0</v>
      </c>
      <c r="G80" s="24">
        <f t="shared" si="23"/>
        <v>0</v>
      </c>
      <c r="H80" s="49"/>
      <c r="I80" s="47"/>
      <c r="AS80" s="1">
        <v>1</v>
      </c>
      <c r="AT80" s="1">
        <f>IF(AS80=1,G80,0)</f>
        <v>0</v>
      </c>
      <c r="AU80" s="1">
        <f>IF(AS80=2,G80,0)</f>
        <v>0</v>
      </c>
      <c r="AV80" s="1">
        <f>IF(AS80=3,G80,0)</f>
        <v>0</v>
      </c>
      <c r="AW80" s="1">
        <f>IF(AS80=4,G80,0)</f>
        <v>0</v>
      </c>
      <c r="AX80" s="1">
        <f>IF(AS80=5,G80,0)</f>
        <v>0</v>
      </c>
      <c r="BT80" s="17">
        <v>1</v>
      </c>
      <c r="BU80" s="17">
        <v>1</v>
      </c>
      <c r="CS80" s="1">
        <v>0.2916</v>
      </c>
    </row>
    <row r="81" spans="1:73" ht="15">
      <c r="A81" s="13">
        <v>65</v>
      </c>
      <c r="B81" s="14"/>
      <c r="C81" s="39" t="s">
        <v>110</v>
      </c>
      <c r="D81" s="16" t="s">
        <v>19</v>
      </c>
      <c r="E81" s="85">
        <v>1</v>
      </c>
      <c r="F81" s="174">
        <v>0</v>
      </c>
      <c r="G81" s="24">
        <f t="shared" si="23"/>
        <v>0</v>
      </c>
      <c r="H81" s="49"/>
      <c r="I81" s="47"/>
      <c r="BT81" s="17"/>
      <c r="BU81" s="17"/>
    </row>
    <row r="82" spans="1:50" ht="20.1" customHeight="1">
      <c r="A82" s="130"/>
      <c r="B82" s="131" t="s">
        <v>125</v>
      </c>
      <c r="C82" s="132" t="s">
        <v>11</v>
      </c>
      <c r="D82" s="133"/>
      <c r="E82" s="134"/>
      <c r="F82" s="135"/>
      <c r="G82" s="136">
        <f>SUM(G12:G81)</f>
        <v>0</v>
      </c>
      <c r="H82" s="50"/>
      <c r="AT82" s="18">
        <f>SUM(AT75:AT80)</f>
        <v>0</v>
      </c>
      <c r="AU82" s="18">
        <f>SUM(AU75:AU80)</f>
        <v>0</v>
      </c>
      <c r="AV82" s="18">
        <f>SUM(AV75:AV80)</f>
        <v>0</v>
      </c>
      <c r="AW82" s="18">
        <f>SUM(AW75:AW80)</f>
        <v>0</v>
      </c>
      <c r="AX82" s="18">
        <f>SUM(AX75:AX80)</f>
        <v>0</v>
      </c>
    </row>
    <row r="83" spans="1:50" ht="15">
      <c r="A83" s="26"/>
      <c r="B83" s="63"/>
      <c r="C83" s="27"/>
      <c r="D83" s="26"/>
      <c r="E83" s="28"/>
      <c r="F83" s="28"/>
      <c r="G83" s="53"/>
      <c r="H83" s="50"/>
      <c r="AT83" s="18"/>
      <c r="AU83" s="18"/>
      <c r="AV83" s="18"/>
      <c r="AW83" s="18"/>
      <c r="AX83" s="18"/>
    </row>
    <row r="84" spans="1:50" ht="15">
      <c r="A84" s="26"/>
      <c r="B84" s="64"/>
      <c r="C84" s="27"/>
      <c r="D84" s="26"/>
      <c r="E84" s="28"/>
      <c r="F84" s="28"/>
      <c r="G84" s="53"/>
      <c r="H84" s="50"/>
      <c r="AT84" s="18"/>
      <c r="AU84" s="18"/>
      <c r="AV84" s="18"/>
      <c r="AW84" s="18"/>
      <c r="AX84" s="18"/>
    </row>
    <row r="85" spans="1:50" ht="15">
      <c r="A85" s="26"/>
      <c r="B85" s="64"/>
      <c r="C85" s="27"/>
      <c r="D85" s="26"/>
      <c r="E85" s="28"/>
      <c r="F85" s="28"/>
      <c r="G85" s="53"/>
      <c r="H85" s="50"/>
      <c r="AT85" s="18"/>
      <c r="AU85" s="18"/>
      <c r="AV85" s="18"/>
      <c r="AW85" s="18"/>
      <c r="AX85" s="18"/>
    </row>
    <row r="86" ht="15">
      <c r="H86" s="50"/>
    </row>
    <row r="87" spans="1:5" ht="15">
      <c r="A87" s="44"/>
      <c r="D87" s="19"/>
      <c r="E87" s="1"/>
    </row>
    <row r="88" spans="1:5" ht="15">
      <c r="A88" s="44"/>
      <c r="D88" s="19"/>
      <c r="E88" s="1"/>
    </row>
    <row r="89" spans="1:6" ht="15">
      <c r="A89" s="51"/>
      <c r="B89" s="51"/>
      <c r="C89" s="51"/>
      <c r="D89" s="52"/>
      <c r="E89" s="51"/>
      <c r="F89" s="51"/>
    </row>
    <row r="90" spans="1:6" ht="15">
      <c r="A90" s="51"/>
      <c r="B90" s="51"/>
      <c r="C90" s="51"/>
      <c r="D90" s="51"/>
      <c r="E90" s="52"/>
      <c r="F90" s="51"/>
    </row>
    <row r="91" spans="1:6" ht="15">
      <c r="A91" s="51"/>
      <c r="B91" s="51"/>
      <c r="C91" s="51"/>
      <c r="D91" s="51"/>
      <c r="E91" s="52"/>
      <c r="F91" s="51"/>
    </row>
    <row r="92" spans="1:6" ht="15">
      <c r="A92" s="161"/>
      <c r="B92" s="161"/>
      <c r="C92" s="161"/>
      <c r="D92" s="161"/>
      <c r="E92" s="161"/>
      <c r="F92" s="161"/>
    </row>
    <row r="93" spans="1:6" ht="15">
      <c r="A93" s="161"/>
      <c r="B93" s="161"/>
      <c r="C93" s="161"/>
      <c r="D93" s="161"/>
      <c r="E93" s="161"/>
      <c r="F93" s="161"/>
    </row>
    <row r="94" spans="1:6" ht="15">
      <c r="A94" s="161"/>
      <c r="B94" s="161"/>
      <c r="C94" s="161"/>
      <c r="D94" s="161"/>
      <c r="E94" s="161"/>
      <c r="F94" s="161"/>
    </row>
  </sheetData>
  <sheetProtection password="C446" sheet="1" objects="1" scenarios="1" selectLockedCells="1"/>
  <mergeCells count="9">
    <mergeCell ref="A92:F92"/>
    <mergeCell ref="A93:F93"/>
    <mergeCell ref="A94:F94"/>
    <mergeCell ref="A2:G2"/>
    <mergeCell ref="A4:B4"/>
    <mergeCell ref="A5:B5"/>
    <mergeCell ref="E5:G5"/>
    <mergeCell ref="B11:G11"/>
    <mergeCell ref="B20:G20"/>
  </mergeCells>
  <printOptions/>
  <pageMargins left="0.2362204724409449" right="0.2362204724409449" top="0.7480314960629921" bottom="0.7480314960629921" header="0.31496062992125984" footer="0.31496062992125984"/>
  <pageSetup horizontalDpi="600" verticalDpi="600" orientation="portrait" paperSize="9" r:id="rId1"/>
  <headerFooter alignWithMargins="0">
    <oddFooter>&amp;CStránka &amp;P z &amp;N</oddFooter>
  </headerFooter>
</worksheet>
</file>

<file path=xl/worksheets/sheet4.xml><?xml version="1.0" encoding="utf-8"?>
<worksheet xmlns="http://schemas.openxmlformats.org/spreadsheetml/2006/main" xmlns:r="http://schemas.openxmlformats.org/officeDocument/2006/relationships">
  <dimension ref="A2:CS97"/>
  <sheetViews>
    <sheetView showZeros="0" zoomScale="110" zoomScaleNormal="110" workbookViewId="0" topLeftCell="A25">
      <selection activeCell="F39" sqref="F39"/>
    </sheetView>
  </sheetViews>
  <sheetFormatPr defaultColWidth="9.140625" defaultRowHeight="15"/>
  <cols>
    <col min="1" max="1" width="4.421875" style="1" customWidth="1"/>
    <col min="2" max="2" width="12.8515625" style="1" customWidth="1"/>
    <col min="3" max="3" width="39.8515625" style="1" customWidth="1"/>
    <col min="4" max="4" width="3.28125" style="1" customWidth="1"/>
    <col min="5" max="5" width="7.7109375" style="19" customWidth="1"/>
    <col min="6" max="7" width="15.140625" style="1" customWidth="1"/>
    <col min="8" max="8" width="7.421875" style="1" customWidth="1"/>
    <col min="9" max="9" width="8.28125" style="40" customWidth="1"/>
    <col min="10" max="10" width="45.28125" style="1" customWidth="1"/>
    <col min="11" max="16384" width="9.140625" style="1" customWidth="1"/>
  </cols>
  <sheetData>
    <row r="2" spans="1:7" ht="15">
      <c r="A2" s="162" t="s">
        <v>23</v>
      </c>
      <c r="B2" s="162"/>
      <c r="C2" s="162"/>
      <c r="D2" s="162"/>
      <c r="E2" s="162"/>
      <c r="F2" s="162"/>
      <c r="G2" s="162"/>
    </row>
    <row r="3" spans="1:7" ht="14.25" customHeight="1" thickBot="1">
      <c r="A3" s="2"/>
      <c r="B3" s="3"/>
      <c r="C3" s="4"/>
      <c r="D3" s="4"/>
      <c r="E3" s="5"/>
      <c r="F3" s="4"/>
      <c r="G3" s="58">
        <v>43552</v>
      </c>
    </row>
    <row r="4" spans="1:7" ht="13.5" thickTop="1">
      <c r="A4" s="163" t="s">
        <v>0</v>
      </c>
      <c r="B4" s="164"/>
      <c r="C4" s="6" t="s">
        <v>54</v>
      </c>
      <c r="D4" s="7"/>
      <c r="E4" s="8" t="s">
        <v>1</v>
      </c>
      <c r="F4" s="9" t="s">
        <v>34</v>
      </c>
      <c r="G4" s="10"/>
    </row>
    <row r="5" spans="1:9" ht="13.5" thickBot="1">
      <c r="A5" s="165" t="s">
        <v>2</v>
      </c>
      <c r="B5" s="166"/>
      <c r="C5" s="11"/>
      <c r="D5" s="12"/>
      <c r="E5" s="167"/>
      <c r="F5" s="167"/>
      <c r="G5" s="168"/>
      <c r="H5" s="67"/>
      <c r="I5" s="46"/>
    </row>
    <row r="6" spans="1:9" ht="13.5" thickTop="1">
      <c r="A6" s="41"/>
      <c r="B6" s="26"/>
      <c r="C6" s="42"/>
      <c r="D6" s="2"/>
      <c r="E6" s="43"/>
      <c r="F6" s="43"/>
      <c r="G6" s="43"/>
      <c r="H6" s="67"/>
      <c r="I6" s="46"/>
    </row>
    <row r="7" spans="1:9" ht="13.5" thickBot="1">
      <c r="A7" s="41"/>
      <c r="B7" s="26"/>
      <c r="C7" s="42"/>
      <c r="D7" s="2"/>
      <c r="E7" s="43"/>
      <c r="F7" s="43"/>
      <c r="G7" s="43"/>
      <c r="I7" s="46"/>
    </row>
    <row r="8" spans="1:9" s="70" customFormat="1" ht="20.1" customHeight="1" thickBot="1">
      <c r="A8" s="116" t="s">
        <v>9</v>
      </c>
      <c r="B8" s="117" t="s">
        <v>132</v>
      </c>
      <c r="C8" s="118" t="s">
        <v>156</v>
      </c>
      <c r="D8" s="119"/>
      <c r="E8" s="120"/>
      <c r="F8" s="121"/>
      <c r="G8" s="122"/>
      <c r="I8" s="71"/>
    </row>
    <row r="9" spans="1:7" s="40" customFormat="1" ht="11.25">
      <c r="A9" s="60" t="s">
        <v>3</v>
      </c>
      <c r="B9" s="61" t="s">
        <v>20</v>
      </c>
      <c r="C9" s="61" t="s">
        <v>4</v>
      </c>
      <c r="D9" s="61" t="s">
        <v>5</v>
      </c>
      <c r="E9" s="61" t="s">
        <v>6</v>
      </c>
      <c r="F9" s="61" t="s">
        <v>7</v>
      </c>
      <c r="G9" s="62" t="s">
        <v>8</v>
      </c>
    </row>
    <row r="10" spans="1:9" s="70" customFormat="1" ht="20.1" customHeight="1">
      <c r="A10" s="123" t="s">
        <v>9</v>
      </c>
      <c r="B10" s="124" t="s">
        <v>133</v>
      </c>
      <c r="C10" s="125" t="s">
        <v>53</v>
      </c>
      <c r="D10" s="126"/>
      <c r="E10" s="127" t="s">
        <v>16</v>
      </c>
      <c r="F10" s="128">
        <f>SUM(G12:G26)</f>
        <v>0</v>
      </c>
      <c r="G10" s="129"/>
      <c r="H10" s="72"/>
      <c r="I10" s="71"/>
    </row>
    <row r="11" spans="1:97" s="22" customFormat="1" ht="15" customHeight="1">
      <c r="A11" s="78"/>
      <c r="B11" s="169" t="s">
        <v>49</v>
      </c>
      <c r="C11" s="170"/>
      <c r="D11" s="170"/>
      <c r="E11" s="170"/>
      <c r="F11" s="170"/>
      <c r="G11" s="171"/>
      <c r="I11" s="47"/>
      <c r="AS11" s="22">
        <v>1</v>
      </c>
      <c r="AT11" s="22">
        <f aca="true" t="shared" si="0" ref="AT11:AT26">IF(AS11=1,G11,0)</f>
        <v>0</v>
      </c>
      <c r="AU11" s="22">
        <f aca="true" t="shared" si="1" ref="AU11:AU26">IF(AS11=2,G11,0)</f>
        <v>0</v>
      </c>
      <c r="AV11" s="22">
        <f aca="true" t="shared" si="2" ref="AV11:AV26">IF(AS11=3,G11,0)</f>
        <v>0</v>
      </c>
      <c r="AW11" s="22">
        <f aca="true" t="shared" si="3" ref="AW11:AW26">IF(AS11=4,G11,0)</f>
        <v>0</v>
      </c>
      <c r="AX11" s="22">
        <f aca="true" t="shared" si="4" ref="AX11:AX26">IF(AS11=5,G11,0)</f>
        <v>0</v>
      </c>
      <c r="BT11" s="23">
        <v>11</v>
      </c>
      <c r="BU11" s="23">
        <v>3</v>
      </c>
      <c r="CS11" s="22">
        <v>0</v>
      </c>
    </row>
    <row r="12" spans="1:97" s="22" customFormat="1" ht="22.5">
      <c r="A12" s="57">
        <v>1</v>
      </c>
      <c r="B12" s="65"/>
      <c r="C12" s="35" t="s">
        <v>67</v>
      </c>
      <c r="D12" s="66" t="s">
        <v>19</v>
      </c>
      <c r="E12" s="82">
        <v>1</v>
      </c>
      <c r="F12" s="172">
        <v>0</v>
      </c>
      <c r="G12" s="25">
        <f aca="true" t="shared" si="5" ref="G12:G23">E12*(F12+I12)</f>
        <v>0</v>
      </c>
      <c r="I12" s="47"/>
      <c r="J12" s="77"/>
      <c r="AS12" s="22">
        <v>1</v>
      </c>
      <c r="AT12" s="22">
        <f t="shared" si="0"/>
        <v>0</v>
      </c>
      <c r="AU12" s="22">
        <f t="shared" si="1"/>
        <v>0</v>
      </c>
      <c r="AV12" s="22">
        <f t="shared" si="2"/>
        <v>0</v>
      </c>
      <c r="AW12" s="22">
        <f t="shared" si="3"/>
        <v>0</v>
      </c>
      <c r="AX12" s="22">
        <f t="shared" si="4"/>
        <v>0</v>
      </c>
      <c r="BT12" s="23">
        <v>11</v>
      </c>
      <c r="BU12" s="23">
        <v>3</v>
      </c>
      <c r="CS12" s="22">
        <v>0</v>
      </c>
    </row>
    <row r="13" spans="1:97" s="22" customFormat="1" ht="15">
      <c r="A13" s="57">
        <v>2</v>
      </c>
      <c r="B13" s="65"/>
      <c r="C13" s="35" t="s">
        <v>28</v>
      </c>
      <c r="D13" s="66" t="s">
        <v>19</v>
      </c>
      <c r="E13" s="82">
        <v>4</v>
      </c>
      <c r="F13" s="172">
        <v>0</v>
      </c>
      <c r="G13" s="25">
        <f t="shared" si="5"/>
        <v>0</v>
      </c>
      <c r="I13" s="47"/>
      <c r="AS13" s="22">
        <v>1</v>
      </c>
      <c r="AT13" s="22">
        <f t="shared" si="0"/>
        <v>0</v>
      </c>
      <c r="AU13" s="22">
        <f t="shared" si="1"/>
        <v>0</v>
      </c>
      <c r="AV13" s="22">
        <f t="shared" si="2"/>
        <v>0</v>
      </c>
      <c r="AW13" s="22">
        <f t="shared" si="3"/>
        <v>0</v>
      </c>
      <c r="AX13" s="22">
        <f t="shared" si="4"/>
        <v>0</v>
      </c>
      <c r="BT13" s="23">
        <v>11</v>
      </c>
      <c r="BU13" s="23">
        <v>3</v>
      </c>
      <c r="CS13" s="22">
        <v>0</v>
      </c>
    </row>
    <row r="14" spans="1:97" s="22" customFormat="1" ht="15">
      <c r="A14" s="57">
        <v>3</v>
      </c>
      <c r="B14" s="34"/>
      <c r="C14" s="35" t="s">
        <v>30</v>
      </c>
      <c r="D14" s="20" t="s">
        <v>19</v>
      </c>
      <c r="E14" s="81">
        <v>1</v>
      </c>
      <c r="F14" s="172">
        <v>0</v>
      </c>
      <c r="G14" s="24">
        <f>E14*(F14+I14)</f>
        <v>0</v>
      </c>
      <c r="I14" s="47"/>
      <c r="AS14" s="22">
        <v>1</v>
      </c>
      <c r="AT14" s="22">
        <f>IF(AS14=1,G14,0)</f>
        <v>0</v>
      </c>
      <c r="AU14" s="22">
        <f>IF(AS14=2,G14,0)</f>
        <v>0</v>
      </c>
      <c r="AV14" s="22">
        <f>IF(AS14=3,G14,0)</f>
        <v>0</v>
      </c>
      <c r="AW14" s="22">
        <f>IF(AS14=4,G14,0)</f>
        <v>0</v>
      </c>
      <c r="AX14" s="22">
        <f>IF(AS14=5,G14,0)</f>
        <v>0</v>
      </c>
      <c r="BT14" s="23">
        <v>11</v>
      </c>
      <c r="BU14" s="23">
        <v>3</v>
      </c>
      <c r="CS14" s="22">
        <v>0</v>
      </c>
    </row>
    <row r="15" spans="1:97" s="22" customFormat="1" ht="22.5">
      <c r="A15" s="57">
        <v>4</v>
      </c>
      <c r="B15" s="34"/>
      <c r="C15" s="35" t="s">
        <v>31</v>
      </c>
      <c r="D15" s="20" t="s">
        <v>19</v>
      </c>
      <c r="E15" s="81">
        <v>2</v>
      </c>
      <c r="F15" s="172">
        <v>0</v>
      </c>
      <c r="G15" s="24">
        <f>E15*(F15+I15)</f>
        <v>0</v>
      </c>
      <c r="I15" s="47"/>
      <c r="AS15" s="22">
        <v>1</v>
      </c>
      <c r="AT15" s="22">
        <f>IF(AS15=1,G15,0)</f>
        <v>0</v>
      </c>
      <c r="AU15" s="22">
        <f>IF(AS15=2,G15,0)</f>
        <v>0</v>
      </c>
      <c r="AV15" s="22">
        <f>IF(AS15=3,G15,0)</f>
        <v>0</v>
      </c>
      <c r="AW15" s="22">
        <f>IF(AS15=4,G15,0)</f>
        <v>0</v>
      </c>
      <c r="AX15" s="22">
        <f>IF(AS15=5,G15,0)</f>
        <v>0</v>
      </c>
      <c r="BT15" s="23">
        <v>11</v>
      </c>
      <c r="BU15" s="23">
        <v>3</v>
      </c>
      <c r="CS15" s="22">
        <v>0</v>
      </c>
    </row>
    <row r="16" spans="1:97" s="22" customFormat="1" ht="15">
      <c r="A16" s="57">
        <v>5</v>
      </c>
      <c r="B16" s="34"/>
      <c r="C16" s="35" t="s">
        <v>92</v>
      </c>
      <c r="D16" s="20" t="s">
        <v>19</v>
      </c>
      <c r="E16" s="81">
        <v>34</v>
      </c>
      <c r="F16" s="172">
        <v>0</v>
      </c>
      <c r="G16" s="24">
        <f>E16*(F16+I16)</f>
        <v>0</v>
      </c>
      <c r="I16" s="47"/>
      <c r="AS16" s="22">
        <v>1</v>
      </c>
      <c r="AT16" s="22">
        <f>IF(AS16=1,G16,0)</f>
        <v>0</v>
      </c>
      <c r="AU16" s="22">
        <f>IF(AS16=2,G16,0)</f>
        <v>0</v>
      </c>
      <c r="AV16" s="22">
        <f>IF(AS16=3,G16,0)</f>
        <v>0</v>
      </c>
      <c r="AW16" s="22">
        <f>IF(AS16=4,G16,0)</f>
        <v>0</v>
      </c>
      <c r="AX16" s="22">
        <f>IF(AS16=5,G16,0)</f>
        <v>0</v>
      </c>
      <c r="BT16" s="23">
        <v>11</v>
      </c>
      <c r="BU16" s="23">
        <v>3</v>
      </c>
      <c r="CS16" s="22">
        <v>0</v>
      </c>
    </row>
    <row r="17" spans="1:97" s="22" customFormat="1" ht="22.5">
      <c r="A17" s="57">
        <v>6</v>
      </c>
      <c r="B17" s="75"/>
      <c r="C17" s="36" t="s">
        <v>93</v>
      </c>
      <c r="D17" s="66" t="s">
        <v>19</v>
      </c>
      <c r="E17" s="82">
        <v>16</v>
      </c>
      <c r="F17" s="172">
        <v>0</v>
      </c>
      <c r="G17" s="25">
        <f>E17*(F17+I17)</f>
        <v>0</v>
      </c>
      <c r="H17" s="68"/>
      <c r="I17" s="47"/>
      <c r="AS17" s="22">
        <v>1</v>
      </c>
      <c r="AT17" s="22">
        <f>IF(AS17=1,G17,0)</f>
        <v>0</v>
      </c>
      <c r="AU17" s="22">
        <f>IF(AS17=2,G17,0)</f>
        <v>0</v>
      </c>
      <c r="AV17" s="22">
        <f>IF(AS17=3,G17,0)</f>
        <v>0</v>
      </c>
      <c r="AW17" s="22">
        <f>IF(AS17=4,G17,0)</f>
        <v>0</v>
      </c>
      <c r="AX17" s="22">
        <f>IF(AS17=5,G17,0)</f>
        <v>0</v>
      </c>
      <c r="BT17" s="23">
        <v>11</v>
      </c>
      <c r="BU17" s="23">
        <v>3</v>
      </c>
      <c r="CS17" s="22">
        <v>0</v>
      </c>
    </row>
    <row r="18" spans="1:97" s="22" customFormat="1" ht="22.5">
      <c r="A18" s="57">
        <v>7</v>
      </c>
      <c r="B18" s="75"/>
      <c r="C18" s="36" t="s">
        <v>94</v>
      </c>
      <c r="D18" s="66" t="s">
        <v>19</v>
      </c>
      <c r="E18" s="82">
        <v>2</v>
      </c>
      <c r="F18" s="172">
        <v>0</v>
      </c>
      <c r="G18" s="25">
        <f>E18*(F18+I18)</f>
        <v>0</v>
      </c>
      <c r="H18" s="68"/>
      <c r="I18" s="47"/>
      <c r="AS18" s="22">
        <v>1</v>
      </c>
      <c r="AT18" s="22">
        <f>IF(AS18=1,G18,0)</f>
        <v>0</v>
      </c>
      <c r="AU18" s="22">
        <f>IF(AS18=2,G18,0)</f>
        <v>0</v>
      </c>
      <c r="AV18" s="22">
        <f>IF(AS18=3,G18,0)</f>
        <v>0</v>
      </c>
      <c r="AW18" s="22">
        <f>IF(AS18=4,G18,0)</f>
        <v>0</v>
      </c>
      <c r="AX18" s="22">
        <f>IF(AS18=5,G18,0)</f>
        <v>0</v>
      </c>
      <c r="BT18" s="23">
        <v>11</v>
      </c>
      <c r="BU18" s="23">
        <v>3</v>
      </c>
      <c r="CS18" s="22">
        <v>0</v>
      </c>
    </row>
    <row r="19" spans="1:97" s="22" customFormat="1" ht="22.5">
      <c r="A19" s="57">
        <v>8</v>
      </c>
      <c r="B19" s="65"/>
      <c r="C19" s="35" t="s">
        <v>29</v>
      </c>
      <c r="D19" s="66" t="s">
        <v>19</v>
      </c>
      <c r="E19" s="82">
        <v>1</v>
      </c>
      <c r="F19" s="172">
        <v>0</v>
      </c>
      <c r="G19" s="25">
        <f aca="true" t="shared" si="6" ref="G19">E19*(F19+I19)</f>
        <v>0</v>
      </c>
      <c r="I19" s="47"/>
      <c r="AS19" s="22">
        <v>1</v>
      </c>
      <c r="AT19" s="22">
        <f aca="true" t="shared" si="7" ref="AT19:AT20">IF(AS19=1,G19,0)</f>
        <v>0</v>
      </c>
      <c r="AU19" s="22">
        <f aca="true" t="shared" si="8" ref="AU19:AU20">IF(AS19=2,G19,0)</f>
        <v>0</v>
      </c>
      <c r="AV19" s="22">
        <f aca="true" t="shared" si="9" ref="AV19:AV20">IF(AS19=3,G19,0)</f>
        <v>0</v>
      </c>
      <c r="AW19" s="22">
        <f aca="true" t="shared" si="10" ref="AW19:AW20">IF(AS19=4,G19,0)</f>
        <v>0</v>
      </c>
      <c r="AX19" s="22">
        <f aca="true" t="shared" si="11" ref="AX19:AX20">IF(AS19=5,G19,0)</f>
        <v>0</v>
      </c>
      <c r="BT19" s="23">
        <v>11</v>
      </c>
      <c r="BU19" s="23">
        <v>3</v>
      </c>
      <c r="CS19" s="22">
        <v>0</v>
      </c>
    </row>
    <row r="20" spans="1:97" s="22" customFormat="1" ht="15" customHeight="1">
      <c r="A20" s="78"/>
      <c r="B20" s="169" t="s">
        <v>50</v>
      </c>
      <c r="C20" s="170"/>
      <c r="D20" s="170"/>
      <c r="E20" s="170"/>
      <c r="F20" s="170"/>
      <c r="G20" s="171"/>
      <c r="I20" s="47"/>
      <c r="AS20" s="22">
        <v>1</v>
      </c>
      <c r="AT20" s="22">
        <f t="shared" si="7"/>
        <v>0</v>
      </c>
      <c r="AU20" s="22">
        <f t="shared" si="8"/>
        <v>0</v>
      </c>
      <c r="AV20" s="22">
        <f t="shared" si="9"/>
        <v>0</v>
      </c>
      <c r="AW20" s="22">
        <f t="shared" si="10"/>
        <v>0</v>
      </c>
      <c r="AX20" s="22">
        <f t="shared" si="11"/>
        <v>0</v>
      </c>
      <c r="BT20" s="23">
        <v>11</v>
      </c>
      <c r="BU20" s="23">
        <v>3</v>
      </c>
      <c r="CS20" s="22">
        <v>0</v>
      </c>
    </row>
    <row r="21" spans="1:97" ht="15">
      <c r="A21" s="57">
        <v>9</v>
      </c>
      <c r="B21" s="75"/>
      <c r="C21" s="59" t="s">
        <v>76</v>
      </c>
      <c r="D21" s="55" t="s">
        <v>19</v>
      </c>
      <c r="E21" s="83">
        <v>1</v>
      </c>
      <c r="F21" s="172">
        <v>0</v>
      </c>
      <c r="G21" s="25">
        <f t="shared" si="5"/>
        <v>0</v>
      </c>
      <c r="I21" s="47"/>
      <c r="AS21" s="1">
        <v>1</v>
      </c>
      <c r="AT21" s="1">
        <f t="shared" si="0"/>
        <v>0</v>
      </c>
      <c r="AU21" s="1">
        <f t="shared" si="1"/>
        <v>0</v>
      </c>
      <c r="AV21" s="1">
        <f t="shared" si="2"/>
        <v>0</v>
      </c>
      <c r="AW21" s="1">
        <f t="shared" si="3"/>
        <v>0</v>
      </c>
      <c r="AX21" s="1">
        <f t="shared" si="4"/>
        <v>0</v>
      </c>
      <c r="BT21" s="17">
        <v>11</v>
      </c>
      <c r="BU21" s="17">
        <v>3</v>
      </c>
      <c r="CS21" s="1">
        <v>0</v>
      </c>
    </row>
    <row r="22" spans="1:97" ht="22.5">
      <c r="A22" s="57">
        <v>10</v>
      </c>
      <c r="B22" s="54"/>
      <c r="C22" s="59" t="s">
        <v>77</v>
      </c>
      <c r="D22" s="66" t="s">
        <v>19</v>
      </c>
      <c r="E22" s="82">
        <v>1</v>
      </c>
      <c r="F22" s="172">
        <v>0</v>
      </c>
      <c r="G22" s="56">
        <f t="shared" si="5"/>
        <v>0</v>
      </c>
      <c r="I22" s="47"/>
      <c r="AS22" s="1">
        <v>1</v>
      </c>
      <c r="AT22" s="1">
        <f t="shared" si="0"/>
        <v>0</v>
      </c>
      <c r="AU22" s="1">
        <f t="shared" si="1"/>
        <v>0</v>
      </c>
      <c r="AV22" s="1">
        <f t="shared" si="2"/>
        <v>0</v>
      </c>
      <c r="AW22" s="1">
        <f t="shared" si="3"/>
        <v>0</v>
      </c>
      <c r="AX22" s="1">
        <f t="shared" si="4"/>
        <v>0</v>
      </c>
      <c r="BT22" s="17">
        <v>11</v>
      </c>
      <c r="BU22" s="17">
        <v>3</v>
      </c>
      <c r="CS22" s="1">
        <v>0</v>
      </c>
    </row>
    <row r="23" spans="1:97" ht="15">
      <c r="A23" s="57">
        <v>11</v>
      </c>
      <c r="B23" s="34"/>
      <c r="C23" s="35" t="s">
        <v>33</v>
      </c>
      <c r="D23" s="20" t="s">
        <v>19</v>
      </c>
      <c r="E23" s="81">
        <v>1</v>
      </c>
      <c r="F23" s="172">
        <v>0</v>
      </c>
      <c r="G23" s="24">
        <f t="shared" si="5"/>
        <v>0</v>
      </c>
      <c r="I23" s="47"/>
      <c r="AS23" s="1">
        <v>1</v>
      </c>
      <c r="AT23" s="1">
        <f t="shared" si="0"/>
        <v>0</v>
      </c>
      <c r="AU23" s="1">
        <f t="shared" si="1"/>
        <v>0</v>
      </c>
      <c r="AV23" s="1">
        <f t="shared" si="2"/>
        <v>0</v>
      </c>
      <c r="AW23" s="1">
        <f t="shared" si="3"/>
        <v>0</v>
      </c>
      <c r="AX23" s="1">
        <f t="shared" si="4"/>
        <v>0</v>
      </c>
      <c r="BT23" s="17">
        <v>11</v>
      </c>
      <c r="BU23" s="17">
        <v>3</v>
      </c>
      <c r="CS23" s="1">
        <v>0</v>
      </c>
    </row>
    <row r="24" spans="1:97" s="22" customFormat="1" ht="22.5">
      <c r="A24" s="57">
        <v>12</v>
      </c>
      <c r="B24" s="14"/>
      <c r="C24" s="15" t="s">
        <v>82</v>
      </c>
      <c r="D24" s="20" t="s">
        <v>19</v>
      </c>
      <c r="E24" s="81">
        <v>8</v>
      </c>
      <c r="F24" s="172">
        <v>0</v>
      </c>
      <c r="G24" s="24">
        <f>E24*(F24+I24)</f>
        <v>0</v>
      </c>
      <c r="I24" s="47"/>
      <c r="AS24" s="22">
        <v>1</v>
      </c>
      <c r="AT24" s="22">
        <f t="shared" si="0"/>
        <v>0</v>
      </c>
      <c r="AU24" s="22">
        <f t="shared" si="1"/>
        <v>0</v>
      </c>
      <c r="AV24" s="22">
        <f t="shared" si="2"/>
        <v>0</v>
      </c>
      <c r="AW24" s="22">
        <f t="shared" si="3"/>
        <v>0</v>
      </c>
      <c r="AX24" s="22">
        <f t="shared" si="4"/>
        <v>0</v>
      </c>
      <c r="BT24" s="23">
        <v>11</v>
      </c>
      <c r="BU24" s="23">
        <v>3</v>
      </c>
      <c r="CS24" s="22">
        <v>0</v>
      </c>
    </row>
    <row r="25" spans="1:97" s="22" customFormat="1" ht="15">
      <c r="A25" s="57">
        <v>13</v>
      </c>
      <c r="B25" s="34"/>
      <c r="C25" s="35" t="s">
        <v>32</v>
      </c>
      <c r="D25" s="20" t="s">
        <v>19</v>
      </c>
      <c r="E25" s="81">
        <v>8</v>
      </c>
      <c r="F25" s="172">
        <v>0</v>
      </c>
      <c r="G25" s="24">
        <f aca="true" t="shared" si="12" ref="G25:G26">E25*(F25+I25)</f>
        <v>0</v>
      </c>
      <c r="I25" s="47"/>
      <c r="AS25" s="22">
        <v>1</v>
      </c>
      <c r="AT25" s="22">
        <f t="shared" si="0"/>
        <v>0</v>
      </c>
      <c r="AU25" s="22">
        <f t="shared" si="1"/>
        <v>0</v>
      </c>
      <c r="AV25" s="22">
        <f t="shared" si="2"/>
        <v>0</v>
      </c>
      <c r="AW25" s="22">
        <f t="shared" si="3"/>
        <v>0</v>
      </c>
      <c r="AX25" s="22">
        <f t="shared" si="4"/>
        <v>0</v>
      </c>
      <c r="BT25" s="23">
        <v>11</v>
      </c>
      <c r="BU25" s="23">
        <v>3</v>
      </c>
      <c r="CS25" s="22">
        <v>0</v>
      </c>
    </row>
    <row r="26" spans="1:97" s="22" customFormat="1" ht="15">
      <c r="A26" s="57">
        <v>14</v>
      </c>
      <c r="B26" s="34"/>
      <c r="C26" s="35" t="s">
        <v>38</v>
      </c>
      <c r="D26" s="20" t="s">
        <v>19</v>
      </c>
      <c r="E26" s="81">
        <v>8</v>
      </c>
      <c r="F26" s="172">
        <v>0</v>
      </c>
      <c r="G26" s="24">
        <f t="shared" si="12"/>
        <v>0</v>
      </c>
      <c r="I26" s="47"/>
      <c r="AS26" s="22">
        <v>1</v>
      </c>
      <c r="AT26" s="22">
        <f t="shared" si="0"/>
        <v>0</v>
      </c>
      <c r="AU26" s="22">
        <f t="shared" si="1"/>
        <v>0</v>
      </c>
      <c r="AV26" s="22">
        <f t="shared" si="2"/>
        <v>0</v>
      </c>
      <c r="AW26" s="22">
        <f t="shared" si="3"/>
        <v>0</v>
      </c>
      <c r="AX26" s="22">
        <f t="shared" si="4"/>
        <v>0</v>
      </c>
      <c r="BT26" s="23">
        <v>11</v>
      </c>
      <c r="BU26" s="23">
        <v>3</v>
      </c>
      <c r="CS26" s="22">
        <v>0</v>
      </c>
    </row>
    <row r="27" spans="1:9" s="70" customFormat="1" ht="20.1" customHeight="1">
      <c r="A27" s="123" t="s">
        <v>9</v>
      </c>
      <c r="B27" s="124" t="s">
        <v>134</v>
      </c>
      <c r="C27" s="125" t="s">
        <v>15</v>
      </c>
      <c r="D27" s="126"/>
      <c r="E27" s="127" t="s">
        <v>16</v>
      </c>
      <c r="F27" s="128">
        <f>SUM(G28:G29)</f>
        <v>0</v>
      </c>
      <c r="G27" s="129"/>
      <c r="H27" s="72"/>
      <c r="I27" s="71"/>
    </row>
    <row r="28" spans="1:97" s="22" customFormat="1" ht="60" customHeight="1">
      <c r="A28" s="13">
        <v>15</v>
      </c>
      <c r="B28" s="76" t="s">
        <v>123</v>
      </c>
      <c r="C28" s="29" t="s">
        <v>85</v>
      </c>
      <c r="D28" s="20" t="s">
        <v>19</v>
      </c>
      <c r="E28" s="81">
        <v>1</v>
      </c>
      <c r="F28" s="172">
        <v>0</v>
      </c>
      <c r="G28" s="24">
        <f aca="true" t="shared" si="13" ref="G28:G30">E28*(F28+I28)</f>
        <v>0</v>
      </c>
      <c r="I28" s="47"/>
      <c r="J28" s="77"/>
      <c r="AS28" s="22">
        <v>1</v>
      </c>
      <c r="AT28" s="22">
        <f>IF(AS28=1,G28,0)</f>
        <v>0</v>
      </c>
      <c r="AU28" s="22">
        <f>IF(AS28=2,G28,0)</f>
        <v>0</v>
      </c>
      <c r="AV28" s="22">
        <f>IF(AS28=3,G28,0)</f>
        <v>0</v>
      </c>
      <c r="AW28" s="22">
        <f>IF(AS28=4,G28,0)</f>
        <v>0</v>
      </c>
      <c r="AX28" s="22">
        <f>IF(AS28=5,G28,0)</f>
        <v>0</v>
      </c>
      <c r="BT28" s="22">
        <v>11</v>
      </c>
      <c r="BU28" s="22">
        <v>3</v>
      </c>
      <c r="CS28" s="22">
        <v>0</v>
      </c>
    </row>
    <row r="29" spans="1:97" s="31" customFormat="1" ht="33.75">
      <c r="A29" s="13">
        <v>16</v>
      </c>
      <c r="B29" s="14" t="s">
        <v>123</v>
      </c>
      <c r="C29" s="29" t="s">
        <v>86</v>
      </c>
      <c r="D29" s="20" t="s">
        <v>19</v>
      </c>
      <c r="E29" s="84">
        <v>1</v>
      </c>
      <c r="F29" s="172">
        <v>0</v>
      </c>
      <c r="G29" s="30">
        <f t="shared" si="13"/>
        <v>0</v>
      </c>
      <c r="H29" s="69"/>
      <c r="I29" s="48"/>
      <c r="AS29" s="31">
        <v>1</v>
      </c>
      <c r="AT29" s="31">
        <f>IF(AS29=1,G29,0)</f>
        <v>0</v>
      </c>
      <c r="AU29" s="31">
        <f>IF(AS29=2,G29,0)</f>
        <v>0</v>
      </c>
      <c r="AV29" s="31">
        <f>IF(AS29=3,G29,0)</f>
        <v>0</v>
      </c>
      <c r="AW29" s="31">
        <f>IF(AS29=4,G29,0)</f>
        <v>0</v>
      </c>
      <c r="AX29" s="31">
        <f>IF(AS29=5,G29,0)</f>
        <v>0</v>
      </c>
      <c r="BT29" s="32">
        <v>11</v>
      </c>
      <c r="BU29" s="32">
        <v>3</v>
      </c>
      <c r="CS29" s="31">
        <v>0</v>
      </c>
    </row>
    <row r="30" spans="1:97" s="31" customFormat="1" ht="29.25" customHeight="1">
      <c r="A30" s="13">
        <v>17</v>
      </c>
      <c r="B30" s="14"/>
      <c r="C30" s="29" t="s">
        <v>124</v>
      </c>
      <c r="D30" s="20" t="s">
        <v>19</v>
      </c>
      <c r="E30" s="84">
        <v>1</v>
      </c>
      <c r="F30" s="172">
        <v>0</v>
      </c>
      <c r="G30" s="30">
        <f t="shared" si="13"/>
        <v>0</v>
      </c>
      <c r="H30" s="80"/>
      <c r="I30" s="48"/>
      <c r="AS30" s="31">
        <v>1</v>
      </c>
      <c r="AT30" s="31">
        <f>IF(AS30=1,G30,0)</f>
        <v>0</v>
      </c>
      <c r="AU30" s="31">
        <f>IF(AS30=2,G30,0)</f>
        <v>0</v>
      </c>
      <c r="AV30" s="31">
        <f>IF(AS30=3,G30,0)</f>
        <v>0</v>
      </c>
      <c r="AW30" s="31">
        <f>IF(AS30=4,G30,0)</f>
        <v>0</v>
      </c>
      <c r="AX30" s="31">
        <f>IF(AS30=5,G30,0)</f>
        <v>0</v>
      </c>
      <c r="BT30" s="32">
        <v>11</v>
      </c>
      <c r="BU30" s="32">
        <v>3</v>
      </c>
      <c r="CS30" s="31">
        <v>0</v>
      </c>
    </row>
    <row r="31" spans="1:9" s="70" customFormat="1" ht="20.1" customHeight="1">
      <c r="A31" s="123" t="s">
        <v>9</v>
      </c>
      <c r="B31" s="124" t="s">
        <v>135</v>
      </c>
      <c r="C31" s="125" t="s">
        <v>12</v>
      </c>
      <c r="D31" s="126"/>
      <c r="E31" s="127" t="s">
        <v>16</v>
      </c>
      <c r="F31" s="128">
        <f>SUM(G32:G45)</f>
        <v>0</v>
      </c>
      <c r="G31" s="129"/>
      <c r="H31" s="72"/>
      <c r="I31" s="71"/>
    </row>
    <row r="32" spans="1:97" ht="14.25" customHeight="1">
      <c r="A32" s="13">
        <v>18</v>
      </c>
      <c r="B32" s="14"/>
      <c r="C32" s="15" t="s">
        <v>95</v>
      </c>
      <c r="D32" s="20" t="s">
        <v>18</v>
      </c>
      <c r="E32" s="81">
        <v>1890</v>
      </c>
      <c r="F32" s="172">
        <v>0</v>
      </c>
      <c r="G32" s="33">
        <f aca="true" t="shared" si="14" ref="G32:G45">E32*(F32+I32)</f>
        <v>0</v>
      </c>
      <c r="I32" s="47"/>
      <c r="AS32" s="1">
        <v>1</v>
      </c>
      <c r="AT32" s="1">
        <f aca="true" t="shared" si="15" ref="AT32:AT45">IF(AS32=1,G32,0)</f>
        <v>0</v>
      </c>
      <c r="AU32" s="1">
        <f aca="true" t="shared" si="16" ref="AU32:AU45">IF(AS32=2,G32,0)</f>
        <v>0</v>
      </c>
      <c r="AV32" s="1">
        <f aca="true" t="shared" si="17" ref="AV32:AV45">IF(AS32=3,G32,0)</f>
        <v>0</v>
      </c>
      <c r="AW32" s="1">
        <f aca="true" t="shared" si="18" ref="AW32:AW45">IF(AS32=4,G32,0)</f>
        <v>0</v>
      </c>
      <c r="AX32" s="1">
        <f aca="true" t="shared" si="19" ref="AX32:AX45">IF(AS32=5,G32,0)</f>
        <v>0</v>
      </c>
      <c r="BT32" s="1">
        <v>1</v>
      </c>
      <c r="BU32" s="1">
        <v>0</v>
      </c>
      <c r="CS32" s="1">
        <v>2E-05</v>
      </c>
    </row>
    <row r="33" spans="1:97" ht="24.75" customHeight="1">
      <c r="A33" s="13">
        <v>19</v>
      </c>
      <c r="B33" s="14"/>
      <c r="C33" s="15" t="s">
        <v>96</v>
      </c>
      <c r="D33" s="20" t="s">
        <v>18</v>
      </c>
      <c r="E33" s="81">
        <v>84</v>
      </c>
      <c r="F33" s="173">
        <v>0</v>
      </c>
      <c r="G33" s="33">
        <f t="shared" si="14"/>
        <v>0</v>
      </c>
      <c r="I33" s="47"/>
      <c r="J33" s="77"/>
      <c r="AS33" s="1">
        <v>1</v>
      </c>
      <c r="AT33" s="1">
        <f t="shared" si="15"/>
        <v>0</v>
      </c>
      <c r="AU33" s="1">
        <f t="shared" si="16"/>
        <v>0</v>
      </c>
      <c r="AV33" s="1">
        <f t="shared" si="17"/>
        <v>0</v>
      </c>
      <c r="AW33" s="1">
        <f t="shared" si="18"/>
        <v>0</v>
      </c>
      <c r="AX33" s="1">
        <f t="shared" si="19"/>
        <v>0</v>
      </c>
      <c r="BT33" s="1">
        <v>11</v>
      </c>
      <c r="BU33" s="1">
        <v>3</v>
      </c>
      <c r="CS33" s="1">
        <v>0</v>
      </c>
    </row>
    <row r="34" spans="1:97" ht="15" customHeight="1">
      <c r="A34" s="13">
        <v>20</v>
      </c>
      <c r="B34" s="14"/>
      <c r="C34" s="15" t="s">
        <v>51</v>
      </c>
      <c r="D34" s="20" t="s">
        <v>18</v>
      </c>
      <c r="E34" s="81">
        <v>84</v>
      </c>
      <c r="F34" s="173">
        <v>0</v>
      </c>
      <c r="G34" s="33">
        <f t="shared" si="14"/>
        <v>0</v>
      </c>
      <c r="I34" s="47"/>
      <c r="AS34" s="1">
        <v>1</v>
      </c>
      <c r="AT34" s="1">
        <f t="shared" si="15"/>
        <v>0</v>
      </c>
      <c r="AU34" s="1">
        <f t="shared" si="16"/>
        <v>0</v>
      </c>
      <c r="AV34" s="1">
        <f t="shared" si="17"/>
        <v>0</v>
      </c>
      <c r="AW34" s="1">
        <f t="shared" si="18"/>
        <v>0</v>
      </c>
      <c r="AX34" s="1">
        <f t="shared" si="19"/>
        <v>0</v>
      </c>
      <c r="BT34" s="1">
        <v>11</v>
      </c>
      <c r="BU34" s="1">
        <v>3</v>
      </c>
      <c r="CS34" s="1">
        <v>0</v>
      </c>
    </row>
    <row r="35" spans="1:97" ht="15">
      <c r="A35" s="13">
        <v>21</v>
      </c>
      <c r="B35" s="14"/>
      <c r="C35" s="15" t="s">
        <v>58</v>
      </c>
      <c r="D35" s="20" t="s">
        <v>18</v>
      </c>
      <c r="E35" s="81">
        <v>30</v>
      </c>
      <c r="F35" s="173">
        <v>0</v>
      </c>
      <c r="G35" s="24">
        <f t="shared" si="14"/>
        <v>0</v>
      </c>
      <c r="I35" s="47"/>
      <c r="AS35" s="1">
        <v>1</v>
      </c>
      <c r="AT35" s="1">
        <f t="shared" si="15"/>
        <v>0</v>
      </c>
      <c r="AU35" s="1">
        <f t="shared" si="16"/>
        <v>0</v>
      </c>
      <c r="AV35" s="1">
        <f t="shared" si="17"/>
        <v>0</v>
      </c>
      <c r="AW35" s="1">
        <f t="shared" si="18"/>
        <v>0</v>
      </c>
      <c r="AX35" s="1">
        <f t="shared" si="19"/>
        <v>0</v>
      </c>
      <c r="BT35" s="1">
        <v>1</v>
      </c>
      <c r="BU35" s="1">
        <v>0</v>
      </c>
      <c r="CS35" s="1">
        <v>2E-05</v>
      </c>
    </row>
    <row r="36" spans="1:97" ht="15">
      <c r="A36" s="13">
        <v>22</v>
      </c>
      <c r="B36" s="14"/>
      <c r="C36" s="15" t="s">
        <v>59</v>
      </c>
      <c r="D36" s="20" t="s">
        <v>18</v>
      </c>
      <c r="E36" s="81">
        <v>30</v>
      </c>
      <c r="F36" s="173">
        <v>0</v>
      </c>
      <c r="G36" s="24">
        <f t="shared" si="14"/>
        <v>0</v>
      </c>
      <c r="I36" s="47"/>
      <c r="AS36" s="1">
        <v>1</v>
      </c>
      <c r="AT36" s="1">
        <f t="shared" si="15"/>
        <v>0</v>
      </c>
      <c r="AU36" s="1">
        <f t="shared" si="16"/>
        <v>0</v>
      </c>
      <c r="AV36" s="1">
        <f t="shared" si="17"/>
        <v>0</v>
      </c>
      <c r="AW36" s="1">
        <f t="shared" si="18"/>
        <v>0</v>
      </c>
      <c r="AX36" s="1">
        <f t="shared" si="19"/>
        <v>0</v>
      </c>
      <c r="BT36" s="1">
        <v>1</v>
      </c>
      <c r="BU36" s="1">
        <v>0</v>
      </c>
      <c r="CS36" s="1">
        <v>2E-05</v>
      </c>
    </row>
    <row r="37" spans="1:97" ht="15">
      <c r="A37" s="13">
        <v>23</v>
      </c>
      <c r="B37" s="14"/>
      <c r="C37" s="15" t="s">
        <v>60</v>
      </c>
      <c r="D37" s="20" t="s">
        <v>19</v>
      </c>
      <c r="E37" s="81">
        <v>1</v>
      </c>
      <c r="F37" s="173">
        <v>0</v>
      </c>
      <c r="G37" s="24">
        <f t="shared" si="14"/>
        <v>0</v>
      </c>
      <c r="I37" s="47"/>
      <c r="AS37" s="1">
        <v>1</v>
      </c>
      <c r="AT37" s="1">
        <f t="shared" si="15"/>
        <v>0</v>
      </c>
      <c r="AU37" s="1">
        <f t="shared" si="16"/>
        <v>0</v>
      </c>
      <c r="AV37" s="1">
        <f t="shared" si="17"/>
        <v>0</v>
      </c>
      <c r="AW37" s="1">
        <f t="shared" si="18"/>
        <v>0</v>
      </c>
      <c r="AX37" s="1">
        <f t="shared" si="19"/>
        <v>0</v>
      </c>
      <c r="BT37" s="1">
        <v>1</v>
      </c>
      <c r="BU37" s="1">
        <v>0</v>
      </c>
      <c r="CS37" s="1">
        <v>2E-05</v>
      </c>
    </row>
    <row r="38" spans="1:97" ht="22.5">
      <c r="A38" s="13">
        <v>24</v>
      </c>
      <c r="B38" s="14"/>
      <c r="C38" s="15" t="s">
        <v>185</v>
      </c>
      <c r="D38" s="20" t="s">
        <v>19</v>
      </c>
      <c r="E38" s="81">
        <v>16</v>
      </c>
      <c r="F38" s="173">
        <v>0</v>
      </c>
      <c r="G38" s="24">
        <f t="shared" si="14"/>
        <v>0</v>
      </c>
      <c r="I38" s="47"/>
      <c r="AS38" s="1">
        <v>1</v>
      </c>
      <c r="AT38" s="1">
        <f t="shared" si="15"/>
        <v>0</v>
      </c>
      <c r="AU38" s="1">
        <f t="shared" si="16"/>
        <v>0</v>
      </c>
      <c r="AV38" s="1">
        <f t="shared" si="17"/>
        <v>0</v>
      </c>
      <c r="AW38" s="1">
        <f t="shared" si="18"/>
        <v>0</v>
      </c>
      <c r="AX38" s="1">
        <f t="shared" si="19"/>
        <v>0</v>
      </c>
      <c r="BT38" s="1">
        <v>1</v>
      </c>
      <c r="BU38" s="1">
        <v>0</v>
      </c>
      <c r="CS38" s="1">
        <v>2E-05</v>
      </c>
    </row>
    <row r="39" spans="1:97" ht="22.5">
      <c r="A39" s="13">
        <v>25</v>
      </c>
      <c r="B39" s="14"/>
      <c r="C39" s="15" t="s">
        <v>186</v>
      </c>
      <c r="D39" s="20" t="s">
        <v>19</v>
      </c>
      <c r="E39" s="81">
        <v>18</v>
      </c>
      <c r="F39" s="173">
        <v>0</v>
      </c>
      <c r="G39" s="24">
        <f t="shared" si="14"/>
        <v>0</v>
      </c>
      <c r="I39" s="47"/>
      <c r="AS39" s="1">
        <v>1</v>
      </c>
      <c r="AT39" s="1">
        <f t="shared" si="15"/>
        <v>0</v>
      </c>
      <c r="AU39" s="1">
        <f t="shared" si="16"/>
        <v>0</v>
      </c>
      <c r="AV39" s="1">
        <f t="shared" si="17"/>
        <v>0</v>
      </c>
      <c r="AW39" s="1">
        <f t="shared" si="18"/>
        <v>0</v>
      </c>
      <c r="AX39" s="1">
        <f t="shared" si="19"/>
        <v>0</v>
      </c>
      <c r="BT39" s="1">
        <v>1</v>
      </c>
      <c r="BU39" s="1">
        <v>0</v>
      </c>
      <c r="CS39" s="1">
        <v>2E-05</v>
      </c>
    </row>
    <row r="40" spans="1:97" ht="22.5">
      <c r="A40" s="13">
        <v>26</v>
      </c>
      <c r="B40" s="14"/>
      <c r="C40" s="15" t="s">
        <v>187</v>
      </c>
      <c r="D40" s="20" t="s">
        <v>19</v>
      </c>
      <c r="E40" s="81">
        <v>10</v>
      </c>
      <c r="F40" s="173">
        <v>0</v>
      </c>
      <c r="G40" s="24">
        <f t="shared" si="14"/>
        <v>0</v>
      </c>
      <c r="I40" s="47"/>
      <c r="AS40" s="1">
        <v>1</v>
      </c>
      <c r="AT40" s="1">
        <f t="shared" si="15"/>
        <v>0</v>
      </c>
      <c r="AU40" s="1">
        <f t="shared" si="16"/>
        <v>0</v>
      </c>
      <c r="AV40" s="1">
        <f t="shared" si="17"/>
        <v>0</v>
      </c>
      <c r="AW40" s="1">
        <f t="shared" si="18"/>
        <v>0</v>
      </c>
      <c r="AX40" s="1">
        <f t="shared" si="19"/>
        <v>0</v>
      </c>
      <c r="BT40" s="1">
        <v>1</v>
      </c>
      <c r="BU40" s="1">
        <v>0</v>
      </c>
      <c r="CS40" s="1">
        <v>2E-05</v>
      </c>
    </row>
    <row r="41" spans="1:9" ht="15">
      <c r="A41" s="13">
        <v>27</v>
      </c>
      <c r="B41" s="14"/>
      <c r="C41" s="86" t="s">
        <v>112</v>
      </c>
      <c r="D41" s="20" t="s">
        <v>18</v>
      </c>
      <c r="E41" s="81">
        <v>95</v>
      </c>
      <c r="F41" s="173">
        <v>0</v>
      </c>
      <c r="G41" s="24">
        <f t="shared" si="14"/>
        <v>0</v>
      </c>
      <c r="I41" s="47"/>
    </row>
    <row r="42" spans="1:9" ht="15">
      <c r="A42" s="13">
        <v>29</v>
      </c>
      <c r="B42" s="14"/>
      <c r="C42" s="86" t="s">
        <v>113</v>
      </c>
      <c r="D42" s="20" t="s">
        <v>18</v>
      </c>
      <c r="E42" s="81">
        <v>40</v>
      </c>
      <c r="F42" s="173">
        <v>0</v>
      </c>
      <c r="G42" s="24">
        <f aca="true" t="shared" si="20" ref="G42">E42*(F42+I42)</f>
        <v>0</v>
      </c>
      <c r="I42" s="47"/>
    </row>
    <row r="43" spans="1:9" ht="15">
      <c r="A43" s="13">
        <v>29</v>
      </c>
      <c r="B43" s="14"/>
      <c r="C43" s="86" t="s">
        <v>183</v>
      </c>
      <c r="D43" s="20" t="s">
        <v>18</v>
      </c>
      <c r="E43" s="81">
        <v>98</v>
      </c>
      <c r="F43" s="173">
        <v>0</v>
      </c>
      <c r="G43" s="24">
        <f t="shared" si="14"/>
        <v>0</v>
      </c>
      <c r="I43" s="47"/>
    </row>
    <row r="44" spans="1:9" ht="15">
      <c r="A44" s="13">
        <v>30</v>
      </c>
      <c r="B44" s="14"/>
      <c r="C44" s="86" t="s">
        <v>114</v>
      </c>
      <c r="D44" s="20" t="s">
        <v>18</v>
      </c>
      <c r="E44" s="81">
        <v>165</v>
      </c>
      <c r="F44" s="173">
        <v>0</v>
      </c>
      <c r="G44" s="24">
        <f t="shared" si="14"/>
        <v>0</v>
      </c>
      <c r="I44" s="47"/>
    </row>
    <row r="45" spans="1:97" ht="15">
      <c r="A45" s="13">
        <v>31</v>
      </c>
      <c r="B45" s="14"/>
      <c r="C45" s="15" t="s">
        <v>109</v>
      </c>
      <c r="D45" s="20" t="s">
        <v>106</v>
      </c>
      <c r="E45" s="81">
        <v>1</v>
      </c>
      <c r="F45" s="173">
        <v>0</v>
      </c>
      <c r="G45" s="24">
        <f t="shared" si="14"/>
        <v>0</v>
      </c>
      <c r="I45" s="47"/>
      <c r="AS45" s="1">
        <v>1</v>
      </c>
      <c r="AT45" s="1">
        <f t="shared" si="15"/>
        <v>0</v>
      </c>
      <c r="AU45" s="1">
        <f t="shared" si="16"/>
        <v>0</v>
      </c>
      <c r="AV45" s="1">
        <f t="shared" si="17"/>
        <v>0</v>
      </c>
      <c r="AW45" s="1">
        <f t="shared" si="18"/>
        <v>0</v>
      </c>
      <c r="AX45" s="1">
        <f t="shared" si="19"/>
        <v>0</v>
      </c>
      <c r="BT45" s="1">
        <v>11</v>
      </c>
      <c r="BU45" s="1">
        <v>3</v>
      </c>
      <c r="CS45" s="1">
        <v>0</v>
      </c>
    </row>
    <row r="46" spans="1:9" s="70" customFormat="1" ht="20.1" customHeight="1">
      <c r="A46" s="123" t="s">
        <v>9</v>
      </c>
      <c r="B46" s="124" t="s">
        <v>136</v>
      </c>
      <c r="C46" s="125" t="s">
        <v>13</v>
      </c>
      <c r="D46" s="126"/>
      <c r="E46" s="127" t="s">
        <v>16</v>
      </c>
      <c r="F46" s="128">
        <f>SUM(G47:G77)</f>
        <v>0</v>
      </c>
      <c r="G46" s="129"/>
      <c r="H46" s="73"/>
      <c r="I46" s="71"/>
    </row>
    <row r="47" spans="1:97" ht="15">
      <c r="A47" s="13">
        <v>32</v>
      </c>
      <c r="B47" s="14"/>
      <c r="C47" s="15" t="s">
        <v>70</v>
      </c>
      <c r="D47" s="20" t="s">
        <v>19</v>
      </c>
      <c r="E47" s="81">
        <v>1</v>
      </c>
      <c r="F47" s="173">
        <v>0</v>
      </c>
      <c r="G47" s="24">
        <f aca="true" t="shared" si="21" ref="G47">E47*(F47+I47)</f>
        <v>0</v>
      </c>
      <c r="H47" s="22"/>
      <c r="I47" s="47"/>
      <c r="AS47" s="1">
        <v>1</v>
      </c>
      <c r="AT47" s="1">
        <f>IF(AS47=1,G47,0)</f>
        <v>0</v>
      </c>
      <c r="AU47" s="1">
        <f>IF(AS47=2,G47,0)</f>
        <v>0</v>
      </c>
      <c r="AV47" s="1">
        <f>IF(AS47=3,G47,0)</f>
        <v>0</v>
      </c>
      <c r="AW47" s="1">
        <f>IF(AS47=4,G47,0)</f>
        <v>0</v>
      </c>
      <c r="AX47" s="1">
        <f>IF(AS47=5,G47,0)</f>
        <v>0</v>
      </c>
      <c r="BT47" s="1">
        <v>1</v>
      </c>
      <c r="BU47" s="1">
        <v>0</v>
      </c>
      <c r="CS47" s="1">
        <v>0.00102</v>
      </c>
    </row>
    <row r="48" spans="1:9" ht="15">
      <c r="A48" s="13">
        <v>33</v>
      </c>
      <c r="B48" s="14"/>
      <c r="C48" s="15" t="s">
        <v>63</v>
      </c>
      <c r="D48" s="20" t="s">
        <v>19</v>
      </c>
      <c r="E48" s="81">
        <v>4</v>
      </c>
      <c r="F48" s="173">
        <v>0</v>
      </c>
      <c r="G48" s="24"/>
      <c r="H48" s="22"/>
      <c r="I48" s="47"/>
    </row>
    <row r="49" spans="1:9" ht="22.5">
      <c r="A49" s="13">
        <v>34</v>
      </c>
      <c r="B49" s="14"/>
      <c r="C49" s="15" t="s">
        <v>66</v>
      </c>
      <c r="D49" s="20" t="s">
        <v>19</v>
      </c>
      <c r="E49" s="81">
        <v>1</v>
      </c>
      <c r="F49" s="172">
        <v>0</v>
      </c>
      <c r="G49" s="24">
        <f aca="true" t="shared" si="22" ref="G49:G57">E49*(F49+I49)</f>
        <v>0</v>
      </c>
      <c r="H49" s="22"/>
      <c r="I49" s="47"/>
    </row>
    <row r="50" spans="1:9" ht="15">
      <c r="A50" s="13">
        <v>35</v>
      </c>
      <c r="B50" s="14"/>
      <c r="C50" s="15" t="s">
        <v>71</v>
      </c>
      <c r="D50" s="20" t="s">
        <v>19</v>
      </c>
      <c r="E50" s="81">
        <v>2</v>
      </c>
      <c r="F50" s="173">
        <v>0</v>
      </c>
      <c r="G50" s="24">
        <f t="shared" si="22"/>
        <v>0</v>
      </c>
      <c r="H50" s="22"/>
      <c r="I50" s="47"/>
    </row>
    <row r="51" spans="1:9" ht="22.5">
      <c r="A51" s="13">
        <v>36</v>
      </c>
      <c r="B51" s="14"/>
      <c r="C51" s="15" t="s">
        <v>72</v>
      </c>
      <c r="D51" s="20" t="s">
        <v>19</v>
      </c>
      <c r="E51" s="81">
        <v>38</v>
      </c>
      <c r="F51" s="173">
        <v>0</v>
      </c>
      <c r="G51" s="24">
        <f t="shared" si="22"/>
        <v>0</v>
      </c>
      <c r="H51" s="22"/>
      <c r="I51" s="47"/>
    </row>
    <row r="52" spans="1:9" ht="22.5">
      <c r="A52" s="13">
        <v>37</v>
      </c>
      <c r="B52" s="14"/>
      <c r="C52" s="15" t="s">
        <v>73</v>
      </c>
      <c r="D52" s="20" t="s">
        <v>19</v>
      </c>
      <c r="E52" s="81">
        <v>16</v>
      </c>
      <c r="F52" s="173">
        <v>0</v>
      </c>
      <c r="G52" s="24">
        <f t="shared" si="22"/>
        <v>0</v>
      </c>
      <c r="H52" s="22"/>
      <c r="I52" s="47"/>
    </row>
    <row r="53" spans="1:9" ht="22.5">
      <c r="A53" s="13">
        <v>38</v>
      </c>
      <c r="B53" s="14"/>
      <c r="C53" s="15" t="s">
        <v>74</v>
      </c>
      <c r="D53" s="20" t="s">
        <v>19</v>
      </c>
      <c r="E53" s="81">
        <v>2</v>
      </c>
      <c r="F53" s="173">
        <v>0</v>
      </c>
      <c r="G53" s="24">
        <f t="shared" si="22"/>
        <v>0</v>
      </c>
      <c r="H53" s="22"/>
      <c r="I53" s="47"/>
    </row>
    <row r="54" spans="1:9" ht="15">
      <c r="A54" s="13">
        <v>39</v>
      </c>
      <c r="B54" s="14"/>
      <c r="C54" s="15" t="s">
        <v>75</v>
      </c>
      <c r="D54" s="20" t="s">
        <v>19</v>
      </c>
      <c r="E54" s="81">
        <v>1</v>
      </c>
      <c r="F54" s="173">
        <v>0</v>
      </c>
      <c r="G54" s="24">
        <f t="shared" si="22"/>
        <v>0</v>
      </c>
      <c r="H54" s="22"/>
      <c r="I54" s="47"/>
    </row>
    <row r="55" spans="1:9" ht="15">
      <c r="A55" s="13">
        <v>40</v>
      </c>
      <c r="B55" s="14"/>
      <c r="C55" s="15" t="s">
        <v>78</v>
      </c>
      <c r="D55" s="20" t="s">
        <v>19</v>
      </c>
      <c r="E55" s="81">
        <v>1</v>
      </c>
      <c r="F55" s="173">
        <v>0</v>
      </c>
      <c r="G55" s="24">
        <f t="shared" si="22"/>
        <v>0</v>
      </c>
      <c r="H55" s="22"/>
      <c r="I55" s="47"/>
    </row>
    <row r="56" spans="1:9" ht="15">
      <c r="A56" s="13">
        <v>41</v>
      </c>
      <c r="B56" s="14"/>
      <c r="C56" s="15" t="s">
        <v>79</v>
      </c>
      <c r="D56" s="20" t="s">
        <v>19</v>
      </c>
      <c r="E56" s="81">
        <v>1</v>
      </c>
      <c r="F56" s="173">
        <v>0</v>
      </c>
      <c r="G56" s="24">
        <f t="shared" si="22"/>
        <v>0</v>
      </c>
      <c r="H56" s="22"/>
      <c r="I56" s="47"/>
    </row>
    <row r="57" spans="1:9" ht="15">
      <c r="A57" s="13">
        <v>42</v>
      </c>
      <c r="B57" s="14"/>
      <c r="C57" s="15" t="s">
        <v>80</v>
      </c>
      <c r="D57" s="20" t="s">
        <v>19</v>
      </c>
      <c r="E57" s="81">
        <v>1</v>
      </c>
      <c r="F57" s="173">
        <v>0</v>
      </c>
      <c r="G57" s="24">
        <f t="shared" si="22"/>
        <v>0</v>
      </c>
      <c r="H57" s="22"/>
      <c r="I57" s="47"/>
    </row>
    <row r="58" spans="1:9" ht="15">
      <c r="A58" s="13">
        <v>43</v>
      </c>
      <c r="B58" s="14"/>
      <c r="C58" s="15" t="s">
        <v>40</v>
      </c>
      <c r="D58" s="20" t="s">
        <v>19</v>
      </c>
      <c r="E58" s="81">
        <v>8</v>
      </c>
      <c r="F58" s="173">
        <v>0</v>
      </c>
      <c r="G58" s="24">
        <f aca="true" t="shared" si="23" ref="G58:G59">E58*(F58+I58)</f>
        <v>0</v>
      </c>
      <c r="H58" s="22"/>
      <c r="I58" s="47"/>
    </row>
    <row r="59" spans="1:9" ht="15">
      <c r="A59" s="13">
        <v>44</v>
      </c>
      <c r="B59" s="14"/>
      <c r="C59" s="15" t="s">
        <v>41</v>
      </c>
      <c r="D59" s="20" t="s">
        <v>19</v>
      </c>
      <c r="E59" s="81">
        <v>8</v>
      </c>
      <c r="F59" s="173">
        <v>0</v>
      </c>
      <c r="G59" s="24">
        <f t="shared" si="23"/>
        <v>0</v>
      </c>
      <c r="H59" s="22"/>
      <c r="I59" s="47"/>
    </row>
    <row r="60" spans="1:9" ht="15">
      <c r="A60" s="13">
        <v>45</v>
      </c>
      <c r="B60" s="14"/>
      <c r="C60" s="15" t="s">
        <v>35</v>
      </c>
      <c r="D60" s="20" t="s">
        <v>19</v>
      </c>
      <c r="E60" s="81">
        <v>8</v>
      </c>
      <c r="F60" s="172">
        <v>0</v>
      </c>
      <c r="G60" s="24">
        <f>E60*(F60+I60)</f>
        <v>0</v>
      </c>
      <c r="H60" s="22"/>
      <c r="I60" s="47"/>
    </row>
    <row r="61" spans="1:9" ht="15">
      <c r="A61" s="13">
        <v>46</v>
      </c>
      <c r="B61" s="14"/>
      <c r="C61" s="15" t="s">
        <v>83</v>
      </c>
      <c r="D61" s="20" t="s">
        <v>19</v>
      </c>
      <c r="E61" s="81">
        <v>8</v>
      </c>
      <c r="F61" s="173">
        <v>0</v>
      </c>
      <c r="G61" s="24">
        <f aca="true" t="shared" si="24" ref="G61:G66">E61*(F61+I61)</f>
        <v>0</v>
      </c>
      <c r="H61" s="22"/>
      <c r="I61" s="47"/>
    </row>
    <row r="62" spans="1:9" ht="15">
      <c r="A62" s="13">
        <v>47</v>
      </c>
      <c r="B62" s="14"/>
      <c r="C62" s="37" t="s">
        <v>36</v>
      </c>
      <c r="D62" s="16" t="s">
        <v>84</v>
      </c>
      <c r="E62" s="81">
        <v>2</v>
      </c>
      <c r="F62" s="173">
        <v>0</v>
      </c>
      <c r="G62" s="24">
        <f t="shared" si="24"/>
        <v>0</v>
      </c>
      <c r="H62" s="22"/>
      <c r="I62" s="47"/>
    </row>
    <row r="63" spans="1:9" s="22" customFormat="1" ht="15">
      <c r="A63" s="13">
        <v>48</v>
      </c>
      <c r="B63" s="14"/>
      <c r="C63" s="37" t="s">
        <v>88</v>
      </c>
      <c r="D63" s="16" t="s">
        <v>19</v>
      </c>
      <c r="E63" s="81">
        <v>1</v>
      </c>
      <c r="F63" s="173">
        <v>0</v>
      </c>
      <c r="G63" s="24">
        <f t="shared" si="24"/>
        <v>0</v>
      </c>
      <c r="I63" s="47"/>
    </row>
    <row r="64" spans="1:9" s="22" customFormat="1" ht="15">
      <c r="A64" s="13">
        <v>49</v>
      </c>
      <c r="B64" s="14"/>
      <c r="C64" s="37" t="s">
        <v>90</v>
      </c>
      <c r="D64" s="16" t="s">
        <v>19</v>
      </c>
      <c r="E64" s="81">
        <v>1</v>
      </c>
      <c r="F64" s="173">
        <v>0</v>
      </c>
      <c r="G64" s="24">
        <f t="shared" si="24"/>
        <v>0</v>
      </c>
      <c r="I64" s="47"/>
    </row>
    <row r="65" spans="1:9" s="22" customFormat="1" ht="15">
      <c r="A65" s="13">
        <v>50</v>
      </c>
      <c r="B65" s="14"/>
      <c r="C65" s="37" t="s">
        <v>97</v>
      </c>
      <c r="D65" s="20" t="s">
        <v>18</v>
      </c>
      <c r="E65" s="81">
        <v>1890</v>
      </c>
      <c r="F65" s="173">
        <v>0</v>
      </c>
      <c r="G65" s="24">
        <f t="shared" si="24"/>
        <v>0</v>
      </c>
      <c r="I65" s="47"/>
    </row>
    <row r="66" spans="1:9" s="22" customFormat="1" ht="15">
      <c r="A66" s="13">
        <v>51</v>
      </c>
      <c r="B66" s="14"/>
      <c r="C66" s="37" t="s">
        <v>98</v>
      </c>
      <c r="D66" s="20" t="s">
        <v>18</v>
      </c>
      <c r="E66" s="81">
        <v>84</v>
      </c>
      <c r="F66" s="173">
        <v>0</v>
      </c>
      <c r="G66" s="24">
        <f t="shared" si="24"/>
        <v>0</v>
      </c>
      <c r="I66" s="47"/>
    </row>
    <row r="67" spans="1:9" s="22" customFormat="1" ht="15">
      <c r="A67" s="13">
        <v>52</v>
      </c>
      <c r="B67" s="14"/>
      <c r="C67" s="15" t="s">
        <v>99</v>
      </c>
      <c r="D67" s="20" t="s">
        <v>18</v>
      </c>
      <c r="E67" s="81">
        <v>84</v>
      </c>
      <c r="F67" s="172">
        <v>0</v>
      </c>
      <c r="G67" s="24">
        <f>E67*(F67+I67)</f>
        <v>0</v>
      </c>
      <c r="I67" s="47"/>
    </row>
    <row r="68" spans="1:9" s="22" customFormat="1" ht="15">
      <c r="A68" s="13">
        <v>53</v>
      </c>
      <c r="B68" s="14"/>
      <c r="C68" s="15" t="s">
        <v>100</v>
      </c>
      <c r="D68" s="20" t="s">
        <v>18</v>
      </c>
      <c r="E68" s="81">
        <v>30</v>
      </c>
      <c r="F68" s="173">
        <v>0</v>
      </c>
      <c r="G68" s="24">
        <f aca="true" t="shared" si="25" ref="G68:G77">E68*(F68+I68)</f>
        <v>0</v>
      </c>
      <c r="I68" s="47"/>
    </row>
    <row r="69" spans="1:9" s="22" customFormat="1" ht="15">
      <c r="A69" s="13">
        <v>54</v>
      </c>
      <c r="B69" s="14"/>
      <c r="C69" s="15" t="s">
        <v>101</v>
      </c>
      <c r="D69" s="20" t="s">
        <v>18</v>
      </c>
      <c r="E69" s="81">
        <v>30</v>
      </c>
      <c r="F69" s="173">
        <v>0</v>
      </c>
      <c r="G69" s="24">
        <f t="shared" si="25"/>
        <v>0</v>
      </c>
      <c r="I69" s="47"/>
    </row>
    <row r="70" spans="1:9" s="22" customFormat="1" ht="15">
      <c r="A70" s="13">
        <v>55</v>
      </c>
      <c r="B70" s="14"/>
      <c r="C70" s="15" t="s">
        <v>102</v>
      </c>
      <c r="D70" s="20" t="s">
        <v>19</v>
      </c>
      <c r="E70" s="81">
        <v>1</v>
      </c>
      <c r="F70" s="173">
        <v>0</v>
      </c>
      <c r="G70" s="24">
        <f t="shared" si="25"/>
        <v>0</v>
      </c>
      <c r="I70" s="47"/>
    </row>
    <row r="71" spans="1:9" s="22" customFormat="1" ht="15">
      <c r="A71" s="13">
        <v>56</v>
      </c>
      <c r="B71" s="14"/>
      <c r="C71" s="15" t="s">
        <v>103</v>
      </c>
      <c r="D71" s="20" t="s">
        <v>19</v>
      </c>
      <c r="E71" s="81">
        <v>16</v>
      </c>
      <c r="F71" s="173">
        <v>0</v>
      </c>
      <c r="G71" s="24">
        <f t="shared" si="25"/>
        <v>0</v>
      </c>
      <c r="I71" s="47"/>
    </row>
    <row r="72" spans="1:9" s="22" customFormat="1" ht="15">
      <c r="A72" s="13">
        <v>57</v>
      </c>
      <c r="B72" s="14"/>
      <c r="C72" s="15" t="s">
        <v>104</v>
      </c>
      <c r="D72" s="20" t="s">
        <v>19</v>
      </c>
      <c r="E72" s="81">
        <v>18</v>
      </c>
      <c r="F72" s="173">
        <v>0</v>
      </c>
      <c r="G72" s="24">
        <f t="shared" si="25"/>
        <v>0</v>
      </c>
      <c r="I72" s="47"/>
    </row>
    <row r="73" spans="1:9" s="22" customFormat="1" ht="15">
      <c r="A73" s="13">
        <v>58</v>
      </c>
      <c r="B73" s="14"/>
      <c r="C73" s="15" t="s">
        <v>105</v>
      </c>
      <c r="D73" s="16" t="s">
        <v>19</v>
      </c>
      <c r="E73" s="81">
        <v>10</v>
      </c>
      <c r="F73" s="173">
        <v>0</v>
      </c>
      <c r="G73" s="24">
        <f t="shared" si="25"/>
        <v>0</v>
      </c>
      <c r="I73" s="47"/>
    </row>
    <row r="74" spans="1:9" s="22" customFormat="1" ht="15">
      <c r="A74" s="13">
        <v>59</v>
      </c>
      <c r="B74" s="14"/>
      <c r="C74" s="86" t="s">
        <v>115</v>
      </c>
      <c r="D74" s="20" t="s">
        <v>18</v>
      </c>
      <c r="E74" s="81">
        <v>95</v>
      </c>
      <c r="F74" s="173">
        <v>0</v>
      </c>
      <c r="G74" s="24">
        <f t="shared" si="25"/>
        <v>0</v>
      </c>
      <c r="I74" s="47"/>
    </row>
    <row r="75" spans="1:9" s="22" customFormat="1" ht="15">
      <c r="A75" s="13">
        <v>60</v>
      </c>
      <c r="B75" s="14"/>
      <c r="C75" s="86" t="s">
        <v>116</v>
      </c>
      <c r="D75" s="20" t="s">
        <v>18</v>
      </c>
      <c r="E75" s="81">
        <v>40</v>
      </c>
      <c r="F75" s="173">
        <v>0</v>
      </c>
      <c r="G75" s="24">
        <f t="shared" si="25"/>
        <v>0</v>
      </c>
      <c r="I75" s="47"/>
    </row>
    <row r="76" spans="1:9" s="22" customFormat="1" ht="15">
      <c r="A76" s="13">
        <v>61</v>
      </c>
      <c r="B76" s="14"/>
      <c r="C76" s="86" t="s">
        <v>184</v>
      </c>
      <c r="D76" s="20" t="s">
        <v>18</v>
      </c>
      <c r="E76" s="81">
        <v>98</v>
      </c>
      <c r="F76" s="173">
        <v>0</v>
      </c>
      <c r="G76" s="24">
        <f t="shared" si="25"/>
        <v>0</v>
      </c>
      <c r="I76" s="47"/>
    </row>
    <row r="77" spans="1:9" s="22" customFormat="1" ht="15">
      <c r="A77" s="13">
        <v>62</v>
      </c>
      <c r="B77" s="14"/>
      <c r="C77" s="86" t="s">
        <v>117</v>
      </c>
      <c r="D77" s="20" t="s">
        <v>18</v>
      </c>
      <c r="E77" s="81">
        <v>165</v>
      </c>
      <c r="F77" s="173">
        <v>0</v>
      </c>
      <c r="G77" s="24">
        <f t="shared" si="25"/>
        <v>0</v>
      </c>
      <c r="I77" s="47"/>
    </row>
    <row r="78" spans="1:9" s="70" customFormat="1" ht="20.1" customHeight="1">
      <c r="A78" s="123" t="s">
        <v>9</v>
      </c>
      <c r="B78" s="124" t="s">
        <v>137</v>
      </c>
      <c r="C78" s="125" t="s">
        <v>14</v>
      </c>
      <c r="D78" s="126"/>
      <c r="E78" s="127" t="s">
        <v>16</v>
      </c>
      <c r="F78" s="128">
        <f>SUM(G79:G84)</f>
        <v>0</v>
      </c>
      <c r="G78" s="129"/>
      <c r="H78" s="73"/>
      <c r="I78" s="71"/>
    </row>
    <row r="79" spans="1:97" s="22" customFormat="1" ht="22.5">
      <c r="A79" s="13">
        <v>63</v>
      </c>
      <c r="B79" s="14"/>
      <c r="C79" s="15" t="s">
        <v>91</v>
      </c>
      <c r="D79" s="20" t="s">
        <v>19</v>
      </c>
      <c r="E79" s="81">
        <v>34</v>
      </c>
      <c r="F79" s="173">
        <v>0</v>
      </c>
      <c r="G79" s="24">
        <f aca="true" t="shared" si="26" ref="G79:G84">E79*(F79+I79)</f>
        <v>0</v>
      </c>
      <c r="H79" s="49"/>
      <c r="I79" s="47"/>
      <c r="AS79" s="22">
        <v>1</v>
      </c>
      <c r="AT79" s="22">
        <f>IF(AS79=1,G79,0)</f>
        <v>0</v>
      </c>
      <c r="AU79" s="22">
        <f>IF(AS79=2,G79,0)</f>
        <v>0</v>
      </c>
      <c r="AV79" s="22">
        <f>IF(AS79=3,G79,0)</f>
        <v>0</v>
      </c>
      <c r="AW79" s="22">
        <f>IF(AS79=4,G79,0)</f>
        <v>0</v>
      </c>
      <c r="AX79" s="22">
        <f>IF(AS79=5,G79,0)</f>
        <v>0</v>
      </c>
      <c r="BT79" s="23">
        <v>1</v>
      </c>
      <c r="BU79" s="23">
        <v>1</v>
      </c>
      <c r="CS79" s="22">
        <v>0</v>
      </c>
    </row>
    <row r="80" spans="1:97" ht="15">
      <c r="A80" s="13">
        <v>64</v>
      </c>
      <c r="B80" s="14"/>
      <c r="C80" s="15" t="s">
        <v>107</v>
      </c>
      <c r="D80" s="16" t="s">
        <v>19</v>
      </c>
      <c r="E80" s="85">
        <v>1</v>
      </c>
      <c r="F80" s="174">
        <v>0</v>
      </c>
      <c r="G80" s="24">
        <f t="shared" si="26"/>
        <v>0</v>
      </c>
      <c r="H80" s="49"/>
      <c r="I80" s="47"/>
      <c r="AS80" s="1">
        <v>1</v>
      </c>
      <c r="AT80" s="1">
        <f>IF(AS80=1,G80,0)</f>
        <v>0</v>
      </c>
      <c r="AU80" s="1">
        <f>IF(AS80=2,G80,0)</f>
        <v>0</v>
      </c>
      <c r="AV80" s="1">
        <f>IF(AS80=3,G80,0)</f>
        <v>0</v>
      </c>
      <c r="AW80" s="1">
        <f>IF(AS80=4,G80,0)</f>
        <v>0</v>
      </c>
      <c r="AX80" s="1">
        <f>IF(AS80=5,G80,0)</f>
        <v>0</v>
      </c>
      <c r="BT80" s="17">
        <v>1</v>
      </c>
      <c r="BU80" s="17">
        <v>0</v>
      </c>
      <c r="CS80" s="1">
        <v>0</v>
      </c>
    </row>
    <row r="81" spans="1:97" s="22" customFormat="1" ht="15">
      <c r="A81" s="13">
        <v>65</v>
      </c>
      <c r="B81" s="14"/>
      <c r="C81" s="38" t="s">
        <v>108</v>
      </c>
      <c r="D81" s="20" t="s">
        <v>19</v>
      </c>
      <c r="E81" s="81">
        <v>1</v>
      </c>
      <c r="F81" s="173">
        <v>0</v>
      </c>
      <c r="G81" s="24">
        <f>E81*(F81+I81)</f>
        <v>0</v>
      </c>
      <c r="I81" s="47"/>
      <c r="AS81" s="22">
        <v>1</v>
      </c>
      <c r="AT81" s="22">
        <f>IF(AS81=1,G81,0)</f>
        <v>0</v>
      </c>
      <c r="AU81" s="22">
        <f>IF(AS81=2,G81,0)</f>
        <v>0</v>
      </c>
      <c r="AV81" s="22">
        <f>IF(AS81=3,G81,0)</f>
        <v>0</v>
      </c>
      <c r="AW81" s="22">
        <f>IF(AS81=4,G81,0)</f>
        <v>0</v>
      </c>
      <c r="AX81" s="22">
        <f>IF(AS81=5,G81,0)</f>
        <v>0</v>
      </c>
      <c r="BT81" s="22">
        <v>11</v>
      </c>
      <c r="BU81" s="22">
        <v>3</v>
      </c>
      <c r="CS81" s="22">
        <v>0</v>
      </c>
    </row>
    <row r="82" spans="1:97" ht="15">
      <c r="A82" s="13">
        <v>66</v>
      </c>
      <c r="B82" s="34"/>
      <c r="C82" s="45" t="s">
        <v>118</v>
      </c>
      <c r="D82" s="16" t="s">
        <v>19</v>
      </c>
      <c r="E82" s="85">
        <v>1</v>
      </c>
      <c r="F82" s="174">
        <v>0</v>
      </c>
      <c r="G82" s="24">
        <f t="shared" si="26"/>
        <v>0</v>
      </c>
      <c r="H82" s="49"/>
      <c r="I82" s="47"/>
      <c r="AS82" s="1">
        <v>1</v>
      </c>
      <c r="AT82" s="1">
        <f>IF(AS82=1,G82,0)</f>
        <v>0</v>
      </c>
      <c r="AU82" s="1">
        <f>IF(AS82=2,G82,0)</f>
        <v>0</v>
      </c>
      <c r="AV82" s="1">
        <f>IF(AS82=3,G82,0)</f>
        <v>0</v>
      </c>
      <c r="AW82" s="1">
        <f>IF(AS82=4,G82,0)</f>
        <v>0</v>
      </c>
      <c r="AX82" s="1">
        <f>IF(AS82=5,G82,0)</f>
        <v>0</v>
      </c>
      <c r="BT82" s="17">
        <v>1</v>
      </c>
      <c r="BU82" s="17">
        <v>1</v>
      </c>
      <c r="CS82" s="1">
        <v>0.21252</v>
      </c>
    </row>
    <row r="83" spans="1:97" ht="15">
      <c r="A83" s="13">
        <v>67</v>
      </c>
      <c r="B83" s="34"/>
      <c r="C83" s="45" t="s">
        <v>111</v>
      </c>
      <c r="D83" s="16" t="s">
        <v>19</v>
      </c>
      <c r="E83" s="85">
        <v>1</v>
      </c>
      <c r="F83" s="174">
        <v>0</v>
      </c>
      <c r="G83" s="24">
        <f t="shared" si="26"/>
        <v>0</v>
      </c>
      <c r="H83" s="49"/>
      <c r="I83" s="47"/>
      <c r="AS83" s="1">
        <v>1</v>
      </c>
      <c r="AT83" s="1">
        <f>IF(AS83=1,G83,0)</f>
        <v>0</v>
      </c>
      <c r="AU83" s="1">
        <f>IF(AS83=2,G83,0)</f>
        <v>0</v>
      </c>
      <c r="AV83" s="1">
        <f>IF(AS83=3,G83,0)</f>
        <v>0</v>
      </c>
      <c r="AW83" s="1">
        <f>IF(AS83=4,G83,0)</f>
        <v>0</v>
      </c>
      <c r="AX83" s="1">
        <f>IF(AS83=5,G83,0)</f>
        <v>0</v>
      </c>
      <c r="BT83" s="17">
        <v>1</v>
      </c>
      <c r="BU83" s="17">
        <v>1</v>
      </c>
      <c r="CS83" s="1">
        <v>0.2916</v>
      </c>
    </row>
    <row r="84" spans="1:73" ht="15">
      <c r="A84" s="13">
        <v>68</v>
      </c>
      <c r="B84" s="14"/>
      <c r="C84" s="39" t="s">
        <v>110</v>
      </c>
      <c r="D84" s="16" t="s">
        <v>19</v>
      </c>
      <c r="E84" s="85">
        <v>1</v>
      </c>
      <c r="F84" s="174">
        <v>0</v>
      </c>
      <c r="G84" s="25">
        <f t="shared" si="26"/>
        <v>0</v>
      </c>
      <c r="H84" s="49"/>
      <c r="I84" s="47"/>
      <c r="BT84" s="17"/>
      <c r="BU84" s="17"/>
    </row>
    <row r="85" spans="1:50" ht="20.1" customHeight="1">
      <c r="A85" s="130"/>
      <c r="B85" s="131" t="s">
        <v>138</v>
      </c>
      <c r="C85" s="132" t="s">
        <v>11</v>
      </c>
      <c r="D85" s="133"/>
      <c r="E85" s="134"/>
      <c r="F85" s="135"/>
      <c r="G85" s="136">
        <f>SUM(G12:G84)</f>
        <v>0</v>
      </c>
      <c r="H85" s="50"/>
      <c r="AT85" s="18">
        <f>SUM(AT78:AT83)</f>
        <v>0</v>
      </c>
      <c r="AU85" s="18">
        <f>SUM(AU78:AU83)</f>
        <v>0</v>
      </c>
      <c r="AV85" s="18">
        <f>SUM(AV78:AV83)</f>
        <v>0</v>
      </c>
      <c r="AW85" s="18">
        <f>SUM(AW78:AW83)</f>
        <v>0</v>
      </c>
      <c r="AX85" s="18">
        <f>SUM(AX78:AX83)</f>
        <v>0</v>
      </c>
    </row>
    <row r="86" spans="1:50" ht="15">
      <c r="A86" s="26"/>
      <c r="B86" s="63"/>
      <c r="C86" s="27"/>
      <c r="D86" s="26"/>
      <c r="E86" s="28"/>
      <c r="F86" s="28"/>
      <c r="G86" s="53"/>
      <c r="H86" s="50"/>
      <c r="AT86" s="18"/>
      <c r="AU86" s="18"/>
      <c r="AV86" s="18"/>
      <c r="AW86" s="18"/>
      <c r="AX86" s="18"/>
    </row>
    <row r="87" spans="1:50" ht="15">
      <c r="A87" s="26"/>
      <c r="B87" s="64"/>
      <c r="C87" s="27"/>
      <c r="D87" s="26"/>
      <c r="E87" s="28"/>
      <c r="F87" s="28"/>
      <c r="G87" s="53"/>
      <c r="H87" s="50"/>
      <c r="AT87" s="18"/>
      <c r="AU87" s="18"/>
      <c r="AV87" s="18"/>
      <c r="AW87" s="18"/>
      <c r="AX87" s="18"/>
    </row>
    <row r="88" spans="1:50" ht="15">
      <c r="A88" s="26"/>
      <c r="B88" s="64"/>
      <c r="C88" s="27"/>
      <c r="D88" s="26"/>
      <c r="E88" s="28"/>
      <c r="F88" s="28"/>
      <c r="G88" s="53"/>
      <c r="H88" s="50"/>
      <c r="AT88" s="18"/>
      <c r="AU88" s="18"/>
      <c r="AV88" s="18"/>
      <c r="AW88" s="18"/>
      <c r="AX88" s="18"/>
    </row>
    <row r="89" ht="15">
      <c r="H89" s="50"/>
    </row>
    <row r="90" spans="1:5" ht="15">
      <c r="A90" s="44"/>
      <c r="D90" s="19"/>
      <c r="E90" s="1"/>
    </row>
    <row r="91" spans="1:5" ht="15">
      <c r="A91" s="44"/>
      <c r="D91" s="19"/>
      <c r="E91" s="1"/>
    </row>
    <row r="92" spans="1:6" ht="15">
      <c r="A92" s="51"/>
      <c r="B92" s="51"/>
      <c r="C92" s="51"/>
      <c r="D92" s="52"/>
      <c r="E92" s="51"/>
      <c r="F92" s="51"/>
    </row>
    <row r="93" spans="1:6" ht="15">
      <c r="A93" s="51"/>
      <c r="B93" s="51"/>
      <c r="C93" s="51"/>
      <c r="D93" s="51"/>
      <c r="E93" s="52"/>
      <c r="F93" s="51"/>
    </row>
    <row r="94" spans="1:6" ht="15">
      <c r="A94" s="51"/>
      <c r="B94" s="51"/>
      <c r="C94" s="51"/>
      <c r="D94" s="51"/>
      <c r="E94" s="52"/>
      <c r="F94" s="51"/>
    </row>
    <row r="95" spans="1:6" ht="15">
      <c r="A95" s="161"/>
      <c r="B95" s="161"/>
      <c r="C95" s="161"/>
      <c r="D95" s="161"/>
      <c r="E95" s="161"/>
      <c r="F95" s="161"/>
    </row>
    <row r="96" spans="1:6" ht="15">
      <c r="A96" s="161"/>
      <c r="B96" s="161"/>
      <c r="C96" s="161"/>
      <c r="D96" s="161"/>
      <c r="E96" s="161"/>
      <c r="F96" s="161"/>
    </row>
    <row r="97" spans="1:6" ht="15">
      <c r="A97" s="161"/>
      <c r="B97" s="161"/>
      <c r="C97" s="161"/>
      <c r="D97" s="161"/>
      <c r="E97" s="161"/>
      <c r="F97" s="161"/>
    </row>
  </sheetData>
  <sheetProtection password="C446" sheet="1" objects="1" scenarios="1" selectLockedCells="1"/>
  <mergeCells count="9">
    <mergeCell ref="A95:F95"/>
    <mergeCell ref="A96:F96"/>
    <mergeCell ref="A97:F97"/>
    <mergeCell ref="A2:G2"/>
    <mergeCell ref="A4:B4"/>
    <mergeCell ref="A5:B5"/>
    <mergeCell ref="E5:G5"/>
    <mergeCell ref="B11:G11"/>
    <mergeCell ref="B20:G20"/>
  </mergeCells>
  <printOptions/>
  <pageMargins left="0.2362204724409449" right="0.2362204724409449" top="0.7480314960629921" bottom="0.7480314960629921" header="0.31496062992125984" footer="0.31496062992125984"/>
  <pageSetup horizontalDpi="600" verticalDpi="600" orientation="portrait" paperSize="9" r:id="rId1"/>
  <headerFooter alignWithMargins="0">
    <oddFooter>&amp;CStránka &amp;P z &amp;N</oddFooter>
  </headerFooter>
</worksheet>
</file>

<file path=xl/worksheets/sheet5.xml><?xml version="1.0" encoding="utf-8"?>
<worksheet xmlns="http://schemas.openxmlformats.org/spreadsheetml/2006/main" xmlns:r="http://schemas.openxmlformats.org/officeDocument/2006/relationships">
  <dimension ref="A2:CS108"/>
  <sheetViews>
    <sheetView showZeros="0" zoomScale="110" zoomScaleNormal="110" workbookViewId="0" topLeftCell="A1">
      <selection activeCell="F41" sqref="F41"/>
    </sheetView>
  </sheetViews>
  <sheetFormatPr defaultColWidth="9.140625" defaultRowHeight="15"/>
  <cols>
    <col min="1" max="1" width="4.421875" style="1" customWidth="1"/>
    <col min="2" max="2" width="12.8515625" style="1" customWidth="1"/>
    <col min="3" max="3" width="39.8515625" style="1" customWidth="1"/>
    <col min="4" max="4" width="3.28125" style="1" customWidth="1"/>
    <col min="5" max="5" width="7.7109375" style="19" customWidth="1"/>
    <col min="6" max="7" width="15.140625" style="1" customWidth="1"/>
    <col min="8" max="8" width="7.421875" style="1" customWidth="1"/>
    <col min="9" max="9" width="8.28125" style="40" customWidth="1"/>
    <col min="10" max="10" width="45.28125" style="1" customWidth="1"/>
    <col min="11" max="16384" width="9.140625" style="1" customWidth="1"/>
  </cols>
  <sheetData>
    <row r="2" spans="1:7" ht="15">
      <c r="A2" s="162" t="s">
        <v>23</v>
      </c>
      <c r="B2" s="162"/>
      <c r="C2" s="162"/>
      <c r="D2" s="162"/>
      <c r="E2" s="162"/>
      <c r="F2" s="162"/>
      <c r="G2" s="162"/>
    </row>
    <row r="3" spans="1:7" ht="14.25" customHeight="1" thickBot="1">
      <c r="A3" s="2"/>
      <c r="B3" s="3"/>
      <c r="C3" s="4"/>
      <c r="D3" s="4"/>
      <c r="E3" s="5"/>
      <c r="F3" s="4"/>
      <c r="G3" s="58">
        <v>43552</v>
      </c>
    </row>
    <row r="4" spans="1:7" ht="13.5" thickTop="1">
      <c r="A4" s="163" t="s">
        <v>0</v>
      </c>
      <c r="B4" s="164"/>
      <c r="C4" s="6" t="s">
        <v>54</v>
      </c>
      <c r="D4" s="7"/>
      <c r="E4" s="8" t="s">
        <v>1</v>
      </c>
      <c r="F4" s="9" t="s">
        <v>34</v>
      </c>
      <c r="G4" s="10"/>
    </row>
    <row r="5" spans="1:9" ht="13.5" thickBot="1">
      <c r="A5" s="165" t="s">
        <v>2</v>
      </c>
      <c r="B5" s="166"/>
      <c r="C5" s="11"/>
      <c r="D5" s="12"/>
      <c r="E5" s="167"/>
      <c r="F5" s="167"/>
      <c r="G5" s="168"/>
      <c r="H5" s="67"/>
      <c r="I5" s="46"/>
    </row>
    <row r="6" spans="1:9" ht="13.5" thickTop="1">
      <c r="A6" s="41"/>
      <c r="B6" s="26"/>
      <c r="C6" s="42"/>
      <c r="D6" s="2"/>
      <c r="E6" s="43"/>
      <c r="F6" s="43"/>
      <c r="G6" s="43"/>
      <c r="H6" s="67"/>
      <c r="I6" s="46"/>
    </row>
    <row r="7" spans="1:9" ht="13.5" thickBot="1">
      <c r="A7" s="41"/>
      <c r="B7" s="26"/>
      <c r="C7" s="42"/>
      <c r="D7" s="2"/>
      <c r="E7" s="43"/>
      <c r="F7" s="43"/>
      <c r="G7" s="43"/>
      <c r="I7" s="46"/>
    </row>
    <row r="8" spans="1:9" s="70" customFormat="1" ht="20.1" customHeight="1" thickBot="1">
      <c r="A8" s="116" t="s">
        <v>9</v>
      </c>
      <c r="B8" s="117" t="s">
        <v>140</v>
      </c>
      <c r="C8" s="118" t="s">
        <v>155</v>
      </c>
      <c r="D8" s="119"/>
      <c r="E8" s="120"/>
      <c r="F8" s="121"/>
      <c r="G8" s="122"/>
      <c r="I8" s="71"/>
    </row>
    <row r="9" spans="1:7" s="40" customFormat="1" ht="11.25">
      <c r="A9" s="60" t="s">
        <v>3</v>
      </c>
      <c r="B9" s="61" t="s">
        <v>20</v>
      </c>
      <c r="C9" s="61" t="s">
        <v>4</v>
      </c>
      <c r="D9" s="61" t="s">
        <v>5</v>
      </c>
      <c r="E9" s="61" t="s">
        <v>6</v>
      </c>
      <c r="F9" s="61" t="s">
        <v>7</v>
      </c>
      <c r="G9" s="62" t="s">
        <v>8</v>
      </c>
    </row>
    <row r="10" spans="1:9" s="70" customFormat="1" ht="20.1" customHeight="1">
      <c r="A10" s="123" t="s">
        <v>9</v>
      </c>
      <c r="B10" s="124" t="s">
        <v>141</v>
      </c>
      <c r="C10" s="125" t="s">
        <v>52</v>
      </c>
      <c r="D10" s="126"/>
      <c r="E10" s="127" t="s">
        <v>16</v>
      </c>
      <c r="F10" s="128">
        <f>SUM(G12:G26)</f>
        <v>0</v>
      </c>
      <c r="G10" s="129"/>
      <c r="H10" s="72"/>
      <c r="I10" s="71"/>
    </row>
    <row r="11" spans="1:97" s="22" customFormat="1" ht="15" customHeight="1">
      <c r="A11" s="78"/>
      <c r="B11" s="169" t="s">
        <v>49</v>
      </c>
      <c r="C11" s="170"/>
      <c r="D11" s="170"/>
      <c r="E11" s="170"/>
      <c r="F11" s="170"/>
      <c r="G11" s="171"/>
      <c r="I11" s="47"/>
      <c r="AS11" s="22">
        <v>1</v>
      </c>
      <c r="AT11" s="22">
        <f aca="true" t="shared" si="0" ref="AT11:AT26">IF(AS11=1,G11,0)</f>
        <v>0</v>
      </c>
      <c r="AU11" s="22">
        <f aca="true" t="shared" si="1" ref="AU11:AU26">IF(AS11=2,G11,0)</f>
        <v>0</v>
      </c>
      <c r="AV11" s="22">
        <f aca="true" t="shared" si="2" ref="AV11:AV26">IF(AS11=3,G11,0)</f>
        <v>0</v>
      </c>
      <c r="AW11" s="22">
        <f aca="true" t="shared" si="3" ref="AW11:AW26">IF(AS11=4,G11,0)</f>
        <v>0</v>
      </c>
      <c r="AX11" s="22">
        <f aca="true" t="shared" si="4" ref="AX11:AX26">IF(AS11=5,G11,0)</f>
        <v>0</v>
      </c>
      <c r="BT11" s="23">
        <v>11</v>
      </c>
      <c r="BU11" s="23">
        <v>3</v>
      </c>
      <c r="CS11" s="22">
        <v>0</v>
      </c>
    </row>
    <row r="12" spans="1:97" s="22" customFormat="1" ht="22.5">
      <c r="A12" s="57">
        <v>1</v>
      </c>
      <c r="B12" s="65"/>
      <c r="C12" s="35" t="s">
        <v>67</v>
      </c>
      <c r="D12" s="66" t="s">
        <v>19</v>
      </c>
      <c r="E12" s="82">
        <v>1</v>
      </c>
      <c r="F12" s="172">
        <v>0</v>
      </c>
      <c r="G12" s="25">
        <f aca="true" t="shared" si="5" ref="G12">E12*(F12+I12)</f>
        <v>0</v>
      </c>
      <c r="I12" s="47"/>
      <c r="J12" s="77"/>
      <c r="AS12" s="22">
        <v>1</v>
      </c>
      <c r="AT12" s="22">
        <f aca="true" t="shared" si="6" ref="AT12">IF(AS12=1,G12,0)</f>
        <v>0</v>
      </c>
      <c r="AU12" s="22">
        <f aca="true" t="shared" si="7" ref="AU12">IF(AS12=2,G12,0)</f>
        <v>0</v>
      </c>
      <c r="AV12" s="22">
        <f aca="true" t="shared" si="8" ref="AV12">IF(AS12=3,G12,0)</f>
        <v>0</v>
      </c>
      <c r="AW12" s="22">
        <f aca="true" t="shared" si="9" ref="AW12">IF(AS12=4,G12,0)</f>
        <v>0</v>
      </c>
      <c r="AX12" s="22">
        <f aca="true" t="shared" si="10" ref="AX12">IF(AS12=5,G12,0)</f>
        <v>0</v>
      </c>
      <c r="BT12" s="23">
        <v>11</v>
      </c>
      <c r="BU12" s="23">
        <v>3</v>
      </c>
      <c r="CS12" s="22">
        <v>0</v>
      </c>
    </row>
    <row r="13" spans="1:97" s="22" customFormat="1" ht="15">
      <c r="A13" s="57">
        <v>2</v>
      </c>
      <c r="B13" s="65"/>
      <c r="C13" s="35" t="s">
        <v>28</v>
      </c>
      <c r="D13" s="66" t="s">
        <v>19</v>
      </c>
      <c r="E13" s="82">
        <v>4</v>
      </c>
      <c r="F13" s="172">
        <v>0</v>
      </c>
      <c r="G13" s="25">
        <f aca="true" t="shared" si="11" ref="G13:G23">E13*(F13+I13)</f>
        <v>0</v>
      </c>
      <c r="I13" s="47"/>
      <c r="AS13" s="22">
        <v>1</v>
      </c>
      <c r="AT13" s="22">
        <f t="shared" si="0"/>
        <v>0</v>
      </c>
      <c r="AU13" s="22">
        <f t="shared" si="1"/>
        <v>0</v>
      </c>
      <c r="AV13" s="22">
        <f t="shared" si="2"/>
        <v>0</v>
      </c>
      <c r="AW13" s="22">
        <f t="shared" si="3"/>
        <v>0</v>
      </c>
      <c r="AX13" s="22">
        <f t="shared" si="4"/>
        <v>0</v>
      </c>
      <c r="BT13" s="23">
        <v>11</v>
      </c>
      <c r="BU13" s="23">
        <v>3</v>
      </c>
      <c r="CS13" s="22">
        <v>0</v>
      </c>
    </row>
    <row r="14" spans="1:97" s="22" customFormat="1" ht="15">
      <c r="A14" s="57">
        <v>3</v>
      </c>
      <c r="B14" s="34"/>
      <c r="C14" s="35" t="s">
        <v>30</v>
      </c>
      <c r="D14" s="20" t="s">
        <v>19</v>
      </c>
      <c r="E14" s="81">
        <v>1</v>
      </c>
      <c r="F14" s="172">
        <v>0</v>
      </c>
      <c r="G14" s="24">
        <f>E14*(F14+I14)</f>
        <v>0</v>
      </c>
      <c r="I14" s="47"/>
      <c r="AS14" s="22">
        <v>1</v>
      </c>
      <c r="AT14" s="22">
        <f>IF(AS14=1,G14,0)</f>
        <v>0</v>
      </c>
      <c r="AU14" s="22">
        <f>IF(AS14=2,G14,0)</f>
        <v>0</v>
      </c>
      <c r="AV14" s="22">
        <f>IF(AS14=3,G14,0)</f>
        <v>0</v>
      </c>
      <c r="AW14" s="22">
        <f>IF(AS14=4,G14,0)</f>
        <v>0</v>
      </c>
      <c r="AX14" s="22">
        <f>IF(AS14=5,G14,0)</f>
        <v>0</v>
      </c>
      <c r="BT14" s="23">
        <v>11</v>
      </c>
      <c r="BU14" s="23">
        <v>3</v>
      </c>
      <c r="CS14" s="22">
        <v>0</v>
      </c>
    </row>
    <row r="15" spans="1:97" s="22" customFormat="1" ht="22.5">
      <c r="A15" s="57">
        <v>4</v>
      </c>
      <c r="B15" s="34"/>
      <c r="C15" s="35" t="s">
        <v>31</v>
      </c>
      <c r="D15" s="20" t="s">
        <v>19</v>
      </c>
      <c r="E15" s="81">
        <v>2</v>
      </c>
      <c r="F15" s="172">
        <v>0</v>
      </c>
      <c r="G15" s="24">
        <f>E15*(F15+I15)</f>
        <v>0</v>
      </c>
      <c r="I15" s="47"/>
      <c r="AS15" s="22">
        <v>1</v>
      </c>
      <c r="AT15" s="22">
        <f>IF(AS15=1,G15,0)</f>
        <v>0</v>
      </c>
      <c r="AU15" s="22">
        <f>IF(AS15=2,G15,0)</f>
        <v>0</v>
      </c>
      <c r="AV15" s="22">
        <f>IF(AS15=3,G15,0)</f>
        <v>0</v>
      </c>
      <c r="AW15" s="22">
        <f>IF(AS15=4,G15,0)</f>
        <v>0</v>
      </c>
      <c r="AX15" s="22">
        <f>IF(AS15=5,G15,0)</f>
        <v>0</v>
      </c>
      <c r="BT15" s="23">
        <v>11</v>
      </c>
      <c r="BU15" s="23">
        <v>3</v>
      </c>
      <c r="CS15" s="22">
        <v>0</v>
      </c>
    </row>
    <row r="16" spans="1:97" s="22" customFormat="1" ht="15">
      <c r="A16" s="57">
        <v>5</v>
      </c>
      <c r="B16" s="34"/>
      <c r="C16" s="35" t="s">
        <v>92</v>
      </c>
      <c r="D16" s="20" t="s">
        <v>19</v>
      </c>
      <c r="E16" s="81">
        <v>38</v>
      </c>
      <c r="F16" s="172">
        <v>0</v>
      </c>
      <c r="G16" s="24">
        <f>E16*(F16+I16)</f>
        <v>0</v>
      </c>
      <c r="I16" s="47"/>
      <c r="AS16" s="22">
        <v>1</v>
      </c>
      <c r="AT16" s="22">
        <f>IF(AS16=1,G16,0)</f>
        <v>0</v>
      </c>
      <c r="AU16" s="22">
        <f>IF(AS16=2,G16,0)</f>
        <v>0</v>
      </c>
      <c r="AV16" s="22">
        <f>IF(AS16=3,G16,0)</f>
        <v>0</v>
      </c>
      <c r="AW16" s="22">
        <f>IF(AS16=4,G16,0)</f>
        <v>0</v>
      </c>
      <c r="AX16" s="22">
        <f>IF(AS16=5,G16,0)</f>
        <v>0</v>
      </c>
      <c r="BT16" s="23">
        <v>11</v>
      </c>
      <c r="BU16" s="23">
        <v>3</v>
      </c>
      <c r="CS16" s="22">
        <v>0</v>
      </c>
    </row>
    <row r="17" spans="1:97" s="22" customFormat="1" ht="22.5">
      <c r="A17" s="57">
        <v>6</v>
      </c>
      <c r="B17" s="75"/>
      <c r="C17" s="36" t="s">
        <v>93</v>
      </c>
      <c r="D17" s="66" t="s">
        <v>19</v>
      </c>
      <c r="E17" s="82">
        <v>18</v>
      </c>
      <c r="F17" s="172">
        <v>0</v>
      </c>
      <c r="G17" s="25">
        <f>E17*(F17+I17)</f>
        <v>0</v>
      </c>
      <c r="H17" s="68"/>
      <c r="I17" s="47"/>
      <c r="AS17" s="22">
        <v>1</v>
      </c>
      <c r="AT17" s="22">
        <f>IF(AS17=1,G17,0)</f>
        <v>0</v>
      </c>
      <c r="AU17" s="22">
        <f>IF(AS17=2,G17,0)</f>
        <v>0</v>
      </c>
      <c r="AV17" s="22">
        <f>IF(AS17=3,G17,0)</f>
        <v>0</v>
      </c>
      <c r="AW17" s="22">
        <f>IF(AS17=4,G17,0)</f>
        <v>0</v>
      </c>
      <c r="AX17" s="22">
        <f>IF(AS17=5,G17,0)</f>
        <v>0</v>
      </c>
      <c r="BT17" s="23">
        <v>11</v>
      </c>
      <c r="BU17" s="23">
        <v>3</v>
      </c>
      <c r="CS17" s="22">
        <v>0</v>
      </c>
    </row>
    <row r="18" spans="1:97" s="22" customFormat="1" ht="22.5">
      <c r="A18" s="57">
        <v>7</v>
      </c>
      <c r="B18" s="75"/>
      <c r="C18" s="36" t="s">
        <v>94</v>
      </c>
      <c r="D18" s="66" t="s">
        <v>19</v>
      </c>
      <c r="E18" s="82">
        <v>2</v>
      </c>
      <c r="F18" s="172">
        <v>0</v>
      </c>
      <c r="G18" s="25">
        <f>E18*(F18+I18)</f>
        <v>0</v>
      </c>
      <c r="H18" s="68"/>
      <c r="I18" s="47"/>
      <c r="AS18" s="22">
        <v>1</v>
      </c>
      <c r="AT18" s="22">
        <f>IF(AS18=1,G18,0)</f>
        <v>0</v>
      </c>
      <c r="AU18" s="22">
        <f>IF(AS18=2,G18,0)</f>
        <v>0</v>
      </c>
      <c r="AV18" s="22">
        <f>IF(AS18=3,G18,0)</f>
        <v>0</v>
      </c>
      <c r="AW18" s="22">
        <f>IF(AS18=4,G18,0)</f>
        <v>0</v>
      </c>
      <c r="AX18" s="22">
        <f>IF(AS18=5,G18,0)</f>
        <v>0</v>
      </c>
      <c r="BT18" s="23">
        <v>11</v>
      </c>
      <c r="BU18" s="23">
        <v>3</v>
      </c>
      <c r="CS18" s="22">
        <v>0</v>
      </c>
    </row>
    <row r="19" spans="1:97" s="22" customFormat="1" ht="22.5">
      <c r="A19" s="57">
        <v>8</v>
      </c>
      <c r="B19" s="65"/>
      <c r="C19" s="35" t="s">
        <v>29</v>
      </c>
      <c r="D19" s="66" t="s">
        <v>19</v>
      </c>
      <c r="E19" s="82">
        <v>1</v>
      </c>
      <c r="F19" s="172">
        <v>0</v>
      </c>
      <c r="G19" s="25">
        <f aca="true" t="shared" si="12" ref="G19">E19*(F19+I19)</f>
        <v>0</v>
      </c>
      <c r="I19" s="47"/>
      <c r="AS19" s="22">
        <v>1</v>
      </c>
      <c r="AT19" s="22">
        <f aca="true" t="shared" si="13" ref="AT19">IF(AS19=1,G19,0)</f>
        <v>0</v>
      </c>
      <c r="AU19" s="22">
        <f aca="true" t="shared" si="14" ref="AU19">IF(AS19=2,G19,0)</f>
        <v>0</v>
      </c>
      <c r="AV19" s="22">
        <f aca="true" t="shared" si="15" ref="AV19">IF(AS19=3,G19,0)</f>
        <v>0</v>
      </c>
      <c r="AW19" s="22">
        <f aca="true" t="shared" si="16" ref="AW19">IF(AS19=4,G19,0)</f>
        <v>0</v>
      </c>
      <c r="AX19" s="22">
        <f aca="true" t="shared" si="17" ref="AX19">IF(AS19=5,G19,0)</f>
        <v>0</v>
      </c>
      <c r="BT19" s="23">
        <v>11</v>
      </c>
      <c r="BU19" s="23">
        <v>3</v>
      </c>
      <c r="CS19" s="22">
        <v>0</v>
      </c>
    </row>
    <row r="20" spans="1:97" s="22" customFormat="1" ht="15" customHeight="1">
      <c r="A20" s="78"/>
      <c r="B20" s="169" t="s">
        <v>50</v>
      </c>
      <c r="C20" s="170"/>
      <c r="D20" s="170"/>
      <c r="E20" s="170"/>
      <c r="F20" s="170"/>
      <c r="G20" s="171"/>
      <c r="I20" s="47"/>
      <c r="AS20" s="22">
        <v>1</v>
      </c>
      <c r="AT20" s="22">
        <f aca="true" t="shared" si="18" ref="AT20">IF(AS20=1,G20,0)</f>
        <v>0</v>
      </c>
      <c r="AU20" s="22">
        <f aca="true" t="shared" si="19" ref="AU20">IF(AS20=2,G20,0)</f>
        <v>0</v>
      </c>
      <c r="AV20" s="22">
        <f aca="true" t="shared" si="20" ref="AV20">IF(AS20=3,G20,0)</f>
        <v>0</v>
      </c>
      <c r="AW20" s="22">
        <f aca="true" t="shared" si="21" ref="AW20">IF(AS20=4,G20,0)</f>
        <v>0</v>
      </c>
      <c r="AX20" s="22">
        <f aca="true" t="shared" si="22" ref="AX20">IF(AS20=5,G20,0)</f>
        <v>0</v>
      </c>
      <c r="BT20" s="23">
        <v>11</v>
      </c>
      <c r="BU20" s="23">
        <v>3</v>
      </c>
      <c r="CS20" s="22">
        <v>0</v>
      </c>
    </row>
    <row r="21" spans="1:97" ht="15">
      <c r="A21" s="57">
        <v>9</v>
      </c>
      <c r="B21" s="75"/>
      <c r="C21" s="59" t="s">
        <v>76</v>
      </c>
      <c r="D21" s="55" t="s">
        <v>19</v>
      </c>
      <c r="E21" s="83">
        <v>1</v>
      </c>
      <c r="F21" s="172">
        <v>0</v>
      </c>
      <c r="G21" s="25">
        <f t="shared" si="11"/>
        <v>0</v>
      </c>
      <c r="I21" s="47"/>
      <c r="AS21" s="1">
        <v>1</v>
      </c>
      <c r="AT21" s="1">
        <f t="shared" si="0"/>
        <v>0</v>
      </c>
      <c r="AU21" s="1">
        <f t="shared" si="1"/>
        <v>0</v>
      </c>
      <c r="AV21" s="1">
        <f t="shared" si="2"/>
        <v>0</v>
      </c>
      <c r="AW21" s="1">
        <f t="shared" si="3"/>
        <v>0</v>
      </c>
      <c r="AX21" s="1">
        <f t="shared" si="4"/>
        <v>0</v>
      </c>
      <c r="BT21" s="17">
        <v>11</v>
      </c>
      <c r="BU21" s="17">
        <v>3</v>
      </c>
      <c r="CS21" s="1">
        <v>0</v>
      </c>
    </row>
    <row r="22" spans="1:97" ht="22.5">
      <c r="A22" s="57">
        <v>10</v>
      </c>
      <c r="B22" s="54"/>
      <c r="C22" s="59" t="s">
        <v>77</v>
      </c>
      <c r="D22" s="66" t="s">
        <v>19</v>
      </c>
      <c r="E22" s="82">
        <v>1</v>
      </c>
      <c r="F22" s="172">
        <v>0</v>
      </c>
      <c r="G22" s="56">
        <f t="shared" si="11"/>
        <v>0</v>
      </c>
      <c r="I22" s="47"/>
      <c r="AS22" s="1">
        <v>1</v>
      </c>
      <c r="AT22" s="1">
        <f t="shared" si="0"/>
        <v>0</v>
      </c>
      <c r="AU22" s="1">
        <f t="shared" si="1"/>
        <v>0</v>
      </c>
      <c r="AV22" s="1">
        <f t="shared" si="2"/>
        <v>0</v>
      </c>
      <c r="AW22" s="1">
        <f t="shared" si="3"/>
        <v>0</v>
      </c>
      <c r="AX22" s="1">
        <f t="shared" si="4"/>
        <v>0</v>
      </c>
      <c r="BT22" s="17">
        <v>11</v>
      </c>
      <c r="BU22" s="17">
        <v>3</v>
      </c>
      <c r="CS22" s="1">
        <v>0</v>
      </c>
    </row>
    <row r="23" spans="1:97" ht="15">
      <c r="A23" s="57">
        <v>11</v>
      </c>
      <c r="B23" s="34"/>
      <c r="C23" s="35" t="s">
        <v>33</v>
      </c>
      <c r="D23" s="20" t="s">
        <v>19</v>
      </c>
      <c r="E23" s="81">
        <v>1</v>
      </c>
      <c r="F23" s="172">
        <v>0</v>
      </c>
      <c r="G23" s="24">
        <f t="shared" si="11"/>
        <v>0</v>
      </c>
      <c r="I23" s="47"/>
      <c r="AS23" s="1">
        <v>1</v>
      </c>
      <c r="AT23" s="1">
        <f t="shared" si="0"/>
        <v>0</v>
      </c>
      <c r="AU23" s="1">
        <f t="shared" si="1"/>
        <v>0</v>
      </c>
      <c r="AV23" s="1">
        <f t="shared" si="2"/>
        <v>0</v>
      </c>
      <c r="AW23" s="1">
        <f t="shared" si="3"/>
        <v>0</v>
      </c>
      <c r="AX23" s="1">
        <f t="shared" si="4"/>
        <v>0</v>
      </c>
      <c r="BT23" s="17">
        <v>11</v>
      </c>
      <c r="BU23" s="17">
        <v>3</v>
      </c>
      <c r="CS23" s="1">
        <v>0</v>
      </c>
    </row>
    <row r="24" spans="1:97" s="22" customFormat="1" ht="22.5">
      <c r="A24" s="57">
        <v>12</v>
      </c>
      <c r="B24" s="14"/>
      <c r="C24" s="15" t="s">
        <v>82</v>
      </c>
      <c r="D24" s="20" t="s">
        <v>19</v>
      </c>
      <c r="E24" s="81">
        <v>8</v>
      </c>
      <c r="F24" s="172">
        <v>0</v>
      </c>
      <c r="G24" s="24">
        <f>E24*(F24+I24)</f>
        <v>0</v>
      </c>
      <c r="I24" s="47"/>
      <c r="AS24" s="22">
        <v>1</v>
      </c>
      <c r="AT24" s="22">
        <f t="shared" si="0"/>
        <v>0</v>
      </c>
      <c r="AU24" s="22">
        <f t="shared" si="1"/>
        <v>0</v>
      </c>
      <c r="AV24" s="22">
        <f t="shared" si="2"/>
        <v>0</v>
      </c>
      <c r="AW24" s="22">
        <f t="shared" si="3"/>
        <v>0</v>
      </c>
      <c r="AX24" s="22">
        <f t="shared" si="4"/>
        <v>0</v>
      </c>
      <c r="BT24" s="23">
        <v>11</v>
      </c>
      <c r="BU24" s="23">
        <v>3</v>
      </c>
      <c r="CS24" s="22">
        <v>0</v>
      </c>
    </row>
    <row r="25" spans="1:97" s="22" customFormat="1" ht="15">
      <c r="A25" s="57">
        <v>13</v>
      </c>
      <c r="B25" s="34"/>
      <c r="C25" s="35" t="s">
        <v>32</v>
      </c>
      <c r="D25" s="20" t="s">
        <v>19</v>
      </c>
      <c r="E25" s="81">
        <v>8</v>
      </c>
      <c r="F25" s="172">
        <v>0</v>
      </c>
      <c r="G25" s="24">
        <f aca="true" t="shared" si="23" ref="G25:G26">E25*(F25+I25)</f>
        <v>0</v>
      </c>
      <c r="I25" s="47"/>
      <c r="AS25" s="22">
        <v>1</v>
      </c>
      <c r="AT25" s="22">
        <f t="shared" si="0"/>
        <v>0</v>
      </c>
      <c r="AU25" s="22">
        <f t="shared" si="1"/>
        <v>0</v>
      </c>
      <c r="AV25" s="22">
        <f t="shared" si="2"/>
        <v>0</v>
      </c>
      <c r="AW25" s="22">
        <f t="shared" si="3"/>
        <v>0</v>
      </c>
      <c r="AX25" s="22">
        <f t="shared" si="4"/>
        <v>0</v>
      </c>
      <c r="BT25" s="23">
        <v>11</v>
      </c>
      <c r="BU25" s="23">
        <v>3</v>
      </c>
      <c r="CS25" s="22">
        <v>0</v>
      </c>
    </row>
    <row r="26" spans="1:97" s="22" customFormat="1" ht="15">
      <c r="A26" s="13">
        <v>14</v>
      </c>
      <c r="B26" s="34"/>
      <c r="C26" s="87" t="s">
        <v>38</v>
      </c>
      <c r="D26" s="20" t="s">
        <v>19</v>
      </c>
      <c r="E26" s="81">
        <v>8</v>
      </c>
      <c r="F26" s="173">
        <v>0</v>
      </c>
      <c r="G26" s="24">
        <f t="shared" si="23"/>
        <v>0</v>
      </c>
      <c r="I26" s="47"/>
      <c r="AS26" s="22">
        <v>1</v>
      </c>
      <c r="AT26" s="22">
        <f t="shared" si="0"/>
        <v>0</v>
      </c>
      <c r="AU26" s="22">
        <f t="shared" si="1"/>
        <v>0</v>
      </c>
      <c r="AV26" s="22">
        <f t="shared" si="2"/>
        <v>0</v>
      </c>
      <c r="AW26" s="22">
        <f t="shared" si="3"/>
        <v>0</v>
      </c>
      <c r="AX26" s="22">
        <f t="shared" si="4"/>
        <v>0</v>
      </c>
      <c r="BT26" s="23">
        <v>11</v>
      </c>
      <c r="BU26" s="23">
        <v>3</v>
      </c>
      <c r="CS26" s="22">
        <v>0</v>
      </c>
    </row>
    <row r="27" spans="1:9" s="70" customFormat="1" ht="20.1" customHeight="1">
      <c r="A27" s="123" t="s">
        <v>9</v>
      </c>
      <c r="B27" s="124" t="s">
        <v>143</v>
      </c>
      <c r="C27" s="125" t="s">
        <v>122</v>
      </c>
      <c r="D27" s="126"/>
      <c r="E27" s="127" t="s">
        <v>16</v>
      </c>
      <c r="F27" s="128">
        <f>SUM(G29:G36)</f>
        <v>0</v>
      </c>
      <c r="G27" s="129"/>
      <c r="H27" s="72"/>
      <c r="I27" s="71"/>
    </row>
    <row r="28" spans="1:97" s="22" customFormat="1" ht="15" customHeight="1">
      <c r="A28" s="78"/>
      <c r="B28" s="169" t="s">
        <v>49</v>
      </c>
      <c r="C28" s="170"/>
      <c r="D28" s="170"/>
      <c r="E28" s="170"/>
      <c r="F28" s="170"/>
      <c r="G28" s="171"/>
      <c r="I28" s="47"/>
      <c r="AS28" s="22">
        <v>1</v>
      </c>
      <c r="AT28" s="22">
        <f aca="true" t="shared" si="24" ref="AT28:AT29">IF(AS28=1,G28,0)</f>
        <v>0</v>
      </c>
      <c r="AU28" s="22">
        <f aca="true" t="shared" si="25" ref="AU28:AU29">IF(AS28=2,G28,0)</f>
        <v>0</v>
      </c>
      <c r="AV28" s="22">
        <f aca="true" t="shared" si="26" ref="AV28:AV29">IF(AS28=3,G28,0)</f>
        <v>0</v>
      </c>
      <c r="AW28" s="22">
        <f aca="true" t="shared" si="27" ref="AW28:AW29">IF(AS28=4,G28,0)</f>
        <v>0</v>
      </c>
      <c r="AX28" s="22">
        <f aca="true" t="shared" si="28" ref="AX28:AX29">IF(AS28=5,G28,0)</f>
        <v>0</v>
      </c>
      <c r="BT28" s="23">
        <v>11</v>
      </c>
      <c r="BU28" s="23">
        <v>3</v>
      </c>
      <c r="CS28" s="22">
        <v>0</v>
      </c>
    </row>
    <row r="29" spans="1:97" s="22" customFormat="1" ht="15">
      <c r="A29" s="57">
        <v>15</v>
      </c>
      <c r="B29" s="65"/>
      <c r="C29" s="35" t="s">
        <v>28</v>
      </c>
      <c r="D29" s="66" t="s">
        <v>19</v>
      </c>
      <c r="E29" s="82">
        <v>1</v>
      </c>
      <c r="F29" s="172">
        <v>0</v>
      </c>
      <c r="G29" s="25">
        <f aca="true" t="shared" si="29" ref="G29">E29*(F29+I29)</f>
        <v>0</v>
      </c>
      <c r="I29" s="47"/>
      <c r="AS29" s="22">
        <v>1</v>
      </c>
      <c r="AT29" s="22">
        <f t="shared" si="24"/>
        <v>0</v>
      </c>
      <c r="AU29" s="22">
        <f t="shared" si="25"/>
        <v>0</v>
      </c>
      <c r="AV29" s="22">
        <f t="shared" si="26"/>
        <v>0</v>
      </c>
      <c r="AW29" s="22">
        <f t="shared" si="27"/>
        <v>0</v>
      </c>
      <c r="AX29" s="22">
        <f t="shared" si="28"/>
        <v>0</v>
      </c>
      <c r="BT29" s="23">
        <v>11</v>
      </c>
      <c r="BU29" s="23">
        <v>3</v>
      </c>
      <c r="CS29" s="22">
        <v>0</v>
      </c>
    </row>
    <row r="30" spans="1:97" s="22" customFormat="1" ht="15" customHeight="1">
      <c r="A30" s="78"/>
      <c r="B30" s="169" t="s">
        <v>50</v>
      </c>
      <c r="C30" s="170"/>
      <c r="D30" s="170"/>
      <c r="E30" s="170"/>
      <c r="F30" s="170"/>
      <c r="G30" s="171"/>
      <c r="I30" s="47"/>
      <c r="AS30" s="22">
        <v>1</v>
      </c>
      <c r="AT30" s="22">
        <f aca="true" t="shared" si="30" ref="AT30:AT36">IF(AS30=1,G30,0)</f>
        <v>0</v>
      </c>
      <c r="AU30" s="22">
        <f aca="true" t="shared" si="31" ref="AU30:AU36">IF(AS30=2,G30,0)</f>
        <v>0</v>
      </c>
      <c r="AV30" s="22">
        <f aca="true" t="shared" si="32" ref="AV30:AV36">IF(AS30=3,G30,0)</f>
        <v>0</v>
      </c>
      <c r="AW30" s="22">
        <f aca="true" t="shared" si="33" ref="AW30:AW36">IF(AS30=4,G30,0)</f>
        <v>0</v>
      </c>
      <c r="AX30" s="22">
        <f aca="true" t="shared" si="34" ref="AX30:AX36">IF(AS30=5,G30,0)</f>
        <v>0</v>
      </c>
      <c r="BT30" s="23">
        <v>11</v>
      </c>
      <c r="BU30" s="23">
        <v>3</v>
      </c>
      <c r="CS30" s="22">
        <v>0</v>
      </c>
    </row>
    <row r="31" spans="1:97" ht="15">
      <c r="A31" s="57">
        <v>16</v>
      </c>
      <c r="B31" s="75"/>
      <c r="C31" s="59" t="s">
        <v>76</v>
      </c>
      <c r="D31" s="55" t="s">
        <v>19</v>
      </c>
      <c r="E31" s="83">
        <v>1</v>
      </c>
      <c r="F31" s="172">
        <v>0</v>
      </c>
      <c r="G31" s="25">
        <f aca="true" t="shared" si="35" ref="G31:G33">E31*(F31+I31)</f>
        <v>0</v>
      </c>
      <c r="I31" s="47"/>
      <c r="AS31" s="1">
        <v>1</v>
      </c>
      <c r="AT31" s="1">
        <f t="shared" si="30"/>
        <v>0</v>
      </c>
      <c r="AU31" s="1">
        <f t="shared" si="31"/>
        <v>0</v>
      </c>
      <c r="AV31" s="1">
        <f t="shared" si="32"/>
        <v>0</v>
      </c>
      <c r="AW31" s="1">
        <f t="shared" si="33"/>
        <v>0</v>
      </c>
      <c r="AX31" s="1">
        <f t="shared" si="34"/>
        <v>0</v>
      </c>
      <c r="BT31" s="17">
        <v>11</v>
      </c>
      <c r="BU31" s="17">
        <v>3</v>
      </c>
      <c r="CS31" s="1">
        <v>0</v>
      </c>
    </row>
    <row r="32" spans="1:97" ht="22.5">
      <c r="A32" s="57">
        <v>17</v>
      </c>
      <c r="B32" s="54"/>
      <c r="C32" s="59" t="s">
        <v>77</v>
      </c>
      <c r="D32" s="66" t="s">
        <v>19</v>
      </c>
      <c r="E32" s="82">
        <v>1</v>
      </c>
      <c r="F32" s="172">
        <v>0</v>
      </c>
      <c r="G32" s="56">
        <f t="shared" si="35"/>
        <v>0</v>
      </c>
      <c r="I32" s="47"/>
      <c r="AS32" s="1">
        <v>1</v>
      </c>
      <c r="AT32" s="1">
        <f t="shared" si="30"/>
        <v>0</v>
      </c>
      <c r="AU32" s="1">
        <f t="shared" si="31"/>
        <v>0</v>
      </c>
      <c r="AV32" s="1">
        <f t="shared" si="32"/>
        <v>0</v>
      </c>
      <c r="AW32" s="1">
        <f t="shared" si="33"/>
        <v>0</v>
      </c>
      <c r="AX32" s="1">
        <f t="shared" si="34"/>
        <v>0</v>
      </c>
      <c r="BT32" s="17">
        <v>11</v>
      </c>
      <c r="BU32" s="17">
        <v>3</v>
      </c>
      <c r="CS32" s="1">
        <v>0</v>
      </c>
    </row>
    <row r="33" spans="1:97" ht="15">
      <c r="A33" s="57">
        <v>18</v>
      </c>
      <c r="B33" s="34"/>
      <c r="C33" s="35" t="s">
        <v>33</v>
      </c>
      <c r="D33" s="20" t="s">
        <v>19</v>
      </c>
      <c r="E33" s="81">
        <v>1</v>
      </c>
      <c r="F33" s="172">
        <v>0</v>
      </c>
      <c r="G33" s="24">
        <f t="shared" si="35"/>
        <v>0</v>
      </c>
      <c r="I33" s="47"/>
      <c r="AS33" s="1">
        <v>1</v>
      </c>
      <c r="AT33" s="1">
        <f t="shared" si="30"/>
        <v>0</v>
      </c>
      <c r="AU33" s="1">
        <f t="shared" si="31"/>
        <v>0</v>
      </c>
      <c r="AV33" s="1">
        <f t="shared" si="32"/>
        <v>0</v>
      </c>
      <c r="AW33" s="1">
        <f t="shared" si="33"/>
        <v>0</v>
      </c>
      <c r="AX33" s="1">
        <f t="shared" si="34"/>
        <v>0</v>
      </c>
      <c r="BT33" s="17">
        <v>11</v>
      </c>
      <c r="BU33" s="17">
        <v>3</v>
      </c>
      <c r="CS33" s="1">
        <v>0</v>
      </c>
    </row>
    <row r="34" spans="1:97" s="22" customFormat="1" ht="22.5">
      <c r="A34" s="57">
        <v>19</v>
      </c>
      <c r="B34" s="14"/>
      <c r="C34" s="15" t="s">
        <v>82</v>
      </c>
      <c r="D34" s="20" t="s">
        <v>19</v>
      </c>
      <c r="E34" s="81">
        <v>8</v>
      </c>
      <c r="F34" s="172">
        <v>0</v>
      </c>
      <c r="G34" s="24">
        <f>E34*(F34+I34)</f>
        <v>0</v>
      </c>
      <c r="I34" s="47"/>
      <c r="AS34" s="22">
        <v>1</v>
      </c>
      <c r="AT34" s="22">
        <f t="shared" si="30"/>
        <v>0</v>
      </c>
      <c r="AU34" s="22">
        <f t="shared" si="31"/>
        <v>0</v>
      </c>
      <c r="AV34" s="22">
        <f t="shared" si="32"/>
        <v>0</v>
      </c>
      <c r="AW34" s="22">
        <f t="shared" si="33"/>
        <v>0</v>
      </c>
      <c r="AX34" s="22">
        <f t="shared" si="34"/>
        <v>0</v>
      </c>
      <c r="BT34" s="23">
        <v>11</v>
      </c>
      <c r="BU34" s="23">
        <v>3</v>
      </c>
      <c r="CS34" s="22">
        <v>0</v>
      </c>
    </row>
    <row r="35" spans="1:97" s="22" customFormat="1" ht="15">
      <c r="A35" s="57">
        <v>20</v>
      </c>
      <c r="B35" s="34"/>
      <c r="C35" s="35" t="s">
        <v>32</v>
      </c>
      <c r="D35" s="20" t="s">
        <v>19</v>
      </c>
      <c r="E35" s="81">
        <v>8</v>
      </c>
      <c r="F35" s="172">
        <v>0</v>
      </c>
      <c r="G35" s="24">
        <f aca="true" t="shared" si="36" ref="G35:G36">E35*(F35+I35)</f>
        <v>0</v>
      </c>
      <c r="I35" s="47"/>
      <c r="AS35" s="22">
        <v>1</v>
      </c>
      <c r="AT35" s="22">
        <f t="shared" si="30"/>
        <v>0</v>
      </c>
      <c r="AU35" s="22">
        <f t="shared" si="31"/>
        <v>0</v>
      </c>
      <c r="AV35" s="22">
        <f t="shared" si="32"/>
        <v>0</v>
      </c>
      <c r="AW35" s="22">
        <f t="shared" si="33"/>
        <v>0</v>
      </c>
      <c r="AX35" s="22">
        <f t="shared" si="34"/>
        <v>0</v>
      </c>
      <c r="BT35" s="23">
        <v>11</v>
      </c>
      <c r="BU35" s="23">
        <v>3</v>
      </c>
      <c r="CS35" s="22">
        <v>0</v>
      </c>
    </row>
    <row r="36" spans="1:97" s="22" customFormat="1" ht="15">
      <c r="A36" s="57">
        <v>21</v>
      </c>
      <c r="B36" s="34"/>
      <c r="C36" s="87" t="s">
        <v>38</v>
      </c>
      <c r="D36" s="20" t="s">
        <v>19</v>
      </c>
      <c r="E36" s="81">
        <v>8</v>
      </c>
      <c r="F36" s="173">
        <v>0</v>
      </c>
      <c r="G36" s="24">
        <f t="shared" si="36"/>
        <v>0</v>
      </c>
      <c r="I36" s="47"/>
      <c r="AS36" s="22">
        <v>1</v>
      </c>
      <c r="AT36" s="22">
        <f t="shared" si="30"/>
        <v>0</v>
      </c>
      <c r="AU36" s="22">
        <f t="shared" si="31"/>
        <v>0</v>
      </c>
      <c r="AV36" s="22">
        <f t="shared" si="32"/>
        <v>0</v>
      </c>
      <c r="AW36" s="22">
        <f t="shared" si="33"/>
        <v>0</v>
      </c>
      <c r="AX36" s="22">
        <f t="shared" si="34"/>
        <v>0</v>
      </c>
      <c r="BT36" s="23">
        <v>11</v>
      </c>
      <c r="BU36" s="23">
        <v>3</v>
      </c>
      <c r="CS36" s="22">
        <v>0</v>
      </c>
    </row>
    <row r="37" spans="1:9" s="70" customFormat="1" ht="20.1" customHeight="1">
      <c r="A37" s="123" t="s">
        <v>9</v>
      </c>
      <c r="B37" s="124" t="s">
        <v>144</v>
      </c>
      <c r="C37" s="125" t="s">
        <v>15</v>
      </c>
      <c r="D37" s="126"/>
      <c r="E37" s="127" t="s">
        <v>16</v>
      </c>
      <c r="F37" s="128">
        <f>SUM(G38:G40)</f>
        <v>0</v>
      </c>
      <c r="G37" s="129"/>
      <c r="H37" s="72"/>
      <c r="I37" s="71"/>
    </row>
    <row r="38" spans="1:97" s="22" customFormat="1" ht="49.5" customHeight="1">
      <c r="A38" s="88">
        <v>22</v>
      </c>
      <c r="B38" s="89" t="s">
        <v>123</v>
      </c>
      <c r="C38" s="90" t="s">
        <v>120</v>
      </c>
      <c r="D38" s="55" t="s">
        <v>19</v>
      </c>
      <c r="E38" s="83">
        <v>1</v>
      </c>
      <c r="F38" s="175">
        <v>0</v>
      </c>
      <c r="G38" s="56">
        <f aca="true" t="shared" si="37" ref="G38:G41">E38*(F38+I38)</f>
        <v>0</v>
      </c>
      <c r="I38" s="47"/>
      <c r="J38" s="77"/>
      <c r="AS38" s="22">
        <v>1</v>
      </c>
      <c r="AT38" s="22">
        <f>IF(AS38=1,G38,0)</f>
        <v>0</v>
      </c>
      <c r="AU38" s="22">
        <f>IF(AS38=2,G38,0)</f>
        <v>0</v>
      </c>
      <c r="AV38" s="22">
        <f>IF(AS38=3,G38,0)</f>
        <v>0</v>
      </c>
      <c r="AW38" s="22">
        <f>IF(AS38=4,G38,0)</f>
        <v>0</v>
      </c>
      <c r="AX38" s="22">
        <f>IF(AS38=5,G38,0)</f>
        <v>0</v>
      </c>
      <c r="BT38" s="22">
        <v>11</v>
      </c>
      <c r="BU38" s="22">
        <v>3</v>
      </c>
      <c r="CS38" s="22">
        <v>0</v>
      </c>
    </row>
    <row r="39" spans="1:97" s="22" customFormat="1" ht="49.5" customHeight="1">
      <c r="A39" s="13">
        <v>23</v>
      </c>
      <c r="B39" s="76" t="s">
        <v>123</v>
      </c>
      <c r="C39" s="29" t="s">
        <v>121</v>
      </c>
      <c r="D39" s="20" t="s">
        <v>19</v>
      </c>
      <c r="E39" s="81">
        <v>1</v>
      </c>
      <c r="F39" s="172">
        <v>0</v>
      </c>
      <c r="G39" s="24">
        <f aca="true" t="shared" si="38" ref="G39">E39*(F39+I39)</f>
        <v>0</v>
      </c>
      <c r="I39" s="47"/>
      <c r="J39" s="77"/>
      <c r="AS39" s="22">
        <v>1</v>
      </c>
      <c r="AT39" s="22">
        <f>IF(AS39=1,G39,0)</f>
        <v>0</v>
      </c>
      <c r="AU39" s="22">
        <f>IF(AS39=2,G39,0)</f>
        <v>0</v>
      </c>
      <c r="AV39" s="22">
        <f>IF(AS39=3,G39,0)</f>
        <v>0</v>
      </c>
      <c r="AW39" s="22">
        <f>IF(AS39=4,G39,0)</f>
        <v>0</v>
      </c>
      <c r="AX39" s="22">
        <f>IF(AS39=5,G39,0)</f>
        <v>0</v>
      </c>
      <c r="BT39" s="22">
        <v>11</v>
      </c>
      <c r="BU39" s="22">
        <v>3</v>
      </c>
      <c r="CS39" s="22">
        <v>0</v>
      </c>
    </row>
    <row r="40" spans="1:97" s="31" customFormat="1" ht="33.75">
      <c r="A40" s="13">
        <v>24</v>
      </c>
      <c r="B40" s="14" t="s">
        <v>123</v>
      </c>
      <c r="C40" s="29" t="s">
        <v>86</v>
      </c>
      <c r="D40" s="20" t="s">
        <v>19</v>
      </c>
      <c r="E40" s="84">
        <v>2</v>
      </c>
      <c r="F40" s="172">
        <v>0</v>
      </c>
      <c r="G40" s="30">
        <f t="shared" si="37"/>
        <v>0</v>
      </c>
      <c r="H40" s="69"/>
      <c r="I40" s="48"/>
      <c r="AS40" s="31">
        <v>1</v>
      </c>
      <c r="AT40" s="31">
        <f>IF(AS40=1,G40,0)</f>
        <v>0</v>
      </c>
      <c r="AU40" s="31">
        <f>IF(AS40=2,G40,0)</f>
        <v>0</v>
      </c>
      <c r="AV40" s="31">
        <f>IF(AS40=3,G40,0)</f>
        <v>0</v>
      </c>
      <c r="AW40" s="31">
        <f>IF(AS40=4,G40,0)</f>
        <v>0</v>
      </c>
      <c r="AX40" s="31">
        <f>IF(AS40=5,G40,0)</f>
        <v>0</v>
      </c>
      <c r="BT40" s="32">
        <v>11</v>
      </c>
      <c r="BU40" s="32">
        <v>3</v>
      </c>
      <c r="CS40" s="31">
        <v>0</v>
      </c>
    </row>
    <row r="41" spans="1:97" s="31" customFormat="1" ht="29.25" customHeight="1">
      <c r="A41" s="13">
        <v>25</v>
      </c>
      <c r="B41" s="14"/>
      <c r="C41" s="29" t="s">
        <v>124</v>
      </c>
      <c r="D41" s="20" t="s">
        <v>19</v>
      </c>
      <c r="E41" s="84">
        <v>1</v>
      </c>
      <c r="F41" s="172">
        <v>0</v>
      </c>
      <c r="G41" s="30">
        <f t="shared" si="37"/>
        <v>0</v>
      </c>
      <c r="H41" s="80"/>
      <c r="I41" s="48"/>
      <c r="AS41" s="31">
        <v>1</v>
      </c>
      <c r="AT41" s="31">
        <f>IF(AS41=1,G41,0)</f>
        <v>0</v>
      </c>
      <c r="AU41" s="31">
        <f>IF(AS41=2,G41,0)</f>
        <v>0</v>
      </c>
      <c r="AV41" s="31">
        <f>IF(AS41=3,G41,0)</f>
        <v>0</v>
      </c>
      <c r="AW41" s="31">
        <f>IF(AS41=4,G41,0)</f>
        <v>0</v>
      </c>
      <c r="AX41" s="31">
        <f>IF(AS41=5,G41,0)</f>
        <v>0</v>
      </c>
      <c r="BT41" s="32">
        <v>11</v>
      </c>
      <c r="BU41" s="32">
        <v>3</v>
      </c>
      <c r="CS41" s="31">
        <v>0</v>
      </c>
    </row>
    <row r="42" spans="1:9" s="70" customFormat="1" ht="20.1" customHeight="1">
      <c r="A42" s="123" t="s">
        <v>9</v>
      </c>
      <c r="B42" s="124" t="s">
        <v>145</v>
      </c>
      <c r="C42" s="125" t="s">
        <v>12</v>
      </c>
      <c r="D42" s="126"/>
      <c r="E42" s="127" t="s">
        <v>16</v>
      </c>
      <c r="F42" s="128">
        <f>SUM(G43:G56)</f>
        <v>0</v>
      </c>
      <c r="G42" s="129"/>
      <c r="H42" s="72"/>
      <c r="I42" s="71"/>
    </row>
    <row r="43" spans="1:97" ht="12.75" customHeight="1">
      <c r="A43" s="13">
        <v>26</v>
      </c>
      <c r="B43" s="14"/>
      <c r="C43" s="15" t="s">
        <v>95</v>
      </c>
      <c r="D43" s="20" t="s">
        <v>18</v>
      </c>
      <c r="E43" s="81">
        <v>2060</v>
      </c>
      <c r="F43" s="172">
        <v>0</v>
      </c>
      <c r="G43" s="33">
        <f aca="true" t="shared" si="39" ref="G43:G56">E43*(F43+I43)</f>
        <v>0</v>
      </c>
      <c r="I43" s="47"/>
      <c r="AS43" s="1">
        <v>1</v>
      </c>
      <c r="AT43" s="1">
        <f aca="true" t="shared" si="40" ref="AT43:AT56">IF(AS43=1,G43,0)</f>
        <v>0</v>
      </c>
      <c r="AU43" s="1">
        <f aca="true" t="shared" si="41" ref="AU43:AU56">IF(AS43=2,G43,0)</f>
        <v>0</v>
      </c>
      <c r="AV43" s="1">
        <f aca="true" t="shared" si="42" ref="AV43:AV56">IF(AS43=3,G43,0)</f>
        <v>0</v>
      </c>
      <c r="AW43" s="1">
        <f aca="true" t="shared" si="43" ref="AW43:AW56">IF(AS43=4,G43,0)</f>
        <v>0</v>
      </c>
      <c r="AX43" s="1">
        <f aca="true" t="shared" si="44" ref="AX43:AX56">IF(AS43=5,G43,0)</f>
        <v>0</v>
      </c>
      <c r="BT43" s="1">
        <v>1</v>
      </c>
      <c r="BU43" s="1">
        <v>0</v>
      </c>
      <c r="CS43" s="1">
        <v>2E-05</v>
      </c>
    </row>
    <row r="44" spans="1:97" ht="24.75" customHeight="1">
      <c r="A44" s="13">
        <v>27</v>
      </c>
      <c r="B44" s="14"/>
      <c r="C44" s="15" t="s">
        <v>96</v>
      </c>
      <c r="D44" s="20" t="s">
        <v>18</v>
      </c>
      <c r="E44" s="81">
        <v>185</v>
      </c>
      <c r="F44" s="173">
        <v>0</v>
      </c>
      <c r="G44" s="33">
        <f t="shared" si="39"/>
        <v>0</v>
      </c>
      <c r="I44" s="47"/>
      <c r="J44" s="77"/>
      <c r="AS44" s="1">
        <v>1</v>
      </c>
      <c r="AT44" s="1">
        <f t="shared" si="40"/>
        <v>0</v>
      </c>
      <c r="AU44" s="1">
        <f t="shared" si="41"/>
        <v>0</v>
      </c>
      <c r="AV44" s="1">
        <f t="shared" si="42"/>
        <v>0</v>
      </c>
      <c r="AW44" s="1">
        <f t="shared" si="43"/>
        <v>0</v>
      </c>
      <c r="AX44" s="1">
        <f t="shared" si="44"/>
        <v>0</v>
      </c>
      <c r="BT44" s="1">
        <v>11</v>
      </c>
      <c r="BU44" s="1">
        <v>3</v>
      </c>
      <c r="CS44" s="1">
        <v>0</v>
      </c>
    </row>
    <row r="45" spans="1:97" ht="15" customHeight="1">
      <c r="A45" s="13">
        <v>28</v>
      </c>
      <c r="B45" s="14"/>
      <c r="C45" s="15" t="s">
        <v>51</v>
      </c>
      <c r="D45" s="20" t="s">
        <v>18</v>
      </c>
      <c r="E45" s="81">
        <v>71</v>
      </c>
      <c r="F45" s="173">
        <v>0</v>
      </c>
      <c r="G45" s="33">
        <f t="shared" si="39"/>
        <v>0</v>
      </c>
      <c r="I45" s="47"/>
      <c r="AS45" s="1">
        <v>1</v>
      </c>
      <c r="AT45" s="1">
        <f t="shared" si="40"/>
        <v>0</v>
      </c>
      <c r="AU45" s="1">
        <f t="shared" si="41"/>
        <v>0</v>
      </c>
      <c r="AV45" s="1">
        <f t="shared" si="42"/>
        <v>0</v>
      </c>
      <c r="AW45" s="1">
        <f t="shared" si="43"/>
        <v>0</v>
      </c>
      <c r="AX45" s="1">
        <f t="shared" si="44"/>
        <v>0</v>
      </c>
      <c r="BT45" s="1">
        <v>11</v>
      </c>
      <c r="BU45" s="1">
        <v>3</v>
      </c>
      <c r="CS45" s="1">
        <v>0</v>
      </c>
    </row>
    <row r="46" spans="1:97" ht="15">
      <c r="A46" s="13">
        <v>29</v>
      </c>
      <c r="B46" s="14"/>
      <c r="C46" s="15" t="s">
        <v>58</v>
      </c>
      <c r="D46" s="20" t="s">
        <v>18</v>
      </c>
      <c r="E46" s="81">
        <v>30</v>
      </c>
      <c r="F46" s="173">
        <v>0</v>
      </c>
      <c r="G46" s="24">
        <f t="shared" si="39"/>
        <v>0</v>
      </c>
      <c r="I46" s="47"/>
      <c r="AS46" s="1">
        <v>1</v>
      </c>
      <c r="AT46" s="1">
        <f t="shared" si="40"/>
        <v>0</v>
      </c>
      <c r="AU46" s="1">
        <f t="shared" si="41"/>
        <v>0</v>
      </c>
      <c r="AV46" s="1">
        <f t="shared" si="42"/>
        <v>0</v>
      </c>
      <c r="AW46" s="1">
        <f t="shared" si="43"/>
        <v>0</v>
      </c>
      <c r="AX46" s="1">
        <f t="shared" si="44"/>
        <v>0</v>
      </c>
      <c r="BT46" s="1">
        <v>1</v>
      </c>
      <c r="BU46" s="1">
        <v>0</v>
      </c>
      <c r="CS46" s="1">
        <v>2E-05</v>
      </c>
    </row>
    <row r="47" spans="1:97" ht="15">
      <c r="A47" s="13">
        <v>30</v>
      </c>
      <c r="B47" s="14"/>
      <c r="C47" s="15" t="s">
        <v>59</v>
      </c>
      <c r="D47" s="20" t="s">
        <v>18</v>
      </c>
      <c r="E47" s="81">
        <v>30</v>
      </c>
      <c r="F47" s="173">
        <v>0</v>
      </c>
      <c r="G47" s="24">
        <f t="shared" si="39"/>
        <v>0</v>
      </c>
      <c r="I47" s="47"/>
      <c r="AS47" s="1">
        <v>1</v>
      </c>
      <c r="AT47" s="1">
        <f t="shared" si="40"/>
        <v>0</v>
      </c>
      <c r="AU47" s="1">
        <f t="shared" si="41"/>
        <v>0</v>
      </c>
      <c r="AV47" s="1">
        <f t="shared" si="42"/>
        <v>0</v>
      </c>
      <c r="AW47" s="1">
        <f t="shared" si="43"/>
        <v>0</v>
      </c>
      <c r="AX47" s="1">
        <f t="shared" si="44"/>
        <v>0</v>
      </c>
      <c r="BT47" s="1">
        <v>1</v>
      </c>
      <c r="BU47" s="1">
        <v>0</v>
      </c>
      <c r="CS47" s="1">
        <v>2E-05</v>
      </c>
    </row>
    <row r="48" spans="1:97" ht="15">
      <c r="A48" s="13">
        <v>31</v>
      </c>
      <c r="B48" s="14"/>
      <c r="C48" s="15" t="s">
        <v>60</v>
      </c>
      <c r="D48" s="20" t="s">
        <v>19</v>
      </c>
      <c r="E48" s="81">
        <v>1</v>
      </c>
      <c r="F48" s="173">
        <v>0</v>
      </c>
      <c r="G48" s="24">
        <f t="shared" si="39"/>
        <v>0</v>
      </c>
      <c r="I48" s="47"/>
      <c r="AS48" s="1">
        <v>1</v>
      </c>
      <c r="AT48" s="1">
        <f t="shared" si="40"/>
        <v>0</v>
      </c>
      <c r="AU48" s="1">
        <f t="shared" si="41"/>
        <v>0</v>
      </c>
      <c r="AV48" s="1">
        <f t="shared" si="42"/>
        <v>0</v>
      </c>
      <c r="AW48" s="1">
        <f t="shared" si="43"/>
        <v>0</v>
      </c>
      <c r="AX48" s="1">
        <f t="shared" si="44"/>
        <v>0</v>
      </c>
      <c r="BT48" s="1">
        <v>1</v>
      </c>
      <c r="BU48" s="1">
        <v>0</v>
      </c>
      <c r="CS48" s="1">
        <v>2E-05</v>
      </c>
    </row>
    <row r="49" spans="1:97" ht="22.5">
      <c r="A49" s="13">
        <v>32</v>
      </c>
      <c r="B49" s="14"/>
      <c r="C49" s="15" t="s">
        <v>185</v>
      </c>
      <c r="D49" s="20" t="s">
        <v>19</v>
      </c>
      <c r="E49" s="81">
        <v>18</v>
      </c>
      <c r="F49" s="173">
        <v>0</v>
      </c>
      <c r="G49" s="24">
        <f t="shared" si="39"/>
        <v>0</v>
      </c>
      <c r="I49" s="47"/>
      <c r="AS49" s="1">
        <v>1</v>
      </c>
      <c r="AT49" s="1">
        <f t="shared" si="40"/>
        <v>0</v>
      </c>
      <c r="AU49" s="1">
        <f t="shared" si="41"/>
        <v>0</v>
      </c>
      <c r="AV49" s="1">
        <f t="shared" si="42"/>
        <v>0</v>
      </c>
      <c r="AW49" s="1">
        <f t="shared" si="43"/>
        <v>0</v>
      </c>
      <c r="AX49" s="1">
        <f t="shared" si="44"/>
        <v>0</v>
      </c>
      <c r="BT49" s="1">
        <v>1</v>
      </c>
      <c r="BU49" s="1">
        <v>0</v>
      </c>
      <c r="CS49" s="1">
        <v>2E-05</v>
      </c>
    </row>
    <row r="50" spans="1:97" ht="22.5">
      <c r="A50" s="13">
        <v>33</v>
      </c>
      <c r="B50" s="14"/>
      <c r="C50" s="15" t="s">
        <v>186</v>
      </c>
      <c r="D50" s="20" t="s">
        <v>19</v>
      </c>
      <c r="E50" s="81">
        <v>20</v>
      </c>
      <c r="F50" s="173">
        <v>0</v>
      </c>
      <c r="G50" s="24">
        <f t="shared" si="39"/>
        <v>0</v>
      </c>
      <c r="I50" s="47"/>
      <c r="AS50" s="1">
        <v>1</v>
      </c>
      <c r="AT50" s="1">
        <f t="shared" si="40"/>
        <v>0</v>
      </c>
      <c r="AU50" s="1">
        <f t="shared" si="41"/>
        <v>0</v>
      </c>
      <c r="AV50" s="1">
        <f t="shared" si="42"/>
        <v>0</v>
      </c>
      <c r="AW50" s="1">
        <f t="shared" si="43"/>
        <v>0</v>
      </c>
      <c r="AX50" s="1">
        <f t="shared" si="44"/>
        <v>0</v>
      </c>
      <c r="BT50" s="1">
        <v>1</v>
      </c>
      <c r="BU50" s="1">
        <v>0</v>
      </c>
      <c r="CS50" s="1">
        <v>2E-05</v>
      </c>
    </row>
    <row r="51" spans="1:97" ht="22.5">
      <c r="A51" s="13">
        <v>34</v>
      </c>
      <c r="B51" s="14"/>
      <c r="C51" s="15" t="s">
        <v>187</v>
      </c>
      <c r="D51" s="20" t="s">
        <v>19</v>
      </c>
      <c r="E51" s="81">
        <v>10</v>
      </c>
      <c r="F51" s="173">
        <v>0</v>
      </c>
      <c r="G51" s="24">
        <f t="shared" si="39"/>
        <v>0</v>
      </c>
      <c r="I51" s="47"/>
      <c r="AS51" s="1">
        <v>1</v>
      </c>
      <c r="AT51" s="1">
        <f t="shared" si="40"/>
        <v>0</v>
      </c>
      <c r="AU51" s="1">
        <f t="shared" si="41"/>
        <v>0</v>
      </c>
      <c r="AV51" s="1">
        <f t="shared" si="42"/>
        <v>0</v>
      </c>
      <c r="AW51" s="1">
        <f t="shared" si="43"/>
        <v>0</v>
      </c>
      <c r="AX51" s="1">
        <f t="shared" si="44"/>
        <v>0</v>
      </c>
      <c r="BT51" s="1">
        <v>1</v>
      </c>
      <c r="BU51" s="1">
        <v>0</v>
      </c>
      <c r="CS51" s="1">
        <v>2E-05</v>
      </c>
    </row>
    <row r="52" spans="1:9" ht="15">
      <c r="A52" s="13">
        <v>35</v>
      </c>
      <c r="B52" s="14"/>
      <c r="C52" s="86" t="s">
        <v>112</v>
      </c>
      <c r="D52" s="20" t="s">
        <v>18</v>
      </c>
      <c r="E52" s="81">
        <v>95</v>
      </c>
      <c r="F52" s="173">
        <v>0</v>
      </c>
      <c r="G52" s="24">
        <f t="shared" si="39"/>
        <v>0</v>
      </c>
      <c r="I52" s="47"/>
    </row>
    <row r="53" spans="1:9" ht="15">
      <c r="A53" s="13">
        <v>36</v>
      </c>
      <c r="B53" s="14"/>
      <c r="C53" s="86" t="s">
        <v>113</v>
      </c>
      <c r="D53" s="20" t="s">
        <v>18</v>
      </c>
      <c r="E53" s="81">
        <v>40</v>
      </c>
      <c r="F53" s="173">
        <v>0</v>
      </c>
      <c r="G53" s="24">
        <f t="shared" si="39"/>
        <v>0</v>
      </c>
      <c r="I53" s="47"/>
    </row>
    <row r="54" spans="1:9" ht="15">
      <c r="A54" s="13">
        <v>37</v>
      </c>
      <c r="B54" s="14"/>
      <c r="C54" s="86" t="s">
        <v>183</v>
      </c>
      <c r="D54" s="20" t="s">
        <v>18</v>
      </c>
      <c r="E54" s="81">
        <v>138</v>
      </c>
      <c r="F54" s="173">
        <v>0</v>
      </c>
      <c r="G54" s="24">
        <f t="shared" si="39"/>
        <v>0</v>
      </c>
      <c r="I54" s="47"/>
    </row>
    <row r="55" spans="1:9" ht="15">
      <c r="A55" s="13">
        <v>38</v>
      </c>
      <c r="B55" s="14"/>
      <c r="C55" s="86" t="s">
        <v>114</v>
      </c>
      <c r="D55" s="20" t="s">
        <v>18</v>
      </c>
      <c r="E55" s="81">
        <v>165</v>
      </c>
      <c r="F55" s="173">
        <v>0</v>
      </c>
      <c r="G55" s="24">
        <f t="shared" si="39"/>
        <v>0</v>
      </c>
      <c r="I55" s="47"/>
    </row>
    <row r="56" spans="1:97" ht="15">
      <c r="A56" s="13">
        <v>39</v>
      </c>
      <c r="B56" s="14"/>
      <c r="C56" s="15" t="s">
        <v>109</v>
      </c>
      <c r="D56" s="20" t="s">
        <v>106</v>
      </c>
      <c r="E56" s="81">
        <v>1</v>
      </c>
      <c r="F56" s="173">
        <v>0</v>
      </c>
      <c r="G56" s="24">
        <f t="shared" si="39"/>
        <v>0</v>
      </c>
      <c r="I56" s="47"/>
      <c r="AS56" s="1">
        <v>1</v>
      </c>
      <c r="AT56" s="1">
        <f t="shared" si="40"/>
        <v>0</v>
      </c>
      <c r="AU56" s="1">
        <f t="shared" si="41"/>
        <v>0</v>
      </c>
      <c r="AV56" s="1">
        <f t="shared" si="42"/>
        <v>0</v>
      </c>
      <c r="AW56" s="1">
        <f t="shared" si="43"/>
        <v>0</v>
      </c>
      <c r="AX56" s="1">
        <f t="shared" si="44"/>
        <v>0</v>
      </c>
      <c r="BT56" s="1">
        <v>11</v>
      </c>
      <c r="BU56" s="1">
        <v>3</v>
      </c>
      <c r="CS56" s="1">
        <v>0</v>
      </c>
    </row>
    <row r="57" spans="1:9" s="70" customFormat="1" ht="20.1" customHeight="1">
      <c r="A57" s="123" t="s">
        <v>9</v>
      </c>
      <c r="B57" s="124" t="s">
        <v>146</v>
      </c>
      <c r="C57" s="125" t="s">
        <v>13</v>
      </c>
      <c r="D57" s="126"/>
      <c r="E57" s="127" t="s">
        <v>16</v>
      </c>
      <c r="F57" s="128">
        <f>SUM(G58:G88)</f>
        <v>0</v>
      </c>
      <c r="G57" s="129"/>
      <c r="H57" s="73"/>
      <c r="I57" s="71"/>
    </row>
    <row r="58" spans="1:9" s="22" customFormat="1" ht="15">
      <c r="A58" s="13">
        <v>40</v>
      </c>
      <c r="B58" s="14"/>
      <c r="C58" s="15" t="s">
        <v>70</v>
      </c>
      <c r="D58" s="20" t="s">
        <v>19</v>
      </c>
      <c r="E58" s="81">
        <v>1</v>
      </c>
      <c r="F58" s="173">
        <v>0</v>
      </c>
      <c r="G58" s="24">
        <f aca="true" t="shared" si="45" ref="G58:G77">E58*(F58+I58)</f>
        <v>0</v>
      </c>
      <c r="I58" s="47"/>
    </row>
    <row r="59" spans="1:9" s="22" customFormat="1" ht="15">
      <c r="A59" s="13">
        <v>41</v>
      </c>
      <c r="B59" s="14"/>
      <c r="C59" s="15" t="s">
        <v>63</v>
      </c>
      <c r="D59" s="20" t="s">
        <v>19</v>
      </c>
      <c r="E59" s="81">
        <v>4</v>
      </c>
      <c r="F59" s="173">
        <v>0</v>
      </c>
      <c r="G59" s="24">
        <f t="shared" si="45"/>
        <v>0</v>
      </c>
      <c r="I59" s="47"/>
    </row>
    <row r="60" spans="1:9" s="22" customFormat="1" ht="22.5">
      <c r="A60" s="13">
        <v>42</v>
      </c>
      <c r="B60" s="14"/>
      <c r="C60" s="15" t="s">
        <v>66</v>
      </c>
      <c r="D60" s="20" t="s">
        <v>19</v>
      </c>
      <c r="E60" s="81">
        <v>1</v>
      </c>
      <c r="F60" s="172">
        <v>0</v>
      </c>
      <c r="G60" s="24">
        <f t="shared" si="45"/>
        <v>0</v>
      </c>
      <c r="I60" s="47"/>
    </row>
    <row r="61" spans="1:97" ht="15">
      <c r="A61" s="13">
        <v>43</v>
      </c>
      <c r="B61" s="14"/>
      <c r="C61" s="15" t="s">
        <v>71</v>
      </c>
      <c r="D61" s="20" t="s">
        <v>19</v>
      </c>
      <c r="E61" s="81">
        <v>2</v>
      </c>
      <c r="F61" s="173">
        <v>0</v>
      </c>
      <c r="G61" s="24">
        <f t="shared" si="45"/>
        <v>0</v>
      </c>
      <c r="H61" s="22"/>
      <c r="I61" s="47"/>
      <c r="AS61" s="1">
        <v>1</v>
      </c>
      <c r="AT61" s="1">
        <f>IF(AS61=1,G61,0)</f>
        <v>0</v>
      </c>
      <c r="AU61" s="1">
        <f>IF(AS61=2,G61,0)</f>
        <v>0</v>
      </c>
      <c r="AV61" s="1">
        <f>IF(AS61=3,G61,0)</f>
        <v>0</v>
      </c>
      <c r="AW61" s="1">
        <f>IF(AS61=4,G61,0)</f>
        <v>0</v>
      </c>
      <c r="AX61" s="1">
        <f>IF(AS61=5,G61,0)</f>
        <v>0</v>
      </c>
      <c r="BT61" s="1">
        <v>1</v>
      </c>
      <c r="BU61" s="1">
        <v>0</v>
      </c>
      <c r="CS61" s="1">
        <v>0.00102</v>
      </c>
    </row>
    <row r="62" spans="1:9" ht="22.5">
      <c r="A62" s="13">
        <v>44</v>
      </c>
      <c r="B62" s="14"/>
      <c r="C62" s="15" t="s">
        <v>72</v>
      </c>
      <c r="D62" s="20" t="s">
        <v>19</v>
      </c>
      <c r="E62" s="81">
        <v>38</v>
      </c>
      <c r="F62" s="173">
        <v>0</v>
      </c>
      <c r="G62" s="24">
        <f t="shared" si="45"/>
        <v>0</v>
      </c>
      <c r="H62" s="22"/>
      <c r="I62" s="47"/>
    </row>
    <row r="63" spans="1:9" ht="22.5">
      <c r="A63" s="13">
        <v>45</v>
      </c>
      <c r="B63" s="14"/>
      <c r="C63" s="15" t="s">
        <v>73</v>
      </c>
      <c r="D63" s="20" t="s">
        <v>19</v>
      </c>
      <c r="E63" s="81">
        <v>18</v>
      </c>
      <c r="F63" s="173">
        <v>0</v>
      </c>
      <c r="G63" s="24">
        <f t="shared" si="45"/>
        <v>0</v>
      </c>
      <c r="H63" s="22"/>
      <c r="I63" s="47"/>
    </row>
    <row r="64" spans="1:9" ht="22.5">
      <c r="A64" s="13">
        <v>46</v>
      </c>
      <c r="B64" s="14"/>
      <c r="C64" s="15" t="s">
        <v>74</v>
      </c>
      <c r="D64" s="20" t="s">
        <v>19</v>
      </c>
      <c r="E64" s="81">
        <v>2</v>
      </c>
      <c r="F64" s="173">
        <v>0</v>
      </c>
      <c r="G64" s="24">
        <f t="shared" si="45"/>
        <v>0</v>
      </c>
      <c r="H64" s="22"/>
      <c r="I64" s="47"/>
    </row>
    <row r="65" spans="1:9" ht="15">
      <c r="A65" s="13">
        <v>47</v>
      </c>
      <c r="B65" s="14"/>
      <c r="C65" s="15" t="s">
        <v>75</v>
      </c>
      <c r="D65" s="20" t="s">
        <v>19</v>
      </c>
      <c r="E65" s="81">
        <v>1</v>
      </c>
      <c r="F65" s="173">
        <v>0</v>
      </c>
      <c r="G65" s="24">
        <f t="shared" si="45"/>
        <v>0</v>
      </c>
      <c r="H65" s="22"/>
      <c r="I65" s="47"/>
    </row>
    <row r="66" spans="1:9" ht="15">
      <c r="A66" s="13">
        <v>48</v>
      </c>
      <c r="B66" s="14"/>
      <c r="C66" s="15" t="s">
        <v>78</v>
      </c>
      <c r="D66" s="20" t="s">
        <v>19</v>
      </c>
      <c r="E66" s="81">
        <v>1</v>
      </c>
      <c r="F66" s="173">
        <v>0</v>
      </c>
      <c r="G66" s="24">
        <f t="shared" si="45"/>
        <v>0</v>
      </c>
      <c r="H66" s="22"/>
      <c r="I66" s="47"/>
    </row>
    <row r="67" spans="1:9" ht="15">
      <c r="A67" s="13">
        <v>49</v>
      </c>
      <c r="B67" s="14"/>
      <c r="C67" s="15" t="s">
        <v>79</v>
      </c>
      <c r="D67" s="20" t="s">
        <v>19</v>
      </c>
      <c r="E67" s="81">
        <v>1</v>
      </c>
      <c r="F67" s="173">
        <v>0</v>
      </c>
      <c r="G67" s="24">
        <f t="shared" si="45"/>
        <v>0</v>
      </c>
      <c r="H67" s="22"/>
      <c r="I67" s="47"/>
    </row>
    <row r="68" spans="1:9" ht="15">
      <c r="A68" s="13">
        <v>50</v>
      </c>
      <c r="B68" s="14"/>
      <c r="C68" s="15" t="s">
        <v>80</v>
      </c>
      <c r="D68" s="20" t="s">
        <v>19</v>
      </c>
      <c r="E68" s="81">
        <v>1</v>
      </c>
      <c r="F68" s="173">
        <v>0</v>
      </c>
      <c r="G68" s="24">
        <f t="shared" si="45"/>
        <v>0</v>
      </c>
      <c r="H68" s="22"/>
      <c r="I68" s="47"/>
    </row>
    <row r="69" spans="1:9" ht="15">
      <c r="A69" s="13">
        <v>51</v>
      </c>
      <c r="B69" s="14"/>
      <c r="C69" s="15" t="s">
        <v>40</v>
      </c>
      <c r="D69" s="20" t="s">
        <v>19</v>
      </c>
      <c r="E69" s="81">
        <v>16</v>
      </c>
      <c r="F69" s="173">
        <v>0</v>
      </c>
      <c r="G69" s="24">
        <f aca="true" t="shared" si="46" ref="G69:G70">E69*(F69+I69)</f>
        <v>0</v>
      </c>
      <c r="H69" s="22"/>
      <c r="I69" s="47"/>
    </row>
    <row r="70" spans="1:9" ht="15">
      <c r="A70" s="13">
        <v>52</v>
      </c>
      <c r="B70" s="14"/>
      <c r="C70" s="15" t="s">
        <v>41</v>
      </c>
      <c r="D70" s="20" t="s">
        <v>19</v>
      </c>
      <c r="E70" s="81">
        <v>16</v>
      </c>
      <c r="F70" s="173">
        <v>0</v>
      </c>
      <c r="G70" s="24">
        <f t="shared" si="46"/>
        <v>0</v>
      </c>
      <c r="H70" s="22"/>
      <c r="I70" s="47"/>
    </row>
    <row r="71" spans="1:9" ht="15">
      <c r="A71" s="13">
        <v>53</v>
      </c>
      <c r="B71" s="14"/>
      <c r="C71" s="15" t="s">
        <v>35</v>
      </c>
      <c r="D71" s="20" t="s">
        <v>19</v>
      </c>
      <c r="E71" s="81">
        <v>16</v>
      </c>
      <c r="F71" s="172">
        <v>0</v>
      </c>
      <c r="G71" s="24">
        <f>E71*(F71+I71)</f>
        <v>0</v>
      </c>
      <c r="H71" s="22"/>
      <c r="I71" s="47"/>
    </row>
    <row r="72" spans="1:9" ht="15">
      <c r="A72" s="13">
        <v>54</v>
      </c>
      <c r="B72" s="14"/>
      <c r="C72" s="15" t="s">
        <v>37</v>
      </c>
      <c r="D72" s="20" t="s">
        <v>19</v>
      </c>
      <c r="E72" s="81">
        <v>16</v>
      </c>
      <c r="F72" s="173">
        <v>0</v>
      </c>
      <c r="G72" s="24">
        <f aca="true" t="shared" si="47" ref="G72:G75">E72*(F72+I72)</f>
        <v>0</v>
      </c>
      <c r="H72" s="22"/>
      <c r="I72" s="47"/>
    </row>
    <row r="73" spans="1:9" ht="15">
      <c r="A73" s="13">
        <v>55</v>
      </c>
      <c r="B73" s="14"/>
      <c r="C73" s="37" t="s">
        <v>36</v>
      </c>
      <c r="D73" s="16" t="s">
        <v>84</v>
      </c>
      <c r="E73" s="81">
        <v>2</v>
      </c>
      <c r="F73" s="173">
        <v>0</v>
      </c>
      <c r="G73" s="24">
        <f t="shared" si="47"/>
        <v>0</v>
      </c>
      <c r="H73" s="22"/>
      <c r="I73" s="47"/>
    </row>
    <row r="74" spans="1:9" ht="15">
      <c r="A74" s="13">
        <v>56</v>
      </c>
      <c r="B74" s="14"/>
      <c r="C74" s="37" t="s">
        <v>88</v>
      </c>
      <c r="D74" s="16" t="s">
        <v>19</v>
      </c>
      <c r="E74" s="81">
        <v>2</v>
      </c>
      <c r="F74" s="173">
        <v>0</v>
      </c>
      <c r="G74" s="24">
        <f t="shared" si="47"/>
        <v>0</v>
      </c>
      <c r="H74" s="22"/>
      <c r="I74" s="47"/>
    </row>
    <row r="75" spans="1:9" s="22" customFormat="1" ht="15">
      <c r="A75" s="13">
        <v>57</v>
      </c>
      <c r="B75" s="14"/>
      <c r="C75" s="37" t="s">
        <v>90</v>
      </c>
      <c r="D75" s="16" t="s">
        <v>19</v>
      </c>
      <c r="E75" s="81">
        <v>2</v>
      </c>
      <c r="F75" s="173">
        <v>0</v>
      </c>
      <c r="G75" s="24">
        <f t="shared" si="47"/>
        <v>0</v>
      </c>
      <c r="I75" s="47"/>
    </row>
    <row r="76" spans="1:9" s="22" customFormat="1" ht="15">
      <c r="A76" s="13">
        <v>58</v>
      </c>
      <c r="B76" s="14"/>
      <c r="C76" s="37" t="s">
        <v>97</v>
      </c>
      <c r="D76" s="20" t="s">
        <v>18</v>
      </c>
      <c r="E76" s="81">
        <v>2060</v>
      </c>
      <c r="F76" s="173">
        <v>0</v>
      </c>
      <c r="G76" s="24">
        <f t="shared" si="45"/>
        <v>0</v>
      </c>
      <c r="I76" s="47"/>
    </row>
    <row r="77" spans="1:9" s="22" customFormat="1" ht="15">
      <c r="A77" s="13">
        <v>59</v>
      </c>
      <c r="B77" s="14"/>
      <c r="C77" s="37" t="s">
        <v>98</v>
      </c>
      <c r="D77" s="20" t="s">
        <v>18</v>
      </c>
      <c r="E77" s="81">
        <v>185</v>
      </c>
      <c r="F77" s="173">
        <v>0</v>
      </c>
      <c r="G77" s="24">
        <f t="shared" si="45"/>
        <v>0</v>
      </c>
      <c r="I77" s="47"/>
    </row>
    <row r="78" spans="1:9" s="22" customFormat="1" ht="15">
      <c r="A78" s="13">
        <v>60</v>
      </c>
      <c r="B78" s="14"/>
      <c r="C78" s="15" t="s">
        <v>99</v>
      </c>
      <c r="D78" s="20" t="s">
        <v>18</v>
      </c>
      <c r="E78" s="81">
        <v>71</v>
      </c>
      <c r="F78" s="172">
        <v>0</v>
      </c>
      <c r="G78" s="24">
        <f>E78*(F78+I78)</f>
        <v>0</v>
      </c>
      <c r="I78" s="47"/>
    </row>
    <row r="79" spans="1:9" s="22" customFormat="1" ht="15">
      <c r="A79" s="13">
        <v>61</v>
      </c>
      <c r="B79" s="14"/>
      <c r="C79" s="15" t="s">
        <v>100</v>
      </c>
      <c r="D79" s="20" t="s">
        <v>18</v>
      </c>
      <c r="E79" s="81">
        <v>30</v>
      </c>
      <c r="F79" s="173">
        <v>0</v>
      </c>
      <c r="G79" s="24">
        <f aca="true" t="shared" si="48" ref="G79:G88">E79*(F79+I79)</f>
        <v>0</v>
      </c>
      <c r="I79" s="47"/>
    </row>
    <row r="80" spans="1:9" s="22" customFormat="1" ht="15">
      <c r="A80" s="13">
        <v>62</v>
      </c>
      <c r="B80" s="14"/>
      <c r="C80" s="15" t="s">
        <v>101</v>
      </c>
      <c r="D80" s="20" t="s">
        <v>18</v>
      </c>
      <c r="E80" s="81">
        <v>30</v>
      </c>
      <c r="F80" s="173">
        <v>0</v>
      </c>
      <c r="G80" s="24">
        <f t="shared" si="48"/>
        <v>0</v>
      </c>
      <c r="I80" s="47"/>
    </row>
    <row r="81" spans="1:9" s="22" customFormat="1" ht="15">
      <c r="A81" s="13">
        <v>63</v>
      </c>
      <c r="B81" s="14"/>
      <c r="C81" s="15" t="s">
        <v>102</v>
      </c>
      <c r="D81" s="20" t="s">
        <v>19</v>
      </c>
      <c r="E81" s="81">
        <v>1</v>
      </c>
      <c r="F81" s="173">
        <v>0</v>
      </c>
      <c r="G81" s="24">
        <f t="shared" si="48"/>
        <v>0</v>
      </c>
      <c r="I81" s="47"/>
    </row>
    <row r="82" spans="1:9" s="22" customFormat="1" ht="15">
      <c r="A82" s="13">
        <v>64</v>
      </c>
      <c r="B82" s="14"/>
      <c r="C82" s="15" t="s">
        <v>103</v>
      </c>
      <c r="D82" s="20" t="s">
        <v>19</v>
      </c>
      <c r="E82" s="81">
        <v>18</v>
      </c>
      <c r="F82" s="173">
        <v>0</v>
      </c>
      <c r="G82" s="24">
        <f t="shared" si="48"/>
        <v>0</v>
      </c>
      <c r="I82" s="47"/>
    </row>
    <row r="83" spans="1:9" s="22" customFormat="1" ht="15">
      <c r="A83" s="13">
        <v>65</v>
      </c>
      <c r="B83" s="14"/>
      <c r="C83" s="15" t="s">
        <v>104</v>
      </c>
      <c r="D83" s="20" t="s">
        <v>19</v>
      </c>
      <c r="E83" s="81">
        <v>20</v>
      </c>
      <c r="F83" s="173">
        <v>0</v>
      </c>
      <c r="G83" s="24">
        <f t="shared" si="48"/>
        <v>0</v>
      </c>
      <c r="I83" s="47"/>
    </row>
    <row r="84" spans="1:9" s="22" customFormat="1" ht="15">
      <c r="A84" s="13">
        <v>66</v>
      </c>
      <c r="B84" s="14"/>
      <c r="C84" s="15" t="s">
        <v>105</v>
      </c>
      <c r="D84" s="16" t="s">
        <v>19</v>
      </c>
      <c r="E84" s="81">
        <v>10</v>
      </c>
      <c r="F84" s="173">
        <v>0</v>
      </c>
      <c r="G84" s="24">
        <f t="shared" si="48"/>
        <v>0</v>
      </c>
      <c r="I84" s="47"/>
    </row>
    <row r="85" spans="1:9" s="22" customFormat="1" ht="15">
      <c r="A85" s="13">
        <v>67</v>
      </c>
      <c r="B85" s="14"/>
      <c r="C85" s="86" t="s">
        <v>115</v>
      </c>
      <c r="D85" s="20" t="s">
        <v>18</v>
      </c>
      <c r="E85" s="81">
        <v>95</v>
      </c>
      <c r="F85" s="173">
        <v>0</v>
      </c>
      <c r="G85" s="24">
        <f t="shared" si="48"/>
        <v>0</v>
      </c>
      <c r="I85" s="47"/>
    </row>
    <row r="86" spans="1:9" s="22" customFormat="1" ht="15">
      <c r="A86" s="13">
        <v>68</v>
      </c>
      <c r="B86" s="14"/>
      <c r="C86" s="86" t="s">
        <v>116</v>
      </c>
      <c r="D86" s="20" t="s">
        <v>18</v>
      </c>
      <c r="E86" s="81">
        <v>40</v>
      </c>
      <c r="F86" s="173">
        <v>0</v>
      </c>
      <c r="G86" s="24">
        <f t="shared" si="48"/>
        <v>0</v>
      </c>
      <c r="I86" s="47"/>
    </row>
    <row r="87" spans="1:9" s="22" customFormat="1" ht="15">
      <c r="A87" s="13">
        <v>69</v>
      </c>
      <c r="B87" s="14"/>
      <c r="C87" s="86" t="s">
        <v>184</v>
      </c>
      <c r="D87" s="20" t="s">
        <v>18</v>
      </c>
      <c r="E87" s="81">
        <v>138</v>
      </c>
      <c r="F87" s="173">
        <v>0</v>
      </c>
      <c r="G87" s="24">
        <f t="shared" si="48"/>
        <v>0</v>
      </c>
      <c r="I87" s="47"/>
    </row>
    <row r="88" spans="1:97" ht="15">
      <c r="A88" s="13">
        <v>70</v>
      </c>
      <c r="B88" s="14"/>
      <c r="C88" s="86" t="s">
        <v>117</v>
      </c>
      <c r="D88" s="20" t="s">
        <v>18</v>
      </c>
      <c r="E88" s="81">
        <v>165</v>
      </c>
      <c r="F88" s="173">
        <v>0</v>
      </c>
      <c r="G88" s="24">
        <f t="shared" si="48"/>
        <v>0</v>
      </c>
      <c r="I88" s="47"/>
      <c r="AS88" s="1">
        <v>1</v>
      </c>
      <c r="AT88" s="1">
        <f>IF(AS88=1,G88,0)</f>
        <v>0</v>
      </c>
      <c r="AU88" s="1">
        <f>IF(AS88=2,G88,0)</f>
        <v>0</v>
      </c>
      <c r="AV88" s="1">
        <f>IF(AS88=3,G88,0)</f>
        <v>0</v>
      </c>
      <c r="AW88" s="1">
        <f>IF(AS88=4,G88,0)</f>
        <v>0</v>
      </c>
      <c r="AX88" s="1">
        <f>IF(AS88=5,G88,0)</f>
        <v>0</v>
      </c>
      <c r="BT88" s="1">
        <v>11</v>
      </c>
      <c r="BU88" s="1">
        <v>3</v>
      </c>
      <c r="CS88" s="1">
        <v>0</v>
      </c>
    </row>
    <row r="89" spans="1:9" s="70" customFormat="1" ht="20.1" customHeight="1">
      <c r="A89" s="123" t="s">
        <v>9</v>
      </c>
      <c r="B89" s="124" t="s">
        <v>147</v>
      </c>
      <c r="C89" s="125" t="s">
        <v>14</v>
      </c>
      <c r="D89" s="126"/>
      <c r="E89" s="127" t="s">
        <v>16</v>
      </c>
      <c r="F89" s="128">
        <f>SUM(G90:G95)</f>
        <v>0</v>
      </c>
      <c r="G89" s="129"/>
      <c r="H89" s="73"/>
      <c r="I89" s="71"/>
    </row>
    <row r="90" spans="1:97" s="22" customFormat="1" ht="22.5">
      <c r="A90" s="13">
        <v>71</v>
      </c>
      <c r="B90" s="14"/>
      <c r="C90" s="15" t="s">
        <v>91</v>
      </c>
      <c r="D90" s="20" t="s">
        <v>19</v>
      </c>
      <c r="E90" s="81">
        <v>38</v>
      </c>
      <c r="F90" s="173">
        <v>0</v>
      </c>
      <c r="G90" s="24">
        <f aca="true" t="shared" si="49" ref="G90:G95">E90*(F90+I90)</f>
        <v>0</v>
      </c>
      <c r="H90" s="49"/>
      <c r="I90" s="47"/>
      <c r="AS90" s="22">
        <v>1</v>
      </c>
      <c r="AT90" s="22">
        <f>IF(AS90=1,G90,0)</f>
        <v>0</v>
      </c>
      <c r="AU90" s="22">
        <f>IF(AS90=2,G90,0)</f>
        <v>0</v>
      </c>
      <c r="AV90" s="22">
        <f>IF(AS90=3,G90,0)</f>
        <v>0</v>
      </c>
      <c r="AW90" s="22">
        <f>IF(AS90=4,G90,0)</f>
        <v>0</v>
      </c>
      <c r="AX90" s="22">
        <f>IF(AS90=5,G90,0)</f>
        <v>0</v>
      </c>
      <c r="BT90" s="23">
        <v>1</v>
      </c>
      <c r="BU90" s="23">
        <v>1</v>
      </c>
      <c r="CS90" s="22">
        <v>0</v>
      </c>
    </row>
    <row r="91" spans="1:97" ht="15">
      <c r="A91" s="13">
        <v>72</v>
      </c>
      <c r="B91" s="14"/>
      <c r="C91" s="15" t="s">
        <v>107</v>
      </c>
      <c r="D91" s="16" t="s">
        <v>19</v>
      </c>
      <c r="E91" s="85">
        <v>1</v>
      </c>
      <c r="F91" s="174">
        <v>0</v>
      </c>
      <c r="G91" s="24">
        <f t="shared" si="49"/>
        <v>0</v>
      </c>
      <c r="H91" s="49"/>
      <c r="I91" s="47"/>
      <c r="AS91" s="1">
        <v>1</v>
      </c>
      <c r="AT91" s="1">
        <f>IF(AS91=1,G91,0)</f>
        <v>0</v>
      </c>
      <c r="AU91" s="1">
        <f>IF(AS91=2,G91,0)</f>
        <v>0</v>
      </c>
      <c r="AV91" s="1">
        <f>IF(AS91=3,G91,0)</f>
        <v>0</v>
      </c>
      <c r="AW91" s="1">
        <f>IF(AS91=4,G91,0)</f>
        <v>0</v>
      </c>
      <c r="AX91" s="1">
        <f>IF(AS91=5,G91,0)</f>
        <v>0</v>
      </c>
      <c r="BT91" s="17">
        <v>1</v>
      </c>
      <c r="BU91" s="17">
        <v>0</v>
      </c>
      <c r="CS91" s="1">
        <v>0</v>
      </c>
    </row>
    <row r="92" spans="1:97" s="22" customFormat="1" ht="15">
      <c r="A92" s="13">
        <v>73</v>
      </c>
      <c r="B92" s="14"/>
      <c r="C92" s="38" t="s">
        <v>108</v>
      </c>
      <c r="D92" s="20" t="s">
        <v>19</v>
      </c>
      <c r="E92" s="81">
        <v>1</v>
      </c>
      <c r="F92" s="173">
        <v>0</v>
      </c>
      <c r="G92" s="24">
        <f>E92*(F92+I92)</f>
        <v>0</v>
      </c>
      <c r="I92" s="47"/>
      <c r="AS92" s="22">
        <v>1</v>
      </c>
      <c r="AT92" s="22">
        <f>IF(AS92=1,G92,0)</f>
        <v>0</v>
      </c>
      <c r="AU92" s="22">
        <f>IF(AS92=2,G92,0)</f>
        <v>0</v>
      </c>
      <c r="AV92" s="22">
        <f>IF(AS92=3,G92,0)</f>
        <v>0</v>
      </c>
      <c r="AW92" s="22">
        <f>IF(AS92=4,G92,0)</f>
        <v>0</v>
      </c>
      <c r="AX92" s="22">
        <f>IF(AS92=5,G92,0)</f>
        <v>0</v>
      </c>
      <c r="BT92" s="22">
        <v>11</v>
      </c>
      <c r="BU92" s="22">
        <v>3</v>
      </c>
      <c r="CS92" s="22">
        <v>0</v>
      </c>
    </row>
    <row r="93" spans="1:97" ht="15">
      <c r="A93" s="13">
        <v>74</v>
      </c>
      <c r="B93" s="34"/>
      <c r="C93" s="45" t="s">
        <v>118</v>
      </c>
      <c r="D93" s="16" t="s">
        <v>19</v>
      </c>
      <c r="E93" s="85">
        <v>1</v>
      </c>
      <c r="F93" s="174">
        <v>0</v>
      </c>
      <c r="G93" s="24">
        <f t="shared" si="49"/>
        <v>0</v>
      </c>
      <c r="H93" s="49"/>
      <c r="I93" s="47"/>
      <c r="AS93" s="1">
        <v>1</v>
      </c>
      <c r="AT93" s="1">
        <f>IF(AS93=1,G93,0)</f>
        <v>0</v>
      </c>
      <c r="AU93" s="1">
        <f>IF(AS93=2,G93,0)</f>
        <v>0</v>
      </c>
      <c r="AV93" s="1">
        <f>IF(AS93=3,G93,0)</f>
        <v>0</v>
      </c>
      <c r="AW93" s="1">
        <f>IF(AS93=4,G93,0)</f>
        <v>0</v>
      </c>
      <c r="AX93" s="1">
        <f>IF(AS93=5,G93,0)</f>
        <v>0</v>
      </c>
      <c r="BT93" s="17">
        <v>1</v>
      </c>
      <c r="BU93" s="17">
        <v>1</v>
      </c>
      <c r="CS93" s="1">
        <v>0.21252</v>
      </c>
    </row>
    <row r="94" spans="1:97" ht="15">
      <c r="A94" s="13">
        <v>7</v>
      </c>
      <c r="B94" s="34"/>
      <c r="C94" s="45" t="s">
        <v>111</v>
      </c>
      <c r="D94" s="16" t="s">
        <v>19</v>
      </c>
      <c r="E94" s="85">
        <v>1</v>
      </c>
      <c r="F94" s="174">
        <v>0</v>
      </c>
      <c r="G94" s="24">
        <f t="shared" si="49"/>
        <v>0</v>
      </c>
      <c r="H94" s="49"/>
      <c r="I94" s="47"/>
      <c r="AS94" s="1">
        <v>1</v>
      </c>
      <c r="AT94" s="1">
        <f>IF(AS94=1,G94,0)</f>
        <v>0</v>
      </c>
      <c r="AU94" s="1">
        <f>IF(AS94=2,G94,0)</f>
        <v>0</v>
      </c>
      <c r="AV94" s="1">
        <f>IF(AS94=3,G94,0)</f>
        <v>0</v>
      </c>
      <c r="AW94" s="1">
        <f>IF(AS94=4,G94,0)</f>
        <v>0</v>
      </c>
      <c r="AX94" s="1">
        <f>IF(AS94=5,G94,0)</f>
        <v>0</v>
      </c>
      <c r="BT94" s="17">
        <v>1</v>
      </c>
      <c r="BU94" s="17">
        <v>1</v>
      </c>
      <c r="CS94" s="1">
        <v>0.2916</v>
      </c>
    </row>
    <row r="95" spans="1:73" ht="15">
      <c r="A95" s="13">
        <v>76</v>
      </c>
      <c r="B95" s="14"/>
      <c r="C95" s="39" t="s">
        <v>110</v>
      </c>
      <c r="D95" s="16" t="s">
        <v>19</v>
      </c>
      <c r="E95" s="85">
        <v>1</v>
      </c>
      <c r="F95" s="174">
        <v>0</v>
      </c>
      <c r="G95" s="24">
        <f t="shared" si="49"/>
        <v>0</v>
      </c>
      <c r="H95" s="49"/>
      <c r="I95" s="47"/>
      <c r="BT95" s="17"/>
      <c r="BU95" s="17"/>
    </row>
    <row r="96" spans="1:50" ht="20.1" customHeight="1">
      <c r="A96" s="130"/>
      <c r="B96" s="131" t="s">
        <v>148</v>
      </c>
      <c r="C96" s="132" t="s">
        <v>11</v>
      </c>
      <c r="D96" s="133"/>
      <c r="E96" s="134"/>
      <c r="F96" s="135"/>
      <c r="G96" s="136">
        <f>SUM(G12:G95)</f>
        <v>0</v>
      </c>
      <c r="H96" s="50"/>
      <c r="AT96" s="18">
        <f>SUM(AT89:AT94)</f>
        <v>0</v>
      </c>
      <c r="AU96" s="18">
        <f>SUM(AU89:AU94)</f>
        <v>0</v>
      </c>
      <c r="AV96" s="18">
        <f>SUM(AV89:AV94)</f>
        <v>0</v>
      </c>
      <c r="AW96" s="18">
        <f>SUM(AW89:AW94)</f>
        <v>0</v>
      </c>
      <c r="AX96" s="18">
        <f>SUM(AX89:AX94)</f>
        <v>0</v>
      </c>
    </row>
    <row r="97" spans="1:50" ht="15">
      <c r="A97" s="26"/>
      <c r="B97" s="63"/>
      <c r="C97" s="27"/>
      <c r="D97" s="26"/>
      <c r="E97" s="28"/>
      <c r="F97" s="28"/>
      <c r="G97" s="53"/>
      <c r="H97" s="50"/>
      <c r="AT97" s="18"/>
      <c r="AU97" s="18"/>
      <c r="AV97" s="18"/>
      <c r="AW97" s="18"/>
      <c r="AX97" s="18"/>
    </row>
    <row r="98" spans="1:50" ht="15">
      <c r="A98" s="26"/>
      <c r="B98" s="64"/>
      <c r="C98" s="27"/>
      <c r="D98" s="26"/>
      <c r="E98" s="28"/>
      <c r="F98" s="28"/>
      <c r="G98" s="53"/>
      <c r="H98" s="50"/>
      <c r="AT98" s="18"/>
      <c r="AU98" s="18"/>
      <c r="AV98" s="18"/>
      <c r="AW98" s="18"/>
      <c r="AX98" s="18"/>
    </row>
    <row r="99" spans="1:50" ht="15">
      <c r="A99" s="26"/>
      <c r="B99" s="64"/>
      <c r="C99" s="27"/>
      <c r="D99" s="26"/>
      <c r="E99" s="28"/>
      <c r="F99" s="28"/>
      <c r="G99" s="53"/>
      <c r="H99" s="50"/>
      <c r="AT99" s="18"/>
      <c r="AU99" s="18"/>
      <c r="AV99" s="18"/>
      <c r="AW99" s="18"/>
      <c r="AX99" s="18"/>
    </row>
    <row r="100" ht="15">
      <c r="H100" s="50"/>
    </row>
    <row r="101" spans="1:5" ht="15">
      <c r="A101" s="44"/>
      <c r="D101" s="19"/>
      <c r="E101" s="1"/>
    </row>
    <row r="102" spans="1:5" ht="15">
      <c r="A102" s="44"/>
      <c r="D102" s="19"/>
      <c r="E102" s="1"/>
    </row>
    <row r="103" spans="1:6" ht="15">
      <c r="A103" s="51"/>
      <c r="B103" s="51"/>
      <c r="C103" s="51"/>
      <c r="D103" s="52"/>
      <c r="E103" s="51"/>
      <c r="F103" s="51"/>
    </row>
    <row r="104" spans="1:6" ht="15">
      <c r="A104" s="51"/>
      <c r="B104" s="51"/>
      <c r="C104" s="51"/>
      <c r="D104" s="51"/>
      <c r="E104" s="52"/>
      <c r="F104" s="51"/>
    </row>
    <row r="105" spans="1:6" ht="15">
      <c r="A105" s="51"/>
      <c r="B105" s="51"/>
      <c r="C105" s="51"/>
      <c r="D105" s="51"/>
      <c r="E105" s="52"/>
      <c r="F105" s="51"/>
    </row>
    <row r="106" spans="1:6" ht="15">
      <c r="A106" s="161"/>
      <c r="B106" s="161"/>
      <c r="C106" s="161"/>
      <c r="D106" s="161"/>
      <c r="E106" s="161"/>
      <c r="F106" s="161"/>
    </row>
    <row r="107" spans="1:6" ht="15">
      <c r="A107" s="161"/>
      <c r="B107" s="161"/>
      <c r="C107" s="161"/>
      <c r="D107" s="161"/>
      <c r="E107" s="161"/>
      <c r="F107" s="161"/>
    </row>
    <row r="108" spans="1:6" ht="15">
      <c r="A108" s="161"/>
      <c r="B108" s="161"/>
      <c r="C108" s="161"/>
      <c r="D108" s="161"/>
      <c r="E108" s="161"/>
      <c r="F108" s="161"/>
    </row>
  </sheetData>
  <sheetProtection password="C446" sheet="1" objects="1" scenarios="1" selectLockedCells="1"/>
  <mergeCells count="11">
    <mergeCell ref="A106:F106"/>
    <mergeCell ref="A107:F107"/>
    <mergeCell ref="A108:F108"/>
    <mergeCell ref="A2:G2"/>
    <mergeCell ref="A4:B4"/>
    <mergeCell ref="A5:B5"/>
    <mergeCell ref="E5:G5"/>
    <mergeCell ref="B11:G11"/>
    <mergeCell ref="B20:G20"/>
    <mergeCell ref="B28:G28"/>
    <mergeCell ref="B30:G30"/>
  </mergeCells>
  <printOptions/>
  <pageMargins left="0.2362204724409449" right="0.2362204724409449" top="0.7480314960629921" bottom="0.7480314960629921" header="0.31496062992125984" footer="0.31496062992125984"/>
  <pageSetup horizontalDpi="600" verticalDpi="600" orientation="portrait" paperSize="9" r:id="rId1"/>
  <headerFooter alignWithMargins="0">
    <oddFooter>&amp;CStránka &amp;P z &amp;N</oddFooter>
  </headerFooter>
</worksheet>
</file>

<file path=xl/worksheets/sheet6.xml><?xml version="1.0" encoding="utf-8"?>
<worksheet xmlns="http://schemas.openxmlformats.org/spreadsheetml/2006/main" xmlns:r="http://schemas.openxmlformats.org/officeDocument/2006/relationships">
  <dimension ref="A2:CS88"/>
  <sheetViews>
    <sheetView showZeros="0" tabSelected="1" zoomScale="110" zoomScaleNormal="110" workbookViewId="0" topLeftCell="A31">
      <selection activeCell="F72" sqref="F72"/>
    </sheetView>
  </sheetViews>
  <sheetFormatPr defaultColWidth="9.140625" defaultRowHeight="15"/>
  <cols>
    <col min="1" max="1" width="4.421875" style="1" customWidth="1"/>
    <col min="2" max="2" width="12.8515625" style="1" customWidth="1"/>
    <col min="3" max="3" width="39.8515625" style="1" customWidth="1"/>
    <col min="4" max="4" width="3.28125" style="1" customWidth="1"/>
    <col min="5" max="5" width="7.7109375" style="19" customWidth="1"/>
    <col min="6" max="7" width="15.140625" style="1" customWidth="1"/>
    <col min="8" max="8" width="18.28125" style="1" customWidth="1"/>
    <col min="9" max="9" width="15.8515625" style="40" customWidth="1"/>
    <col min="10" max="10" width="45.28125" style="1" customWidth="1"/>
    <col min="11" max="16384" width="9.140625" style="1" customWidth="1"/>
  </cols>
  <sheetData>
    <row r="2" spans="1:7" ht="15">
      <c r="A2" s="162" t="s">
        <v>23</v>
      </c>
      <c r="B2" s="162"/>
      <c r="C2" s="162"/>
      <c r="D2" s="162"/>
      <c r="E2" s="162"/>
      <c r="F2" s="162"/>
      <c r="G2" s="162"/>
    </row>
    <row r="3" spans="1:7" ht="14.25" customHeight="1" thickBot="1">
      <c r="A3" s="2"/>
      <c r="B3" s="3"/>
      <c r="C3" s="4"/>
      <c r="D3" s="4"/>
      <c r="E3" s="5"/>
      <c r="F3" s="4"/>
      <c r="G3" s="58">
        <v>43552</v>
      </c>
    </row>
    <row r="4" spans="1:7" ht="13.5" thickTop="1">
      <c r="A4" s="163" t="s">
        <v>0</v>
      </c>
      <c r="B4" s="164"/>
      <c r="C4" s="6" t="s">
        <v>54</v>
      </c>
      <c r="D4" s="7"/>
      <c r="E4" s="8" t="s">
        <v>1</v>
      </c>
      <c r="F4" s="9" t="s">
        <v>34</v>
      </c>
      <c r="G4" s="10"/>
    </row>
    <row r="5" spans="1:9" ht="13.5" thickBot="1">
      <c r="A5" s="165" t="s">
        <v>2</v>
      </c>
      <c r="B5" s="166"/>
      <c r="C5" s="11"/>
      <c r="D5" s="12"/>
      <c r="E5" s="167"/>
      <c r="F5" s="167"/>
      <c r="G5" s="168"/>
      <c r="H5" s="67"/>
      <c r="I5" s="46"/>
    </row>
    <row r="6" spans="1:9" ht="13.5" thickTop="1">
      <c r="A6" s="41"/>
      <c r="B6" s="26"/>
      <c r="C6" s="42"/>
      <c r="D6" s="2"/>
      <c r="E6" s="43"/>
      <c r="F6" s="43"/>
      <c r="G6" s="43"/>
      <c r="H6" s="67"/>
      <c r="I6" s="46"/>
    </row>
    <row r="7" spans="1:9" ht="13.5" thickBot="1">
      <c r="A7" s="41"/>
      <c r="B7" s="26"/>
      <c r="C7" s="42"/>
      <c r="D7" s="2"/>
      <c r="E7" s="43"/>
      <c r="F7" s="43"/>
      <c r="G7" s="43"/>
      <c r="I7" s="46"/>
    </row>
    <row r="8" spans="1:9" s="70" customFormat="1" ht="20.1" customHeight="1" thickBot="1">
      <c r="A8" s="116" t="s">
        <v>9</v>
      </c>
      <c r="B8" s="117" t="s">
        <v>149</v>
      </c>
      <c r="C8" s="118" t="s">
        <v>154</v>
      </c>
      <c r="D8" s="119"/>
      <c r="E8" s="120"/>
      <c r="F8" s="121"/>
      <c r="G8" s="122"/>
      <c r="I8" s="71"/>
    </row>
    <row r="9" spans="1:7" s="40" customFormat="1" ht="11.25">
      <c r="A9" s="60" t="s">
        <v>3</v>
      </c>
      <c r="B9" s="61" t="s">
        <v>20</v>
      </c>
      <c r="C9" s="61" t="s">
        <v>4</v>
      </c>
      <c r="D9" s="61" t="s">
        <v>5</v>
      </c>
      <c r="E9" s="61" t="s">
        <v>6</v>
      </c>
      <c r="F9" s="61" t="s">
        <v>7</v>
      </c>
      <c r="G9" s="62" t="s">
        <v>8</v>
      </c>
    </row>
    <row r="10" spans="1:9" s="70" customFormat="1" ht="20.1" customHeight="1">
      <c r="A10" s="123" t="s">
        <v>9</v>
      </c>
      <c r="B10" s="124" t="s">
        <v>150</v>
      </c>
      <c r="C10" s="125" t="s">
        <v>64</v>
      </c>
      <c r="D10" s="126"/>
      <c r="E10" s="127" t="s">
        <v>16</v>
      </c>
      <c r="F10" s="128">
        <f>SUM(G12:G25)</f>
        <v>0</v>
      </c>
      <c r="G10" s="129"/>
      <c r="H10" s="72"/>
      <c r="I10" s="71"/>
    </row>
    <row r="11" spans="1:97" s="22" customFormat="1" ht="15" customHeight="1">
      <c r="A11" s="78"/>
      <c r="B11" s="169" t="s">
        <v>49</v>
      </c>
      <c r="C11" s="170"/>
      <c r="D11" s="170"/>
      <c r="E11" s="170"/>
      <c r="F11" s="170"/>
      <c r="G11" s="171"/>
      <c r="I11" s="47"/>
      <c r="AS11" s="22">
        <v>1</v>
      </c>
      <c r="AT11" s="22">
        <f aca="true" t="shared" si="0" ref="AT11">IF(AS11=1,G11,0)</f>
        <v>0</v>
      </c>
      <c r="AU11" s="22">
        <f aca="true" t="shared" si="1" ref="AU11">IF(AS11=2,G11,0)</f>
        <v>0</v>
      </c>
      <c r="AV11" s="22">
        <f aca="true" t="shared" si="2" ref="AV11">IF(AS11=3,G11,0)</f>
        <v>0</v>
      </c>
      <c r="AW11" s="22">
        <f aca="true" t="shared" si="3" ref="AW11">IF(AS11=4,G11,0)</f>
        <v>0</v>
      </c>
      <c r="AX11" s="22">
        <f aca="true" t="shared" si="4" ref="AX11">IF(AS11=5,G11,0)</f>
        <v>0</v>
      </c>
      <c r="BT11" s="23">
        <v>11</v>
      </c>
      <c r="BU11" s="23">
        <v>3</v>
      </c>
      <c r="CS11" s="22">
        <v>0</v>
      </c>
    </row>
    <row r="12" spans="1:97" s="22" customFormat="1" ht="15">
      <c r="A12" s="57">
        <v>1</v>
      </c>
      <c r="B12" s="65"/>
      <c r="C12" s="35" t="s">
        <v>28</v>
      </c>
      <c r="D12" s="66" t="s">
        <v>19</v>
      </c>
      <c r="E12" s="82">
        <v>8</v>
      </c>
      <c r="F12" s="172">
        <v>0</v>
      </c>
      <c r="G12" s="25">
        <f aca="true" t="shared" si="5" ref="G12:G19">E12*(F12+I12)</f>
        <v>0</v>
      </c>
      <c r="I12" s="47"/>
      <c r="AS12" s="22">
        <v>1</v>
      </c>
      <c r="AT12" s="22">
        <f aca="true" t="shared" si="6" ref="AT12:AT25">IF(AS12=1,G12,0)</f>
        <v>0</v>
      </c>
      <c r="AU12" s="22">
        <f aca="true" t="shared" si="7" ref="AU12:AU25">IF(AS12=2,G12,0)</f>
        <v>0</v>
      </c>
      <c r="AV12" s="22">
        <f aca="true" t="shared" si="8" ref="AV12:AV25">IF(AS12=3,G12,0)</f>
        <v>0</v>
      </c>
      <c r="AW12" s="22">
        <f aca="true" t="shared" si="9" ref="AW12:AW25">IF(AS12=4,G12,0)</f>
        <v>0</v>
      </c>
      <c r="AX12" s="22">
        <f aca="true" t="shared" si="10" ref="AX12:AX25">IF(AS12=5,G12,0)</f>
        <v>0</v>
      </c>
      <c r="BT12" s="23">
        <v>11</v>
      </c>
      <c r="BU12" s="23">
        <v>3</v>
      </c>
      <c r="CS12" s="22">
        <v>0</v>
      </c>
    </row>
    <row r="13" spans="1:97" s="22" customFormat="1" ht="15">
      <c r="A13" s="57">
        <v>2</v>
      </c>
      <c r="B13" s="34"/>
      <c r="C13" s="35" t="s">
        <v>48</v>
      </c>
      <c r="D13" s="20" t="s">
        <v>19</v>
      </c>
      <c r="E13" s="81">
        <v>2</v>
      </c>
      <c r="F13" s="172">
        <v>0</v>
      </c>
      <c r="G13" s="24">
        <f>E13*(F13+I13)</f>
        <v>0</v>
      </c>
      <c r="I13" s="47"/>
      <c r="AS13" s="22">
        <v>1</v>
      </c>
      <c r="AT13" s="22">
        <f>IF(AS13=1,G13,0)</f>
        <v>0</v>
      </c>
      <c r="AU13" s="22">
        <f>IF(AS13=2,G13,0)</f>
        <v>0</v>
      </c>
      <c r="AV13" s="22">
        <f>IF(AS13=3,G13,0)</f>
        <v>0</v>
      </c>
      <c r="AW13" s="22">
        <f>IF(AS13=4,G13,0)</f>
        <v>0</v>
      </c>
      <c r="AX13" s="22">
        <f>IF(AS13=5,G13,0)</f>
        <v>0</v>
      </c>
      <c r="BT13" s="23">
        <v>11</v>
      </c>
      <c r="BU13" s="23">
        <v>3</v>
      </c>
      <c r="CS13" s="22">
        <v>0</v>
      </c>
    </row>
    <row r="14" spans="1:97" s="22" customFormat="1" ht="22.5">
      <c r="A14" s="57">
        <v>3</v>
      </c>
      <c r="B14" s="34"/>
      <c r="C14" s="35" t="s">
        <v>31</v>
      </c>
      <c r="D14" s="20" t="s">
        <v>19</v>
      </c>
      <c r="E14" s="81">
        <v>2</v>
      </c>
      <c r="F14" s="172">
        <v>0</v>
      </c>
      <c r="G14" s="24">
        <f>E14*(F14+I14)</f>
        <v>0</v>
      </c>
      <c r="I14" s="47"/>
      <c r="AS14" s="22">
        <v>1</v>
      </c>
      <c r="AT14" s="22">
        <f>IF(AS14=1,G14,0)</f>
        <v>0</v>
      </c>
      <c r="AU14" s="22">
        <f>IF(AS14=2,G14,0)</f>
        <v>0</v>
      </c>
      <c r="AV14" s="22">
        <f>IF(AS14=3,G14,0)</f>
        <v>0</v>
      </c>
      <c r="AW14" s="22">
        <f>IF(AS14=4,G14,0)</f>
        <v>0</v>
      </c>
      <c r="AX14" s="22">
        <f>IF(AS14=5,G14,0)</f>
        <v>0</v>
      </c>
      <c r="BT14" s="23">
        <v>11</v>
      </c>
      <c r="BU14" s="23">
        <v>3</v>
      </c>
      <c r="CS14" s="22">
        <v>0</v>
      </c>
    </row>
    <row r="15" spans="1:97" s="22" customFormat="1" ht="15">
      <c r="A15" s="57">
        <v>4</v>
      </c>
      <c r="B15" s="34"/>
      <c r="C15" s="35" t="s">
        <v>92</v>
      </c>
      <c r="D15" s="20" t="s">
        <v>19</v>
      </c>
      <c r="E15" s="81">
        <v>42</v>
      </c>
      <c r="F15" s="172">
        <v>0</v>
      </c>
      <c r="G15" s="24">
        <f>E15*(F15+I15)</f>
        <v>0</v>
      </c>
      <c r="I15" s="47"/>
      <c r="AS15" s="22">
        <v>1</v>
      </c>
      <c r="AT15" s="22">
        <f>IF(AS15=1,G15,0)</f>
        <v>0</v>
      </c>
      <c r="AU15" s="22">
        <f>IF(AS15=2,G15,0)</f>
        <v>0</v>
      </c>
      <c r="AV15" s="22">
        <f>IF(AS15=3,G15,0)</f>
        <v>0</v>
      </c>
      <c r="AW15" s="22">
        <f>IF(AS15=4,G15,0)</f>
        <v>0</v>
      </c>
      <c r="AX15" s="22">
        <f>IF(AS15=5,G15,0)</f>
        <v>0</v>
      </c>
      <c r="BT15" s="23">
        <v>11</v>
      </c>
      <c r="BU15" s="23">
        <v>3</v>
      </c>
      <c r="CS15" s="22">
        <v>0</v>
      </c>
    </row>
    <row r="16" spans="1:97" s="22" customFormat="1" ht="22.5">
      <c r="A16" s="57">
        <v>5</v>
      </c>
      <c r="B16" s="75"/>
      <c r="C16" s="36" t="s">
        <v>93</v>
      </c>
      <c r="D16" s="66" t="s">
        <v>19</v>
      </c>
      <c r="E16" s="82">
        <v>20</v>
      </c>
      <c r="F16" s="172">
        <v>0</v>
      </c>
      <c r="G16" s="25">
        <f>E16*(F16+I16)</f>
        <v>0</v>
      </c>
      <c r="H16" s="68"/>
      <c r="I16" s="47"/>
      <c r="AS16" s="22">
        <v>1</v>
      </c>
      <c r="AT16" s="22">
        <f>IF(AS16=1,G16,0)</f>
        <v>0</v>
      </c>
      <c r="AU16" s="22">
        <f>IF(AS16=2,G16,0)</f>
        <v>0</v>
      </c>
      <c r="AV16" s="22">
        <f>IF(AS16=3,G16,0)</f>
        <v>0</v>
      </c>
      <c r="AW16" s="22">
        <f>IF(AS16=4,G16,0)</f>
        <v>0</v>
      </c>
      <c r="AX16" s="22">
        <f>IF(AS16=5,G16,0)</f>
        <v>0</v>
      </c>
      <c r="BT16" s="23">
        <v>11</v>
      </c>
      <c r="BU16" s="23">
        <v>3</v>
      </c>
      <c r="CS16" s="22">
        <v>0</v>
      </c>
    </row>
    <row r="17" spans="1:97" s="22" customFormat="1" ht="22.5">
      <c r="A17" s="57">
        <v>6</v>
      </c>
      <c r="B17" s="75"/>
      <c r="C17" s="36" t="s">
        <v>94</v>
      </c>
      <c r="D17" s="66" t="s">
        <v>19</v>
      </c>
      <c r="E17" s="82">
        <v>2</v>
      </c>
      <c r="F17" s="172">
        <v>0</v>
      </c>
      <c r="G17" s="25">
        <f>E17*(F17+I17)</f>
        <v>0</v>
      </c>
      <c r="H17" s="68"/>
      <c r="I17" s="47"/>
      <c r="AS17" s="22">
        <v>1</v>
      </c>
      <c r="AT17" s="22">
        <f>IF(AS17=1,G17,0)</f>
        <v>0</v>
      </c>
      <c r="AU17" s="22">
        <f>IF(AS17=2,G17,0)</f>
        <v>0</v>
      </c>
      <c r="AV17" s="22">
        <f>IF(AS17=3,G17,0)</f>
        <v>0</v>
      </c>
      <c r="AW17" s="22">
        <f>IF(AS17=4,G17,0)</f>
        <v>0</v>
      </c>
      <c r="AX17" s="22">
        <f>IF(AS17=5,G17,0)</f>
        <v>0</v>
      </c>
      <c r="BT17" s="23">
        <v>11</v>
      </c>
      <c r="BU17" s="23">
        <v>3</v>
      </c>
      <c r="CS17" s="22">
        <v>0</v>
      </c>
    </row>
    <row r="18" spans="1:97" s="22" customFormat="1" ht="15" customHeight="1">
      <c r="A18" s="57"/>
      <c r="B18" s="169" t="s">
        <v>50</v>
      </c>
      <c r="C18" s="170"/>
      <c r="D18" s="170"/>
      <c r="E18" s="170"/>
      <c r="F18" s="170"/>
      <c r="G18" s="171"/>
      <c r="I18" s="47"/>
      <c r="AS18" s="22">
        <v>1</v>
      </c>
      <c r="AT18" s="22">
        <f aca="true" t="shared" si="11" ref="AT18">IF(AS18=1,G18,0)</f>
        <v>0</v>
      </c>
      <c r="AU18" s="22">
        <f aca="true" t="shared" si="12" ref="AU18">IF(AS18=2,G18,0)</f>
        <v>0</v>
      </c>
      <c r="AV18" s="22">
        <f aca="true" t="shared" si="13" ref="AV18">IF(AS18=3,G18,0)</f>
        <v>0</v>
      </c>
      <c r="AW18" s="22">
        <f aca="true" t="shared" si="14" ref="AW18">IF(AS18=4,G18,0)</f>
        <v>0</v>
      </c>
      <c r="AX18" s="22">
        <f aca="true" t="shared" si="15" ref="AX18">IF(AS18=5,G18,0)</f>
        <v>0</v>
      </c>
      <c r="BT18" s="23">
        <v>11</v>
      </c>
      <c r="BU18" s="23">
        <v>3</v>
      </c>
      <c r="CS18" s="22">
        <v>0</v>
      </c>
    </row>
    <row r="19" spans="1:97" ht="15">
      <c r="A19" s="57">
        <v>7</v>
      </c>
      <c r="B19" s="75"/>
      <c r="C19" s="59" t="s">
        <v>76</v>
      </c>
      <c r="D19" s="55" t="s">
        <v>19</v>
      </c>
      <c r="E19" s="83">
        <v>2</v>
      </c>
      <c r="F19" s="172">
        <v>0</v>
      </c>
      <c r="G19" s="25">
        <f t="shared" si="5"/>
        <v>0</v>
      </c>
      <c r="I19" s="47"/>
      <c r="AS19" s="1">
        <v>1</v>
      </c>
      <c r="AT19" s="1">
        <f t="shared" si="6"/>
        <v>0</v>
      </c>
      <c r="AU19" s="1">
        <f t="shared" si="7"/>
        <v>0</v>
      </c>
      <c r="AV19" s="1">
        <f t="shared" si="8"/>
        <v>0</v>
      </c>
      <c r="AW19" s="1">
        <f t="shared" si="9"/>
        <v>0</v>
      </c>
      <c r="AX19" s="1">
        <f t="shared" si="10"/>
        <v>0</v>
      </c>
      <c r="BT19" s="17">
        <v>11</v>
      </c>
      <c r="BU19" s="17">
        <v>3</v>
      </c>
      <c r="CS19" s="1">
        <v>0</v>
      </c>
    </row>
    <row r="20" spans="1:97" ht="22.5">
      <c r="A20" s="78">
        <v>8</v>
      </c>
      <c r="B20" s="54"/>
      <c r="C20" s="59" t="s">
        <v>77</v>
      </c>
      <c r="D20" s="66" t="s">
        <v>19</v>
      </c>
      <c r="E20" s="82">
        <v>4</v>
      </c>
      <c r="F20" s="172">
        <v>0</v>
      </c>
      <c r="G20" s="56">
        <f aca="true" t="shared" si="16" ref="G20:G21">E20*(F20+I20)</f>
        <v>0</v>
      </c>
      <c r="I20" s="47"/>
      <c r="AS20" s="1">
        <v>1</v>
      </c>
      <c r="AT20" s="1">
        <f t="shared" si="6"/>
        <v>0</v>
      </c>
      <c r="AU20" s="1">
        <f t="shared" si="7"/>
        <v>0</v>
      </c>
      <c r="AV20" s="1">
        <f t="shared" si="8"/>
        <v>0</v>
      </c>
      <c r="AW20" s="1">
        <f t="shared" si="9"/>
        <v>0</v>
      </c>
      <c r="AX20" s="1">
        <f t="shared" si="10"/>
        <v>0</v>
      </c>
      <c r="BT20" s="17">
        <v>11</v>
      </c>
      <c r="BU20" s="17">
        <v>3</v>
      </c>
      <c r="CS20" s="1">
        <v>0</v>
      </c>
    </row>
    <row r="21" spans="1:97" ht="15">
      <c r="A21" s="57">
        <v>9</v>
      </c>
      <c r="B21" s="34"/>
      <c r="C21" s="35" t="s">
        <v>33</v>
      </c>
      <c r="D21" s="20" t="s">
        <v>19</v>
      </c>
      <c r="E21" s="81">
        <v>6</v>
      </c>
      <c r="F21" s="172">
        <v>0</v>
      </c>
      <c r="G21" s="24">
        <f t="shared" si="16"/>
        <v>0</v>
      </c>
      <c r="H21" s="79"/>
      <c r="I21" s="47"/>
      <c r="AS21" s="1">
        <v>1</v>
      </c>
      <c r="AT21" s="1">
        <f t="shared" si="6"/>
        <v>0</v>
      </c>
      <c r="AU21" s="1">
        <f t="shared" si="7"/>
        <v>0</v>
      </c>
      <c r="AV21" s="1">
        <f t="shared" si="8"/>
        <v>0</v>
      </c>
      <c r="AW21" s="1">
        <f t="shared" si="9"/>
        <v>0</v>
      </c>
      <c r="AX21" s="1">
        <f t="shared" si="10"/>
        <v>0</v>
      </c>
      <c r="BT21" s="17">
        <v>11</v>
      </c>
      <c r="BU21" s="17">
        <v>3</v>
      </c>
      <c r="CS21" s="1">
        <v>0</v>
      </c>
    </row>
    <row r="22" spans="1:97" ht="15">
      <c r="A22" s="78">
        <v>10</v>
      </c>
      <c r="B22" s="34"/>
      <c r="C22" s="35" t="s">
        <v>62</v>
      </c>
      <c r="D22" s="20" t="s">
        <v>19</v>
      </c>
      <c r="E22" s="81">
        <v>1</v>
      </c>
      <c r="F22" s="172">
        <v>0</v>
      </c>
      <c r="G22" s="24">
        <f aca="true" t="shared" si="17" ref="G22">E22*(F22+I22)</f>
        <v>0</v>
      </c>
      <c r="I22" s="47"/>
      <c r="AS22" s="1">
        <v>1</v>
      </c>
      <c r="AT22" s="1">
        <f aca="true" t="shared" si="18" ref="AT22">IF(AS22=1,G22,0)</f>
        <v>0</v>
      </c>
      <c r="AU22" s="1">
        <f aca="true" t="shared" si="19" ref="AU22">IF(AS22=2,G22,0)</f>
        <v>0</v>
      </c>
      <c r="AV22" s="1">
        <f aca="true" t="shared" si="20" ref="AV22">IF(AS22=3,G22,0)</f>
        <v>0</v>
      </c>
      <c r="AW22" s="1">
        <f aca="true" t="shared" si="21" ref="AW22">IF(AS22=4,G22,0)</f>
        <v>0</v>
      </c>
      <c r="AX22" s="1">
        <f aca="true" t="shared" si="22" ref="AX22">IF(AS22=5,G22,0)</f>
        <v>0</v>
      </c>
      <c r="BT22" s="17">
        <v>11</v>
      </c>
      <c r="BU22" s="17">
        <v>3</v>
      </c>
      <c r="CS22" s="1">
        <v>0</v>
      </c>
    </row>
    <row r="23" spans="1:97" s="22" customFormat="1" ht="22.5">
      <c r="A23" s="57">
        <v>11</v>
      </c>
      <c r="B23" s="14"/>
      <c r="C23" s="15" t="s">
        <v>82</v>
      </c>
      <c r="D23" s="20" t="s">
        <v>19</v>
      </c>
      <c r="E23" s="81">
        <v>40</v>
      </c>
      <c r="F23" s="172">
        <v>0</v>
      </c>
      <c r="G23" s="24">
        <f>E23*(F23+I23)</f>
        <v>0</v>
      </c>
      <c r="I23" s="47"/>
      <c r="AS23" s="22">
        <v>1</v>
      </c>
      <c r="AT23" s="22">
        <f t="shared" si="6"/>
        <v>0</v>
      </c>
      <c r="AU23" s="22">
        <f t="shared" si="7"/>
        <v>0</v>
      </c>
      <c r="AV23" s="22">
        <f t="shared" si="8"/>
        <v>0</v>
      </c>
      <c r="AW23" s="22">
        <f t="shared" si="9"/>
        <v>0</v>
      </c>
      <c r="AX23" s="22">
        <f t="shared" si="10"/>
        <v>0</v>
      </c>
      <c r="BT23" s="23">
        <v>11</v>
      </c>
      <c r="BU23" s="23">
        <v>3</v>
      </c>
      <c r="CS23" s="22">
        <v>0</v>
      </c>
    </row>
    <row r="24" spans="1:97" s="22" customFormat="1" ht="15">
      <c r="A24" s="78">
        <v>12</v>
      </c>
      <c r="B24" s="34"/>
      <c r="C24" s="35" t="s">
        <v>32</v>
      </c>
      <c r="D24" s="20" t="s">
        <v>19</v>
      </c>
      <c r="E24" s="81">
        <v>40</v>
      </c>
      <c r="F24" s="172">
        <v>0</v>
      </c>
      <c r="G24" s="24">
        <f aca="true" t="shared" si="23" ref="G24">E24*(F24+I24)</f>
        <v>0</v>
      </c>
      <c r="I24" s="47"/>
      <c r="AS24" s="22">
        <v>1</v>
      </c>
      <c r="AT24" s="22">
        <f t="shared" si="6"/>
        <v>0</v>
      </c>
      <c r="AU24" s="22">
        <f t="shared" si="7"/>
        <v>0</v>
      </c>
      <c r="AV24" s="22">
        <f t="shared" si="8"/>
        <v>0</v>
      </c>
      <c r="AW24" s="22">
        <f t="shared" si="9"/>
        <v>0</v>
      </c>
      <c r="AX24" s="22">
        <f t="shared" si="10"/>
        <v>0</v>
      </c>
      <c r="BT24" s="23">
        <v>11</v>
      </c>
      <c r="BU24" s="23">
        <v>3</v>
      </c>
      <c r="CS24" s="22">
        <v>0</v>
      </c>
    </row>
    <row r="25" spans="1:97" s="22" customFormat="1" ht="15">
      <c r="A25" s="13">
        <v>13</v>
      </c>
      <c r="B25" s="34"/>
      <c r="C25" s="87" t="s">
        <v>38</v>
      </c>
      <c r="D25" s="20" t="s">
        <v>19</v>
      </c>
      <c r="E25" s="81">
        <v>40</v>
      </c>
      <c r="F25" s="173">
        <v>0</v>
      </c>
      <c r="G25" s="24">
        <f aca="true" t="shared" si="24" ref="G25">E25*(F25+I25)</f>
        <v>0</v>
      </c>
      <c r="I25" s="47"/>
      <c r="AS25" s="22">
        <v>1</v>
      </c>
      <c r="AT25" s="22">
        <f t="shared" si="6"/>
        <v>0</v>
      </c>
      <c r="AU25" s="22">
        <f t="shared" si="7"/>
        <v>0</v>
      </c>
      <c r="AV25" s="22">
        <f t="shared" si="8"/>
        <v>0</v>
      </c>
      <c r="AW25" s="22">
        <f t="shared" si="9"/>
        <v>0</v>
      </c>
      <c r="AX25" s="22">
        <f t="shared" si="10"/>
        <v>0</v>
      </c>
      <c r="BT25" s="23">
        <v>11</v>
      </c>
      <c r="BU25" s="23">
        <v>3</v>
      </c>
      <c r="CS25" s="22">
        <v>0</v>
      </c>
    </row>
    <row r="26" spans="1:9" s="70" customFormat="1" ht="20.1" customHeight="1">
      <c r="A26" s="123" t="s">
        <v>9</v>
      </c>
      <c r="B26" s="124" t="s">
        <v>142</v>
      </c>
      <c r="C26" s="125" t="s">
        <v>15</v>
      </c>
      <c r="D26" s="126"/>
      <c r="E26" s="127" t="s">
        <v>16</v>
      </c>
      <c r="F26" s="128">
        <f>SUM(G27:G29)</f>
        <v>0</v>
      </c>
      <c r="G26" s="129"/>
      <c r="H26" s="72"/>
      <c r="I26" s="71"/>
    </row>
    <row r="27" spans="1:97" s="22" customFormat="1" ht="52.5" customHeight="1">
      <c r="A27" s="88">
        <v>14</v>
      </c>
      <c r="B27" s="89" t="s">
        <v>119</v>
      </c>
      <c r="C27" s="90" t="s">
        <v>85</v>
      </c>
      <c r="D27" s="55" t="s">
        <v>19</v>
      </c>
      <c r="E27" s="83">
        <v>1</v>
      </c>
      <c r="F27" s="175">
        <v>0</v>
      </c>
      <c r="G27" s="56">
        <f aca="true" t="shared" si="25" ref="G27:G29">E27*(F27+I27)</f>
        <v>0</v>
      </c>
      <c r="I27" s="47"/>
      <c r="J27" s="77"/>
      <c r="AS27" s="22">
        <v>1</v>
      </c>
      <c r="AT27" s="22">
        <f>IF(AS27=1,G27,0)</f>
        <v>0</v>
      </c>
      <c r="AU27" s="22">
        <f>IF(AS27=2,G27,0)</f>
        <v>0</v>
      </c>
      <c r="AV27" s="22">
        <f>IF(AS27=3,G27,0)</f>
        <v>0</v>
      </c>
      <c r="AW27" s="22">
        <f>IF(AS27=4,G27,0)</f>
        <v>0</v>
      </c>
      <c r="AX27" s="22">
        <f>IF(AS27=5,G27,0)</f>
        <v>0</v>
      </c>
      <c r="BT27" s="22">
        <v>11</v>
      </c>
      <c r="BU27" s="22">
        <v>3</v>
      </c>
      <c r="CS27" s="22">
        <v>0</v>
      </c>
    </row>
    <row r="28" spans="1:97" s="22" customFormat="1" ht="14.25" customHeight="1">
      <c r="A28" s="13">
        <v>15</v>
      </c>
      <c r="B28" s="76" t="s">
        <v>123</v>
      </c>
      <c r="C28" s="29" t="s">
        <v>61</v>
      </c>
      <c r="D28" s="20" t="s">
        <v>19</v>
      </c>
      <c r="E28" s="81">
        <v>1</v>
      </c>
      <c r="F28" s="172">
        <v>0</v>
      </c>
      <c r="G28" s="24">
        <f aca="true" t="shared" si="26" ref="G28">E28*(F28+I28)</f>
        <v>0</v>
      </c>
      <c r="I28" s="47"/>
      <c r="J28" s="77"/>
      <c r="AS28" s="22">
        <v>1</v>
      </c>
      <c r="AT28" s="22">
        <f>IF(AS28=1,G28,0)</f>
        <v>0</v>
      </c>
      <c r="AU28" s="22">
        <f>IF(AS28=2,G28,0)</f>
        <v>0</v>
      </c>
      <c r="AV28" s="22">
        <f>IF(AS28=3,G28,0)</f>
        <v>0</v>
      </c>
      <c r="AW28" s="22">
        <f>IF(AS28=4,G28,0)</f>
        <v>0</v>
      </c>
      <c r="AX28" s="22">
        <f>IF(AS28=5,G28,0)</f>
        <v>0</v>
      </c>
      <c r="BT28" s="22">
        <v>11</v>
      </c>
      <c r="BU28" s="22">
        <v>3</v>
      </c>
      <c r="CS28" s="22">
        <v>0</v>
      </c>
    </row>
    <row r="29" spans="1:97" s="31" customFormat="1" ht="36" customHeight="1">
      <c r="A29" s="13">
        <v>16</v>
      </c>
      <c r="B29" s="14" t="s">
        <v>123</v>
      </c>
      <c r="C29" s="29" t="s">
        <v>86</v>
      </c>
      <c r="D29" s="20" t="s">
        <v>19</v>
      </c>
      <c r="E29" s="84">
        <v>7</v>
      </c>
      <c r="F29" s="172">
        <v>0</v>
      </c>
      <c r="G29" s="30">
        <f t="shared" si="25"/>
        <v>0</v>
      </c>
      <c r="H29" s="80"/>
      <c r="I29" s="48"/>
      <c r="AS29" s="31">
        <v>1</v>
      </c>
      <c r="AT29" s="31">
        <f>IF(AS29=1,G29,0)</f>
        <v>0</v>
      </c>
      <c r="AU29" s="31">
        <f>IF(AS29=2,G29,0)</f>
        <v>0</v>
      </c>
      <c r="AV29" s="31">
        <f>IF(AS29=3,G29,0)</f>
        <v>0</v>
      </c>
      <c r="AW29" s="31">
        <f>IF(AS29=4,G29,0)</f>
        <v>0</v>
      </c>
      <c r="AX29" s="31">
        <f>IF(AS29=5,G29,0)</f>
        <v>0</v>
      </c>
      <c r="BT29" s="32">
        <v>11</v>
      </c>
      <c r="BU29" s="32">
        <v>3</v>
      </c>
      <c r="CS29" s="31">
        <v>0</v>
      </c>
    </row>
    <row r="30" spans="1:97" s="31" customFormat="1" ht="29.25" customHeight="1">
      <c r="A30" s="13">
        <v>17</v>
      </c>
      <c r="B30" s="14"/>
      <c r="C30" s="29" t="s">
        <v>124</v>
      </c>
      <c r="D30" s="20" t="s">
        <v>19</v>
      </c>
      <c r="E30" s="84">
        <v>1</v>
      </c>
      <c r="F30" s="172">
        <v>0</v>
      </c>
      <c r="G30" s="30">
        <f aca="true" t="shared" si="27" ref="G30">E30*(F30+I30)</f>
        <v>0</v>
      </c>
      <c r="H30" s="80"/>
      <c r="I30" s="48"/>
      <c r="AS30" s="31">
        <v>1</v>
      </c>
      <c r="AT30" s="31">
        <f>IF(AS30=1,G30,0)</f>
        <v>0</v>
      </c>
      <c r="AU30" s="31">
        <f>IF(AS30=2,G30,0)</f>
        <v>0</v>
      </c>
      <c r="AV30" s="31">
        <f>IF(AS30=3,G30,0)</f>
        <v>0</v>
      </c>
      <c r="AW30" s="31">
        <f>IF(AS30=4,G30,0)</f>
        <v>0</v>
      </c>
      <c r="AX30" s="31">
        <f>IF(AS30=5,G30,0)</f>
        <v>0</v>
      </c>
      <c r="BT30" s="32">
        <v>11</v>
      </c>
      <c r="BU30" s="32">
        <v>3</v>
      </c>
      <c r="CS30" s="31">
        <v>0</v>
      </c>
    </row>
    <row r="31" spans="1:9" s="70" customFormat="1" ht="20.1" customHeight="1">
      <c r="A31" s="123" t="s">
        <v>9</v>
      </c>
      <c r="B31" s="124" t="s">
        <v>151</v>
      </c>
      <c r="C31" s="125" t="s">
        <v>12</v>
      </c>
      <c r="D31" s="126"/>
      <c r="E31" s="127" t="s">
        <v>16</v>
      </c>
      <c r="F31" s="128">
        <f>SUM(G32:G40)</f>
        <v>0</v>
      </c>
      <c r="G31" s="129"/>
      <c r="H31" s="72"/>
      <c r="I31" s="71"/>
    </row>
    <row r="32" spans="1:97" ht="13.5" customHeight="1">
      <c r="A32" s="13">
        <v>18</v>
      </c>
      <c r="B32" s="14"/>
      <c r="C32" s="15" t="s">
        <v>95</v>
      </c>
      <c r="D32" s="20" t="s">
        <v>18</v>
      </c>
      <c r="E32" s="81">
        <v>2010</v>
      </c>
      <c r="F32" s="172">
        <v>0</v>
      </c>
      <c r="G32" s="33">
        <f aca="true" t="shared" si="28" ref="G32:G33">E32*(F32+I32)</f>
        <v>0</v>
      </c>
      <c r="I32" s="47"/>
      <c r="AS32" s="1">
        <v>1</v>
      </c>
      <c r="AT32" s="1">
        <f aca="true" t="shared" si="29" ref="AT32:AT40">IF(AS32=1,G32,0)</f>
        <v>0</v>
      </c>
      <c r="AU32" s="1">
        <f aca="true" t="shared" si="30" ref="AU32:AU40">IF(AS32=2,G32,0)</f>
        <v>0</v>
      </c>
      <c r="AV32" s="1">
        <f aca="true" t="shared" si="31" ref="AV32:AV40">IF(AS32=3,G32,0)</f>
        <v>0</v>
      </c>
      <c r="AW32" s="1">
        <f aca="true" t="shared" si="32" ref="AW32:AW40">IF(AS32=4,G32,0)</f>
        <v>0</v>
      </c>
      <c r="AX32" s="1">
        <f aca="true" t="shared" si="33" ref="AX32:AX40">IF(AS32=5,G32,0)</f>
        <v>0</v>
      </c>
      <c r="BT32" s="1">
        <v>1</v>
      </c>
      <c r="BU32" s="1">
        <v>0</v>
      </c>
      <c r="CS32" s="1">
        <v>2E-05</v>
      </c>
    </row>
    <row r="33" spans="1:97" ht="22.5">
      <c r="A33" s="13">
        <v>19</v>
      </c>
      <c r="B33" s="14"/>
      <c r="C33" s="15" t="s">
        <v>185</v>
      </c>
      <c r="D33" s="20" t="s">
        <v>19</v>
      </c>
      <c r="E33" s="81">
        <v>20</v>
      </c>
      <c r="F33" s="173">
        <v>0</v>
      </c>
      <c r="G33" s="24">
        <f t="shared" si="28"/>
        <v>0</v>
      </c>
      <c r="I33" s="47"/>
      <c r="AS33" s="1">
        <v>1</v>
      </c>
      <c r="AT33" s="1">
        <f t="shared" si="29"/>
        <v>0</v>
      </c>
      <c r="AU33" s="1">
        <f t="shared" si="30"/>
        <v>0</v>
      </c>
      <c r="AV33" s="1">
        <f t="shared" si="31"/>
        <v>0</v>
      </c>
      <c r="AW33" s="1">
        <f t="shared" si="32"/>
        <v>0</v>
      </c>
      <c r="AX33" s="1">
        <f t="shared" si="33"/>
        <v>0</v>
      </c>
      <c r="BT33" s="1">
        <v>1</v>
      </c>
      <c r="BU33" s="1">
        <v>0</v>
      </c>
      <c r="CS33" s="1">
        <v>2E-05</v>
      </c>
    </row>
    <row r="34" spans="1:97" ht="22.5">
      <c r="A34" s="13">
        <v>20</v>
      </c>
      <c r="B34" s="14"/>
      <c r="C34" s="15" t="s">
        <v>186</v>
      </c>
      <c r="D34" s="20" t="s">
        <v>19</v>
      </c>
      <c r="E34" s="81">
        <v>20</v>
      </c>
      <c r="F34" s="173">
        <v>0</v>
      </c>
      <c r="G34" s="24">
        <f aca="true" t="shared" si="34" ref="G34:G40">E34*(F34+I34)</f>
        <v>0</v>
      </c>
      <c r="I34" s="47"/>
      <c r="AS34" s="1">
        <v>1</v>
      </c>
      <c r="AT34" s="1">
        <f t="shared" si="29"/>
        <v>0</v>
      </c>
      <c r="AU34" s="1">
        <f t="shared" si="30"/>
        <v>0</v>
      </c>
      <c r="AV34" s="1">
        <f t="shared" si="31"/>
        <v>0</v>
      </c>
      <c r="AW34" s="1">
        <f t="shared" si="32"/>
        <v>0</v>
      </c>
      <c r="AX34" s="1">
        <f t="shared" si="33"/>
        <v>0</v>
      </c>
      <c r="BT34" s="1">
        <v>1</v>
      </c>
      <c r="BU34" s="1">
        <v>0</v>
      </c>
      <c r="CS34" s="1">
        <v>2E-05</v>
      </c>
    </row>
    <row r="35" spans="1:97" ht="22.5">
      <c r="A35" s="13">
        <v>21</v>
      </c>
      <c r="B35" s="14"/>
      <c r="C35" s="15" t="s">
        <v>187</v>
      </c>
      <c r="D35" s="20" t="s">
        <v>19</v>
      </c>
      <c r="E35" s="81">
        <v>10</v>
      </c>
      <c r="F35" s="173">
        <v>0</v>
      </c>
      <c r="G35" s="24">
        <f t="shared" si="34"/>
        <v>0</v>
      </c>
      <c r="I35" s="47"/>
      <c r="AS35" s="1">
        <v>1</v>
      </c>
      <c r="AT35" s="1">
        <f t="shared" si="29"/>
        <v>0</v>
      </c>
      <c r="AU35" s="1">
        <f t="shared" si="30"/>
        <v>0</v>
      </c>
      <c r="AV35" s="1">
        <f t="shared" si="31"/>
        <v>0</v>
      </c>
      <c r="AW35" s="1">
        <f t="shared" si="32"/>
        <v>0</v>
      </c>
      <c r="AX35" s="1">
        <f t="shared" si="33"/>
        <v>0</v>
      </c>
      <c r="BT35" s="1">
        <v>1</v>
      </c>
      <c r="BU35" s="1">
        <v>0</v>
      </c>
      <c r="CS35" s="1">
        <v>2E-05</v>
      </c>
    </row>
    <row r="36" spans="1:9" ht="15">
      <c r="A36" s="13">
        <v>22</v>
      </c>
      <c r="B36" s="14"/>
      <c r="C36" s="86" t="s">
        <v>112</v>
      </c>
      <c r="D36" s="20" t="s">
        <v>18</v>
      </c>
      <c r="E36" s="81">
        <v>95</v>
      </c>
      <c r="F36" s="173">
        <v>0</v>
      </c>
      <c r="G36" s="24">
        <f aca="true" t="shared" si="35" ref="G36:G39">E36*(F36+I36)</f>
        <v>0</v>
      </c>
      <c r="I36" s="47"/>
    </row>
    <row r="37" spans="1:9" ht="15">
      <c r="A37" s="13">
        <v>23</v>
      </c>
      <c r="B37" s="14"/>
      <c r="C37" s="86" t="s">
        <v>113</v>
      </c>
      <c r="D37" s="20" t="s">
        <v>18</v>
      </c>
      <c r="E37" s="81">
        <v>20</v>
      </c>
      <c r="F37" s="173">
        <v>0</v>
      </c>
      <c r="G37" s="24">
        <f t="shared" si="35"/>
        <v>0</v>
      </c>
      <c r="I37" s="47"/>
    </row>
    <row r="38" spans="1:9" ht="15">
      <c r="A38" s="13">
        <v>24</v>
      </c>
      <c r="B38" s="14"/>
      <c r="C38" s="86" t="s">
        <v>183</v>
      </c>
      <c r="D38" s="20" t="s">
        <v>18</v>
      </c>
      <c r="E38" s="81">
        <v>114</v>
      </c>
      <c r="F38" s="173">
        <v>0</v>
      </c>
      <c r="G38" s="24">
        <f t="shared" si="35"/>
        <v>0</v>
      </c>
      <c r="I38" s="47"/>
    </row>
    <row r="39" spans="1:9" ht="15">
      <c r="A39" s="13">
        <v>25</v>
      </c>
      <c r="B39" s="14"/>
      <c r="C39" s="86" t="s">
        <v>114</v>
      </c>
      <c r="D39" s="20" t="s">
        <v>18</v>
      </c>
      <c r="E39" s="81">
        <v>190</v>
      </c>
      <c r="F39" s="173">
        <v>0</v>
      </c>
      <c r="G39" s="24">
        <f t="shared" si="35"/>
        <v>0</v>
      </c>
      <c r="I39" s="47"/>
    </row>
    <row r="40" spans="1:97" ht="15" customHeight="1">
      <c r="A40" s="13">
        <v>26</v>
      </c>
      <c r="B40" s="14"/>
      <c r="C40" s="15" t="s">
        <v>109</v>
      </c>
      <c r="D40" s="20" t="s">
        <v>106</v>
      </c>
      <c r="E40" s="81">
        <v>1</v>
      </c>
      <c r="F40" s="173">
        <v>0</v>
      </c>
      <c r="G40" s="24">
        <f t="shared" si="34"/>
        <v>0</v>
      </c>
      <c r="I40" s="47"/>
      <c r="AS40" s="1">
        <v>1</v>
      </c>
      <c r="AT40" s="1">
        <f t="shared" si="29"/>
        <v>0</v>
      </c>
      <c r="AU40" s="1">
        <f t="shared" si="30"/>
        <v>0</v>
      </c>
      <c r="AV40" s="1">
        <f t="shared" si="31"/>
        <v>0</v>
      </c>
      <c r="AW40" s="1">
        <f t="shared" si="32"/>
        <v>0</v>
      </c>
      <c r="AX40" s="1">
        <f t="shared" si="33"/>
        <v>0</v>
      </c>
      <c r="BT40" s="1">
        <v>11</v>
      </c>
      <c r="BU40" s="1">
        <v>3</v>
      </c>
      <c r="CS40" s="1">
        <v>0</v>
      </c>
    </row>
    <row r="41" spans="1:9" s="70" customFormat="1" ht="20.1" customHeight="1">
      <c r="A41" s="123" t="s">
        <v>9</v>
      </c>
      <c r="B41" s="124" t="s">
        <v>139</v>
      </c>
      <c r="C41" s="125" t="s">
        <v>13</v>
      </c>
      <c r="D41" s="126"/>
      <c r="E41" s="127" t="s">
        <v>16</v>
      </c>
      <c r="F41" s="128">
        <f>SUM(G42:G68)</f>
        <v>0</v>
      </c>
      <c r="G41" s="129"/>
      <c r="H41" s="73"/>
      <c r="I41" s="71"/>
    </row>
    <row r="42" spans="1:9" s="22" customFormat="1" ht="15">
      <c r="A42" s="13">
        <v>27</v>
      </c>
      <c r="B42" s="14"/>
      <c r="C42" s="15" t="s">
        <v>63</v>
      </c>
      <c r="D42" s="20" t="s">
        <v>19</v>
      </c>
      <c r="E42" s="81">
        <v>8</v>
      </c>
      <c r="F42" s="173">
        <v>0</v>
      </c>
      <c r="G42" s="24">
        <f aca="true" t="shared" si="36" ref="G42:G54">E42*(F42+I42)</f>
        <v>0</v>
      </c>
      <c r="I42" s="47"/>
    </row>
    <row r="43" spans="1:9" s="22" customFormat="1" ht="22.5">
      <c r="A43" s="13">
        <v>28</v>
      </c>
      <c r="B43" s="14"/>
      <c r="C43" s="15" t="s">
        <v>65</v>
      </c>
      <c r="D43" s="20" t="s">
        <v>19</v>
      </c>
      <c r="E43" s="81">
        <v>2</v>
      </c>
      <c r="F43" s="172">
        <v>0</v>
      </c>
      <c r="G43" s="24">
        <f t="shared" si="36"/>
        <v>0</v>
      </c>
      <c r="I43" s="47"/>
    </row>
    <row r="44" spans="1:9" s="22" customFormat="1" ht="15">
      <c r="A44" s="13">
        <v>29</v>
      </c>
      <c r="B44" s="14"/>
      <c r="C44" s="15" t="s">
        <v>71</v>
      </c>
      <c r="D44" s="20" t="s">
        <v>19</v>
      </c>
      <c r="E44" s="81">
        <v>2</v>
      </c>
      <c r="F44" s="173">
        <v>0</v>
      </c>
      <c r="G44" s="24">
        <f t="shared" si="36"/>
        <v>0</v>
      </c>
      <c r="I44" s="47"/>
    </row>
    <row r="45" spans="1:9" s="22" customFormat="1" ht="22.5">
      <c r="A45" s="13">
        <v>30</v>
      </c>
      <c r="B45" s="14"/>
      <c r="C45" s="15" t="s">
        <v>72</v>
      </c>
      <c r="D45" s="20" t="s">
        <v>19</v>
      </c>
      <c r="E45" s="81">
        <v>42</v>
      </c>
      <c r="F45" s="173">
        <v>0</v>
      </c>
      <c r="G45" s="24">
        <f t="shared" si="36"/>
        <v>0</v>
      </c>
      <c r="I45" s="47"/>
    </row>
    <row r="46" spans="1:9" s="22" customFormat="1" ht="22.5">
      <c r="A46" s="13">
        <v>31</v>
      </c>
      <c r="B46" s="14"/>
      <c r="C46" s="15" t="s">
        <v>73</v>
      </c>
      <c r="D46" s="20" t="s">
        <v>19</v>
      </c>
      <c r="E46" s="81">
        <v>20</v>
      </c>
      <c r="F46" s="173">
        <v>0</v>
      </c>
      <c r="G46" s="24">
        <f aca="true" t="shared" si="37" ref="G46">E46*(F46+I46)</f>
        <v>0</v>
      </c>
      <c r="I46" s="47"/>
    </row>
    <row r="47" spans="1:9" s="22" customFormat="1" ht="22.5">
      <c r="A47" s="13">
        <v>32</v>
      </c>
      <c r="B47" s="14"/>
      <c r="C47" s="15" t="s">
        <v>74</v>
      </c>
      <c r="D47" s="20" t="s">
        <v>19</v>
      </c>
      <c r="E47" s="81">
        <v>2</v>
      </c>
      <c r="F47" s="173">
        <v>0</v>
      </c>
      <c r="G47" s="24">
        <f aca="true" t="shared" si="38" ref="G47">E47*(F47+I47)</f>
        <v>0</v>
      </c>
      <c r="I47" s="47"/>
    </row>
    <row r="48" spans="1:9" s="22" customFormat="1" ht="15">
      <c r="A48" s="13">
        <v>33</v>
      </c>
      <c r="B48" s="14"/>
      <c r="C48" s="15" t="s">
        <v>78</v>
      </c>
      <c r="D48" s="20" t="s">
        <v>19</v>
      </c>
      <c r="E48" s="81">
        <v>2</v>
      </c>
      <c r="F48" s="173">
        <v>0</v>
      </c>
      <c r="G48" s="24">
        <f t="shared" si="36"/>
        <v>0</v>
      </c>
      <c r="I48" s="47"/>
    </row>
    <row r="49" spans="1:9" s="22" customFormat="1" ht="15">
      <c r="A49" s="13">
        <v>34</v>
      </c>
      <c r="B49" s="14"/>
      <c r="C49" s="15" t="s">
        <v>79</v>
      </c>
      <c r="D49" s="20" t="s">
        <v>19</v>
      </c>
      <c r="E49" s="81">
        <v>3</v>
      </c>
      <c r="F49" s="173">
        <v>0</v>
      </c>
      <c r="G49" s="24">
        <f t="shared" si="36"/>
        <v>0</v>
      </c>
      <c r="I49" s="47"/>
    </row>
    <row r="50" spans="1:9" s="22" customFormat="1" ht="15">
      <c r="A50" s="13">
        <v>35</v>
      </c>
      <c r="B50" s="14"/>
      <c r="C50" s="15" t="s">
        <v>80</v>
      </c>
      <c r="D50" s="20" t="s">
        <v>19</v>
      </c>
      <c r="E50" s="81">
        <v>5</v>
      </c>
      <c r="F50" s="173">
        <v>0</v>
      </c>
      <c r="G50" s="24">
        <f t="shared" si="36"/>
        <v>0</v>
      </c>
      <c r="I50" s="47"/>
    </row>
    <row r="51" spans="1:9" s="22" customFormat="1" ht="15">
      <c r="A51" s="13">
        <v>36</v>
      </c>
      <c r="B51" s="14"/>
      <c r="C51" s="15" t="s">
        <v>81</v>
      </c>
      <c r="D51" s="20" t="s">
        <v>19</v>
      </c>
      <c r="E51" s="81">
        <v>1</v>
      </c>
      <c r="F51" s="173">
        <v>0</v>
      </c>
      <c r="G51" s="24">
        <f t="shared" si="36"/>
        <v>0</v>
      </c>
      <c r="I51" s="47"/>
    </row>
    <row r="52" spans="1:9" s="22" customFormat="1" ht="15">
      <c r="A52" s="13">
        <v>37</v>
      </c>
      <c r="B52" s="14"/>
      <c r="C52" s="74" t="s">
        <v>39</v>
      </c>
      <c r="D52" s="20"/>
      <c r="E52" s="21">
        <v>0</v>
      </c>
      <c r="F52" s="173"/>
      <c r="G52" s="24">
        <f t="shared" si="36"/>
        <v>0</v>
      </c>
      <c r="I52" s="47"/>
    </row>
    <row r="53" spans="1:9" s="22" customFormat="1" ht="15">
      <c r="A53" s="13">
        <v>38</v>
      </c>
      <c r="B53" s="14"/>
      <c r="C53" s="15" t="s">
        <v>40</v>
      </c>
      <c r="D53" s="20" t="s">
        <v>19</v>
      </c>
      <c r="E53" s="81">
        <v>40</v>
      </c>
      <c r="F53" s="173">
        <v>0</v>
      </c>
      <c r="G53" s="24">
        <f t="shared" si="36"/>
        <v>0</v>
      </c>
      <c r="I53" s="47"/>
    </row>
    <row r="54" spans="1:9" s="22" customFormat="1" ht="15">
      <c r="A54" s="13">
        <v>39</v>
      </c>
      <c r="B54" s="14"/>
      <c r="C54" s="15" t="s">
        <v>41</v>
      </c>
      <c r="D54" s="20" t="s">
        <v>19</v>
      </c>
      <c r="E54" s="81">
        <v>40</v>
      </c>
      <c r="F54" s="173">
        <v>0</v>
      </c>
      <c r="G54" s="24">
        <f t="shared" si="36"/>
        <v>0</v>
      </c>
      <c r="I54" s="47"/>
    </row>
    <row r="55" spans="1:9" s="22" customFormat="1" ht="15">
      <c r="A55" s="13">
        <v>40</v>
      </c>
      <c r="B55" s="14"/>
      <c r="C55" s="15" t="s">
        <v>35</v>
      </c>
      <c r="D55" s="20" t="s">
        <v>19</v>
      </c>
      <c r="E55" s="81">
        <v>40</v>
      </c>
      <c r="F55" s="172">
        <v>0</v>
      </c>
      <c r="G55" s="24">
        <f>E55*(F55+I55)</f>
        <v>0</v>
      </c>
      <c r="I55" s="47"/>
    </row>
    <row r="56" spans="1:9" s="22" customFormat="1" ht="15">
      <c r="A56" s="13">
        <v>41</v>
      </c>
      <c r="B56" s="14"/>
      <c r="C56" s="15" t="s">
        <v>83</v>
      </c>
      <c r="D56" s="20" t="s">
        <v>19</v>
      </c>
      <c r="E56" s="81">
        <v>40</v>
      </c>
      <c r="F56" s="173">
        <v>0</v>
      </c>
      <c r="G56" s="24">
        <f aca="true" t="shared" si="39" ref="G56">E56*(F56+I56)</f>
        <v>0</v>
      </c>
      <c r="I56" s="47"/>
    </row>
    <row r="57" spans="1:97" ht="15">
      <c r="A57" s="13">
        <v>42</v>
      </c>
      <c r="B57" s="14"/>
      <c r="C57" s="37" t="s">
        <v>36</v>
      </c>
      <c r="D57" s="16" t="s">
        <v>84</v>
      </c>
      <c r="E57" s="81">
        <v>2</v>
      </c>
      <c r="F57" s="173">
        <v>0</v>
      </c>
      <c r="G57" s="24">
        <f aca="true" t="shared" si="40" ref="G57">E57*(F57+I57)</f>
        <v>0</v>
      </c>
      <c r="I57" s="47"/>
      <c r="AS57" s="1">
        <v>1</v>
      </c>
      <c r="AT57" s="1">
        <f>IF(AS57=1,G57,0)</f>
        <v>0</v>
      </c>
      <c r="AU57" s="1">
        <f>IF(AS57=2,G57,0)</f>
        <v>0</v>
      </c>
      <c r="AV57" s="1">
        <f>IF(AS57=3,G57,0)</f>
        <v>0</v>
      </c>
      <c r="AW57" s="1">
        <f>IF(AS57=4,G57,0)</f>
        <v>0</v>
      </c>
      <c r="AX57" s="1">
        <f>IF(AS57=5,G57,0)</f>
        <v>0</v>
      </c>
      <c r="BT57" s="1">
        <v>11</v>
      </c>
      <c r="BU57" s="1">
        <v>3</v>
      </c>
      <c r="CS57" s="1">
        <v>0</v>
      </c>
    </row>
    <row r="58" spans="1:9" ht="15">
      <c r="A58" s="13">
        <v>43</v>
      </c>
      <c r="B58" s="14"/>
      <c r="C58" s="37" t="s">
        <v>88</v>
      </c>
      <c r="D58" s="16" t="s">
        <v>19</v>
      </c>
      <c r="E58" s="81">
        <v>1</v>
      </c>
      <c r="F58" s="173">
        <v>0</v>
      </c>
      <c r="G58" s="24">
        <f aca="true" t="shared" si="41" ref="G58:G68">E58*(F58+I58)</f>
        <v>0</v>
      </c>
      <c r="I58" s="47"/>
    </row>
    <row r="59" spans="1:9" ht="15">
      <c r="A59" s="13">
        <v>44</v>
      </c>
      <c r="B59" s="14"/>
      <c r="C59" s="37" t="s">
        <v>89</v>
      </c>
      <c r="D59" s="16" t="s">
        <v>19</v>
      </c>
      <c r="E59" s="81">
        <v>1</v>
      </c>
      <c r="F59" s="173">
        <v>0</v>
      </c>
      <c r="G59" s="24">
        <f t="shared" si="41"/>
        <v>0</v>
      </c>
      <c r="I59" s="47"/>
    </row>
    <row r="60" spans="1:9" ht="15">
      <c r="A60" s="13">
        <v>45</v>
      </c>
      <c r="B60" s="14"/>
      <c r="C60" s="37" t="s">
        <v>90</v>
      </c>
      <c r="D60" s="16" t="s">
        <v>19</v>
      </c>
      <c r="E60" s="81">
        <v>7</v>
      </c>
      <c r="F60" s="173">
        <v>0</v>
      </c>
      <c r="G60" s="24">
        <f t="shared" si="41"/>
        <v>0</v>
      </c>
      <c r="I60" s="47"/>
    </row>
    <row r="61" spans="1:9" ht="15">
      <c r="A61" s="13">
        <v>46</v>
      </c>
      <c r="B61" s="14"/>
      <c r="C61" s="37" t="s">
        <v>97</v>
      </c>
      <c r="D61" s="16" t="s">
        <v>18</v>
      </c>
      <c r="E61" s="81">
        <v>2010</v>
      </c>
      <c r="F61" s="173">
        <v>0</v>
      </c>
      <c r="G61" s="24">
        <f t="shared" si="41"/>
        <v>0</v>
      </c>
      <c r="I61" s="47"/>
    </row>
    <row r="62" spans="1:9" ht="15">
      <c r="A62" s="13">
        <v>47</v>
      </c>
      <c r="B62" s="14"/>
      <c r="C62" s="15" t="s">
        <v>103</v>
      </c>
      <c r="D62" s="20" t="s">
        <v>19</v>
      </c>
      <c r="E62" s="81">
        <v>20</v>
      </c>
      <c r="F62" s="173">
        <v>0</v>
      </c>
      <c r="G62" s="24">
        <f aca="true" t="shared" si="42" ref="G62:G63">E62*(F62+I62)</f>
        <v>0</v>
      </c>
      <c r="I62" s="47"/>
    </row>
    <row r="63" spans="1:9" ht="15">
      <c r="A63" s="13">
        <v>48</v>
      </c>
      <c r="B63" s="14"/>
      <c r="C63" s="15" t="s">
        <v>104</v>
      </c>
      <c r="D63" s="20" t="s">
        <v>19</v>
      </c>
      <c r="E63" s="81">
        <v>20</v>
      </c>
      <c r="F63" s="173">
        <v>0</v>
      </c>
      <c r="G63" s="24">
        <f t="shared" si="42"/>
        <v>0</v>
      </c>
      <c r="I63" s="47"/>
    </row>
    <row r="64" spans="1:9" ht="15">
      <c r="A64" s="13">
        <v>49</v>
      </c>
      <c r="B64" s="14"/>
      <c r="C64" s="15" t="s">
        <v>105</v>
      </c>
      <c r="D64" s="16" t="s">
        <v>19</v>
      </c>
      <c r="E64" s="81">
        <v>10</v>
      </c>
      <c r="F64" s="173">
        <v>0</v>
      </c>
      <c r="G64" s="24">
        <f t="shared" si="41"/>
        <v>0</v>
      </c>
      <c r="I64" s="47"/>
    </row>
    <row r="65" spans="1:9" ht="15">
      <c r="A65" s="13">
        <v>50</v>
      </c>
      <c r="B65" s="14"/>
      <c r="C65" s="86" t="s">
        <v>115</v>
      </c>
      <c r="D65" s="20" t="s">
        <v>18</v>
      </c>
      <c r="E65" s="81">
        <v>95</v>
      </c>
      <c r="F65" s="173">
        <v>0</v>
      </c>
      <c r="G65" s="24">
        <f t="shared" si="41"/>
        <v>0</v>
      </c>
      <c r="I65" s="47"/>
    </row>
    <row r="66" spans="1:9" ht="15">
      <c r="A66" s="13">
        <v>51</v>
      </c>
      <c r="B66" s="14"/>
      <c r="C66" s="86" t="s">
        <v>116</v>
      </c>
      <c r="D66" s="20" t="s">
        <v>18</v>
      </c>
      <c r="E66" s="81">
        <v>20</v>
      </c>
      <c r="F66" s="173">
        <v>0</v>
      </c>
      <c r="G66" s="24">
        <f t="shared" si="41"/>
        <v>0</v>
      </c>
      <c r="I66" s="47"/>
    </row>
    <row r="67" spans="1:9" ht="15">
      <c r="A67" s="13">
        <v>52</v>
      </c>
      <c r="B67" s="14"/>
      <c r="C67" s="86" t="s">
        <v>184</v>
      </c>
      <c r="D67" s="20" t="s">
        <v>18</v>
      </c>
      <c r="E67" s="81">
        <v>114</v>
      </c>
      <c r="F67" s="173">
        <v>0</v>
      </c>
      <c r="G67" s="24">
        <f t="shared" si="41"/>
        <v>0</v>
      </c>
      <c r="I67" s="47"/>
    </row>
    <row r="68" spans="1:9" ht="15">
      <c r="A68" s="13">
        <v>53</v>
      </c>
      <c r="B68" s="14"/>
      <c r="C68" s="86" t="s">
        <v>117</v>
      </c>
      <c r="D68" s="20" t="s">
        <v>18</v>
      </c>
      <c r="E68" s="81">
        <v>190</v>
      </c>
      <c r="F68" s="173">
        <v>0</v>
      </c>
      <c r="G68" s="24">
        <f t="shared" si="41"/>
        <v>0</v>
      </c>
      <c r="I68" s="47"/>
    </row>
    <row r="69" spans="1:9" s="70" customFormat="1" ht="20.1" customHeight="1">
      <c r="A69" s="123" t="s">
        <v>9</v>
      </c>
      <c r="B69" s="124" t="s">
        <v>152</v>
      </c>
      <c r="C69" s="125" t="s">
        <v>14</v>
      </c>
      <c r="D69" s="126"/>
      <c r="E69" s="127" t="s">
        <v>16</v>
      </c>
      <c r="F69" s="128">
        <f>SUM(G70:G75)</f>
        <v>0</v>
      </c>
      <c r="G69" s="129"/>
      <c r="H69" s="73"/>
      <c r="I69" s="71"/>
    </row>
    <row r="70" spans="1:97" s="22" customFormat="1" ht="22.5">
      <c r="A70" s="13">
        <v>54</v>
      </c>
      <c r="B70" s="14"/>
      <c r="C70" s="15" t="s">
        <v>91</v>
      </c>
      <c r="D70" s="20" t="s">
        <v>19</v>
      </c>
      <c r="E70" s="81">
        <v>42</v>
      </c>
      <c r="F70" s="173">
        <v>0</v>
      </c>
      <c r="G70" s="24">
        <f aca="true" t="shared" si="43" ref="G70:G74">E70*(F70+I70)</f>
        <v>0</v>
      </c>
      <c r="H70" s="49"/>
      <c r="I70" s="47"/>
      <c r="AS70" s="22">
        <v>1</v>
      </c>
      <c r="AT70" s="22">
        <f>IF(AS70=1,G70,0)</f>
        <v>0</v>
      </c>
      <c r="AU70" s="22">
        <f>IF(AS70=2,G70,0)</f>
        <v>0</v>
      </c>
      <c r="AV70" s="22">
        <f>IF(AS70=3,G70,0)</f>
        <v>0</v>
      </c>
      <c r="AW70" s="22">
        <f>IF(AS70=4,G70,0)</f>
        <v>0</v>
      </c>
      <c r="AX70" s="22">
        <f>IF(AS70=5,G70,0)</f>
        <v>0</v>
      </c>
      <c r="BT70" s="23">
        <v>1</v>
      </c>
      <c r="BU70" s="23">
        <v>1</v>
      </c>
      <c r="CS70" s="22">
        <v>0</v>
      </c>
    </row>
    <row r="71" spans="1:97" ht="15">
      <c r="A71" s="13">
        <v>55</v>
      </c>
      <c r="B71" s="14"/>
      <c r="C71" s="15" t="s">
        <v>107</v>
      </c>
      <c r="D71" s="16" t="s">
        <v>19</v>
      </c>
      <c r="E71" s="85">
        <v>1</v>
      </c>
      <c r="F71" s="174">
        <v>0</v>
      </c>
      <c r="G71" s="24">
        <f t="shared" si="43"/>
        <v>0</v>
      </c>
      <c r="H71" s="49"/>
      <c r="I71" s="47"/>
      <c r="AS71" s="1">
        <v>1</v>
      </c>
      <c r="AT71" s="1">
        <f>IF(AS71=1,G71,0)</f>
        <v>0</v>
      </c>
      <c r="AU71" s="1">
        <f>IF(AS71=2,G71,0)</f>
        <v>0</v>
      </c>
      <c r="AV71" s="1">
        <f>IF(AS71=3,G71,0)</f>
        <v>0</v>
      </c>
      <c r="AW71" s="1">
        <f>IF(AS71=4,G71,0)</f>
        <v>0</v>
      </c>
      <c r="AX71" s="1">
        <f>IF(AS71=5,G71,0)</f>
        <v>0</v>
      </c>
      <c r="BT71" s="17">
        <v>1</v>
      </c>
      <c r="BU71" s="17">
        <v>0</v>
      </c>
      <c r="CS71" s="1">
        <v>0</v>
      </c>
    </row>
    <row r="72" spans="1:97" s="22" customFormat="1" ht="15">
      <c r="A72" s="13">
        <v>56</v>
      </c>
      <c r="B72" s="14"/>
      <c r="C72" s="38" t="s">
        <v>108</v>
      </c>
      <c r="D72" s="20" t="s">
        <v>19</v>
      </c>
      <c r="E72" s="81">
        <v>1</v>
      </c>
      <c r="F72" s="173">
        <v>0</v>
      </c>
      <c r="G72" s="24">
        <f>E72*(F72+I72)</f>
        <v>0</v>
      </c>
      <c r="I72" s="47"/>
      <c r="AS72" s="22">
        <v>1</v>
      </c>
      <c r="AT72" s="22">
        <f>IF(AS72=1,G72,0)</f>
        <v>0</v>
      </c>
      <c r="AU72" s="22">
        <f>IF(AS72=2,G72,0)</f>
        <v>0</v>
      </c>
      <c r="AV72" s="22">
        <f>IF(AS72=3,G72,0)</f>
        <v>0</v>
      </c>
      <c r="AW72" s="22">
        <f>IF(AS72=4,G72,0)</f>
        <v>0</v>
      </c>
      <c r="AX72" s="22">
        <f>IF(AS72=5,G72,0)</f>
        <v>0</v>
      </c>
      <c r="BT72" s="22">
        <v>11</v>
      </c>
      <c r="BU72" s="22">
        <v>3</v>
      </c>
      <c r="CS72" s="22">
        <v>0</v>
      </c>
    </row>
    <row r="73" spans="1:97" ht="15">
      <c r="A73" s="13">
        <v>57</v>
      </c>
      <c r="B73" s="34"/>
      <c r="C73" s="45" t="s">
        <v>118</v>
      </c>
      <c r="D73" s="16" t="s">
        <v>19</v>
      </c>
      <c r="E73" s="85">
        <v>1</v>
      </c>
      <c r="F73" s="174">
        <v>0</v>
      </c>
      <c r="G73" s="24">
        <f t="shared" si="43"/>
        <v>0</v>
      </c>
      <c r="H73" s="49"/>
      <c r="I73" s="47"/>
      <c r="AS73" s="1">
        <v>1</v>
      </c>
      <c r="AT73" s="1">
        <f>IF(AS73=1,G73,0)</f>
        <v>0</v>
      </c>
      <c r="AU73" s="1">
        <f>IF(AS73=2,G73,0)</f>
        <v>0</v>
      </c>
      <c r="AV73" s="1">
        <f>IF(AS73=3,G73,0)</f>
        <v>0</v>
      </c>
      <c r="AW73" s="1">
        <f>IF(AS73=4,G73,0)</f>
        <v>0</v>
      </c>
      <c r="AX73" s="1">
        <f>IF(AS73=5,G73,0)</f>
        <v>0</v>
      </c>
      <c r="BT73" s="17">
        <v>1</v>
      </c>
      <c r="BU73" s="17">
        <v>1</v>
      </c>
      <c r="CS73" s="1">
        <v>0.21252</v>
      </c>
    </row>
    <row r="74" spans="1:97" ht="15">
      <c r="A74" s="13">
        <v>58</v>
      </c>
      <c r="B74" s="34"/>
      <c r="C74" s="45" t="s">
        <v>111</v>
      </c>
      <c r="D74" s="16" t="s">
        <v>19</v>
      </c>
      <c r="E74" s="85">
        <v>1</v>
      </c>
      <c r="F74" s="174">
        <v>0</v>
      </c>
      <c r="G74" s="24">
        <f t="shared" si="43"/>
        <v>0</v>
      </c>
      <c r="H74" s="49"/>
      <c r="I74" s="47"/>
      <c r="AS74" s="1">
        <v>1</v>
      </c>
      <c r="AT74" s="1">
        <f>IF(AS74=1,G74,0)</f>
        <v>0</v>
      </c>
      <c r="AU74" s="1">
        <f>IF(AS74=2,G74,0)</f>
        <v>0</v>
      </c>
      <c r="AV74" s="1">
        <f>IF(AS74=3,G74,0)</f>
        <v>0</v>
      </c>
      <c r="AW74" s="1">
        <f>IF(AS74=4,G74,0)</f>
        <v>0</v>
      </c>
      <c r="AX74" s="1">
        <f>IF(AS74=5,G74,0)</f>
        <v>0</v>
      </c>
      <c r="BT74" s="17">
        <v>1</v>
      </c>
      <c r="BU74" s="17">
        <v>1</v>
      </c>
      <c r="CS74" s="1">
        <v>0.2916</v>
      </c>
    </row>
    <row r="75" spans="1:73" ht="15">
      <c r="A75" s="13">
        <v>59</v>
      </c>
      <c r="B75" s="14"/>
      <c r="C75" s="39" t="s">
        <v>110</v>
      </c>
      <c r="D75" s="16" t="s">
        <v>19</v>
      </c>
      <c r="E75" s="85">
        <v>1</v>
      </c>
      <c r="F75" s="174">
        <v>0</v>
      </c>
      <c r="G75" s="24">
        <f aca="true" t="shared" si="44" ref="G75">E75*(F75+I75)</f>
        <v>0</v>
      </c>
      <c r="H75" s="49"/>
      <c r="I75" s="47"/>
      <c r="BT75" s="17"/>
      <c r="BU75" s="17"/>
    </row>
    <row r="76" spans="1:50" ht="20.1" customHeight="1">
      <c r="A76" s="130"/>
      <c r="B76" s="131" t="s">
        <v>153</v>
      </c>
      <c r="C76" s="132" t="s">
        <v>11</v>
      </c>
      <c r="D76" s="133"/>
      <c r="E76" s="134"/>
      <c r="F76" s="135"/>
      <c r="G76" s="136">
        <f>SUM(G12:G75)</f>
        <v>0</v>
      </c>
      <c r="H76" s="50"/>
      <c r="AT76" s="18">
        <f>SUM(AT69:AT74)</f>
        <v>0</v>
      </c>
      <c r="AU76" s="18">
        <f>SUM(AU69:AU74)</f>
        <v>0</v>
      </c>
      <c r="AV76" s="18">
        <f>SUM(AV69:AV74)</f>
        <v>0</v>
      </c>
      <c r="AW76" s="18">
        <f>SUM(AW69:AW74)</f>
        <v>0</v>
      </c>
      <c r="AX76" s="18">
        <f>SUM(AX69:AX74)</f>
        <v>0</v>
      </c>
    </row>
    <row r="77" spans="1:50" ht="15">
      <c r="A77" s="26"/>
      <c r="B77" s="63"/>
      <c r="C77" s="27"/>
      <c r="D77" s="26"/>
      <c r="E77" s="28"/>
      <c r="F77" s="28"/>
      <c r="G77" s="53"/>
      <c r="H77" s="50"/>
      <c r="AT77" s="18"/>
      <c r="AU77" s="18"/>
      <c r="AV77" s="18"/>
      <c r="AW77" s="18"/>
      <c r="AX77" s="18"/>
    </row>
    <row r="78" spans="1:50" ht="15">
      <c r="A78" s="26"/>
      <c r="B78" s="64"/>
      <c r="C78" s="27"/>
      <c r="D78" s="26"/>
      <c r="E78" s="28"/>
      <c r="F78" s="28"/>
      <c r="G78" s="53"/>
      <c r="H78" s="50"/>
      <c r="AT78" s="18"/>
      <c r="AU78" s="18"/>
      <c r="AV78" s="18"/>
      <c r="AW78" s="18"/>
      <c r="AX78" s="18"/>
    </row>
    <row r="79" spans="1:50" ht="15">
      <c r="A79" s="26"/>
      <c r="B79" s="64"/>
      <c r="C79" s="27"/>
      <c r="D79" s="26"/>
      <c r="E79" s="28"/>
      <c r="F79" s="28"/>
      <c r="G79" s="53"/>
      <c r="H79" s="50"/>
      <c r="AT79" s="18"/>
      <c r="AU79" s="18"/>
      <c r="AV79" s="18"/>
      <c r="AW79" s="18"/>
      <c r="AX79" s="18"/>
    </row>
    <row r="80" ht="15">
      <c r="H80" s="50"/>
    </row>
    <row r="81" spans="1:5" ht="15">
      <c r="A81" s="44" t="s">
        <v>21</v>
      </c>
      <c r="D81" s="19"/>
      <c r="E81" s="1"/>
    </row>
    <row r="82" spans="1:5" ht="15">
      <c r="A82" s="44" t="s">
        <v>17</v>
      </c>
      <c r="D82" s="19"/>
      <c r="E82" s="1"/>
    </row>
    <row r="83" spans="1:6" ht="15">
      <c r="A83" s="51" t="s">
        <v>22</v>
      </c>
      <c r="B83" s="51"/>
      <c r="C83" s="51"/>
      <c r="D83" s="52"/>
      <c r="E83" s="51"/>
      <c r="F83" s="51"/>
    </row>
    <row r="84" spans="1:6" ht="15">
      <c r="A84" s="51"/>
      <c r="B84" s="51"/>
      <c r="C84" s="51"/>
      <c r="D84" s="51"/>
      <c r="E84" s="52"/>
      <c r="F84" s="51"/>
    </row>
    <row r="85" spans="1:6" ht="15">
      <c r="A85" s="51" t="s">
        <v>24</v>
      </c>
      <c r="B85" s="51"/>
      <c r="C85" s="51"/>
      <c r="D85" s="51"/>
      <c r="E85" s="52"/>
      <c r="F85" s="51"/>
    </row>
    <row r="86" spans="1:6" ht="15">
      <c r="A86" s="161" t="s">
        <v>25</v>
      </c>
      <c r="B86" s="161"/>
      <c r="C86" s="161"/>
      <c r="D86" s="161"/>
      <c r="E86" s="161"/>
      <c r="F86" s="161"/>
    </row>
    <row r="87" spans="1:6" ht="15">
      <c r="A87" s="161" t="s">
        <v>26</v>
      </c>
      <c r="B87" s="161"/>
      <c r="C87" s="161"/>
      <c r="D87" s="161"/>
      <c r="E87" s="161"/>
      <c r="F87" s="161"/>
    </row>
    <row r="88" spans="1:6" ht="15">
      <c r="A88" s="161" t="s">
        <v>27</v>
      </c>
      <c r="B88" s="161"/>
      <c r="C88" s="161"/>
      <c r="D88" s="161"/>
      <c r="E88" s="161"/>
      <c r="F88" s="161"/>
    </row>
  </sheetData>
  <sheetProtection password="C446" sheet="1" objects="1" scenarios="1" selectLockedCells="1"/>
  <mergeCells count="9">
    <mergeCell ref="A86:F86"/>
    <mergeCell ref="A87:F87"/>
    <mergeCell ref="A88:F88"/>
    <mergeCell ref="A2:G2"/>
    <mergeCell ref="A4:B4"/>
    <mergeCell ref="A5:B5"/>
    <mergeCell ref="E5:G5"/>
    <mergeCell ref="B11:G11"/>
    <mergeCell ref="B18:G18"/>
  </mergeCells>
  <printOptions/>
  <pageMargins left="0.2362204724409449" right="0.2362204724409449" top="0.7480314960629921" bottom="0.7480314960629921" header="0.31496062992125984" footer="0.31496062992125984"/>
  <pageSetup horizontalDpi="600" verticalDpi="600" orientation="portrait" paperSize="9" r:id="rId1"/>
  <headerFooter alignWithMargins="0">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PROKON ATELIER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Hrabík Václav</dc:creator>
  <cp:keywords/>
  <dc:description/>
  <cp:lastModifiedBy>Petr</cp:lastModifiedBy>
  <cp:lastPrinted>2019-03-29T01:29:28Z</cp:lastPrinted>
  <dcterms:created xsi:type="dcterms:W3CDTF">2014-12-03T15:14:16Z</dcterms:created>
  <dcterms:modified xsi:type="dcterms:W3CDTF">2019-06-02T19:18:12Z</dcterms:modified>
  <cp:category/>
  <cp:version/>
  <cp:contentType/>
  <cp:contentStatus/>
</cp:coreProperties>
</file>