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r:id="rId12"/>
    <sheet name="SO 02 1 Pol Elektro" sheetId="27" r:id="rId13"/>
    <sheet name="SO 02 1 Pol Hrom" sheetId="28" r:id="rId14"/>
    <sheet name="SO 02 1 Pol VZT" sheetId="29" r:id="rId15"/>
    <sheet name="SO 02 2 VN 1 KL" sheetId="11" state="hidden" r:id="rId16"/>
    <sheet name="SO 02 2 VN 1 Rek" sheetId="12" state="hidden" r:id="rId17"/>
    <sheet name="SO 02 2 VN 1 Pol" sheetId="13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state="hidden" r:id="rId31"/>
    <sheet name="SO 04 1 POl UT" sheetId="32" state="hidden" r:id="rId32"/>
    <sheet name="SO 04 2 VN 1 KL" sheetId="23" state="hidden" r:id="rId33"/>
    <sheet name="SO 04 2 VN 1 Rek" sheetId="24" state="hidden" r:id="rId34"/>
    <sheet name="SO 04 1 Pol MaR" sheetId="33" state="hidden" r:id="rId35"/>
    <sheet name="SO 04 1 Pol Hrom" sheetId="34" state="hidden" r:id="rId36"/>
    <sheet name="SO 04 1a Rek" sheetId="35" state="hidden" r:id="rId37"/>
    <sheet name="SO 04 1a Stavební část" sheetId="36" state="hidden" r:id="rId38"/>
    <sheet name="SO 04 1a Rozvod páry" sheetId="37" state="hidden" r:id="rId39"/>
    <sheet name="SO 04 1a Rozvod vody" sheetId="38" state="hidden" r:id="rId40"/>
    <sheet name="SO 04 1a MaR a Elektro" sheetId="39" state="hidden" r:id="rId41"/>
    <sheet name="SO 04 2 VN 1 Pol" sheetId="25" state="hidden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'Stavba'!$F$95:$J$95</definedName>
    <definedName name="StavbaCelkem" localSheetId="0">'Stavba'!$H$32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<sst xmlns="http://schemas.openxmlformats.org/spreadsheetml/2006/main" count="16536" uniqueCount="3001">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</sst>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  <xf numFmtId="0" fontId="0" fillId="0" borderId="81" xfId="0" applyBorder="1" applyAlignment="1" applyProtection="1">
      <alignment horizontal="left" vertical="center" wrapText="1"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SheetLayoutView="75" workbookViewId="0" topLeftCell="B1">
      <selection activeCell="J16" sqref="J16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917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ROUND(G32,0)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ROUND(H32,0)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916</v>
      </c>
      <c r="C30" s="46" t="s">
        <v>917</v>
      </c>
      <c r="D30" s="47"/>
      <c r="E30" s="48"/>
      <c r="F30" s="49">
        <f aca="true" t="shared" si="0" ref="F30:F31">G30+H30+I30</f>
        <v>0</v>
      </c>
      <c r="G30" s="50">
        <v>0</v>
      </c>
      <c r="H30" s="51">
        <f>'SO 02 1 Pol 1'!G72+'SO 02 1 Pol 1'!G76+'SO 02 1 Pol 1'!G114+'SO 02 1 Pol 1'!G122+'SO 02 1 Pol 1'!G144+'SO 02 1 Pol 1'!G229+'SO 02 1 Pol 1'!G354+'SO 02 1 Pol 1'!G359+'SO 02 1 Pol 1'!G375+'SO 02 1 Pol 1'!G388+'SO 02 1 Pol 1'!G413+'SO 02 1 Pol 1'!G418+'SO 02 1 Pol 1'!G444+'SO 02 1 Pol 1'!G476+'SO 02 1 Pol 1'!G479+'SO 02 1 Pol 1'!G494+'SO 02 1 Pol 1'!G565+'SO 02 1 Pol 1'!G586+'SO 02 1 Pol 1'!G591+'SO 02 1 Pol 1'!G596+'SO 02 1 Pol 1'!G616+'SO 02 1 Pol 1'!G643+'SO 02 1 Pol 1'!G652+'SO 02 1 Pol 1'!G651+'SO 02 1 Pol 1'!G707+'SO 02 1 Pol 1'!G723+'SO 02 1 Pol 1'!G728+'SO 02 1 Pol 1'!G745+'SO 02 1 Pol 1'!G749+'SO 02 1 Pol 1'!G755+'SO 02 1 Pol 1'!G763</f>
        <v>0</v>
      </c>
      <c r="I30" s="51">
        <f aca="true" t="shared" si="1" ref="I30:I31">(G30*SazbaDPH1)/100+(H30*SazbaDPH2)/100</f>
        <v>0</v>
      </c>
      <c r="J30" s="441"/>
    </row>
    <row r="31" spans="2:10" ht="12.75">
      <c r="B31" s="45" t="s">
        <v>1154</v>
      </c>
      <c r="C31" s="46" t="s">
        <v>1155</v>
      </c>
      <c r="D31" s="47"/>
      <c r="E31" s="48"/>
      <c r="F31" s="49">
        <f t="shared" si="0"/>
        <v>0</v>
      </c>
      <c r="G31" s="50">
        <v>0</v>
      </c>
      <c r="H31" s="51">
        <f>SUM('SO 02 2 VN 1 KL'!F30:G30)</f>
        <v>0</v>
      </c>
      <c r="I31" s="51">
        <f t="shared" si="1"/>
        <v>0</v>
      </c>
      <c r="J31" s="441"/>
    </row>
    <row r="32" spans="2:10" ht="17.25" customHeight="1">
      <c r="B32" s="53" t="s">
        <v>19</v>
      </c>
      <c r="C32" s="54"/>
      <c r="D32" s="55"/>
      <c r="E32" s="56"/>
      <c r="F32" s="57">
        <f>SUM(F30:F31)</f>
        <v>0</v>
      </c>
      <c r="G32" s="57">
        <f>SUM(G30:G31)</f>
        <v>0</v>
      </c>
      <c r="H32" s="57">
        <f>SUM(H30:H31)</f>
        <v>0</v>
      </c>
      <c r="I32" s="57">
        <f>SUM(I30:I31)</f>
        <v>0</v>
      </c>
      <c r="J32" s="442"/>
    </row>
    <row r="33" spans="2:11" ht="12.7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2.75" customHeight="1">
      <c r="B34" s="678" t="s">
        <v>1974</v>
      </c>
      <c r="C34" s="678"/>
      <c r="D34" s="59" t="s">
        <v>1975</v>
      </c>
      <c r="E34" s="59"/>
      <c r="F34" s="59"/>
      <c r="G34" s="59"/>
      <c r="H34" s="59"/>
      <c r="I34" s="59"/>
      <c r="J34" s="59"/>
      <c r="K34" s="59"/>
    </row>
    <row r="35" spans="2:11" ht="12.75" customHeight="1">
      <c r="B35" s="59"/>
      <c r="C35" s="59"/>
      <c r="D35" s="59" t="s">
        <v>1976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 customHeight="1">
      <c r="B37" s="669" t="s">
        <v>1977</v>
      </c>
      <c r="C37" s="669"/>
      <c r="D37" s="66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1978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3"/>
      <c r="C39" s="30"/>
      <c r="D39" s="30"/>
      <c r="E39" s="30"/>
      <c r="F39" s="30"/>
      <c r="G39" s="30"/>
      <c r="H39" s="30"/>
      <c r="I39" s="30"/>
      <c r="J39" s="30"/>
      <c r="K39" s="59"/>
    </row>
    <row r="40" ht="12.75" customHeight="1" hidden="1">
      <c r="K40" s="59"/>
    </row>
    <row r="41" spans="2:10" ht="12.75" hidden="1">
      <c r="B41" s="60"/>
      <c r="C41" s="61"/>
      <c r="D41" s="33"/>
      <c r="E41" s="34"/>
      <c r="F41" s="35"/>
      <c r="G41" s="36"/>
      <c r="H41" s="35"/>
      <c r="I41" s="36"/>
      <c r="J41" s="35"/>
    </row>
    <row r="42" spans="2:10" ht="12.75" hidden="1">
      <c r="B42" s="62"/>
      <c r="C42" s="63"/>
      <c r="D42" s="39"/>
      <c r="E42" s="40"/>
      <c r="F42" s="41"/>
      <c r="G42" s="42"/>
      <c r="H42" s="43"/>
      <c r="I42" s="50"/>
      <c r="J42" s="44"/>
    </row>
    <row r="43" spans="2:10" ht="12.75" hidden="1">
      <c r="B43" s="64"/>
      <c r="C43" s="65"/>
      <c r="D43" s="47"/>
      <c r="E43" s="48"/>
      <c r="F43" s="49"/>
      <c r="G43" s="50"/>
      <c r="H43" s="51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53"/>
      <c r="C50" s="54"/>
      <c r="D50" s="55"/>
      <c r="E50" s="56"/>
      <c r="F50" s="57"/>
      <c r="G50" s="66"/>
      <c r="H50" s="57"/>
      <c r="I50" s="66"/>
      <c r="J50" s="58"/>
    </row>
    <row r="51" ht="9" customHeight="1" hidden="1"/>
    <row r="52" ht="6" customHeight="1" hidden="1"/>
    <row r="53" ht="3" customHeight="1" hidden="1"/>
    <row r="54" ht="6.75" customHeight="1" hidden="1"/>
    <row r="55" spans="2:10" ht="20.25" customHeight="1" hidden="1">
      <c r="B55" s="3"/>
      <c r="C55" s="30"/>
      <c r="D55" s="30"/>
      <c r="E55" s="30"/>
      <c r="F55" s="30"/>
      <c r="G55" s="30"/>
      <c r="H55" s="30"/>
      <c r="I55" s="30"/>
      <c r="J55" s="30"/>
    </row>
    <row r="56" ht="9" customHeight="1" hidden="1"/>
    <row r="57" spans="2:10" ht="12.75" hidden="1">
      <c r="B57" s="32"/>
      <c r="C57" s="33"/>
      <c r="D57" s="33"/>
      <c r="E57" s="35"/>
      <c r="F57" s="35"/>
      <c r="G57" s="36"/>
      <c r="H57" s="35"/>
      <c r="I57" s="36"/>
      <c r="J57" s="67"/>
    </row>
    <row r="58" spans="2:10" ht="12.75" hidden="1">
      <c r="B58" s="37"/>
      <c r="C58" s="38"/>
      <c r="D58" s="39"/>
      <c r="E58" s="68"/>
      <c r="F58" s="43"/>
      <c r="G58" s="42"/>
      <c r="H58" s="43"/>
      <c r="I58" s="42"/>
      <c r="J58" s="43"/>
    </row>
    <row r="59" spans="2:10" ht="12.75" hidden="1">
      <c r="B59" s="45"/>
      <c r="C59" s="46"/>
      <c r="D59" s="47"/>
      <c r="E59" s="69"/>
      <c r="F59" s="51"/>
      <c r="G59" s="50"/>
      <c r="H59" s="51"/>
      <c r="I59" s="50"/>
      <c r="J59" s="51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52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46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52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46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52"/>
      <c r="D94" s="47"/>
      <c r="E94" s="69"/>
      <c r="F94" s="51"/>
      <c r="G94" s="50"/>
      <c r="H94" s="51"/>
      <c r="I94" s="50"/>
      <c r="J94" s="51"/>
    </row>
    <row r="95" spans="2:10" ht="12.75" hidden="1">
      <c r="B95" s="53"/>
      <c r="C95" s="54"/>
      <c r="D95" s="55"/>
      <c r="E95" s="70"/>
      <c r="F95" s="57"/>
      <c r="G95" s="66"/>
      <c r="H95" s="57"/>
      <c r="I95" s="66"/>
      <c r="J95" s="57"/>
    </row>
    <row r="96" ht="12.75" hidden="1"/>
    <row r="97" ht="2.25" customHeight="1" hidden="1"/>
    <row r="98" ht="1.5" customHeight="1" hidden="1"/>
    <row r="99" ht="0.75" customHeight="1" hidden="1"/>
    <row r="100" ht="0.75" customHeight="1" hidden="1"/>
    <row r="101" ht="0.75" customHeight="1" hidden="1"/>
    <row r="102" spans="2:10" ht="18" hidden="1">
      <c r="B102" s="3"/>
      <c r="C102" s="30"/>
      <c r="D102" s="30"/>
      <c r="E102" s="30"/>
      <c r="F102" s="30"/>
      <c r="G102" s="30"/>
      <c r="H102" s="30"/>
      <c r="I102" s="30"/>
      <c r="J102" s="30"/>
    </row>
    <row r="103" ht="12.75" hidden="1"/>
    <row r="104" spans="2:10" ht="12.75" hidden="1">
      <c r="B104" s="32" t="s">
        <v>25</v>
      </c>
      <c r="C104" s="33"/>
      <c r="D104" s="33"/>
      <c r="E104" s="71"/>
      <c r="F104" s="72"/>
      <c r="G104" s="36"/>
      <c r="H104" s="35" t="s">
        <v>17</v>
      </c>
      <c r="I104" s="1"/>
      <c r="J104" s="1"/>
    </row>
    <row r="105" spans="2:10" ht="12.75" hidden="1">
      <c r="B105" s="53" t="s">
        <v>19</v>
      </c>
      <c r="C105" s="54"/>
      <c r="D105" s="55"/>
      <c r="E105" s="73"/>
      <c r="F105" s="74"/>
      <c r="G105" s="66"/>
      <c r="H105" s="57">
        <v>0</v>
      </c>
      <c r="I105" s="1"/>
      <c r="J105" s="1"/>
    </row>
    <row r="106" spans="9:10" ht="12.75" hidden="1">
      <c r="I106" s="1"/>
      <c r="J106" s="1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algorithmName="SHA-512" hashValue="TKPDHJsu1dIG1jYn427YgMNiHYWaEEZ5d7gQ88DzyRFWfMLY2BbfGnrsrUudC3ivxZwdzaEC32EoLn2nfwuZAA==" saltValue="otjkIHLe//am4BHZAUc54A==" spinCount="100000" sheet="1" objects="1" scenarios="1"/>
  <mergeCells count="8">
    <mergeCell ref="B37:D37"/>
    <mergeCell ref="B38:D38"/>
    <mergeCell ref="I19:J19"/>
    <mergeCell ref="I20:J20"/>
    <mergeCell ref="I21:J21"/>
    <mergeCell ref="I22:J22"/>
    <mergeCell ref="I23:J23"/>
    <mergeCell ref="B34:C3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86">
      <selection activeCell="M12" sqref="M12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A1:G1"/>
    <mergeCell ref="A3:B3"/>
    <mergeCell ref="A4:B4"/>
    <mergeCell ref="E4:G4"/>
    <mergeCell ref="C9:D9"/>
    <mergeCell ref="C10:D10"/>
    <mergeCell ref="C11:D11"/>
    <mergeCell ref="C13:D13"/>
    <mergeCell ref="C22:D22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99">
      <selection activeCell="B128" sqref="B128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2" t="s">
        <v>3000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5" t="s">
        <v>71</v>
      </c>
      <c r="B4" s="726"/>
      <c r="C4" s="510" t="s">
        <v>918</v>
      </c>
      <c r="D4" s="511"/>
      <c r="E4" s="727" t="str">
        <f>'[1]SO 02 1 1 Rek'!G2</f>
        <v>Pavilon B - škola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1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1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1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1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1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1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1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1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1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1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1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1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1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1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1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1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1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1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1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1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1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1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1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1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1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1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1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1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1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1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1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1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1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1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1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1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1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1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1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1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1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1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1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2978</v>
      </c>
      <c r="C694" s="526" t="s">
        <v>2979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1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2980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1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1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136">
      <selection activeCell="C153" sqref="C153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>
        <f>G150</f>
        <v>0</v>
      </c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>
        <f>0.05*(G84+G85+G86+G87+G88+G89)</f>
        <v>0</v>
      </c>
    </row>
    <row r="128" spans="3:7" ht="12.75">
      <c r="C128" t="s">
        <v>113</v>
      </c>
      <c r="D128" s="281"/>
      <c r="G128" s="610">
        <f>G126+G127</f>
        <v>0</v>
      </c>
    </row>
    <row r="129" spans="3:7" ht="12.75">
      <c r="C129" t="s">
        <v>2152</v>
      </c>
      <c r="D129" s="281"/>
      <c r="G129" s="610">
        <f>0.05*G128</f>
        <v>0</v>
      </c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f>E149*F149</f>
        <v>0</v>
      </c>
    </row>
    <row r="150" spans="6:7" ht="12.75">
      <c r="F150" s="284" t="s">
        <v>2082</v>
      </c>
      <c r="G150" s="293">
        <f>SUM(G147:G149)</f>
        <v>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aVNxDpjxWoL/OWnPgX5yOEsiKUnoiCg4NEXMP0OaLENqigTdXUGWvgrtctpbipfTr+Kj6UvVoZJCrjX2GEWgLQ==" saltValue="LpJAGMTJGy9I1qjkESg0NA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1">
      <selection activeCell="J17" sqref="J17:K17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5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14" t="s">
        <v>1980</v>
      </c>
      <c r="B3" s="584"/>
      <c r="C3" s="584"/>
      <c r="D3" s="736">
        <f>$F$6</f>
        <v>0</v>
      </c>
      <c r="E3" s="708"/>
      <c r="F3" s="708"/>
      <c r="G3" s="708"/>
      <c r="H3" s="708"/>
      <c r="I3" s="708"/>
      <c r="J3" s="708"/>
      <c r="K3" s="708"/>
      <c r="L3" s="708"/>
      <c r="M3" s="708"/>
    </row>
    <row r="4" spans="1:13" ht="18">
      <c r="A4" s="615" t="s">
        <v>1981</v>
      </c>
      <c r="B4" s="584"/>
      <c r="C4" s="584"/>
      <c r="D4" s="737">
        <f>$F$7</f>
        <v>0</v>
      </c>
      <c r="E4" s="708"/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8">
        <v>42388</v>
      </c>
      <c r="L6" s="708"/>
      <c r="M6" s="708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4">
        <f>$E$18</f>
        <v>0</v>
      </c>
      <c r="L8" s="708"/>
      <c r="M8" s="708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4">
        <f>$E$21</f>
        <v>0</v>
      </c>
      <c r="L9" s="708"/>
      <c r="M9" s="708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2" t="s">
        <v>1993</v>
      </c>
      <c r="E11" s="733"/>
      <c r="F11" s="733"/>
      <c r="G11" s="733"/>
      <c r="H11" s="618" t="s">
        <v>84</v>
      </c>
      <c r="I11" s="618" t="s">
        <v>1994</v>
      </c>
      <c r="J11" s="732" t="s">
        <v>1995</v>
      </c>
      <c r="K11" s="733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8</v>
      </c>
      <c r="J15" s="715"/>
      <c r="K15" s="731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31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150</v>
      </c>
      <c r="J17" s="715"/>
      <c r="K17" s="731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24</v>
      </c>
      <c r="J18" s="715"/>
      <c r="K18" s="731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8</v>
      </c>
      <c r="J19" s="715"/>
      <c r="K19" s="731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31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K9:M9"/>
    <mergeCell ref="A2:M2"/>
    <mergeCell ref="D3:M3"/>
    <mergeCell ref="D4:M4"/>
    <mergeCell ref="K6:M6"/>
    <mergeCell ref="K8:M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">
      <selection activeCell="I20" sqref="I20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70" t="s">
        <v>2172</v>
      </c>
      <c r="B1" s="771"/>
      <c r="C1" s="771"/>
      <c r="D1" s="771"/>
      <c r="E1" s="771"/>
      <c r="F1" s="771"/>
    </row>
    <row r="2" spans="1:6" ht="12.75">
      <c r="A2" s="772" t="s">
        <v>2173</v>
      </c>
      <c r="B2" s="773" t="s">
        <v>2174</v>
      </c>
      <c r="C2" s="775" t="s">
        <v>2175</v>
      </c>
      <c r="D2" s="776"/>
      <c r="E2" s="775" t="s">
        <v>2176</v>
      </c>
      <c r="F2" s="777"/>
    </row>
    <row r="3" spans="1:6" ht="12.75">
      <c r="A3" s="758"/>
      <c r="B3" s="774"/>
      <c r="C3" s="762"/>
      <c r="D3" s="761"/>
      <c r="E3" s="761"/>
      <c r="F3" s="763"/>
    </row>
    <row r="4" spans="1:6" ht="12.75">
      <c r="A4" s="757" t="s">
        <v>2177</v>
      </c>
      <c r="B4" s="759" t="s">
        <v>2178</v>
      </c>
      <c r="C4" s="759" t="s">
        <v>1987</v>
      </c>
      <c r="D4" s="761"/>
      <c r="E4" s="759" t="s">
        <v>894</v>
      </c>
      <c r="F4" s="763"/>
    </row>
    <row r="5" spans="1:6" ht="12.75">
      <c r="A5" s="758"/>
      <c r="B5" s="760"/>
      <c r="C5" s="762"/>
      <c r="D5" s="761"/>
      <c r="E5" s="761"/>
      <c r="F5" s="763"/>
    </row>
    <row r="6" spans="1:6" ht="12.75">
      <c r="A6" s="757" t="s">
        <v>2179</v>
      </c>
      <c r="B6" s="759" t="s">
        <v>1971</v>
      </c>
      <c r="C6" s="759" t="s">
        <v>1988</v>
      </c>
      <c r="D6" s="761"/>
      <c r="E6" s="759"/>
      <c r="F6" s="763"/>
    </row>
    <row r="7" spans="1:6" ht="12.75">
      <c r="A7" s="758"/>
      <c r="B7" s="760"/>
      <c r="C7" s="762"/>
      <c r="D7" s="761"/>
      <c r="E7" s="761"/>
      <c r="F7" s="763"/>
    </row>
    <row r="8" spans="1:6" ht="12.75">
      <c r="A8" s="757" t="s">
        <v>2180</v>
      </c>
      <c r="B8" s="759" t="s">
        <v>894</v>
      </c>
      <c r="C8" s="765" t="s">
        <v>2181</v>
      </c>
      <c r="D8" s="761"/>
      <c r="E8" s="768">
        <v>42370</v>
      </c>
      <c r="F8" s="763"/>
    </row>
    <row r="9" spans="1:6" ht="13.5" thickBot="1">
      <c r="A9" s="758"/>
      <c r="B9" s="764"/>
      <c r="C9" s="766"/>
      <c r="D9" s="767"/>
      <c r="E9" s="767"/>
      <c r="F9" s="76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54" t="s">
        <v>2178</v>
      </c>
      <c r="B11" s="755"/>
      <c r="C11" s="755"/>
      <c r="D11" s="755"/>
      <c r="E11" s="755"/>
      <c r="F11" s="756"/>
    </row>
    <row r="12" spans="1:6" ht="15.75">
      <c r="A12" s="747" t="s">
        <v>2184</v>
      </c>
      <c r="B12" s="748"/>
      <c r="C12" s="748"/>
      <c r="D12" s="748"/>
      <c r="E12" s="748"/>
      <c r="F12" s="749"/>
    </row>
    <row r="13" spans="1:6" ht="13.5">
      <c r="A13" s="750" t="s">
        <v>2185</v>
      </c>
      <c r="B13" s="751"/>
      <c r="C13" s="751"/>
      <c r="D13" s="751"/>
      <c r="E13" s="751"/>
      <c r="F13" s="752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53" t="s">
        <v>2189</v>
      </c>
      <c r="B17" s="740"/>
      <c r="C17" s="740"/>
      <c r="D17" s="740"/>
      <c r="E17" s="740"/>
      <c r="F17" s="741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39" t="s">
        <v>2196</v>
      </c>
      <c r="B24" s="740"/>
      <c r="C24" s="740"/>
      <c r="D24" s="740"/>
      <c r="E24" s="740"/>
      <c r="F24" s="741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39" t="s">
        <v>2204</v>
      </c>
      <c r="B32" s="740"/>
      <c r="C32" s="740"/>
      <c r="D32" s="740"/>
      <c r="E32" s="740"/>
      <c r="F32" s="741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39" t="s">
        <v>2224</v>
      </c>
      <c r="B52" s="740"/>
      <c r="C52" s="740"/>
      <c r="D52" s="740"/>
      <c r="E52" s="740"/>
      <c r="F52" s="741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47" t="s">
        <v>2232</v>
      </c>
      <c r="B60" s="748"/>
      <c r="C60" s="748"/>
      <c r="D60" s="748"/>
      <c r="E60" s="748"/>
      <c r="F60" s="749"/>
    </row>
    <row r="61" spans="1:6" ht="13.5">
      <c r="A61" s="750" t="s">
        <v>2185</v>
      </c>
      <c r="B61" s="751"/>
      <c r="C61" s="751"/>
      <c r="D61" s="751"/>
      <c r="E61" s="751"/>
      <c r="F61" s="752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53" t="s">
        <v>2189</v>
      </c>
      <c r="B65" s="740"/>
      <c r="C65" s="740"/>
      <c r="D65" s="740"/>
      <c r="E65" s="740"/>
      <c r="F65" s="741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39" t="s">
        <v>2196</v>
      </c>
      <c r="B70" s="740"/>
      <c r="C70" s="740"/>
      <c r="D70" s="740"/>
      <c r="E70" s="740"/>
      <c r="F70" s="741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39" t="s">
        <v>2204</v>
      </c>
      <c r="B75" s="740"/>
      <c r="C75" s="740"/>
      <c r="D75" s="740"/>
      <c r="E75" s="740"/>
      <c r="F75" s="741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39" t="s">
        <v>2224</v>
      </c>
      <c r="B87" s="740"/>
      <c r="C87" s="740"/>
      <c r="D87" s="740"/>
      <c r="E87" s="740"/>
      <c r="F87" s="741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47" t="s">
        <v>2247</v>
      </c>
      <c r="B93" s="748"/>
      <c r="C93" s="748"/>
      <c r="D93" s="748"/>
      <c r="E93" s="748"/>
      <c r="F93" s="749"/>
    </row>
    <row r="94" spans="1:6" ht="13.5">
      <c r="A94" s="750" t="s">
        <v>2185</v>
      </c>
      <c r="B94" s="751"/>
      <c r="C94" s="751"/>
      <c r="D94" s="751"/>
      <c r="E94" s="751"/>
      <c r="F94" s="752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53" t="s">
        <v>2189</v>
      </c>
      <c r="B98" s="740"/>
      <c r="C98" s="740"/>
      <c r="D98" s="740"/>
      <c r="E98" s="740"/>
      <c r="F98" s="741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39" t="s">
        <v>2196</v>
      </c>
      <c r="B103" s="740"/>
      <c r="C103" s="740"/>
      <c r="D103" s="740"/>
      <c r="E103" s="740"/>
      <c r="F103" s="741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39" t="s">
        <v>2204</v>
      </c>
      <c r="B108" s="740"/>
      <c r="C108" s="740"/>
      <c r="D108" s="740"/>
      <c r="E108" s="740"/>
      <c r="F108" s="741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39" t="s">
        <v>2224</v>
      </c>
      <c r="B119" s="740"/>
      <c r="C119" s="740"/>
      <c r="D119" s="740"/>
      <c r="E119" s="740"/>
      <c r="F119" s="741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39" t="s">
        <v>2248</v>
      </c>
      <c r="B124" s="740"/>
      <c r="C124" s="740"/>
      <c r="D124" s="740"/>
      <c r="E124" s="740"/>
      <c r="F124" s="741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42" t="s">
        <v>2260</v>
      </c>
      <c r="B135" s="743"/>
      <c r="C135" s="743"/>
      <c r="D135" s="743"/>
      <c r="E135" s="743"/>
      <c r="F135" s="744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39" t="s">
        <v>2273</v>
      </c>
      <c r="B148" s="745"/>
      <c r="C148" s="745"/>
      <c r="D148" s="745"/>
      <c r="E148" s="745"/>
      <c r="F148" s="746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SUM(F14:F156)</f>
        <v>0</v>
      </c>
    </row>
  </sheetData>
  <sheetProtection algorithmName="SHA-512" hashValue="fExgY8PPBmlslYEm+U+xJ/e5Mi8XO6KXLfFrDycJ10YbQbIrGGi3lxaXBDVsIQWrWTnLwH59WIt5s8Z3jNj1Sg==" saltValue="3ob427bbtZ7SPHMtBJPPUA==" spinCount="100000" sheet="1" objects="1" scenarios="1"/>
  <mergeCells count="39">
    <mergeCell ref="A4:A5"/>
    <mergeCell ref="B4:B5"/>
    <mergeCell ref="C4:D5"/>
    <mergeCell ref="E4:F5"/>
    <mergeCell ref="A1:F1"/>
    <mergeCell ref="A2:A3"/>
    <mergeCell ref="B2:B3"/>
    <mergeCell ref="C2:D3"/>
    <mergeCell ref="E2:F3"/>
    <mergeCell ref="A6:A7"/>
    <mergeCell ref="B6:B7"/>
    <mergeCell ref="C6:D7"/>
    <mergeCell ref="E6:F7"/>
    <mergeCell ref="A8:A9"/>
    <mergeCell ref="B8:B9"/>
    <mergeCell ref="C8:D9"/>
    <mergeCell ref="E8:F9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16500235.259424623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3465049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19965284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A1:G1"/>
    <mergeCell ref="A3:B3"/>
    <mergeCell ref="A4:B4"/>
    <mergeCell ref="E4:G4"/>
    <mergeCell ref="C9:D9"/>
    <mergeCell ref="C11:D11"/>
    <mergeCell ref="C13:D13"/>
    <mergeCell ref="C15:D15"/>
    <mergeCell ref="C37:D37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2" t="s">
        <v>1973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5" t="s">
        <v>71</v>
      </c>
      <c r="B4" s="726"/>
      <c r="C4" s="510" t="s">
        <v>1159</v>
      </c>
      <c r="D4" s="511"/>
      <c r="E4" s="727" t="str">
        <f>'[1]SO 03 1 1 Rek'!G2</f>
        <v>Pavilon C - tělocvična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1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1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1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1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1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1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1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1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1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1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1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1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1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1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1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1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1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1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1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1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1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1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1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1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1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1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2981</v>
      </c>
      <c r="C850" s="526" t="s">
        <v>2982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A1:G1"/>
    <mergeCell ref="A3:B3"/>
    <mergeCell ref="A4:B4"/>
    <mergeCell ref="E4:G4"/>
    <mergeCell ref="C9:D9"/>
    <mergeCell ref="C11:D11"/>
    <mergeCell ref="C28:D28"/>
    <mergeCell ref="C30:D30"/>
    <mergeCell ref="C37:D37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5" t="s">
        <v>1979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37"/>
      <c r="B3" s="614" t="s">
        <v>1980</v>
      </c>
      <c r="C3" s="584"/>
      <c r="D3" s="584"/>
      <c r="E3" s="736">
        <f>$F$6</f>
        <v>0</v>
      </c>
      <c r="F3" s="708"/>
      <c r="G3" s="708"/>
      <c r="H3" s="708"/>
      <c r="I3" s="708"/>
      <c r="J3" s="708"/>
      <c r="K3" s="708"/>
      <c r="L3" s="708"/>
      <c r="M3" s="708"/>
    </row>
    <row r="4" spans="1:13" ht="18">
      <c r="A4" s="637"/>
      <c r="B4" s="615" t="s">
        <v>1981</v>
      </c>
      <c r="C4" s="584"/>
      <c r="D4" s="584"/>
      <c r="E4" s="737">
        <f>$F$7</f>
        <v>0</v>
      </c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8">
        <v>42388</v>
      </c>
      <c r="M6" s="708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4"/>
      <c r="M8" s="708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4">
        <f>$E$21</f>
        <v>0</v>
      </c>
      <c r="M9" s="708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2" t="s">
        <v>1993</v>
      </c>
      <c r="F11" s="733"/>
      <c r="G11" s="733"/>
      <c r="H11" s="733"/>
      <c r="I11" s="618" t="s">
        <v>84</v>
      </c>
      <c r="J11" s="618" t="s">
        <v>1994</v>
      </c>
      <c r="K11" s="732" t="s">
        <v>1995</v>
      </c>
      <c r="L11" s="733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13" t="s">
        <v>2002</v>
      </c>
      <c r="F15" s="714"/>
      <c r="G15" s="714"/>
      <c r="H15" s="714"/>
      <c r="I15" s="602" t="s">
        <v>147</v>
      </c>
      <c r="J15" s="603">
        <v>7</v>
      </c>
      <c r="K15" s="715"/>
      <c r="L15" s="731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13" t="s">
        <v>2004</v>
      </c>
      <c r="F16" s="714"/>
      <c r="G16" s="714"/>
      <c r="H16" s="714"/>
      <c r="I16" s="602" t="s">
        <v>147</v>
      </c>
      <c r="J16" s="603">
        <v>1</v>
      </c>
      <c r="K16" s="715"/>
      <c r="L16" s="731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13" t="s">
        <v>2006</v>
      </c>
      <c r="F17" s="714"/>
      <c r="G17" s="714"/>
      <c r="H17" s="714"/>
      <c r="I17" s="602" t="s">
        <v>166</v>
      </c>
      <c r="J17" s="603">
        <v>360</v>
      </c>
      <c r="K17" s="715"/>
      <c r="L17" s="731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13" t="s">
        <v>2008</v>
      </c>
      <c r="F18" s="714"/>
      <c r="G18" s="714"/>
      <c r="H18" s="714"/>
      <c r="I18" s="602" t="s">
        <v>147</v>
      </c>
      <c r="J18" s="603">
        <v>42</v>
      </c>
      <c r="K18" s="715"/>
      <c r="L18" s="731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13" t="s">
        <v>2010</v>
      </c>
      <c r="F19" s="714"/>
      <c r="G19" s="714"/>
      <c r="H19" s="714"/>
      <c r="I19" s="602" t="s">
        <v>147</v>
      </c>
      <c r="J19" s="603">
        <v>7</v>
      </c>
      <c r="K19" s="715"/>
      <c r="L19" s="731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13" t="s">
        <v>2012</v>
      </c>
      <c r="F20" s="714"/>
      <c r="G20" s="714"/>
      <c r="H20" s="714"/>
      <c r="I20" s="602" t="s">
        <v>147</v>
      </c>
      <c r="J20" s="603">
        <v>1</v>
      </c>
      <c r="K20" s="715"/>
      <c r="L20" s="731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L9:M9"/>
    <mergeCell ref="B2:M2"/>
    <mergeCell ref="E3:M3"/>
    <mergeCell ref="E4:M4"/>
    <mergeCell ref="L6:M6"/>
    <mergeCell ref="L8:M8"/>
    <mergeCell ref="E15:H15"/>
    <mergeCell ref="K15:L15"/>
    <mergeCell ref="E16:H16"/>
    <mergeCell ref="K16:L16"/>
    <mergeCell ref="E11:H11"/>
    <mergeCell ref="K11:L11"/>
    <mergeCell ref="E19:H19"/>
    <mergeCell ref="K19:L19"/>
    <mergeCell ref="E20:H20"/>
    <mergeCell ref="K20:L20"/>
    <mergeCell ref="E17:H17"/>
    <mergeCell ref="K17:L17"/>
    <mergeCell ref="E18:H18"/>
    <mergeCell ref="K18:L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30216207.67433396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6345404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36561612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23" sqref="F1123:F1155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3000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2983</v>
      </c>
      <c r="C84" s="553" t="s">
        <v>2984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2985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2986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2987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2988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2989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2990</v>
      </c>
      <c r="C461" s="553" t="s">
        <v>2991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2992</v>
      </c>
      <c r="C490" s="553" t="s">
        <v>2993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2994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2995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2996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2997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2998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2999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1" sqref="E11:E140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15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15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E12" sqref="E12:E50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14" sqref="J14:K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5" t="s">
        <v>1979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5" ht="15">
      <c r="A2" s="614" t="s">
        <v>1980</v>
      </c>
      <c r="B2" s="584"/>
      <c r="C2" s="584"/>
      <c r="D2" s="736">
        <f>$F$6</f>
        <v>0</v>
      </c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584"/>
    </row>
    <row r="3" spans="1:15" ht="18">
      <c r="A3" s="615" t="s">
        <v>1981</v>
      </c>
      <c r="B3" s="584"/>
      <c r="C3" s="584"/>
      <c r="D3" s="737">
        <f>$F$7</f>
        <v>0</v>
      </c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8">
        <v>42388</v>
      </c>
      <c r="L5" s="708"/>
      <c r="M5" s="708"/>
      <c r="N5" s="708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4">
        <f>$E$18</f>
        <v>0</v>
      </c>
      <c r="L7" s="708"/>
      <c r="M7" s="708"/>
      <c r="N7" s="708"/>
      <c r="O7" s="708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4">
        <f>$E$21</f>
        <v>0</v>
      </c>
      <c r="L8" s="708"/>
      <c r="M8" s="708"/>
      <c r="N8" s="708"/>
      <c r="O8" s="708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2" t="s">
        <v>1993</v>
      </c>
      <c r="E10" s="733"/>
      <c r="F10" s="733"/>
      <c r="G10" s="733"/>
      <c r="H10" s="618" t="s">
        <v>84</v>
      </c>
      <c r="I10" s="618" t="s">
        <v>1994</v>
      </c>
      <c r="J10" s="732" t="s">
        <v>1995</v>
      </c>
      <c r="K10" s="733"/>
      <c r="L10" s="732" t="s">
        <v>1996</v>
      </c>
      <c r="M10" s="733"/>
      <c r="N10" s="733"/>
      <c r="O10" s="796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797"/>
      <c r="M11" s="708"/>
      <c r="N11" s="708"/>
      <c r="O11" s="708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798"/>
      <c r="M12" s="795"/>
      <c r="N12" s="795"/>
      <c r="O12" s="795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794">
        <f>SUM(L14:O43)</f>
        <v>0</v>
      </c>
      <c r="M13" s="795"/>
      <c r="N13" s="795"/>
      <c r="O13" s="795"/>
    </row>
    <row r="14" spans="1:15" ht="25.5">
      <c r="A14" s="629">
        <v>1</v>
      </c>
      <c r="B14" s="629" t="s">
        <v>2000</v>
      </c>
      <c r="C14" s="601" t="s">
        <v>2480</v>
      </c>
      <c r="D14" s="799" t="s">
        <v>2481</v>
      </c>
      <c r="E14" s="714"/>
      <c r="F14" s="714"/>
      <c r="G14" s="714"/>
      <c r="H14" s="602" t="s">
        <v>166</v>
      </c>
      <c r="I14" s="603">
        <v>100</v>
      </c>
      <c r="J14" s="715"/>
      <c r="K14" s="731"/>
      <c r="L14" s="800">
        <f aca="true" t="shared" si="0" ref="L14:L34">I14*J14</f>
        <v>0</v>
      </c>
      <c r="M14" s="714"/>
      <c r="N14" s="714"/>
      <c r="O14" s="714"/>
    </row>
    <row r="15" spans="1:15" ht="13.5">
      <c r="A15" s="648">
        <v>2</v>
      </c>
      <c r="B15" s="648" t="s">
        <v>2482</v>
      </c>
      <c r="C15" s="649" t="s">
        <v>2483</v>
      </c>
      <c r="D15" s="801" t="s">
        <v>2484</v>
      </c>
      <c r="E15" s="802"/>
      <c r="F15" s="802"/>
      <c r="G15" s="802"/>
      <c r="H15" s="650" t="s">
        <v>768</v>
      </c>
      <c r="I15" s="651">
        <v>77</v>
      </c>
      <c r="J15" s="803"/>
      <c r="K15" s="804"/>
      <c r="L15" s="805">
        <f t="shared" si="0"/>
        <v>0</v>
      </c>
      <c r="M15" s="714"/>
      <c r="N15" s="714"/>
      <c r="O15" s="714"/>
    </row>
    <row r="16" spans="1:15" ht="25.5">
      <c r="A16" s="629">
        <v>3</v>
      </c>
      <c r="B16" s="629" t="s">
        <v>2000</v>
      </c>
      <c r="C16" s="601" t="s">
        <v>2485</v>
      </c>
      <c r="D16" s="713" t="s">
        <v>2486</v>
      </c>
      <c r="E16" s="714"/>
      <c r="F16" s="714"/>
      <c r="G16" s="714"/>
      <c r="H16" s="602" t="s">
        <v>166</v>
      </c>
      <c r="I16" s="603">
        <v>600</v>
      </c>
      <c r="J16" s="715"/>
      <c r="K16" s="731"/>
      <c r="L16" s="800">
        <f t="shared" si="0"/>
        <v>0</v>
      </c>
      <c r="M16" s="714"/>
      <c r="N16" s="714"/>
      <c r="O16" s="714"/>
    </row>
    <row r="17" spans="1:15" ht="13.5">
      <c r="A17" s="648">
        <v>4</v>
      </c>
      <c r="B17" s="648" t="s">
        <v>2482</v>
      </c>
      <c r="C17" s="649" t="s">
        <v>2483</v>
      </c>
      <c r="D17" s="801" t="s">
        <v>2487</v>
      </c>
      <c r="E17" s="802"/>
      <c r="F17" s="802"/>
      <c r="G17" s="802"/>
      <c r="H17" s="650" t="s">
        <v>768</v>
      </c>
      <c r="I17" s="651">
        <v>10</v>
      </c>
      <c r="J17" s="803"/>
      <c r="K17" s="804"/>
      <c r="L17" s="805">
        <f t="shared" si="0"/>
        <v>0</v>
      </c>
      <c r="M17" s="714"/>
      <c r="N17" s="714"/>
      <c r="O17" s="714"/>
    </row>
    <row r="18" spans="1:15" ht="13.5">
      <c r="A18" s="648">
        <v>5</v>
      </c>
      <c r="B18" s="648" t="s">
        <v>2482</v>
      </c>
      <c r="C18" s="649" t="s">
        <v>2488</v>
      </c>
      <c r="D18" s="801" t="s">
        <v>2489</v>
      </c>
      <c r="E18" s="802"/>
      <c r="F18" s="802"/>
      <c r="G18" s="802"/>
      <c r="H18" s="650" t="s">
        <v>147</v>
      </c>
      <c r="I18" s="651">
        <v>4</v>
      </c>
      <c r="J18" s="803"/>
      <c r="K18" s="804"/>
      <c r="L18" s="805">
        <f t="shared" si="0"/>
        <v>0</v>
      </c>
      <c r="M18" s="714"/>
      <c r="N18" s="714"/>
      <c r="O18" s="714"/>
    </row>
    <row r="19" spans="1:15" ht="13.5">
      <c r="A19" s="648">
        <v>6</v>
      </c>
      <c r="B19" s="648" t="s">
        <v>2482</v>
      </c>
      <c r="C19" s="649" t="s">
        <v>2490</v>
      </c>
      <c r="D19" s="801" t="s">
        <v>2491</v>
      </c>
      <c r="E19" s="802"/>
      <c r="F19" s="802"/>
      <c r="G19" s="802"/>
      <c r="H19" s="650" t="s">
        <v>147</v>
      </c>
      <c r="I19" s="651">
        <v>100</v>
      </c>
      <c r="J19" s="803"/>
      <c r="K19" s="804"/>
      <c r="L19" s="805">
        <f t="shared" si="0"/>
        <v>0</v>
      </c>
      <c r="M19" s="714"/>
      <c r="N19" s="714"/>
      <c r="O19" s="714"/>
    </row>
    <row r="20" spans="1:15" ht="13.5">
      <c r="A20" s="648">
        <v>7</v>
      </c>
      <c r="B20" s="648" t="s">
        <v>2482</v>
      </c>
      <c r="C20" s="649" t="s">
        <v>2492</v>
      </c>
      <c r="D20" s="801" t="s">
        <v>2493</v>
      </c>
      <c r="E20" s="802"/>
      <c r="F20" s="802"/>
      <c r="G20" s="802"/>
      <c r="H20" s="650" t="s">
        <v>147</v>
      </c>
      <c r="I20" s="651">
        <v>160</v>
      </c>
      <c r="J20" s="803"/>
      <c r="K20" s="804"/>
      <c r="L20" s="805">
        <f t="shared" si="0"/>
        <v>0</v>
      </c>
      <c r="M20" s="714"/>
      <c r="N20" s="714"/>
      <c r="O20" s="714"/>
    </row>
    <row r="21" spans="1:15" ht="13.5">
      <c r="A21" s="648">
        <v>8</v>
      </c>
      <c r="B21" s="648" t="s">
        <v>2482</v>
      </c>
      <c r="C21" s="649" t="s">
        <v>2494</v>
      </c>
      <c r="D21" s="801" t="s">
        <v>2495</v>
      </c>
      <c r="E21" s="802"/>
      <c r="F21" s="802"/>
      <c r="G21" s="802"/>
      <c r="H21" s="650" t="s">
        <v>768</v>
      </c>
      <c r="I21" s="651">
        <v>81</v>
      </c>
      <c r="J21" s="803"/>
      <c r="K21" s="804"/>
      <c r="L21" s="805">
        <f t="shared" si="0"/>
        <v>0</v>
      </c>
      <c r="M21" s="714"/>
      <c r="N21" s="714"/>
      <c r="O21" s="714"/>
    </row>
    <row r="22" spans="1:15" ht="25.5">
      <c r="A22" s="629">
        <v>9</v>
      </c>
      <c r="B22" s="629" t="s">
        <v>2000</v>
      </c>
      <c r="C22" s="601" t="s">
        <v>2496</v>
      </c>
      <c r="D22" s="713" t="s">
        <v>2497</v>
      </c>
      <c r="E22" s="714"/>
      <c r="F22" s="714"/>
      <c r="G22" s="714"/>
      <c r="H22" s="602" t="s">
        <v>147</v>
      </c>
      <c r="I22" s="603">
        <v>200</v>
      </c>
      <c r="J22" s="715"/>
      <c r="K22" s="731"/>
      <c r="L22" s="800">
        <f t="shared" si="0"/>
        <v>0</v>
      </c>
      <c r="M22" s="714"/>
      <c r="N22" s="714"/>
      <c r="O22" s="714"/>
    </row>
    <row r="23" spans="1:15" ht="13.5">
      <c r="A23" s="648">
        <v>10</v>
      </c>
      <c r="B23" s="648" t="s">
        <v>2482</v>
      </c>
      <c r="C23" s="649" t="s">
        <v>2498</v>
      </c>
      <c r="D23" s="801" t="s">
        <v>2499</v>
      </c>
      <c r="E23" s="802"/>
      <c r="F23" s="802"/>
      <c r="G23" s="802"/>
      <c r="H23" s="650" t="s">
        <v>147</v>
      </c>
      <c r="I23" s="651">
        <v>200</v>
      </c>
      <c r="J23" s="803"/>
      <c r="K23" s="804"/>
      <c r="L23" s="805">
        <f t="shared" si="0"/>
        <v>0</v>
      </c>
      <c r="M23" s="714"/>
      <c r="N23" s="714"/>
      <c r="O23" s="714"/>
    </row>
    <row r="24" spans="1:15" ht="13.5">
      <c r="A24" s="648">
        <v>11</v>
      </c>
      <c r="B24" s="648" t="s">
        <v>2482</v>
      </c>
      <c r="C24" s="649" t="s">
        <v>2500</v>
      </c>
      <c r="D24" s="801" t="s">
        <v>2501</v>
      </c>
      <c r="E24" s="802"/>
      <c r="F24" s="802"/>
      <c r="G24" s="802"/>
      <c r="H24" s="650" t="s">
        <v>147</v>
      </c>
      <c r="I24" s="651">
        <v>20</v>
      </c>
      <c r="J24" s="803"/>
      <c r="K24" s="804"/>
      <c r="L24" s="805">
        <f t="shared" si="0"/>
        <v>0</v>
      </c>
      <c r="M24" s="714"/>
      <c r="N24" s="714"/>
      <c r="O24" s="714"/>
    </row>
    <row r="25" spans="1:15" ht="13.5">
      <c r="A25" s="648">
        <v>12</v>
      </c>
      <c r="B25" s="648" t="s">
        <v>2482</v>
      </c>
      <c r="C25" s="649" t="s">
        <v>2502</v>
      </c>
      <c r="D25" s="801" t="s">
        <v>2503</v>
      </c>
      <c r="E25" s="802"/>
      <c r="F25" s="802"/>
      <c r="G25" s="802"/>
      <c r="H25" s="650" t="s">
        <v>147</v>
      </c>
      <c r="I25" s="651">
        <v>20</v>
      </c>
      <c r="J25" s="803"/>
      <c r="K25" s="804"/>
      <c r="L25" s="805">
        <f t="shared" si="0"/>
        <v>0</v>
      </c>
      <c r="M25" s="714"/>
      <c r="N25" s="714"/>
      <c r="O25" s="714"/>
    </row>
    <row r="26" spans="1:15" ht="13.5">
      <c r="A26" s="648">
        <v>13</v>
      </c>
      <c r="B26" s="648" t="s">
        <v>2482</v>
      </c>
      <c r="C26" s="649" t="s">
        <v>2504</v>
      </c>
      <c r="D26" s="801" t="s">
        <v>2505</v>
      </c>
      <c r="E26" s="802"/>
      <c r="F26" s="802"/>
      <c r="G26" s="802"/>
      <c r="H26" s="650" t="s">
        <v>147</v>
      </c>
      <c r="I26" s="651">
        <v>4</v>
      </c>
      <c r="J26" s="803"/>
      <c r="K26" s="804"/>
      <c r="L26" s="805">
        <f t="shared" si="0"/>
        <v>0</v>
      </c>
      <c r="M26" s="714"/>
      <c r="N26" s="714"/>
      <c r="O26" s="714"/>
    </row>
    <row r="27" spans="1:15" ht="13.5">
      <c r="A27" s="648">
        <v>14</v>
      </c>
      <c r="B27" s="648" t="s">
        <v>2482</v>
      </c>
      <c r="C27" s="649" t="s">
        <v>2506</v>
      </c>
      <c r="D27" s="801" t="s">
        <v>2507</v>
      </c>
      <c r="E27" s="802"/>
      <c r="F27" s="802"/>
      <c r="G27" s="802"/>
      <c r="H27" s="650" t="s">
        <v>147</v>
      </c>
      <c r="I27" s="651">
        <v>12</v>
      </c>
      <c r="J27" s="803"/>
      <c r="K27" s="804"/>
      <c r="L27" s="805">
        <f t="shared" si="0"/>
        <v>0</v>
      </c>
      <c r="M27" s="714"/>
      <c r="N27" s="714"/>
      <c r="O27" s="714"/>
    </row>
    <row r="28" spans="1:15" ht="25.5">
      <c r="A28" s="629">
        <v>15</v>
      </c>
      <c r="B28" s="629" t="s">
        <v>2000</v>
      </c>
      <c r="C28" s="601" t="s">
        <v>2508</v>
      </c>
      <c r="D28" s="713" t="s">
        <v>2509</v>
      </c>
      <c r="E28" s="714"/>
      <c r="F28" s="714"/>
      <c r="G28" s="714"/>
      <c r="H28" s="602" t="s">
        <v>147</v>
      </c>
      <c r="I28" s="603">
        <v>25</v>
      </c>
      <c r="J28" s="715"/>
      <c r="K28" s="731"/>
      <c r="L28" s="800">
        <f t="shared" si="0"/>
        <v>0</v>
      </c>
      <c r="M28" s="714"/>
      <c r="N28" s="714"/>
      <c r="O28" s="714"/>
    </row>
    <row r="29" spans="1:15" ht="13.5">
      <c r="A29" s="648">
        <v>16</v>
      </c>
      <c r="B29" s="648" t="s">
        <v>2482</v>
      </c>
      <c r="C29" s="649" t="s">
        <v>2510</v>
      </c>
      <c r="D29" s="801" t="s">
        <v>2511</v>
      </c>
      <c r="E29" s="802"/>
      <c r="F29" s="802"/>
      <c r="G29" s="802"/>
      <c r="H29" s="650" t="s">
        <v>147</v>
      </c>
      <c r="I29" s="651">
        <v>2</v>
      </c>
      <c r="J29" s="803"/>
      <c r="K29" s="804"/>
      <c r="L29" s="805">
        <f t="shared" si="0"/>
        <v>0</v>
      </c>
      <c r="M29" s="714"/>
      <c r="N29" s="714"/>
      <c r="O29" s="714"/>
    </row>
    <row r="30" spans="1:15" ht="25.5">
      <c r="A30" s="629">
        <v>17</v>
      </c>
      <c r="B30" s="629" t="s">
        <v>2000</v>
      </c>
      <c r="C30" s="601" t="s">
        <v>2512</v>
      </c>
      <c r="D30" s="713" t="s">
        <v>2513</v>
      </c>
      <c r="E30" s="714"/>
      <c r="F30" s="714"/>
      <c r="G30" s="714"/>
      <c r="H30" s="602" t="s">
        <v>147</v>
      </c>
      <c r="I30" s="603">
        <v>23</v>
      </c>
      <c r="J30" s="715"/>
      <c r="K30" s="731"/>
      <c r="L30" s="800">
        <f t="shared" si="0"/>
        <v>0</v>
      </c>
      <c r="M30" s="714"/>
      <c r="N30" s="714"/>
      <c r="O30" s="714"/>
    </row>
    <row r="31" spans="1:15" ht="13.5">
      <c r="A31" s="648">
        <v>18</v>
      </c>
      <c r="B31" s="648" t="s">
        <v>2482</v>
      </c>
      <c r="C31" s="649" t="s">
        <v>2514</v>
      </c>
      <c r="D31" s="801" t="s">
        <v>2515</v>
      </c>
      <c r="E31" s="802"/>
      <c r="F31" s="802"/>
      <c r="G31" s="802"/>
      <c r="H31" s="650" t="s">
        <v>147</v>
      </c>
      <c r="I31" s="651">
        <v>4</v>
      </c>
      <c r="J31" s="803"/>
      <c r="K31" s="804"/>
      <c r="L31" s="805">
        <f t="shared" si="0"/>
        <v>0</v>
      </c>
      <c r="M31" s="714"/>
      <c r="N31" s="714"/>
      <c r="O31" s="714"/>
    </row>
    <row r="32" spans="1:15" ht="25.5">
      <c r="A32" s="629">
        <v>19</v>
      </c>
      <c r="B32" s="629" t="s">
        <v>2000</v>
      </c>
      <c r="C32" s="601" t="s">
        <v>2516</v>
      </c>
      <c r="D32" s="713" t="s">
        <v>2517</v>
      </c>
      <c r="E32" s="714"/>
      <c r="F32" s="714"/>
      <c r="G32" s="714"/>
      <c r="H32" s="602" t="s">
        <v>147</v>
      </c>
      <c r="I32" s="603">
        <v>12</v>
      </c>
      <c r="J32" s="715"/>
      <c r="K32" s="731"/>
      <c r="L32" s="800">
        <f t="shared" si="0"/>
        <v>0</v>
      </c>
      <c r="M32" s="714"/>
      <c r="N32" s="714"/>
      <c r="O32" s="714"/>
    </row>
    <row r="33" spans="1:15" ht="13.5">
      <c r="A33" s="648">
        <v>20</v>
      </c>
      <c r="B33" s="648" t="s">
        <v>2482</v>
      </c>
      <c r="C33" s="649" t="s">
        <v>2518</v>
      </c>
      <c r="D33" s="801" t="s">
        <v>2519</v>
      </c>
      <c r="E33" s="802"/>
      <c r="F33" s="802"/>
      <c r="G33" s="802"/>
      <c r="H33" s="650" t="s">
        <v>147</v>
      </c>
      <c r="I33" s="651">
        <v>12</v>
      </c>
      <c r="J33" s="803"/>
      <c r="K33" s="804"/>
      <c r="L33" s="805">
        <f t="shared" si="0"/>
        <v>0</v>
      </c>
      <c r="M33" s="714"/>
      <c r="N33" s="714"/>
      <c r="O33" s="714"/>
    </row>
    <row r="34" spans="1:15" ht="13.5">
      <c r="A34" s="648">
        <v>21</v>
      </c>
      <c r="B34" s="648" t="s">
        <v>2482</v>
      </c>
      <c r="C34" s="649" t="s">
        <v>2520</v>
      </c>
      <c r="D34" s="801" t="s">
        <v>2521</v>
      </c>
      <c r="E34" s="802"/>
      <c r="F34" s="802"/>
      <c r="G34" s="802"/>
      <c r="H34" s="650" t="s">
        <v>147</v>
      </c>
      <c r="I34" s="651">
        <v>12</v>
      </c>
      <c r="J34" s="803"/>
      <c r="K34" s="804"/>
      <c r="L34" s="805">
        <f t="shared" si="0"/>
        <v>0</v>
      </c>
      <c r="M34" s="714"/>
      <c r="N34" s="714"/>
      <c r="O34" s="714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794"/>
      <c r="M35" s="795"/>
      <c r="N35" s="795"/>
      <c r="O35" s="795"/>
    </row>
    <row r="36" spans="1:15" ht="25.5">
      <c r="A36" s="629">
        <v>22</v>
      </c>
      <c r="B36" s="629" t="s">
        <v>2000</v>
      </c>
      <c r="C36" s="601" t="s">
        <v>2522</v>
      </c>
      <c r="D36" s="713" t="s">
        <v>2523</v>
      </c>
      <c r="E36" s="714"/>
      <c r="F36" s="714"/>
      <c r="G36" s="714"/>
      <c r="H36" s="602" t="s">
        <v>147</v>
      </c>
      <c r="I36" s="603">
        <v>4</v>
      </c>
      <c r="J36" s="715"/>
      <c r="K36" s="731"/>
      <c r="L36" s="800">
        <f aca="true" t="shared" si="1" ref="L36:L43">I36*J36</f>
        <v>0</v>
      </c>
      <c r="M36" s="714"/>
      <c r="N36" s="714"/>
      <c r="O36" s="714"/>
    </row>
    <row r="37" spans="1:15" ht="25.5">
      <c r="A37" s="629">
        <v>23</v>
      </c>
      <c r="B37" s="629" t="s">
        <v>2000</v>
      </c>
      <c r="C37" s="601" t="s">
        <v>2524</v>
      </c>
      <c r="D37" s="713" t="s">
        <v>2525</v>
      </c>
      <c r="E37" s="714"/>
      <c r="F37" s="714"/>
      <c r="G37" s="714"/>
      <c r="H37" s="602" t="s">
        <v>147</v>
      </c>
      <c r="I37" s="603">
        <v>4</v>
      </c>
      <c r="J37" s="715"/>
      <c r="K37" s="731"/>
      <c r="L37" s="800">
        <f t="shared" si="1"/>
        <v>0</v>
      </c>
      <c r="M37" s="714"/>
      <c r="N37" s="714"/>
      <c r="O37" s="714"/>
    </row>
    <row r="38" spans="1:15" ht="25.5">
      <c r="A38" s="629">
        <v>24</v>
      </c>
      <c r="B38" s="629" t="s">
        <v>2000</v>
      </c>
      <c r="C38" s="601" t="s">
        <v>2001</v>
      </c>
      <c r="D38" s="713" t="s">
        <v>2002</v>
      </c>
      <c r="E38" s="714"/>
      <c r="F38" s="714"/>
      <c r="G38" s="714"/>
      <c r="H38" s="602" t="s">
        <v>147</v>
      </c>
      <c r="I38" s="603">
        <v>4</v>
      </c>
      <c r="J38" s="715"/>
      <c r="K38" s="731"/>
      <c r="L38" s="800">
        <f t="shared" si="1"/>
        <v>0</v>
      </c>
      <c r="M38" s="714"/>
      <c r="N38" s="714"/>
      <c r="O38" s="714"/>
    </row>
    <row r="39" spans="1:15" ht="25.5">
      <c r="A39" s="629">
        <v>25</v>
      </c>
      <c r="B39" s="629" t="s">
        <v>2000</v>
      </c>
      <c r="C39" s="601" t="s">
        <v>2003</v>
      </c>
      <c r="D39" s="713" t="s">
        <v>2004</v>
      </c>
      <c r="E39" s="714"/>
      <c r="F39" s="714"/>
      <c r="G39" s="714"/>
      <c r="H39" s="602" t="s">
        <v>147</v>
      </c>
      <c r="I39" s="603">
        <v>1</v>
      </c>
      <c r="J39" s="715"/>
      <c r="K39" s="731"/>
      <c r="L39" s="800">
        <f t="shared" si="1"/>
        <v>0</v>
      </c>
      <c r="M39" s="714"/>
      <c r="N39" s="714"/>
      <c r="O39" s="714"/>
    </row>
    <row r="40" spans="1:15" ht="25.5">
      <c r="A40" s="629">
        <v>26</v>
      </c>
      <c r="B40" s="629" t="s">
        <v>2000</v>
      </c>
      <c r="C40" s="601" t="s">
        <v>2005</v>
      </c>
      <c r="D40" s="713" t="s">
        <v>2006</v>
      </c>
      <c r="E40" s="714"/>
      <c r="F40" s="714"/>
      <c r="G40" s="714"/>
      <c r="H40" s="602" t="s">
        <v>166</v>
      </c>
      <c r="I40" s="603">
        <v>400</v>
      </c>
      <c r="J40" s="715"/>
      <c r="K40" s="731"/>
      <c r="L40" s="800">
        <f t="shared" si="1"/>
        <v>0</v>
      </c>
      <c r="M40" s="714"/>
      <c r="N40" s="714"/>
      <c r="O40" s="714"/>
    </row>
    <row r="41" spans="1:15" ht="25.5">
      <c r="A41" s="629">
        <v>27</v>
      </c>
      <c r="B41" s="629" t="s">
        <v>2000</v>
      </c>
      <c r="C41" s="601" t="s">
        <v>2007</v>
      </c>
      <c r="D41" s="713" t="s">
        <v>2008</v>
      </c>
      <c r="E41" s="714"/>
      <c r="F41" s="714"/>
      <c r="G41" s="714"/>
      <c r="H41" s="602" t="s">
        <v>147</v>
      </c>
      <c r="I41" s="603">
        <v>160</v>
      </c>
      <c r="J41" s="715"/>
      <c r="K41" s="731"/>
      <c r="L41" s="800">
        <f t="shared" si="1"/>
        <v>0</v>
      </c>
      <c r="M41" s="714"/>
      <c r="N41" s="714"/>
      <c r="O41" s="714"/>
    </row>
    <row r="42" spans="1:15" ht="25.5">
      <c r="A42" s="629">
        <v>28</v>
      </c>
      <c r="B42" s="629" t="s">
        <v>2000</v>
      </c>
      <c r="C42" s="601" t="s">
        <v>2009</v>
      </c>
      <c r="D42" s="713" t="s">
        <v>2010</v>
      </c>
      <c r="E42" s="714"/>
      <c r="F42" s="714"/>
      <c r="G42" s="714"/>
      <c r="H42" s="602" t="s">
        <v>147</v>
      </c>
      <c r="I42" s="603">
        <v>4</v>
      </c>
      <c r="J42" s="715"/>
      <c r="K42" s="731"/>
      <c r="L42" s="800">
        <f t="shared" si="1"/>
        <v>0</v>
      </c>
      <c r="M42" s="714"/>
      <c r="N42" s="714"/>
      <c r="O42" s="714"/>
    </row>
    <row r="43" spans="1:15" ht="25.5">
      <c r="A43" s="629">
        <v>29</v>
      </c>
      <c r="B43" s="629" t="s">
        <v>2000</v>
      </c>
      <c r="C43" s="601" t="s">
        <v>2011</v>
      </c>
      <c r="D43" s="713" t="s">
        <v>2012</v>
      </c>
      <c r="E43" s="714"/>
      <c r="F43" s="714"/>
      <c r="G43" s="714"/>
      <c r="H43" s="602" t="s">
        <v>147</v>
      </c>
      <c r="I43" s="603">
        <v>1</v>
      </c>
      <c r="J43" s="715"/>
      <c r="K43" s="731"/>
      <c r="L43" s="800">
        <f t="shared" si="1"/>
        <v>0</v>
      </c>
      <c r="M43" s="714"/>
      <c r="N43" s="714"/>
      <c r="O43" s="714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  <mergeCell ref="D39:G39"/>
    <mergeCell ref="J39:K39"/>
    <mergeCell ref="L39:O39"/>
    <mergeCell ref="D40:G40"/>
    <mergeCell ref="J40:K40"/>
    <mergeCell ref="L40:O40"/>
    <mergeCell ref="D37:G37"/>
    <mergeCell ref="J37:K37"/>
    <mergeCell ref="L37:O37"/>
    <mergeCell ref="D38:G38"/>
    <mergeCell ref="J38:K38"/>
    <mergeCell ref="L38:O38"/>
    <mergeCell ref="D34:G34"/>
    <mergeCell ref="J34:K34"/>
    <mergeCell ref="L34:O34"/>
    <mergeCell ref="L35:O35"/>
    <mergeCell ref="D36:G36"/>
    <mergeCell ref="J36:K36"/>
    <mergeCell ref="L36:O36"/>
    <mergeCell ref="D32:G32"/>
    <mergeCell ref="J32:K32"/>
    <mergeCell ref="L32:O32"/>
    <mergeCell ref="D33:G33"/>
    <mergeCell ref="J33:K33"/>
    <mergeCell ref="L33:O33"/>
    <mergeCell ref="D30:G30"/>
    <mergeCell ref="J30:K30"/>
    <mergeCell ref="L30:O30"/>
    <mergeCell ref="D31:G31"/>
    <mergeCell ref="J31:K31"/>
    <mergeCell ref="L31:O31"/>
    <mergeCell ref="D28:G28"/>
    <mergeCell ref="J28:K28"/>
    <mergeCell ref="L28:O28"/>
    <mergeCell ref="D29:G29"/>
    <mergeCell ref="J29:K29"/>
    <mergeCell ref="L29:O29"/>
    <mergeCell ref="D26:G26"/>
    <mergeCell ref="J26:K26"/>
    <mergeCell ref="L26:O26"/>
    <mergeCell ref="D27:G27"/>
    <mergeCell ref="J27:K27"/>
    <mergeCell ref="L27:O27"/>
    <mergeCell ref="D24:G24"/>
    <mergeCell ref="J24:K24"/>
    <mergeCell ref="L24:O24"/>
    <mergeCell ref="D25:G25"/>
    <mergeCell ref="J25:K25"/>
    <mergeCell ref="L25:O25"/>
    <mergeCell ref="D22:G22"/>
    <mergeCell ref="J22:K22"/>
    <mergeCell ref="L22:O22"/>
    <mergeCell ref="D23:G23"/>
    <mergeCell ref="J23:K23"/>
    <mergeCell ref="L23:O23"/>
    <mergeCell ref="D20:G20"/>
    <mergeCell ref="J20:K20"/>
    <mergeCell ref="L20:O20"/>
    <mergeCell ref="D21:G21"/>
    <mergeCell ref="J21:K21"/>
    <mergeCell ref="L21:O21"/>
    <mergeCell ref="D18:G18"/>
    <mergeCell ref="J18:K18"/>
    <mergeCell ref="L18:O18"/>
    <mergeCell ref="D19:G19"/>
    <mergeCell ref="J19:K19"/>
    <mergeCell ref="L19:O19"/>
    <mergeCell ref="D16:G16"/>
    <mergeCell ref="J16:K16"/>
    <mergeCell ref="L16:O16"/>
    <mergeCell ref="D17:G17"/>
    <mergeCell ref="J17:K17"/>
    <mergeCell ref="L17:O17"/>
    <mergeCell ref="D14:G14"/>
    <mergeCell ref="J14:K14"/>
    <mergeCell ref="L14:O14"/>
    <mergeCell ref="D15:G15"/>
    <mergeCell ref="J15:K15"/>
    <mergeCell ref="L15:O15"/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2526</v>
      </c>
      <c r="B1" s="418"/>
    </row>
    <row r="2" spans="1:2" ht="12.75">
      <c r="A2" s="419"/>
      <c r="B2" s="418"/>
    </row>
    <row r="3" spans="1:2" ht="15">
      <c r="A3" s="420"/>
      <c r="B3" s="421" t="s">
        <v>2527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2528</v>
      </c>
      <c r="B7" s="423">
        <f>SUM('SO 04 1a MaR a Elektro'!E3)</f>
        <v>0</v>
      </c>
    </row>
    <row r="8" spans="1:2" ht="15.75">
      <c r="A8" s="424" t="s">
        <v>2529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" sqref="D3:D14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2531</v>
      </c>
      <c r="E2" s="418" t="s">
        <v>1994</v>
      </c>
      <c r="F2" s="427" t="s">
        <v>2527</v>
      </c>
    </row>
    <row r="3" spans="1:6" ht="12.75">
      <c r="A3" s="428" t="s">
        <v>2532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2533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2534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2535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2536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2537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2538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2539</v>
      </c>
      <c r="B10" s="429"/>
      <c r="C10" s="429" t="s">
        <v>2540</v>
      </c>
      <c r="D10" s="652"/>
      <c r="E10" s="429">
        <v>4</v>
      </c>
      <c r="F10" s="430">
        <f t="shared" si="0"/>
        <v>0</v>
      </c>
    </row>
    <row r="11" spans="1:6" ht="12.75">
      <c r="A11" s="428" t="s">
        <v>2541</v>
      </c>
      <c r="B11" s="429"/>
      <c r="C11" s="429" t="s">
        <v>2540</v>
      </c>
      <c r="D11" s="652"/>
      <c r="E11" s="429">
        <v>4</v>
      </c>
      <c r="F11" s="430">
        <f t="shared" si="0"/>
        <v>0</v>
      </c>
    </row>
    <row r="12" spans="1:6" ht="12.75">
      <c r="A12" s="428" t="s">
        <v>2542</v>
      </c>
      <c r="B12" s="429"/>
      <c r="C12" s="429" t="s">
        <v>2540</v>
      </c>
      <c r="D12" s="652"/>
      <c r="E12" s="429">
        <v>4</v>
      </c>
      <c r="F12" s="430">
        <f t="shared" si="0"/>
        <v>0</v>
      </c>
    </row>
    <row r="13" spans="1:6" ht="12.75">
      <c r="A13" s="428" t="s">
        <v>2543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2544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2529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75" sqref="F275:F277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2531</v>
      </c>
      <c r="E2" s="418"/>
      <c r="F2" s="445" t="s">
        <v>2527</v>
      </c>
    </row>
    <row r="3" spans="1:6" ht="15">
      <c r="A3" s="446" t="s">
        <v>2546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2547</v>
      </c>
      <c r="C4" s="447"/>
      <c r="D4" s="449" t="s">
        <v>2548</v>
      </c>
      <c r="E4" s="450" t="s">
        <v>2549</v>
      </c>
      <c r="F4" s="448"/>
    </row>
    <row r="5" spans="1:6" ht="12.75">
      <c r="A5" s="449" t="s">
        <v>2550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2553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2554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2555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2556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2557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2558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2559</v>
      </c>
      <c r="B16" s="113" t="s">
        <v>2560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2561</v>
      </c>
      <c r="B17" s="113" t="s">
        <v>2560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2562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2563</v>
      </c>
      <c r="B20" s="113" t="s">
        <v>2564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2565</v>
      </c>
      <c r="B21" s="113" t="s">
        <v>2566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2567</v>
      </c>
      <c r="B22" s="113" t="s">
        <v>2568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2569</v>
      </c>
      <c r="B23" s="113" t="s">
        <v>2570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2565</v>
      </c>
      <c r="B24" s="113" t="s">
        <v>2571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2572</v>
      </c>
      <c r="B25" s="113" t="s">
        <v>2573</v>
      </c>
      <c r="C25" s="113" t="s">
        <v>2574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2575</v>
      </c>
      <c r="B27" s="113" t="s">
        <v>2576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2577</v>
      </c>
      <c r="B29" s="113" t="s">
        <v>2578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2579</v>
      </c>
      <c r="B30" s="113" t="s">
        <v>2578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2580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2581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2582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2583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2584</v>
      </c>
      <c r="B37" s="113" t="s">
        <v>2585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2586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2584</v>
      </c>
      <c r="B40" s="113" t="s">
        <v>2587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2588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2589</v>
      </c>
      <c r="B43" s="113" t="s">
        <v>2590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2591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2589</v>
      </c>
      <c r="B46" s="113" t="s">
        <v>2592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2591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2584</v>
      </c>
      <c r="B49" s="113" t="s">
        <v>2593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2594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2584</v>
      </c>
      <c r="B52" s="113" t="s">
        <v>2595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2596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2584</v>
      </c>
      <c r="B55" s="113" t="s">
        <v>2597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2598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2599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2600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2601</v>
      </c>
      <c r="B60" s="113" t="s">
        <v>2602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2603</v>
      </c>
      <c r="B62" s="113" t="s">
        <v>2604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2605</v>
      </c>
      <c r="B63" s="113" t="s">
        <v>2606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2607</v>
      </c>
      <c r="B65" s="113" t="s">
        <v>2608</v>
      </c>
      <c r="C65" s="113" t="s">
        <v>2609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2610</v>
      </c>
      <c r="B66" s="113" t="s">
        <v>2611</v>
      </c>
      <c r="C66" s="113" t="s">
        <v>2609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2612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2613</v>
      </c>
      <c r="B69" s="113" t="s">
        <v>2614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2615</v>
      </c>
      <c r="B70" s="113" t="s">
        <v>2616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2617</v>
      </c>
      <c r="B71" s="113" t="s">
        <v>2618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2619</v>
      </c>
      <c r="B72" s="113" t="s">
        <v>2620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2621</v>
      </c>
      <c r="B74" s="113" t="s">
        <v>2622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2623</v>
      </c>
      <c r="B75" s="113" t="s">
        <v>2624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2625</v>
      </c>
      <c r="B76" s="113" t="s">
        <v>2626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2627</v>
      </c>
      <c r="B78" s="113" t="s">
        <v>2628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2629</v>
      </c>
      <c r="B80" s="113" t="s">
        <v>2630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2631</v>
      </c>
      <c r="B81" s="113" t="s">
        <v>2632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2633</v>
      </c>
      <c r="B82" s="113" t="s">
        <v>2634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2635</v>
      </c>
      <c r="B84" s="113" t="s">
        <v>2636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2637</v>
      </c>
      <c r="B86" s="113" t="s">
        <v>2638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2639</v>
      </c>
      <c r="B88" s="113" t="s">
        <v>2640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2641</v>
      </c>
      <c r="B89" s="113" t="s">
        <v>2642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2643</v>
      </c>
      <c r="B91" s="113" t="s">
        <v>2644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2643</v>
      </c>
      <c r="B92" s="113" t="s">
        <v>2645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2646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2647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2648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2649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2650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2651</v>
      </c>
      <c r="B99" s="449" t="s">
        <v>2652</v>
      </c>
      <c r="C99" s="449" t="s">
        <v>2653</v>
      </c>
      <c r="D99" s="656"/>
      <c r="E99" s="450" t="s">
        <v>2654</v>
      </c>
      <c r="F99" s="448" t="str">
        <f t="shared" si="2"/>
        <v/>
      </c>
    </row>
    <row r="100" spans="1:6" ht="12.75">
      <c r="A100" s="113" t="s">
        <v>2655</v>
      </c>
      <c r="B100" s="113" t="s">
        <v>2656</v>
      </c>
      <c r="C100" s="415" t="s">
        <v>2657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2658</v>
      </c>
      <c r="B101" s="113" t="s">
        <v>2659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2660</v>
      </c>
      <c r="B102" s="113" t="s">
        <v>2656</v>
      </c>
      <c r="C102" s="415" t="s">
        <v>2657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2661</v>
      </c>
      <c r="B103" s="113" t="s">
        <v>2659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2662</v>
      </c>
      <c r="B105" s="113" t="s">
        <v>2659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2663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2664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2665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2666</v>
      </c>
      <c r="B109" s="449" t="s">
        <v>2667</v>
      </c>
      <c r="C109" s="449" t="s">
        <v>2668</v>
      </c>
      <c r="D109" s="656"/>
      <c r="E109" s="450" t="s">
        <v>2654</v>
      </c>
      <c r="F109" s="448" t="str">
        <f t="shared" si="2"/>
        <v/>
      </c>
    </row>
    <row r="110" spans="1:6" ht="12.75">
      <c r="A110" s="453" t="s">
        <v>2669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2670</v>
      </c>
      <c r="B111" s="113" t="s">
        <v>2671</v>
      </c>
      <c r="C111" s="113" t="s">
        <v>2672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2673</v>
      </c>
      <c r="B112" s="113" t="s">
        <v>2671</v>
      </c>
      <c r="C112" s="113" t="s">
        <v>2672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2674</v>
      </c>
      <c r="B113" s="113" t="s">
        <v>2671</v>
      </c>
      <c r="C113" s="113" t="s">
        <v>2672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2675</v>
      </c>
      <c r="B114" s="113" t="s">
        <v>2671</v>
      </c>
      <c r="C114" s="113" t="s">
        <v>2672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2676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2677</v>
      </c>
      <c r="B117" s="113" t="s">
        <v>2671</v>
      </c>
      <c r="C117" s="113" t="s">
        <v>2672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2678</v>
      </c>
      <c r="B118" s="113" t="s">
        <v>2671</v>
      </c>
      <c r="C118" s="113" t="s">
        <v>2672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2679</v>
      </c>
      <c r="B120" s="113" t="s">
        <v>2680</v>
      </c>
      <c r="C120" s="113" t="s">
        <v>2681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2682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2683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2684</v>
      </c>
      <c r="C123" s="447"/>
      <c r="D123" s="656"/>
      <c r="E123" s="450" t="s">
        <v>2549</v>
      </c>
      <c r="F123" s="448" t="str">
        <f t="shared" si="2"/>
        <v/>
      </c>
    </row>
    <row r="124" spans="1:6" ht="12.75">
      <c r="A124" s="113" t="s">
        <v>2685</v>
      </c>
      <c r="B124" s="113" t="s">
        <v>2686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2687</v>
      </c>
      <c r="B125" s="113" t="s">
        <v>2688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2689</v>
      </c>
      <c r="B126" s="113" t="s">
        <v>2690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2691</v>
      </c>
      <c r="B127" s="113" t="s">
        <v>2692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2693</v>
      </c>
      <c r="B128" s="113" t="s">
        <v>2694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2695</v>
      </c>
      <c r="B130" s="113" t="s">
        <v>2696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2697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2698</v>
      </c>
      <c r="B132" s="113" t="s">
        <v>2696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2699</v>
      </c>
      <c r="B133" s="113" t="s">
        <v>2696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2700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2701</v>
      </c>
      <c r="B135" s="449" t="s">
        <v>2667</v>
      </c>
      <c r="C135" s="449" t="s">
        <v>2653</v>
      </c>
      <c r="D135" s="656"/>
      <c r="E135" s="450" t="s">
        <v>2549</v>
      </c>
      <c r="F135" s="448" t="str">
        <f t="shared" si="2"/>
        <v/>
      </c>
    </row>
    <row r="136" spans="1:6" ht="12.75">
      <c r="A136" s="113" t="s">
        <v>2702</v>
      </c>
      <c r="B136" s="113" t="s">
        <v>2703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2704</v>
      </c>
      <c r="B137" s="113" t="s">
        <v>2703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2705</v>
      </c>
      <c r="B138" s="113" t="s">
        <v>2703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2706</v>
      </c>
      <c r="B139" s="113" t="s">
        <v>2703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2702</v>
      </c>
      <c r="B141" s="113" t="s">
        <v>2707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2705</v>
      </c>
      <c r="B142" s="113" t="s">
        <v>2708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2706</v>
      </c>
      <c r="B143" s="113" t="s">
        <v>2709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2706</v>
      </c>
      <c r="B145" s="113" t="s">
        <v>2710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2711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2701</v>
      </c>
      <c r="B147" s="449" t="s">
        <v>2667</v>
      </c>
      <c r="C147" s="449" t="s">
        <v>2653</v>
      </c>
      <c r="D147" s="656"/>
      <c r="E147" s="450" t="s">
        <v>2549</v>
      </c>
      <c r="F147" s="448" t="str">
        <f t="shared" si="2"/>
        <v/>
      </c>
    </row>
    <row r="148" spans="1:6" ht="12.75">
      <c r="A148" s="113" t="s">
        <v>2712</v>
      </c>
      <c r="B148" s="113" t="s">
        <v>2703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2713</v>
      </c>
      <c r="B149" s="113" t="s">
        <v>2703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2714</v>
      </c>
      <c r="B150" s="113" t="s">
        <v>2703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2715</v>
      </c>
      <c r="B151" s="113" t="s">
        <v>2703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2716</v>
      </c>
      <c r="B152" s="113" t="s">
        <v>2703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2712</v>
      </c>
      <c r="B154" s="113" t="s">
        <v>2707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2713</v>
      </c>
      <c r="B155" s="113" t="s">
        <v>2708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2714</v>
      </c>
      <c r="B156" s="113" t="s">
        <v>2709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2715</v>
      </c>
      <c r="B157" s="113" t="s">
        <v>2709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2716</v>
      </c>
      <c r="B158" s="113" t="s">
        <v>2709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2712</v>
      </c>
      <c r="B160" s="113" t="s">
        <v>2717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2713</v>
      </c>
      <c r="B161" s="113" t="s">
        <v>2717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2718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2651</v>
      </c>
      <c r="B163" s="449" t="s">
        <v>2652</v>
      </c>
      <c r="C163" s="449" t="s">
        <v>2653</v>
      </c>
      <c r="D163" s="656"/>
      <c r="E163" s="450" t="s">
        <v>2654</v>
      </c>
      <c r="F163" s="448" t="str">
        <f t="shared" si="3"/>
        <v/>
      </c>
    </row>
    <row r="164" spans="1:6" ht="12.75">
      <c r="A164" s="113" t="s">
        <v>2655</v>
      </c>
      <c r="B164" s="113" t="s">
        <v>2656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2719</v>
      </c>
      <c r="B165" s="113" t="s">
        <v>2656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2720</v>
      </c>
      <c r="B166" s="113" t="s">
        <v>2656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2660</v>
      </c>
      <c r="B167" s="113" t="s">
        <v>2656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2721</v>
      </c>
      <c r="B168" s="113" t="s">
        <v>2656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2722</v>
      </c>
      <c r="B169" s="113" t="s">
        <v>2656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2662</v>
      </c>
      <c r="B171" s="113" t="s">
        <v>2659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2723</v>
      </c>
      <c r="B172" s="113" t="s">
        <v>2659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2724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2725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2665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2666</v>
      </c>
      <c r="B176" s="449" t="s">
        <v>2667</v>
      </c>
      <c r="C176" s="449" t="s">
        <v>2668</v>
      </c>
      <c r="D176" s="656"/>
      <c r="E176" s="450" t="s">
        <v>2654</v>
      </c>
      <c r="F176" s="448" t="str">
        <f t="shared" si="3"/>
        <v/>
      </c>
    </row>
    <row r="177" spans="1:6" ht="12.75">
      <c r="A177" s="113" t="s">
        <v>2677</v>
      </c>
      <c r="B177" s="113" t="s">
        <v>2671</v>
      </c>
      <c r="C177" s="113" t="s">
        <v>2672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2726</v>
      </c>
      <c r="B178" s="113" t="s">
        <v>2671</v>
      </c>
      <c r="C178" s="113" t="s">
        <v>2672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2678</v>
      </c>
      <c r="B179" s="113" t="s">
        <v>2671</v>
      </c>
      <c r="C179" s="113" t="s">
        <v>2672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2727</v>
      </c>
      <c r="B180" s="113" t="s">
        <v>2671</v>
      </c>
      <c r="C180" s="113" t="s">
        <v>2672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2728</v>
      </c>
      <c r="B181" s="113" t="s">
        <v>2671</v>
      </c>
      <c r="C181" s="113" t="s">
        <v>2672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2729</v>
      </c>
      <c r="B182" s="113" t="s">
        <v>2671</v>
      </c>
      <c r="C182" s="113" t="s">
        <v>2672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2730</v>
      </c>
      <c r="B183" s="113" t="s">
        <v>2671</v>
      </c>
      <c r="C183" s="113" t="s">
        <v>2672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2731</v>
      </c>
      <c r="B184" s="113" t="s">
        <v>2671</v>
      </c>
      <c r="C184" s="113" t="s">
        <v>2672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2679</v>
      </c>
      <c r="B186" s="113" t="s">
        <v>2680</v>
      </c>
      <c r="C186" s="113" t="s">
        <v>2681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2732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2684</v>
      </c>
      <c r="C189" s="447"/>
      <c r="D189" s="656"/>
      <c r="E189" s="450" t="s">
        <v>2549</v>
      </c>
      <c r="F189" s="448" t="str">
        <f t="shared" si="3"/>
        <v/>
      </c>
    </row>
    <row r="190" spans="1:6" ht="12.75">
      <c r="A190" s="113" t="s">
        <v>2685</v>
      </c>
      <c r="B190" s="113" t="s">
        <v>2686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2687</v>
      </c>
      <c r="B191" s="113" t="s">
        <v>2688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2689</v>
      </c>
      <c r="B192" s="113" t="s">
        <v>2690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2733</v>
      </c>
      <c r="B193" s="113" t="s">
        <v>2734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2691</v>
      </c>
      <c r="B194" s="113" t="s">
        <v>2692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2693</v>
      </c>
      <c r="B195" s="113" t="s">
        <v>2694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2735</v>
      </c>
      <c r="B196" s="113" t="s">
        <v>2736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2695</v>
      </c>
      <c r="B198" s="113" t="s">
        <v>2696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2697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2698</v>
      </c>
      <c r="B200" s="113" t="s">
        <v>2696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2699</v>
      </c>
      <c r="B201" s="113" t="s">
        <v>2696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2737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2701</v>
      </c>
      <c r="B203" s="449" t="s">
        <v>2667</v>
      </c>
      <c r="C203" s="449" t="s">
        <v>2653</v>
      </c>
      <c r="D203" s="656"/>
      <c r="E203" s="450" t="s">
        <v>2549</v>
      </c>
      <c r="F203" s="448" t="str">
        <f t="shared" si="3"/>
        <v/>
      </c>
    </row>
    <row r="204" spans="1:6" ht="12.75">
      <c r="A204" s="113" t="s">
        <v>2738</v>
      </c>
      <c r="B204" s="113" t="s">
        <v>2703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2739</v>
      </c>
      <c r="B205" s="113" t="s">
        <v>2703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2740</v>
      </c>
      <c r="B206" s="113" t="s">
        <v>2703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2738</v>
      </c>
      <c r="B208" s="113" t="s">
        <v>2708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2739</v>
      </c>
      <c r="B209" s="113" t="s">
        <v>2708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2740</v>
      </c>
      <c r="B210" s="113" t="s">
        <v>2709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2739</v>
      </c>
      <c r="B212" s="113" t="s">
        <v>2717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2740</v>
      </c>
      <c r="B213" s="113" t="s">
        <v>2710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2741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2742</v>
      </c>
      <c r="C215" s="449" t="s">
        <v>2653</v>
      </c>
      <c r="D215" s="656"/>
      <c r="E215" s="450" t="s">
        <v>2549</v>
      </c>
      <c r="F215" s="448" t="str">
        <f t="shared" si="3"/>
        <v/>
      </c>
    </row>
    <row r="216" spans="1:6" ht="12.75">
      <c r="A216" s="113" t="s">
        <v>2743</v>
      </c>
      <c r="B216" s="113" t="s">
        <v>2744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2743</v>
      </c>
      <c r="B217" s="113" t="s">
        <v>2745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2743</v>
      </c>
      <c r="B218" s="113" t="s">
        <v>2746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2743</v>
      </c>
      <c r="B219" s="113" t="s">
        <v>2747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2743</v>
      </c>
      <c r="B220" s="113" t="s">
        <v>2748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2749</v>
      </c>
      <c r="B221" s="113" t="s">
        <v>2748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2750</v>
      </c>
      <c r="B222" s="113" t="s">
        <v>2751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2752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2753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2754</v>
      </c>
      <c r="C225" s="449" t="s">
        <v>2668</v>
      </c>
      <c r="D225" s="656"/>
      <c r="E225" s="450" t="s">
        <v>2549</v>
      </c>
      <c r="F225" s="448" t="str">
        <f t="shared" si="4"/>
        <v/>
      </c>
    </row>
    <row r="226" spans="1:6" ht="12.75">
      <c r="A226" s="113" t="s">
        <v>2755</v>
      </c>
      <c r="B226" s="113" t="s">
        <v>2756</v>
      </c>
      <c r="C226" s="113" t="s">
        <v>2757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2755</v>
      </c>
      <c r="B227" s="113" t="s">
        <v>2758</v>
      </c>
      <c r="C227" s="113" t="s">
        <v>2757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2759</v>
      </c>
      <c r="B228" s="113" t="s">
        <v>2760</v>
      </c>
      <c r="C228" s="113" t="s">
        <v>2761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2762</v>
      </c>
      <c r="B229" s="113" t="s">
        <v>2763</v>
      </c>
      <c r="C229" s="113" t="s">
        <v>2764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2765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2754</v>
      </c>
      <c r="C231" s="449" t="s">
        <v>2668</v>
      </c>
      <c r="D231" s="656"/>
      <c r="E231" s="450" t="s">
        <v>2549</v>
      </c>
      <c r="F231" s="448" t="str">
        <f t="shared" si="4"/>
        <v/>
      </c>
    </row>
    <row r="232" spans="1:6" ht="12.75">
      <c r="A232" s="113" t="s">
        <v>2766</v>
      </c>
      <c r="B232" s="113" t="s">
        <v>2767</v>
      </c>
      <c r="C232" s="113" t="s">
        <v>2768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2769</v>
      </c>
      <c r="B233" s="113" t="s">
        <v>2770</v>
      </c>
      <c r="C233" s="113" t="s">
        <v>2771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2772</v>
      </c>
      <c r="B235" s="113" t="s">
        <v>2773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2772</v>
      </c>
      <c r="B236" s="113" t="s">
        <v>2774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2772</v>
      </c>
      <c r="B237" s="113" t="s">
        <v>2775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2772</v>
      </c>
      <c r="B238" s="113" t="s">
        <v>2776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2772</v>
      </c>
      <c r="B239" s="113" t="s">
        <v>2777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2772</v>
      </c>
      <c r="B240" s="113" t="s">
        <v>2778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2779</v>
      </c>
      <c r="B242" s="113" t="s">
        <v>2776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2779</v>
      </c>
      <c r="B243" s="113" t="s">
        <v>2777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2779</v>
      </c>
      <c r="B244" s="113" t="s">
        <v>2778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2780</v>
      </c>
      <c r="B246" s="113" t="s">
        <v>2776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2780</v>
      </c>
      <c r="B247" s="113" t="s">
        <v>2777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2780</v>
      </c>
      <c r="B248" s="113" t="s">
        <v>2778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2781</v>
      </c>
      <c r="B250" s="113" t="s">
        <v>2773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2782</v>
      </c>
      <c r="B252" s="113" t="s">
        <v>2773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2783</v>
      </c>
      <c r="B253" s="113" t="s">
        <v>2773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2784</v>
      </c>
      <c r="B255" s="113" t="s">
        <v>2773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2785</v>
      </c>
      <c r="B257" s="113" t="s">
        <v>2786</v>
      </c>
      <c r="C257" s="113" t="s">
        <v>2787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2788</v>
      </c>
      <c r="B259" s="113" t="s">
        <v>2789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2790</v>
      </c>
      <c r="B260" s="113" t="s">
        <v>2791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2792</v>
      </c>
      <c r="B262" s="113" t="s">
        <v>2793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2794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2754</v>
      </c>
      <c r="C264" s="449" t="s">
        <v>2668</v>
      </c>
      <c r="D264" s="656"/>
      <c r="E264" s="450" t="s">
        <v>2549</v>
      </c>
      <c r="F264" s="448" t="str">
        <f t="shared" si="4"/>
        <v/>
      </c>
    </row>
    <row r="265" spans="1:6" ht="12.75">
      <c r="A265" s="113" t="s">
        <v>2795</v>
      </c>
      <c r="B265" s="113" t="s">
        <v>2774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2795</v>
      </c>
      <c r="B266" s="113" t="s">
        <v>2776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2795</v>
      </c>
      <c r="B267" s="113" t="s">
        <v>2777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2795</v>
      </c>
      <c r="B268" s="113" t="s">
        <v>2778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2796</v>
      </c>
      <c r="B269" s="113" t="s">
        <v>2776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2544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2797</v>
      </c>
      <c r="B275" s="460"/>
      <c r="C275" s="460"/>
      <c r="D275" s="658"/>
      <c r="E275" s="461"/>
      <c r="F275" s="658"/>
    </row>
    <row r="276" spans="1:6" ht="12.75">
      <c r="A276" s="460" t="s">
        <v>2798</v>
      </c>
      <c r="B276" s="460"/>
      <c r="C276" s="460"/>
      <c r="D276" s="658"/>
      <c r="E276" s="461"/>
      <c r="F276" s="658"/>
    </row>
    <row r="277" spans="1:6" ht="12.75">
      <c r="A277" s="460" t="s">
        <v>2799</v>
      </c>
      <c r="B277" s="460"/>
      <c r="C277" s="460"/>
      <c r="D277" s="658"/>
      <c r="E277" s="461"/>
      <c r="F277" s="658"/>
    </row>
    <row r="278" spans="1:6" ht="12.75">
      <c r="A278" s="460" t="s">
        <v>2800</v>
      </c>
      <c r="B278" s="460" t="s">
        <v>2801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2802</v>
      </c>
      <c r="B279" s="460"/>
      <c r="C279" s="460"/>
      <c r="D279" s="658"/>
      <c r="E279" s="461"/>
      <c r="F279" s="658"/>
    </row>
    <row r="280" spans="1:6" ht="12.75">
      <c r="A280" s="460" t="s">
        <v>2803</v>
      </c>
      <c r="B280" s="460"/>
      <c r="C280" s="460"/>
      <c r="D280" s="658"/>
      <c r="E280" s="461"/>
      <c r="F280" s="658"/>
    </row>
    <row r="281" spans="1:6" ht="12.75">
      <c r="A281" s="460" t="s">
        <v>2804</v>
      </c>
      <c r="B281" s="460"/>
      <c r="C281" s="460"/>
      <c r="D281" s="658"/>
      <c r="E281" s="461"/>
      <c r="F281" s="658"/>
    </row>
    <row r="282" spans="1:6" ht="12.75">
      <c r="A282" s="460" t="s">
        <v>832</v>
      </c>
      <c r="B282" s="460"/>
      <c r="C282" s="460"/>
      <c r="D282" s="658"/>
      <c r="E282" s="461"/>
      <c r="F282" s="658"/>
    </row>
    <row r="283" spans="1:6" ht="12.75">
      <c r="A283" s="460" t="s">
        <v>2805</v>
      </c>
      <c r="B283" s="460"/>
      <c r="C283" s="460"/>
      <c r="D283" s="658"/>
      <c r="E283" s="461"/>
      <c r="F283" s="658"/>
    </row>
    <row r="284" spans="1:6" ht="12.75">
      <c r="A284" s="460" t="s">
        <v>2806</v>
      </c>
      <c r="B284" s="460"/>
      <c r="C284" s="460"/>
      <c r="D284" s="658"/>
      <c r="E284" s="461"/>
      <c r="F284" s="658"/>
    </row>
    <row r="285" spans="1:6" ht="12.75">
      <c r="A285" s="460" t="s">
        <v>2807</v>
      </c>
      <c r="B285" s="460"/>
      <c r="C285" s="460"/>
      <c r="D285" s="658"/>
      <c r="E285" s="461"/>
      <c r="F285" s="658"/>
    </row>
    <row r="286" spans="1:6" ht="12.75">
      <c r="A286" s="460" t="s">
        <v>2808</v>
      </c>
      <c r="B286" s="460"/>
      <c r="C286" s="460"/>
      <c r="D286" s="658"/>
      <c r="E286" s="461"/>
      <c r="F286" s="658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2529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8">
      <selection activeCell="F77" sqref="F77:F81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2809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2531</v>
      </c>
      <c r="E2" s="418"/>
      <c r="F2" s="465" t="s">
        <v>2527</v>
      </c>
    </row>
    <row r="3" spans="1:6" ht="15">
      <c r="A3" s="466" t="s">
        <v>2810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2811</v>
      </c>
      <c r="B4" s="469" t="s">
        <v>2653</v>
      </c>
      <c r="C4" s="469" t="s">
        <v>2668</v>
      </c>
      <c r="D4" s="470" t="s">
        <v>2548</v>
      </c>
      <c r="E4" s="471" t="s">
        <v>2654</v>
      </c>
      <c r="F4" s="468" t="str">
        <f t="shared" si="0"/>
        <v/>
      </c>
    </row>
    <row r="5" spans="1:6" ht="12.75">
      <c r="A5" s="428" t="s">
        <v>2812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2813</v>
      </c>
      <c r="B6" s="428" t="s">
        <v>2814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2815</v>
      </c>
      <c r="B7" s="428" t="s">
        <v>2814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2816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2815</v>
      </c>
      <c r="B10" s="428" t="s">
        <v>2814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2817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2818</v>
      </c>
      <c r="B13" s="428" t="s">
        <v>2814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2819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2820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2821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2666</v>
      </c>
      <c r="B17" s="469" t="s">
        <v>2667</v>
      </c>
      <c r="C17" s="469" t="s">
        <v>2668</v>
      </c>
      <c r="D17" s="662"/>
      <c r="E17" s="471" t="s">
        <v>2654</v>
      </c>
      <c r="F17" s="468" t="str">
        <f t="shared" si="0"/>
        <v/>
      </c>
    </row>
    <row r="18" spans="1:6" ht="12.75">
      <c r="A18" s="428" t="s">
        <v>2822</v>
      </c>
      <c r="B18" s="428" t="s">
        <v>2823</v>
      </c>
      <c r="C18" s="428" t="s">
        <v>2672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2824</v>
      </c>
      <c r="B19" s="428" t="s">
        <v>2823</v>
      </c>
      <c r="C19" s="428" t="s">
        <v>2672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2825</v>
      </c>
      <c r="B21" s="428" t="s">
        <v>2826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2827</v>
      </c>
      <c r="B22" s="428" t="s">
        <v>2828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2829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2666</v>
      </c>
      <c r="B25" s="469" t="s">
        <v>2667</v>
      </c>
      <c r="C25" s="469" t="s">
        <v>2668</v>
      </c>
      <c r="D25" s="662"/>
      <c r="E25" s="471" t="s">
        <v>2654</v>
      </c>
      <c r="F25" s="468" t="str">
        <f t="shared" si="0"/>
        <v/>
      </c>
    </row>
    <row r="26" spans="1:6" ht="12.75">
      <c r="A26" s="428" t="s">
        <v>2830</v>
      </c>
      <c r="B26" s="428" t="s">
        <v>2831</v>
      </c>
      <c r="C26" s="428" t="s">
        <v>2832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2833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2666</v>
      </c>
      <c r="B29" s="469" t="s">
        <v>2667</v>
      </c>
      <c r="C29" s="469" t="s">
        <v>2668</v>
      </c>
      <c r="D29" s="662"/>
      <c r="E29" s="471" t="s">
        <v>2654</v>
      </c>
      <c r="F29" s="468" t="str">
        <f t="shared" si="0"/>
        <v/>
      </c>
    </row>
    <row r="30" spans="1:6" ht="12.75">
      <c r="A30" s="428" t="s">
        <v>2834</v>
      </c>
      <c r="B30" s="428" t="s">
        <v>2831</v>
      </c>
      <c r="C30" s="428" t="s">
        <v>2832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2835</v>
      </c>
      <c r="B32" s="428" t="s">
        <v>2836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2837</v>
      </c>
      <c r="B33" s="428" t="s">
        <v>2838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2839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2840</v>
      </c>
      <c r="B35" s="469" t="s">
        <v>2653</v>
      </c>
      <c r="C35" s="469" t="s">
        <v>2668</v>
      </c>
      <c r="D35" s="662"/>
      <c r="E35" s="471" t="s">
        <v>2654</v>
      </c>
      <c r="F35" s="468" t="str">
        <f t="shared" si="0"/>
        <v/>
      </c>
    </row>
    <row r="36" spans="1:6" ht="12.75">
      <c r="A36" s="428" t="s">
        <v>2841</v>
      </c>
      <c r="B36" s="428" t="s">
        <v>2761</v>
      </c>
      <c r="C36" s="428" t="s">
        <v>2842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2843</v>
      </c>
      <c r="B37" s="428" t="s">
        <v>2761</v>
      </c>
      <c r="C37" s="428" t="s">
        <v>2842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2844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2684</v>
      </c>
      <c r="C39" s="452"/>
      <c r="D39" s="662"/>
      <c r="E39" s="471" t="s">
        <v>2549</v>
      </c>
      <c r="F39" s="468" t="str">
        <f t="shared" si="0"/>
        <v/>
      </c>
    </row>
    <row r="40" spans="1:6" ht="12.75">
      <c r="A40" s="428" t="s">
        <v>2845</v>
      </c>
      <c r="B40" s="428" t="s">
        <v>2688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2846</v>
      </c>
      <c r="B41" s="428" t="s">
        <v>2690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2847</v>
      </c>
      <c r="B42" s="428" t="s">
        <v>2692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2695</v>
      </c>
      <c r="B44" s="428" t="s">
        <v>2696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2697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2698</v>
      </c>
      <c r="B46" s="428" t="s">
        <v>2696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2699</v>
      </c>
      <c r="B47" s="428" t="s">
        <v>2696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2848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2684</v>
      </c>
      <c r="C50" s="452"/>
      <c r="D50" s="662"/>
      <c r="E50" s="471" t="s">
        <v>2549</v>
      </c>
      <c r="F50" s="468" t="str">
        <f t="shared" si="0"/>
        <v/>
      </c>
    </row>
    <row r="51" spans="1:6" ht="12.75">
      <c r="A51" s="472" t="s">
        <v>2849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2850</v>
      </c>
      <c r="B52" s="428" t="s">
        <v>2777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2851</v>
      </c>
      <c r="B53" s="428" t="s">
        <v>2776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2852</v>
      </c>
      <c r="B54" s="428" t="s">
        <v>2776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2853</v>
      </c>
      <c r="B55" s="428" t="s">
        <v>2777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2854</v>
      </c>
      <c r="B56" s="428" t="s">
        <v>2775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2855</v>
      </c>
      <c r="B57" s="428" t="s">
        <v>2776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2856</v>
      </c>
      <c r="B58" s="428" t="s">
        <v>2857</v>
      </c>
      <c r="C58" s="428" t="s">
        <v>2858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2859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2860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2861</v>
      </c>
      <c r="B61" s="428" t="s">
        <v>2862</v>
      </c>
      <c r="C61" s="428" t="s">
        <v>2863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2864</v>
      </c>
      <c r="B62" s="428" t="s">
        <v>2793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2865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2780</v>
      </c>
      <c r="B65" s="428" t="s">
        <v>2774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2850</v>
      </c>
      <c r="B66" s="428" t="s">
        <v>2774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2866</v>
      </c>
      <c r="B67" s="428" t="s">
        <v>2775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2867</v>
      </c>
      <c r="B68" s="428" t="s">
        <v>2773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2868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2869</v>
      </c>
      <c r="B71" s="428" t="s">
        <v>2778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2869</v>
      </c>
      <c r="B72" s="428" t="s">
        <v>2776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2544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2797</v>
      </c>
      <c r="B77" s="473"/>
      <c r="C77" s="431"/>
      <c r="D77" s="480"/>
      <c r="E77" s="432"/>
      <c r="F77" s="663"/>
    </row>
    <row r="78" spans="1:6" ht="12.75">
      <c r="A78" s="431" t="s">
        <v>2871</v>
      </c>
      <c r="B78" s="473"/>
      <c r="C78" s="431"/>
      <c r="D78" s="474"/>
      <c r="E78" s="434"/>
      <c r="F78" s="663"/>
    </row>
    <row r="79" spans="1:6" ht="12.75">
      <c r="A79" s="431" t="s">
        <v>2805</v>
      </c>
      <c r="B79" s="473"/>
      <c r="C79" s="431"/>
      <c r="D79" s="474"/>
      <c r="E79" s="434"/>
      <c r="F79" s="663"/>
    </row>
    <row r="80" spans="1:6" ht="12.75">
      <c r="A80" s="431" t="s">
        <v>2806</v>
      </c>
      <c r="B80" s="473"/>
      <c r="C80" s="431"/>
      <c r="D80" s="480"/>
      <c r="E80" s="432"/>
      <c r="F80" s="663"/>
    </row>
    <row r="81" spans="1:6" ht="12.75">
      <c r="A81" s="431" t="s">
        <v>2808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2529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7" sqref="C7:C82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2531</v>
      </c>
      <c r="D2" s="418"/>
      <c r="E2" s="465" t="s">
        <v>2527</v>
      </c>
    </row>
    <row r="3" spans="1:5" ht="12.75">
      <c r="A3" s="485" t="s">
        <v>2873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2547</v>
      </c>
      <c r="C5" s="493" t="s">
        <v>2548</v>
      </c>
      <c r="D5" s="450" t="s">
        <v>2549</v>
      </c>
      <c r="E5" s="468"/>
    </row>
    <row r="6" spans="1:5" ht="12.75">
      <c r="A6" s="485" t="s">
        <v>2874</v>
      </c>
      <c r="B6" s="486"/>
      <c r="C6" s="492"/>
      <c r="D6" s="461"/>
      <c r="E6" s="496">
        <f>SUM(E7:E29)</f>
        <v>0</v>
      </c>
    </row>
    <row r="7" spans="1:5" ht="12.75">
      <c r="A7" s="487" t="s">
        <v>2875</v>
      </c>
      <c r="B7" s="487" t="s">
        <v>2876</v>
      </c>
      <c r="C7" s="664"/>
      <c r="D7" s="481">
        <v>1</v>
      </c>
      <c r="E7" s="497">
        <f>C7*D7</f>
        <v>0</v>
      </c>
    </row>
    <row r="8" spans="1:5" ht="12.75">
      <c r="A8" s="487" t="s">
        <v>2877</v>
      </c>
      <c r="B8" s="487" t="s">
        <v>2878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2879</v>
      </c>
      <c r="B9" s="487" t="s">
        <v>2880</v>
      </c>
      <c r="C9" s="664"/>
      <c r="D9" s="481">
        <v>1</v>
      </c>
      <c r="E9" s="497">
        <f t="shared" si="0"/>
        <v>0</v>
      </c>
    </row>
    <row r="10" spans="1:5" ht="12.75">
      <c r="A10" s="487" t="s">
        <v>2881</v>
      </c>
      <c r="B10" s="487" t="s">
        <v>2882</v>
      </c>
      <c r="C10" s="664"/>
      <c r="D10" s="481">
        <v>1</v>
      </c>
      <c r="E10" s="497">
        <f t="shared" si="0"/>
        <v>0</v>
      </c>
    </row>
    <row r="11" spans="1:5" ht="12.75">
      <c r="A11" s="487" t="s">
        <v>2883</v>
      </c>
      <c r="B11" s="487" t="s">
        <v>2884</v>
      </c>
      <c r="C11" s="664"/>
      <c r="D11" s="481">
        <v>1</v>
      </c>
      <c r="E11" s="497">
        <f t="shared" si="0"/>
        <v>0</v>
      </c>
    </row>
    <row r="12" spans="1:5" ht="12.75">
      <c r="A12" s="487" t="s">
        <v>2885</v>
      </c>
      <c r="B12" s="487" t="s">
        <v>2886</v>
      </c>
      <c r="C12" s="664"/>
      <c r="D12" s="481">
        <v>1</v>
      </c>
      <c r="E12" s="497">
        <f t="shared" si="0"/>
        <v>0</v>
      </c>
    </row>
    <row r="13" spans="1:5" ht="12.75">
      <c r="A13" s="487" t="s">
        <v>2887</v>
      </c>
      <c r="B13" s="487" t="s">
        <v>2888</v>
      </c>
      <c r="C13" s="664"/>
      <c r="D13" s="481">
        <v>1</v>
      </c>
      <c r="E13" s="497">
        <f t="shared" si="0"/>
        <v>0</v>
      </c>
    </row>
    <row r="14" spans="1:5" ht="12.75">
      <c r="A14" s="487" t="s">
        <v>2889</v>
      </c>
      <c r="B14" s="487" t="s">
        <v>2890</v>
      </c>
      <c r="C14" s="664"/>
      <c r="D14" s="481">
        <v>1</v>
      </c>
      <c r="E14" s="497">
        <f t="shared" si="0"/>
        <v>0</v>
      </c>
    </row>
    <row r="15" spans="1:5" ht="12.75">
      <c r="A15" s="487" t="s">
        <v>2891</v>
      </c>
      <c r="B15" s="487" t="s">
        <v>2892</v>
      </c>
      <c r="C15" s="664"/>
      <c r="D15" s="481">
        <v>1</v>
      </c>
      <c r="E15" s="497">
        <f t="shared" si="0"/>
        <v>0</v>
      </c>
    </row>
    <row r="16" spans="1:5" ht="12.75">
      <c r="A16" s="487" t="s">
        <v>2893</v>
      </c>
      <c r="B16" s="487" t="s">
        <v>2894</v>
      </c>
      <c r="C16" s="664"/>
      <c r="D16" s="481">
        <v>1</v>
      </c>
      <c r="E16" s="497">
        <f t="shared" si="0"/>
        <v>0</v>
      </c>
    </row>
    <row r="17" spans="1:5" ht="12.75">
      <c r="A17" s="487" t="s">
        <v>2895</v>
      </c>
      <c r="B17" s="487" t="s">
        <v>2896</v>
      </c>
      <c r="C17" s="664"/>
      <c r="D17" s="481">
        <v>1</v>
      </c>
      <c r="E17" s="497">
        <f t="shared" si="0"/>
        <v>0</v>
      </c>
    </row>
    <row r="18" spans="1:5" ht="12.75">
      <c r="A18" s="487" t="s">
        <v>2897</v>
      </c>
      <c r="B18" s="487" t="s">
        <v>2898</v>
      </c>
      <c r="C18" s="664"/>
      <c r="D18" s="481">
        <v>1</v>
      </c>
      <c r="E18" s="497">
        <f t="shared" si="0"/>
        <v>0</v>
      </c>
    </row>
    <row r="19" spans="1:5" ht="12.75">
      <c r="A19" s="487" t="s">
        <v>2899</v>
      </c>
      <c r="B19" s="487" t="s">
        <v>2900</v>
      </c>
      <c r="C19" s="664"/>
      <c r="D19" s="481">
        <v>1</v>
      </c>
      <c r="E19" s="497">
        <f t="shared" si="0"/>
        <v>0</v>
      </c>
    </row>
    <row r="20" spans="1:5" ht="12.75">
      <c r="A20" s="487" t="s">
        <v>2901</v>
      </c>
      <c r="B20" s="487" t="s">
        <v>2876</v>
      </c>
      <c r="C20" s="664"/>
      <c r="D20" s="481">
        <v>1</v>
      </c>
      <c r="E20" s="497">
        <f t="shared" si="0"/>
        <v>0</v>
      </c>
    </row>
    <row r="21" spans="1:5" ht="12.75">
      <c r="A21" s="487" t="s">
        <v>2902</v>
      </c>
      <c r="B21" s="487" t="s">
        <v>2903</v>
      </c>
      <c r="C21" s="664"/>
      <c r="D21" s="481">
        <v>1</v>
      </c>
      <c r="E21" s="497">
        <f t="shared" si="0"/>
        <v>0</v>
      </c>
    </row>
    <row r="22" spans="1:5" ht="12.75">
      <c r="A22" s="487" t="s">
        <v>2904</v>
      </c>
      <c r="B22" s="487" t="s">
        <v>2905</v>
      </c>
      <c r="C22" s="664"/>
      <c r="D22" s="481">
        <v>1</v>
      </c>
      <c r="E22" s="497">
        <f t="shared" si="0"/>
        <v>0</v>
      </c>
    </row>
    <row r="23" spans="1:5" ht="12.75">
      <c r="A23" s="487" t="s">
        <v>2906</v>
      </c>
      <c r="B23" s="487" t="s">
        <v>2907</v>
      </c>
      <c r="C23" s="664"/>
      <c r="D23" s="481">
        <v>1</v>
      </c>
      <c r="E23" s="497">
        <f t="shared" si="0"/>
        <v>0</v>
      </c>
    </row>
    <row r="24" spans="1:5" ht="12.75">
      <c r="A24" s="487" t="s">
        <v>2908</v>
      </c>
      <c r="B24" s="487" t="s">
        <v>2909</v>
      </c>
      <c r="C24" s="664"/>
      <c r="D24" s="481">
        <v>1</v>
      </c>
      <c r="E24" s="497">
        <f t="shared" si="0"/>
        <v>0</v>
      </c>
    </row>
    <row r="25" spans="1:5" ht="12.75">
      <c r="A25" s="487" t="s">
        <v>2910</v>
      </c>
      <c r="B25" s="487" t="s">
        <v>2911</v>
      </c>
      <c r="C25" s="664"/>
      <c r="D25" s="481">
        <v>1</v>
      </c>
      <c r="E25" s="497">
        <f t="shared" si="0"/>
        <v>0</v>
      </c>
    </row>
    <row r="26" spans="1:5" ht="12.75">
      <c r="A26" s="487" t="s">
        <v>2912</v>
      </c>
      <c r="B26" s="487" t="s">
        <v>2913</v>
      </c>
      <c r="C26" s="664"/>
      <c r="D26" s="481">
        <v>1</v>
      </c>
      <c r="E26" s="497">
        <f>C26*D26</f>
        <v>0</v>
      </c>
    </row>
    <row r="27" spans="1:5" ht="12.75">
      <c r="A27" s="488" t="s">
        <v>2914</v>
      </c>
      <c r="B27" s="488" t="s">
        <v>2582</v>
      </c>
      <c r="C27" s="665"/>
      <c r="D27" s="482">
        <v>1</v>
      </c>
      <c r="E27" s="498">
        <f>C27*D27</f>
        <v>0</v>
      </c>
    </row>
    <row r="28" spans="1:5" ht="12.75">
      <c r="A28" s="487" t="s">
        <v>2915</v>
      </c>
      <c r="B28" s="487" t="s">
        <v>2916</v>
      </c>
      <c r="C28" s="664"/>
      <c r="D28" s="481">
        <v>1</v>
      </c>
      <c r="E28" s="497">
        <f>C28*D28</f>
        <v>0</v>
      </c>
    </row>
    <row r="29" spans="1:5" ht="12.75">
      <c r="A29" s="487" t="s">
        <v>2917</v>
      </c>
      <c r="B29" s="487" t="s">
        <v>2918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2919</v>
      </c>
      <c r="B31" s="415"/>
      <c r="C31" s="666"/>
      <c r="D31" s="416"/>
      <c r="E31" s="496">
        <f>SUM(E32:E45)</f>
        <v>0</v>
      </c>
    </row>
    <row r="32" spans="1:5" ht="12.75">
      <c r="A32" s="487" t="s">
        <v>2920</v>
      </c>
      <c r="B32" s="487" t="s">
        <v>2921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2922</v>
      </c>
      <c r="B33" s="487" t="s">
        <v>2923</v>
      </c>
      <c r="C33" s="664"/>
      <c r="D33" s="481">
        <v>1</v>
      </c>
      <c r="E33" s="499">
        <f t="shared" si="1"/>
        <v>0</v>
      </c>
    </row>
    <row r="34" spans="1:5" ht="12.75">
      <c r="A34" s="487" t="s">
        <v>2924</v>
      </c>
      <c r="B34" s="487" t="s">
        <v>2925</v>
      </c>
      <c r="C34" s="664"/>
      <c r="D34" s="481">
        <v>1</v>
      </c>
      <c r="E34" s="499">
        <f t="shared" si="1"/>
        <v>0</v>
      </c>
    </row>
    <row r="35" spans="1:5" ht="12.75">
      <c r="A35" s="487" t="s">
        <v>2926</v>
      </c>
      <c r="B35" s="487" t="s">
        <v>2927</v>
      </c>
      <c r="C35" s="664"/>
      <c r="D35" s="481">
        <v>11</v>
      </c>
      <c r="E35" s="499">
        <f t="shared" si="1"/>
        <v>0</v>
      </c>
    </row>
    <row r="36" spans="1:5" ht="12.75">
      <c r="A36" s="487" t="s">
        <v>2928</v>
      </c>
      <c r="B36" s="487" t="s">
        <v>2929</v>
      </c>
      <c r="C36" s="664"/>
      <c r="D36" s="481">
        <v>2</v>
      </c>
      <c r="E36" s="499">
        <f t="shared" si="1"/>
        <v>0</v>
      </c>
    </row>
    <row r="37" spans="1:5" ht="12.75">
      <c r="A37" s="487" t="s">
        <v>2930</v>
      </c>
      <c r="B37" s="487" t="s">
        <v>2931</v>
      </c>
      <c r="C37" s="664"/>
      <c r="D37" s="481">
        <v>1</v>
      </c>
      <c r="E37" s="499">
        <f t="shared" si="1"/>
        <v>0</v>
      </c>
    </row>
    <row r="38" spans="1:5" ht="12.75">
      <c r="A38" s="487" t="s">
        <v>2932</v>
      </c>
      <c r="B38" s="487" t="s">
        <v>2933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2934</v>
      </c>
      <c r="B39" s="487" t="s">
        <v>2933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2935</v>
      </c>
      <c r="B40" s="487" t="s">
        <v>2909</v>
      </c>
      <c r="C40" s="664"/>
      <c r="D40" s="481">
        <v>1</v>
      </c>
      <c r="E40" s="499">
        <f t="shared" si="1"/>
        <v>0</v>
      </c>
    </row>
    <row r="41" spans="1:5" ht="12.75">
      <c r="A41" s="487" t="s">
        <v>2936</v>
      </c>
      <c r="B41" s="487" t="s">
        <v>2937</v>
      </c>
      <c r="C41" s="664"/>
      <c r="D41" s="481">
        <v>1</v>
      </c>
      <c r="E41" s="499">
        <f t="shared" si="1"/>
        <v>0</v>
      </c>
    </row>
    <row r="42" spans="1:5" ht="12.75">
      <c r="A42" s="487" t="s">
        <v>2938</v>
      </c>
      <c r="B42" s="487" t="s">
        <v>2939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2940</v>
      </c>
      <c r="B43" s="487" t="s">
        <v>2941</v>
      </c>
      <c r="C43" s="664"/>
      <c r="D43" s="481">
        <v>6</v>
      </c>
      <c r="E43" s="499">
        <f t="shared" si="1"/>
        <v>0</v>
      </c>
    </row>
    <row r="44" spans="1:5" ht="12.75">
      <c r="A44" s="487" t="s">
        <v>2942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2943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2944</v>
      </c>
      <c r="B47" s="415"/>
      <c r="C47" s="666"/>
      <c r="D47" s="416"/>
      <c r="E47" s="496">
        <f>SUM(E48:E51)</f>
        <v>0</v>
      </c>
    </row>
    <row r="48" spans="1:5" ht="12.75">
      <c r="A48" s="487" t="s">
        <v>2945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2946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2947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2948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2949</v>
      </c>
      <c r="B53" s="415"/>
      <c r="C53" s="666"/>
      <c r="D53" s="416"/>
      <c r="E53" s="496">
        <f>SUM(E54:E70)</f>
        <v>0</v>
      </c>
    </row>
    <row r="54" spans="1:5" ht="12.75">
      <c r="A54" s="487" t="s">
        <v>2950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2951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2952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2953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2954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2955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2956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2957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2958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2959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2960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2961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2962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2963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2964</v>
      </c>
      <c r="B68" s="490"/>
      <c r="C68" s="668"/>
      <c r="D68" s="483">
        <v>2364</v>
      </c>
      <c r="E68" s="499">
        <f t="shared" si="2"/>
        <v>0</v>
      </c>
    </row>
    <row r="69" spans="1:5" ht="12.75">
      <c r="A69" s="484" t="s">
        <v>2965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2966</v>
      </c>
      <c r="B70" s="490"/>
      <c r="C70" s="668"/>
      <c r="D70" s="483">
        <v>1500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2967</v>
      </c>
      <c r="B72" s="490"/>
      <c r="C72" s="668"/>
      <c r="D72" s="483"/>
      <c r="E72" s="496">
        <f>SUM(E73:E74)</f>
        <v>0</v>
      </c>
    </row>
    <row r="73" spans="1:5" ht="24">
      <c r="A73" s="489" t="s">
        <v>2968</v>
      </c>
      <c r="B73" s="490" t="s">
        <v>2969</v>
      </c>
      <c r="C73" s="668"/>
      <c r="D73" s="483">
        <v>1</v>
      </c>
      <c r="E73" s="499">
        <f>C73*D73</f>
        <v>0</v>
      </c>
    </row>
    <row r="74" spans="1:5" ht="12.75">
      <c r="A74" s="484" t="s">
        <v>2970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2971</v>
      </c>
      <c r="B76" s="490"/>
      <c r="C76" s="668"/>
      <c r="D76" s="483"/>
      <c r="E76" s="496">
        <f>SUM(E77:E82)</f>
        <v>0</v>
      </c>
    </row>
    <row r="77" spans="1:5" ht="12.75">
      <c r="A77" s="484" t="s">
        <v>2972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2973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2974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2975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2976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2977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09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2" ht="15">
      <c r="A3" s="583" t="s">
        <v>1980</v>
      </c>
      <c r="B3" s="584"/>
      <c r="C3" s="584"/>
      <c r="D3" s="710">
        <f>$F$6</f>
        <v>0</v>
      </c>
      <c r="E3" s="708"/>
      <c r="F3" s="708"/>
      <c r="G3" s="708"/>
      <c r="H3" s="708"/>
      <c r="I3" s="708"/>
      <c r="J3" s="708"/>
      <c r="K3" s="708"/>
      <c r="L3" s="708"/>
    </row>
    <row r="4" spans="1:12" ht="18">
      <c r="A4" s="585" t="s">
        <v>1981</v>
      </c>
      <c r="B4" s="584"/>
      <c r="C4" s="584"/>
      <c r="D4" s="711">
        <f>$F$7</f>
        <v>0</v>
      </c>
      <c r="E4" s="708"/>
      <c r="F4" s="708"/>
      <c r="G4" s="708"/>
      <c r="H4" s="708"/>
      <c r="I4" s="708"/>
      <c r="J4" s="708"/>
      <c r="K4" s="708"/>
      <c r="L4" s="708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2">
        <v>42388</v>
      </c>
      <c r="L6" s="708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07">
        <f>$E$18</f>
        <v>0</v>
      </c>
      <c r="L8" s="708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07">
        <f>$E$21</f>
        <v>0</v>
      </c>
      <c r="L9" s="708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7" t="s">
        <v>1993</v>
      </c>
      <c r="E11" s="718"/>
      <c r="F11" s="718"/>
      <c r="G11" s="718"/>
      <c r="H11" s="591" t="s">
        <v>84</v>
      </c>
      <c r="I11" s="590" t="s">
        <v>1994</v>
      </c>
      <c r="J11" s="717" t="s">
        <v>1995</v>
      </c>
      <c r="K11" s="718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6</v>
      </c>
      <c r="J15" s="715"/>
      <c r="K15" s="716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16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140</v>
      </c>
      <c r="J17" s="715"/>
      <c r="K17" s="716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3</v>
      </c>
      <c r="J18" s="715"/>
      <c r="K18" s="716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6</v>
      </c>
      <c r="J19" s="715"/>
      <c r="K19" s="716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16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L9"/>
    <mergeCell ref="A2:L2"/>
    <mergeCell ref="D3:L3"/>
    <mergeCell ref="D4:L4"/>
    <mergeCell ref="K6:L6"/>
    <mergeCell ref="K8:L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12847472.951772315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2697969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15545442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2016-10-25T11:36:10Z</dcterms:modified>
  <cp:category/>
  <cp:version/>
  <cp:contentType/>
  <cp:contentStatus/>
</cp:coreProperties>
</file>