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state="hidden" r:id="rId12"/>
    <sheet name="SO 02 1 Pol Elektro" sheetId="27" state="hidden" r:id="rId13"/>
    <sheet name="SO 02 1 Pol Hrom" sheetId="28" state="hidden" r:id="rId14"/>
    <sheet name="SO 02 1 Pol VZT" sheetId="29" state="hidden" r:id="rId15"/>
    <sheet name="SO 02 2 VN 1 KL" sheetId="11" state="hidden" r:id="rId16"/>
    <sheet name="SO 02 2 VN 1 Rek" sheetId="12" state="hidden" r:id="rId17"/>
    <sheet name="SO 02 2 VN 1 Pol" sheetId="13" state="hidden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r:id="rId31"/>
    <sheet name="SO 04 1 POl UT" sheetId="32" r:id="rId32"/>
    <sheet name="SO 04 2 VN 1 KL" sheetId="23" state="hidden" r:id="rId33"/>
    <sheet name="SO 04 2 VN 1 Rek" sheetId="24" state="hidden" r:id="rId34"/>
    <sheet name="SO 04 1 Pol MaR" sheetId="33" r:id="rId35"/>
    <sheet name="SO 04 1 Pol Hrom" sheetId="34" r:id="rId36"/>
    <sheet name="SO 04 1a Rek" sheetId="35" r:id="rId37"/>
    <sheet name="SO 04 1a Stavební část" sheetId="36" r:id="rId38"/>
    <sheet name="SO 04 1a Rozvod páry" sheetId="37" r:id="rId39"/>
    <sheet name="SO 04 1a Rozvod vody" sheetId="38" r:id="rId40"/>
    <sheet name="SO 04 1a MaR a Elektro" sheetId="39" r:id="rId41"/>
    <sheet name="SO 04 2 VN 1 Pol" sheetId="25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Stavba!$F$33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Stavba!$F$96:$J$96</definedName>
    <definedName name="StavbaCelkem" localSheetId="0">Stavba!$H$33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H31" i="1" s="1"/>
  <c r="F31" i="1" s="1"/>
  <c r="I31" i="1" s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l="1"/>
  <c r="F751" i="42" s="1"/>
  <c r="G751" i="42" s="1"/>
  <c r="L13" i="34"/>
  <c r="F1120" i="42" s="1"/>
  <c r="G1120" i="42" s="1"/>
  <c r="G1121" i="42" s="1"/>
  <c r="B5" i="33"/>
  <c r="B6" i="33" s="1"/>
  <c r="B7" i="33" s="1"/>
  <c r="F714" i="22"/>
  <c r="B6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B7" i="32" l="1"/>
  <c r="F1083" i="22"/>
  <c r="F752" i="42"/>
  <c r="G752" i="42" s="1"/>
  <c r="G753" i="42" s="1"/>
  <c r="H30" i="1" s="1"/>
  <c r="F715" i="22"/>
  <c r="F887" i="41"/>
  <c r="G887" i="41" s="1"/>
  <c r="F876" i="16"/>
  <c r="G46" i="31"/>
  <c r="F158" i="29"/>
  <c r="F754" i="40" s="1"/>
  <c r="G754" i="40" s="1"/>
  <c r="G755" i="40" s="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L14" i="26" l="1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BA10" i="13"/>
  <c r="K10" i="13"/>
  <c r="I10" i="13"/>
  <c r="G10" i="13"/>
  <c r="BE9" i="13"/>
  <c r="BD9" i="13"/>
  <c r="BD16" i="13" s="1"/>
  <c r="H7" i="12" s="1"/>
  <c r="H8" i="12" s="1"/>
  <c r="C17" i="11" s="1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BB16" i="13" s="1"/>
  <c r="F7" i="12" s="1"/>
  <c r="F8" i="12" s="1"/>
  <c r="C16" i="11" s="1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E72" i="10" s="1"/>
  <c r="I7" i="9" s="1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3" i="1"/>
  <c r="I19" i="1" s="1"/>
  <c r="H29" i="1"/>
  <c r="G29" i="1"/>
  <c r="D22" i="1"/>
  <c r="D20" i="1"/>
  <c r="BB17" i="25" l="1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H32" i="1" s="1"/>
  <c r="I32" i="1" s="1"/>
  <c r="F32" i="1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G732" i="10"/>
  <c r="C19" i="20"/>
  <c r="C22" i="20" s="1"/>
  <c r="C23" i="20" s="1"/>
  <c r="F30" i="20" s="1"/>
  <c r="I30" i="1" s="1"/>
  <c r="F30" i="1" s="1"/>
  <c r="F31" i="14"/>
  <c r="F34" i="14" s="1"/>
  <c r="C19" i="2"/>
  <c r="C22" i="2" s="1"/>
  <c r="C23" i="2" s="1"/>
  <c r="F30" i="2" s="1"/>
  <c r="F31" i="20" l="1"/>
  <c r="F34" i="20" s="1"/>
  <c r="F31" i="8"/>
  <c r="F34" i="8" s="1"/>
  <c r="H33" i="1"/>
  <c r="I21" i="1" s="1"/>
  <c r="F31" i="2"/>
  <c r="F34" i="2" s="1"/>
  <c r="F33" i="1" l="1"/>
  <c r="I33" i="1"/>
  <c r="I23" i="1"/>
</calcChain>
</file>

<file path=xl/sharedStrings.xml><?xml version="1.0" encoding="utf-8"?>
<sst xmlns="http://schemas.openxmlformats.org/spreadsheetml/2006/main" count="16538" uniqueCount="3003">
  <si>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</si>
  <si>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</si>
  <si>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</si>
  <si>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</si>
  <si>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</si>
  <si>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</si>
  <si>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</si>
  <si>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</si>
  <si>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</si>
  <si>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</si>
  <si>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</si>
  <si>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</si>
  <si>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</si>
  <si>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</si>
  <si>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</si>
  <si>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</si>
  <si>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</si>
  <si>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</si>
  <si>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</si>
  <si>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</si>
  <si>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</si>
  <si>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</si>
  <si>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</si>
  <si>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</si>
  <si>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</si>
  <si>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</si>
  <si>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</si>
  <si>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</si>
  <si>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</si>
  <si>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</si>
  <si>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</si>
  <si>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</si>
  <si>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</si>
  <si>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</si>
  <si>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</si>
  <si>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</si>
  <si>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</si>
  <si>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</si>
  <si>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</si>
  <si>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</si>
  <si>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</si>
  <si>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</si>
  <si>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</si>
  <si>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</si>
  <si>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</si>
  <si>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</si>
  <si>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</si>
  <si>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</si>
  <si>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</si>
  <si>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</si>
  <si>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</si>
  <si>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</si>
  <si>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</si>
  <si>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</si>
  <si>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</si>
  <si>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</si>
  <si>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</si>
  <si>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</si>
  <si>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</si>
  <si>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</si>
  <si>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</si>
  <si>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</si>
  <si>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</si>
  <si>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</si>
  <si>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</si>
  <si>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</si>
  <si>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</si>
  <si>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</si>
  <si>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</si>
  <si>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</si>
  <si>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</si>
  <si>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</si>
  <si>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</si>
  <si>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</si>
  <si>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</si>
  <si>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</si>
  <si>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</si>
  <si>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</si>
  <si>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</si>
  <si>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</si>
  <si>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</si>
  <si>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</si>
  <si>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</si>
  <si>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</si>
  <si>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</si>
  <si>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</si>
  <si>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</si>
  <si>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</si>
  <si>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</si>
  <si>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</si>
  <si>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</si>
  <si>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</si>
  <si>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</si>
  <si>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</si>
  <si>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</si>
  <si>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</si>
  <si>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</si>
  <si>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</si>
  <si>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</si>
  <si>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</si>
  <si>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</si>
  <si>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</si>
  <si>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</si>
  <si>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</si>
  <si>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</si>
  <si>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</si>
  <si>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</si>
  <si>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</si>
  <si>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</si>
  <si>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</si>
  <si>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</si>
  <si>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</si>
  <si>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</si>
  <si>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</si>
  <si>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</si>
  <si>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</si>
  <si>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</si>
  <si>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</si>
  <si>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</si>
  <si>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</si>
  <si>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</si>
  <si>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</si>
  <si>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</si>
  <si>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</si>
  <si>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</si>
  <si>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</si>
  <si>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</si>
  <si>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</si>
  <si>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</si>
  <si>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</si>
  <si>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</si>
  <si>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</si>
  <si>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</si>
  <si>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</si>
  <si>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</si>
  <si>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</si>
  <si>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</si>
  <si>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</si>
  <si>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</si>
  <si>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</si>
  <si>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</si>
  <si>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</si>
  <si>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</si>
  <si>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</si>
  <si>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</si>
  <si>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</si>
  <si>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</si>
  <si>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</si>
  <si>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</si>
  <si>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</si>
  <si>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</si>
  <si>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</si>
  <si>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</si>
  <si>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</si>
  <si>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</si>
  <si>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</si>
  <si>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</si>
  <si>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</si>
  <si>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</si>
  <si>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</si>
  <si>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</si>
  <si>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</si>
  <si>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</si>
  <si>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</si>
  <si>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</si>
  <si>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</si>
  <si>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</si>
  <si>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</si>
  <si>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</si>
  <si>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</si>
  <si>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</si>
  <si>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</si>
  <si>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</si>
  <si>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</si>
  <si>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</si>
  <si>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</si>
  <si>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</si>
  <si>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</si>
  <si>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</si>
  <si>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</si>
  <si>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</si>
  <si>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</si>
  <si>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</si>
  <si>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</si>
  <si>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</si>
  <si>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</si>
  <si>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</si>
  <si>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</si>
  <si>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</si>
  <si>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</si>
  <si>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</si>
  <si>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</si>
  <si>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</si>
  <si>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</si>
  <si>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</si>
  <si>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</si>
  <si>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</si>
  <si>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</si>
  <si>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</si>
  <si>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</si>
  <si>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</si>
  <si>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</si>
  <si>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</si>
  <si>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</si>
  <si>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</si>
  <si>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</si>
  <si>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</si>
  <si>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</si>
  <si>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</si>
  <si>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</si>
  <si>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</si>
  <si>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</si>
  <si>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</si>
  <si>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</si>
  <si>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</si>
  <si>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</si>
  <si>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</si>
  <si>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</si>
  <si>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</si>
  <si>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</si>
  <si>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</si>
  <si>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</si>
  <si>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</si>
  <si>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</si>
  <si>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</si>
  <si>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</si>
  <si>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</si>
  <si>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</si>
  <si>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</si>
  <si>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</si>
  <si>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</si>
  <si>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</si>
  <si>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</si>
  <si>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</si>
  <si>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</si>
  <si>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</si>
  <si>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</si>
  <si>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</si>
  <si>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</si>
  <si>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</si>
  <si>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</si>
  <si>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</si>
  <si>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</si>
  <si>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</si>
  <si>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</si>
  <si>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</si>
  <si>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</si>
  <si>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</si>
  <si>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</si>
  <si>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</si>
  <si>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</si>
  <si>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</si>
  <si>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</si>
  <si>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</si>
  <si>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</si>
  <si>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</si>
  <si>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</si>
  <si>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</si>
  <si>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</si>
  <si>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</si>
  <si>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</si>
  <si>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</si>
  <si>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</si>
  <si>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</si>
  <si>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</si>
  <si>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</si>
  <si>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</si>
  <si>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</si>
  <si>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</si>
  <si>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</si>
  <si>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</si>
  <si>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</si>
  <si>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</si>
  <si>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</si>
  <si>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</si>
  <si>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</si>
  <si>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</si>
  <si>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</si>
  <si>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</si>
  <si>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</si>
  <si>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</si>
  <si>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</si>
  <si>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</si>
  <si>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</si>
  <si>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</si>
  <si>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</si>
  <si>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</si>
  <si>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</si>
  <si>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</si>
  <si>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</si>
  <si>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</si>
  <si>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</si>
  <si>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</si>
  <si>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</si>
  <si>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</si>
  <si>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</si>
  <si>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</si>
  <si>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</si>
  <si>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</si>
  <si>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</si>
  <si>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</si>
  <si>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</si>
  <si>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</si>
  <si>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</si>
  <si>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</si>
  <si>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</si>
  <si>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</si>
  <si>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</si>
  <si>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</si>
  <si>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</si>
  <si>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</si>
  <si>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</si>
  <si>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</si>
  <si>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</si>
  <si>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</si>
  <si>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</si>
  <si>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</si>
  <si>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</si>
  <si>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</si>
  <si>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</si>
  <si>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</si>
  <si>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</si>
  <si>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</si>
  <si>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</si>
  <si>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</si>
  <si>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</si>
  <si>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</si>
  <si>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</si>
  <si>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</si>
  <si>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</si>
  <si>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</si>
  <si>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</si>
  <si>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</si>
  <si>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</si>
  <si>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</si>
  <si>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</si>
  <si>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</si>
  <si>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</si>
  <si>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</si>
  <si>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</si>
  <si>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</si>
  <si>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</si>
  <si>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</si>
  <si>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</si>
  <si>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</si>
  <si>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</si>
  <si>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</si>
  <si>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</si>
  <si>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</si>
  <si>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</si>
  <si>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</si>
  <si>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</si>
  <si>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</si>
  <si>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</si>
  <si>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</si>
  <si>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</si>
  <si>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</si>
  <si>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</si>
  <si>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</si>
  <si>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</si>
  <si>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</si>
  <si>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</si>
  <si>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</si>
  <si>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</si>
  <si>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</si>
  <si>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</si>
  <si>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</si>
  <si>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</si>
  <si>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</si>
  <si>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</si>
  <si>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</si>
  <si>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</si>
  <si>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</si>
  <si>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</si>
  <si>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</si>
  <si>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</si>
  <si>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</si>
  <si>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</si>
  <si>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</si>
  <si>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</si>
  <si>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</si>
  <si>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</si>
  <si>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</si>
  <si>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</si>
  <si>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</si>
  <si>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</si>
  <si>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</si>
  <si>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</si>
  <si>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</si>
  <si>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</si>
  <si>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</si>
  <si>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</si>
  <si>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</si>
  <si>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</si>
  <si>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</si>
  <si>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</si>
  <si>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</si>
  <si>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</si>
  <si>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</si>
  <si>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</si>
  <si>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</si>
  <si>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</si>
  <si>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</si>
  <si>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</si>
  <si>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</si>
  <si>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</si>
  <si>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</si>
  <si>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</si>
  <si>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</si>
  <si>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</si>
  <si>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</si>
  <si>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</si>
  <si>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</si>
  <si>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</si>
  <si>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</si>
  <si>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</si>
  <si>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</si>
  <si>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</si>
  <si>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</si>
  <si>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</si>
  <si>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</si>
  <si>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</si>
  <si>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</si>
  <si>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</si>
  <si>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</si>
  <si>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</si>
  <si>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</si>
  <si>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</si>
  <si>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</si>
  <si>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</si>
  <si>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</si>
  <si>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</si>
  <si>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</si>
  <si>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</si>
  <si>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</si>
  <si>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</si>
  <si>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</si>
  <si>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</si>
  <si>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</si>
  <si>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</si>
  <si>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</si>
  <si>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</si>
  <si>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</si>
  <si>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</si>
  <si>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</si>
  <si>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</si>
  <si>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</si>
  <si>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</si>
  <si>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</si>
  <si>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</si>
  <si>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</si>
  <si>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</si>
  <si>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</si>
  <si>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</si>
  <si>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</si>
  <si>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</si>
  <si>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</si>
  <si>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</si>
  <si>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</si>
  <si>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</si>
  <si>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</si>
  <si>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</si>
  <si>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</si>
  <si>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</si>
  <si>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</si>
  <si>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</si>
  <si>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</si>
  <si>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</si>
  <si>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</si>
  <si>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</si>
  <si>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</si>
  <si>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</si>
  <si>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</si>
  <si>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</si>
  <si>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</si>
  <si>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</si>
  <si>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</si>
  <si>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</si>
  <si>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</si>
  <si>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</si>
  <si>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</si>
  <si>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</si>
  <si>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</si>
  <si>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</si>
  <si>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</si>
  <si>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</si>
  <si>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</si>
  <si>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</si>
  <si>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</si>
  <si>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</si>
  <si>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</si>
  <si>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</si>
  <si>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</si>
  <si>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</si>
  <si>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</si>
  <si>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</si>
  <si>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</si>
  <si>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</si>
  <si>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</si>
  <si>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</si>
  <si>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</si>
  <si>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</si>
  <si>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</si>
  <si>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</si>
  <si>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</si>
  <si>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</si>
  <si>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</si>
  <si>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</si>
  <si>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</si>
  <si>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</si>
  <si>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</si>
  <si>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</si>
  <si>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</si>
  <si>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</si>
  <si>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</si>
  <si>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</si>
  <si>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</si>
  <si>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</si>
  <si>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</si>
  <si>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</si>
  <si>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</si>
  <si>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</si>
  <si>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</si>
  <si>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</si>
  <si>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</si>
  <si>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</si>
  <si>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</si>
  <si>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</si>
  <si>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</si>
  <si>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</si>
  <si>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</si>
  <si>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</si>
  <si>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</si>
  <si>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</si>
  <si>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</si>
  <si>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</si>
  <si>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</si>
  <si>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</si>
  <si>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</si>
  <si>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</si>
  <si>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</si>
  <si>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</si>
  <si>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</si>
  <si>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</si>
  <si>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</si>
  <si>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</si>
  <si>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</si>
  <si>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</si>
  <si>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</si>
  <si>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</si>
  <si>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</si>
  <si>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</si>
  <si>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</si>
  <si>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</si>
  <si>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</si>
  <si>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</si>
  <si>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</si>
  <si>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</si>
  <si>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</si>
  <si>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</si>
  <si>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</si>
  <si>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</si>
  <si>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</si>
  <si>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</si>
  <si>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</si>
  <si>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</si>
  <si>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</si>
  <si>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</si>
  <si>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</si>
  <si>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</si>
  <si>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</si>
  <si>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</si>
  <si>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</si>
  <si>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</si>
  <si>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</si>
  <si>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</si>
  <si>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</si>
  <si>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</si>
  <si>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</si>
  <si>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</si>
  <si>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</si>
  <si>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</si>
  <si>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</si>
  <si>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</si>
  <si>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</si>
  <si>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</si>
  <si>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</si>
  <si>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</si>
  <si>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</si>
  <si>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</si>
  <si>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</si>
  <si>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</si>
  <si>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</si>
  <si>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</si>
  <si>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</si>
  <si>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</si>
  <si>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</si>
  <si>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</si>
  <si>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</si>
  <si>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</si>
  <si>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</si>
  <si>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</si>
  <si>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</si>
  <si>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</si>
  <si>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</si>
  <si>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</si>
  <si>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</si>
  <si>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</si>
  <si>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</si>
  <si>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</si>
  <si>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</si>
  <si>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</si>
  <si>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</si>
  <si>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</si>
  <si>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</si>
  <si>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</si>
  <si>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</si>
  <si>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</si>
  <si>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</si>
  <si>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</si>
  <si>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</si>
  <si>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</si>
  <si>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</si>
  <si>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</si>
  <si>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</si>
  <si>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</si>
  <si>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</si>
  <si>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</si>
  <si>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</si>
  <si>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</si>
  <si>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</si>
  <si>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</si>
  <si>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</si>
  <si>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</si>
  <si>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</si>
  <si>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</si>
  <si>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</si>
  <si>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</si>
  <si>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</si>
  <si>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</si>
  <si>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</si>
  <si>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</si>
  <si>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</si>
  <si>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</si>
  <si>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</si>
  <si>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</si>
  <si>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</si>
  <si>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</si>
  <si>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</si>
  <si>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</si>
  <si>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</si>
  <si>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</si>
  <si>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</si>
  <si>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</si>
  <si>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</si>
  <si>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</si>
  <si>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</si>
  <si>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</si>
  <si>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</si>
  <si>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</si>
  <si>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</si>
  <si>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</si>
  <si>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</si>
  <si>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</si>
  <si>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</si>
  <si>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</si>
  <si>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</si>
  <si>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</si>
  <si>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</si>
  <si>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</si>
  <si>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</si>
  <si>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</si>
  <si>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</si>
  <si>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</si>
  <si>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</si>
  <si>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</si>
  <si>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</si>
  <si>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</si>
  <si>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</si>
  <si>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</si>
  <si>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</si>
  <si>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</si>
  <si>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</si>
  <si>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</si>
  <si>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</si>
  <si>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</si>
  <si>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</si>
  <si>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</si>
  <si>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</si>
  <si>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</si>
  <si>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</si>
  <si>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</si>
  <si>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</si>
  <si>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</si>
  <si>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</si>
  <si>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</si>
  <si>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</si>
  <si>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</si>
  <si>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</si>
  <si>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</si>
  <si>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</si>
  <si>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</si>
  <si>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</si>
  <si>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</si>
  <si>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</si>
  <si>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</si>
  <si>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</si>
  <si>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</si>
  <si>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</si>
  <si>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</si>
  <si>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</si>
  <si>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</si>
  <si>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</si>
  <si>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</si>
  <si>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</si>
  <si>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</si>
  <si>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</si>
  <si>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</si>
  <si>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</si>
  <si>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</si>
  <si>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</si>
  <si>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</si>
  <si>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</si>
  <si>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</si>
  <si>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</si>
  <si>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</si>
  <si>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</si>
  <si>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</si>
  <si>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</si>
  <si>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</si>
  <si>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</si>
  <si>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</si>
  <si>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</si>
  <si>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</si>
  <si>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</si>
  <si>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</si>
  <si>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</si>
  <si>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</si>
  <si>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</si>
  <si>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</si>
  <si>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</si>
  <si>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</si>
  <si>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</si>
  <si>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</si>
  <si>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</si>
  <si>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</si>
  <si>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</si>
  <si>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</si>
  <si>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</si>
  <si>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</si>
  <si>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</si>
  <si>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</si>
  <si>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</si>
  <si>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</si>
  <si>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</si>
  <si>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</si>
  <si>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</si>
  <si>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</si>
  <si>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</si>
  <si>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</si>
  <si>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</si>
  <si>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</si>
  <si>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</si>
  <si>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</si>
  <si>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</si>
  <si>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</si>
  <si>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</si>
  <si>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</si>
  <si>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</si>
  <si>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</si>
  <si>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</si>
  <si>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</si>
  <si>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</si>
  <si>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</si>
  <si>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</si>
  <si>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</si>
  <si>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</si>
  <si>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</si>
  <si>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</si>
  <si>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</si>
  <si>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</si>
  <si>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</si>
  <si>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</si>
  <si>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</si>
  <si>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</si>
  <si>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</si>
  <si>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</si>
  <si>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</si>
  <si>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</si>
  <si>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</si>
  <si>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</si>
  <si>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</si>
  <si>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</si>
  <si>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</si>
  <si>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</si>
  <si>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</si>
  <si>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</si>
  <si>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</si>
  <si>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</si>
  <si>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</si>
  <si>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</si>
  <si>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</si>
  <si>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</si>
  <si>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</si>
  <si>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</si>
  <si>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</si>
  <si>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</si>
  <si>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</si>
  <si>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</si>
  <si>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</si>
  <si>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</si>
  <si>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</si>
  <si>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</si>
  <si>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</si>
  <si>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</si>
  <si>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</si>
  <si>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</si>
  <si>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</si>
  <si>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</si>
  <si>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</si>
  <si>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</si>
  <si>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</si>
  <si>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</si>
  <si>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</si>
  <si>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</si>
  <si>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</si>
  <si>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</si>
  <si>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</si>
  <si>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</si>
  <si>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</si>
  <si>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</si>
  <si>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</si>
  <si>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</si>
  <si>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</si>
  <si>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</si>
  <si>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</si>
  <si>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</si>
  <si>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</si>
  <si>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</si>
  <si>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</si>
  <si>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</si>
  <si>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</si>
  <si>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</si>
  <si>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</si>
  <si>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</si>
  <si>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</si>
  <si>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</si>
  <si>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</si>
  <si>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</si>
  <si>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</si>
  <si>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</si>
  <si>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</si>
  <si>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</si>
  <si>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</si>
  <si>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</si>
  <si>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</si>
  <si>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</si>
  <si>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</si>
  <si>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</si>
  <si>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</si>
  <si>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</si>
  <si>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</si>
  <si>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</si>
  <si>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</si>
  <si>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</si>
  <si>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</si>
  <si>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</si>
  <si>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</si>
  <si>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</si>
  <si>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</si>
  <si>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</si>
  <si>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</si>
  <si>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</si>
  <si>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</si>
  <si>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</si>
  <si>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</si>
  <si>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</si>
  <si>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</si>
  <si>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</si>
  <si>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</si>
  <si>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</si>
  <si>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</si>
  <si>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</si>
  <si>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</si>
  <si>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</si>
  <si>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</si>
  <si>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</si>
  <si>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</si>
  <si>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</si>
  <si>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</si>
  <si>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</si>
  <si>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</si>
  <si>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</si>
  <si>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</si>
  <si>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</si>
  <si>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</si>
  <si>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</si>
  <si>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</si>
  <si>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</si>
  <si>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</si>
  <si>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</si>
  <si>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</si>
  <si>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</si>
  <si>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</si>
  <si>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</si>
  <si>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</si>
  <si>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</si>
  <si>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</si>
  <si>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</si>
  <si>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</si>
  <si>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</si>
  <si>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</si>
  <si>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</si>
  <si>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</si>
  <si>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</si>
  <si>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</si>
  <si>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</si>
  <si>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</si>
  <si>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</si>
  <si>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</si>
  <si>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</si>
  <si>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</si>
  <si>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</si>
  <si>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</si>
  <si>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</si>
  <si>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</si>
  <si>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</si>
  <si>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</si>
  <si>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</si>
  <si>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</si>
  <si>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</si>
  <si>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</si>
  <si>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</si>
  <si>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</si>
  <si>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</si>
  <si>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</si>
  <si>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</si>
  <si>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</si>
  <si>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</si>
  <si>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</si>
  <si>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</si>
  <si>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</si>
  <si>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</si>
  <si>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</si>
  <si>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</si>
  <si>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</si>
  <si>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</si>
  <si>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</si>
  <si>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</si>
  <si>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</si>
  <si>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</si>
  <si>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</si>
  <si>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</si>
  <si>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</si>
  <si>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</si>
  <si>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</si>
  <si>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</si>
  <si>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</si>
  <si>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</si>
  <si>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</si>
  <si>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</si>
  <si>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</si>
  <si>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</si>
  <si>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</si>
  <si>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</si>
  <si>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</si>
  <si>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</si>
  <si>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</si>
  <si>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</si>
  <si>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</si>
  <si>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</si>
  <si>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</si>
  <si>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</si>
  <si>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</si>
  <si>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</si>
  <si>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</si>
  <si>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</si>
  <si>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</si>
  <si>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</si>
  <si>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</si>
  <si>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</si>
  <si>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</si>
  <si>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</si>
  <si>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</si>
  <si>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</si>
  <si>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</si>
  <si>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</si>
  <si>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</si>
  <si>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</si>
  <si>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</si>
  <si>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</si>
  <si>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</si>
  <si>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</si>
  <si>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</si>
  <si>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</si>
  <si>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</si>
  <si>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</si>
  <si>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</si>
  <si>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</si>
  <si>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</si>
  <si>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</si>
  <si>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</si>
  <si>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</si>
  <si>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</si>
  <si>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</si>
  <si>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</si>
  <si>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</si>
  <si>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</si>
  <si>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</si>
  <si>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</si>
  <si>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</si>
  <si>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</si>
  <si>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</si>
  <si>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</si>
  <si>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</si>
  <si>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</si>
  <si>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</si>
  <si>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</si>
  <si>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</si>
  <si>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</si>
  <si>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</si>
  <si>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</si>
  <si>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</si>
  <si>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</si>
  <si>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</si>
  <si>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</si>
  <si>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</si>
  <si>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</si>
  <si>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</si>
  <si>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</si>
  <si>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</si>
  <si>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</si>
  <si>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</si>
  <si>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</si>
  <si>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</si>
  <si>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</si>
  <si>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</si>
  <si>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</si>
  <si>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</si>
  <si>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</si>
  <si>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</si>
  <si>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</si>
  <si>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</si>
  <si>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</si>
  <si>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</si>
  <si>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</si>
  <si>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</si>
  <si>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</si>
  <si>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</si>
  <si>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</si>
  <si>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</si>
  <si>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</si>
  <si>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</si>
  <si>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</si>
  <si>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</si>
  <si>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</si>
  <si>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</si>
  <si>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</si>
  <si>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</si>
  <si>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</si>
  <si>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</si>
  <si>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</si>
  <si>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</si>
  <si>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</si>
  <si>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</si>
  <si>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</si>
  <si>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</si>
  <si>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</si>
  <si>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</si>
  <si>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</si>
  <si>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</si>
  <si>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</si>
  <si>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</si>
  <si>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</si>
  <si>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</si>
  <si>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</si>
  <si>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</si>
  <si>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</si>
  <si>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</si>
  <si>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</si>
  <si>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</si>
  <si>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</si>
  <si>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</si>
  <si>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</si>
  <si>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</si>
  <si>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</si>
  <si>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</si>
  <si>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</si>
  <si>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</si>
  <si>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</si>
  <si>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</si>
  <si>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</si>
  <si>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</si>
  <si>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</si>
  <si>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</si>
  <si>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</si>
  <si>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</si>
  <si>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</si>
  <si>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</si>
  <si>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</si>
  <si>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</si>
  <si>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</si>
  <si>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</si>
  <si>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</si>
  <si>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</si>
  <si>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</si>
  <si>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</si>
  <si>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</si>
  <si>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</si>
  <si>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</si>
  <si>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</si>
  <si>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</si>
  <si>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</si>
  <si>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</si>
  <si>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</si>
  <si>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</si>
  <si>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</si>
  <si>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</si>
  <si>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</si>
  <si>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</si>
  <si>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</si>
  <si>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</si>
  <si>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</si>
  <si>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</si>
  <si>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</si>
  <si>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</si>
  <si>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</si>
  <si>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</si>
  <si>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</si>
  <si>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</si>
  <si>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</si>
  <si>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</si>
  <si>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</si>
  <si>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</si>
  <si>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</si>
  <si>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</si>
  <si>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</si>
  <si>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</si>
  <si>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</si>
  <si>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</si>
  <si>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</si>
  <si>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</si>
  <si>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</si>
  <si>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</si>
  <si>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</si>
  <si>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</si>
  <si>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</si>
  <si>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</si>
  <si>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</si>
  <si>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</si>
  <si>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</si>
  <si>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</si>
  <si>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</si>
  <si>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</si>
  <si>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</si>
  <si>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</si>
  <si>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</si>
  <si>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</si>
  <si>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</si>
  <si>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</si>
  <si>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</si>
  <si>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</si>
  <si>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</si>
  <si>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</si>
  <si>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</si>
  <si>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</si>
  <si>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</si>
  <si>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</si>
  <si>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</si>
  <si>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</si>
  <si>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</si>
  <si>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</si>
  <si>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</si>
  <si>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</si>
  <si>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</si>
  <si>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</si>
  <si>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</si>
  <si>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</si>
  <si>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</si>
  <si>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</si>
  <si>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</si>
  <si>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</si>
  <si>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</si>
  <si>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</si>
  <si>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</si>
  <si>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</si>
  <si>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</si>
  <si>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</si>
  <si>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</si>
  <si>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</si>
  <si>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</si>
  <si>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</si>
  <si>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</si>
  <si>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</si>
  <si>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</si>
  <si>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</si>
  <si>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</si>
  <si>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</si>
  <si>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</si>
  <si>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</si>
  <si>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</si>
  <si>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</si>
  <si>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</si>
  <si>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</si>
  <si>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</si>
  <si>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</si>
  <si>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</si>
  <si>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</si>
  <si>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</si>
  <si>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</si>
  <si>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</si>
  <si>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</si>
  <si>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</si>
  <si>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</si>
  <si>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</si>
  <si>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</si>
  <si>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</si>
  <si>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</si>
  <si>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</si>
  <si>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</si>
  <si>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</si>
  <si>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</si>
  <si>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</si>
  <si>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</si>
  <si>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</si>
  <si>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</si>
  <si>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</si>
  <si>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</si>
  <si>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</si>
  <si>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</si>
  <si>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</si>
  <si>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</si>
  <si>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</si>
  <si>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</si>
  <si>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</si>
  <si>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</si>
  <si>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</si>
  <si>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</si>
  <si>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</si>
  <si>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</si>
  <si>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</si>
  <si>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</si>
  <si>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</si>
  <si>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</si>
  <si>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</si>
  <si>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</si>
  <si>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</si>
  <si>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</si>
  <si>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</si>
  <si>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</si>
  <si>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</si>
  <si>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</si>
  <si>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</si>
  <si>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</si>
  <si>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</si>
  <si>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</si>
  <si>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</si>
  <si>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</si>
  <si>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</si>
  <si>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</si>
  <si>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</si>
  <si>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</si>
  <si>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</si>
  <si>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</si>
  <si>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</si>
  <si>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</si>
  <si>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</si>
  <si>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</si>
  <si>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</si>
  <si>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</si>
  <si>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</si>
  <si>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</si>
  <si>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</si>
  <si>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</si>
  <si>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</si>
  <si>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</si>
  <si>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</si>
  <si>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</si>
  <si>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</si>
  <si>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</si>
  <si>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</si>
  <si>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</si>
  <si>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</si>
  <si>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</si>
  <si>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</si>
  <si>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</si>
  <si>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</si>
  <si>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</si>
  <si>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</si>
  <si>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</si>
  <si>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</si>
  <si>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</si>
  <si>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</si>
  <si>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</si>
  <si>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</si>
  <si>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</si>
  <si>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</si>
  <si>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</si>
  <si>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</si>
  <si>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</si>
  <si>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</si>
  <si>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</si>
  <si>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</si>
  <si>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</si>
  <si>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</si>
  <si>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</si>
  <si>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</si>
  <si>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</si>
  <si>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</si>
  <si>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</si>
  <si>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</si>
  <si>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</si>
  <si>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</si>
  <si>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</si>
  <si>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</si>
  <si>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</si>
  <si>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</si>
  <si>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</si>
  <si>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</si>
  <si>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</si>
  <si>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</si>
  <si>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</si>
  <si>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</si>
  <si>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</si>
  <si>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</si>
  <si>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</si>
  <si>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</si>
  <si>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</si>
  <si>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</si>
  <si>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</si>
  <si>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</si>
  <si>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</si>
  <si>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</si>
  <si>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</si>
  <si>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</si>
  <si>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</si>
  <si>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</si>
  <si>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</si>
  <si>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</si>
  <si>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</si>
  <si>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</si>
  <si>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</si>
  <si>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</si>
  <si>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</si>
  <si>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</si>
  <si>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</si>
  <si>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</si>
  <si>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</si>
  <si>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</si>
  <si>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</si>
  <si>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</si>
  <si>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</si>
  <si>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</si>
  <si>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</si>
  <si>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</si>
  <si>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</si>
  <si>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</si>
  <si>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</si>
  <si>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</si>
  <si>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</si>
  <si>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</si>
  <si>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</si>
  <si>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</si>
  <si>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</si>
  <si>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</si>
  <si>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</si>
  <si>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</si>
  <si>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</si>
  <si>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</si>
  <si>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</si>
  <si>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</si>
  <si>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</si>
  <si>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</si>
  <si>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</si>
  <si>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</si>
  <si>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</si>
  <si>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</si>
  <si>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</si>
  <si>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</si>
  <si>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</si>
  <si>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</si>
  <si>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</si>
  <si>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</si>
  <si>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</si>
  <si>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</si>
  <si>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</si>
  <si>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</si>
  <si>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</si>
  <si>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</si>
  <si>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</si>
  <si>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</si>
  <si>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</si>
  <si>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</si>
  <si>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</si>
  <si>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</si>
  <si>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</si>
  <si>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</si>
  <si>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</si>
  <si>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</si>
  <si>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</si>
  <si>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</si>
  <si>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</si>
  <si>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</si>
  <si>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</si>
  <si>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</si>
  <si>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</si>
  <si>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</si>
  <si>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</si>
  <si>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</si>
  <si>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</si>
  <si>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</si>
  <si>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</si>
  <si>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</si>
  <si>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</si>
  <si>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</si>
  <si>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</si>
  <si>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</si>
  <si>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</si>
  <si>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</si>
  <si>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</si>
  <si>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</si>
  <si>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</si>
  <si>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</si>
  <si>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</si>
  <si>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</si>
  <si>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</si>
  <si>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</si>
  <si>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</si>
  <si>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</si>
  <si>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</si>
  <si>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</si>
  <si>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</si>
  <si>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</si>
  <si>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</si>
  <si>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</si>
  <si>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</si>
  <si>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</si>
  <si>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</si>
  <si>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</si>
  <si>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</si>
  <si>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</si>
  <si>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</si>
  <si>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</si>
  <si>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</si>
  <si>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</si>
  <si>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</si>
  <si>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</si>
  <si>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</si>
  <si>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</si>
  <si>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</si>
  <si>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</si>
  <si>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</si>
  <si>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</si>
  <si>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</si>
  <si>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</si>
  <si>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</si>
  <si>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</si>
  <si>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</si>
  <si>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</si>
  <si>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</si>
  <si>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</si>
  <si>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</si>
  <si>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</si>
  <si>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</si>
  <si>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</si>
  <si>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</si>
  <si>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</si>
  <si>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</si>
  <si>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</si>
  <si>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</si>
  <si>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</si>
  <si>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</si>
  <si>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</si>
  <si>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</si>
  <si>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</si>
  <si>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</si>
  <si>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</si>
  <si>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</si>
  <si>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</si>
  <si>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</si>
  <si>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</si>
  <si>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</si>
  <si>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</si>
  <si>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</si>
  <si>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</si>
  <si>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</si>
  <si>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</si>
  <si>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</si>
  <si>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</si>
  <si>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</si>
  <si>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</si>
  <si>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</si>
  <si>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</si>
  <si>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</si>
  <si>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</si>
  <si>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</si>
  <si>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</si>
  <si>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</si>
  <si>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</si>
  <si>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</si>
  <si>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</si>
  <si>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</si>
  <si>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</si>
  <si>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</si>
  <si>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</si>
  <si>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</si>
  <si>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</si>
  <si>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</si>
  <si>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</si>
  <si>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</si>
  <si>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</si>
  <si>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</si>
  <si>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</si>
  <si>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</si>
  <si>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</si>
  <si>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</si>
  <si>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</si>
  <si>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</si>
  <si>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</si>
  <si>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</si>
  <si>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</si>
  <si>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</si>
  <si>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</si>
  <si>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</si>
  <si>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</si>
  <si>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</si>
  <si>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</si>
  <si>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</si>
  <si>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</si>
  <si>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</si>
  <si>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</si>
  <si>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</si>
  <si>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</si>
  <si>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</si>
  <si>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</si>
  <si>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</si>
  <si>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</si>
  <si>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</si>
  <si>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</si>
  <si>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</si>
  <si>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</si>
  <si>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</si>
  <si>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</si>
  <si>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</si>
  <si>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</si>
  <si>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</si>
  <si>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</si>
  <si>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</si>
  <si>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</si>
  <si>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</si>
  <si>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</si>
  <si>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</si>
  <si>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</si>
  <si>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</si>
  <si>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</si>
  <si>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</si>
  <si>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</si>
  <si>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</si>
  <si>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</si>
  <si>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</si>
  <si>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</si>
  <si>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</si>
  <si>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</si>
  <si>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</si>
  <si>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</si>
  <si>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</si>
  <si>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</si>
  <si>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</si>
  <si>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</si>
  <si>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</si>
  <si>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</si>
  <si>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</si>
  <si>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</si>
  <si>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</si>
  <si>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</si>
  <si>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</si>
  <si>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</si>
  <si>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</si>
  <si>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</si>
  <si>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</si>
  <si>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</si>
  <si>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</si>
  <si>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</si>
  <si>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</si>
  <si>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</si>
  <si>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</si>
  <si>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</si>
  <si>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</si>
  <si>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</si>
  <si>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</si>
  <si>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</si>
  <si>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</si>
  <si>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</si>
  <si>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</si>
  <si>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</si>
  <si>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</si>
  <si>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</si>
  <si>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</si>
  <si>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</si>
  <si>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</si>
  <si>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</si>
  <si>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</si>
  <si>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</si>
  <si>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</si>
  <si>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</si>
  <si>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</si>
  <si>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</si>
  <si>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</si>
  <si>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</si>
  <si>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</si>
  <si>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</si>
  <si>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</si>
  <si>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</si>
  <si>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</si>
  <si>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</si>
  <si>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</si>
  <si>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</si>
  <si>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</si>
  <si>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</si>
  <si>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</si>
  <si>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</si>
  <si>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</si>
  <si>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</si>
  <si>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</si>
  <si>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</si>
  <si>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</si>
  <si>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</si>
  <si>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</si>
  <si>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</si>
  <si>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</si>
  <si>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</si>
  <si>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</si>
  <si>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</si>
  <si>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</si>
  <si>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</si>
  <si>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</si>
  <si>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</si>
  <si>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</si>
  <si>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</si>
  <si>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</si>
  <si>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</si>
  <si>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</si>
  <si>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</si>
  <si>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</si>
  <si>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</si>
  <si>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</si>
  <si>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</si>
  <si>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</si>
  <si>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</si>
  <si>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</si>
  <si>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</si>
  <si>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</si>
  <si>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</si>
  <si>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</si>
  <si>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</si>
  <si>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</si>
  <si>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</si>
  <si>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</si>
  <si>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</si>
  <si>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</si>
  <si>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</si>
  <si>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</si>
  <si>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</si>
  <si>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</si>
  <si>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</si>
  <si>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</si>
  <si>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</si>
  <si>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</si>
  <si>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</si>
  <si>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</si>
  <si>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</si>
  <si>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</si>
  <si>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</si>
  <si>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</si>
  <si>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</si>
  <si>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</si>
  <si>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</si>
  <si>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</si>
  <si>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</si>
  <si>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</si>
  <si>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</si>
  <si>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</si>
  <si>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</si>
  <si>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</si>
  <si>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</si>
  <si>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</si>
  <si>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</si>
  <si>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</si>
  <si>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</si>
  <si>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</si>
  <si>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</si>
  <si>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</si>
  <si>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</si>
  <si>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</si>
  <si>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</si>
  <si>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</si>
  <si>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</si>
  <si>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</si>
  <si>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</si>
  <si>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</si>
  <si>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</si>
  <si>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</si>
  <si>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</si>
  <si>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</si>
  <si>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</si>
  <si>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</si>
  <si>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</si>
  <si>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</si>
  <si>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</si>
  <si>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</si>
  <si>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</si>
  <si>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</si>
  <si>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</si>
  <si>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</si>
  <si>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</si>
  <si>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</si>
  <si>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</si>
  <si>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</si>
  <si>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</si>
  <si>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</si>
  <si>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</si>
  <si>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</si>
  <si>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</si>
  <si>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</si>
  <si>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</si>
  <si>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</si>
  <si>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</si>
  <si>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</si>
  <si>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</si>
  <si>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</si>
  <si>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</si>
  <si>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</si>
  <si>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</si>
  <si>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</si>
  <si>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</si>
  <si>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</si>
  <si>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</si>
  <si>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</si>
  <si>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</si>
  <si>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</si>
  <si>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</si>
  <si>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</si>
  <si>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</si>
  <si>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</si>
  <si>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</si>
  <si>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</si>
  <si>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</si>
  <si>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</si>
  <si>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</si>
  <si>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</si>
  <si>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</si>
  <si>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</si>
  <si>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</si>
  <si>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</si>
  <si>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</si>
  <si>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</si>
  <si>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</si>
  <si>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</si>
  <si>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</si>
  <si>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</si>
  <si>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</si>
  <si>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</si>
  <si>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</si>
  <si>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</si>
  <si>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</si>
  <si>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</si>
  <si>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</si>
  <si>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</si>
  <si>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</si>
  <si>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</si>
  <si>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</si>
  <si>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</si>
  <si>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</si>
  <si>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</si>
  <si>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</si>
  <si>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</si>
  <si>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</si>
  <si>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</si>
  <si>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</si>
  <si>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</si>
  <si>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</si>
  <si>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</si>
  <si>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</si>
  <si>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</si>
  <si>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</si>
  <si>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</si>
  <si>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</si>
  <si>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</si>
  <si>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</si>
  <si>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</si>
  <si>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</si>
  <si>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</si>
  <si>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</si>
  <si>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</si>
  <si>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</si>
  <si>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</si>
  <si>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</si>
  <si>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</si>
  <si>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</si>
  <si>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</si>
  <si>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</si>
  <si>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</si>
  <si>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</si>
  <si>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</si>
  <si>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</si>
  <si>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</si>
  <si>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</si>
  <si>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</si>
  <si>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</si>
  <si>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</si>
  <si>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</si>
  <si>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</si>
  <si>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</si>
  <si>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</si>
  <si>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</si>
  <si>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</si>
  <si>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</si>
  <si>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</si>
  <si>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</si>
  <si>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</si>
  <si>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</si>
  <si>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</si>
  <si>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</si>
  <si>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</si>
  <si>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</si>
  <si>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</si>
  <si>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</si>
  <si>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</si>
  <si>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</si>
  <si>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</si>
  <si>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</si>
  <si>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</si>
  <si>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</si>
  <si>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</si>
  <si>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</si>
  <si>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</si>
  <si>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</si>
  <si>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</si>
  <si>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</si>
  <si>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</si>
  <si>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</si>
  <si>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</si>
  <si>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</si>
  <si>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</si>
  <si>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</si>
  <si>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</si>
  <si>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</si>
  <si>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</si>
  <si>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</si>
  <si>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</si>
  <si>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</si>
  <si>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</si>
  <si>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</si>
  <si>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</si>
  <si>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</si>
  <si>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</si>
  <si>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</si>
  <si>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</si>
  <si>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</si>
  <si>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</si>
  <si>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</si>
  <si>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</si>
  <si>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</si>
  <si>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</si>
  <si>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</si>
  <si>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</si>
  <si>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</si>
  <si>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</si>
  <si>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</si>
  <si>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</si>
  <si>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</si>
  <si>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</si>
  <si>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</si>
  <si>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</si>
  <si>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</si>
  <si>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</si>
  <si>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</si>
  <si>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</si>
  <si>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</si>
  <si>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</si>
  <si>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</si>
  <si>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</si>
  <si>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</si>
  <si>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</si>
  <si>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</si>
  <si>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</si>
  <si>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</si>
  <si>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</si>
  <si>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</si>
  <si>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</si>
  <si>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</si>
  <si>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</si>
  <si>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</si>
  <si>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</si>
  <si>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</si>
  <si>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</si>
  <si>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</si>
  <si>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</si>
  <si>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</si>
  <si>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</si>
  <si>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</si>
  <si>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</si>
  <si>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</si>
  <si>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</si>
  <si>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</si>
  <si>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</si>
  <si>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</si>
  <si>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</si>
  <si>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</si>
  <si>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</si>
  <si>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</si>
  <si>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</si>
  <si>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</si>
  <si>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</si>
  <si>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</si>
  <si>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</si>
  <si>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</si>
  <si>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</si>
  <si>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</si>
  <si>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</si>
  <si>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</si>
  <si>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</si>
  <si>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</si>
  <si>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</si>
  <si>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</si>
  <si>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</si>
  <si>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</si>
  <si>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</si>
  <si>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</si>
  <si>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</si>
  <si>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</si>
  <si>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</si>
  <si>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</si>
  <si>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</si>
  <si>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</si>
  <si>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</si>
  <si>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</si>
  <si>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</si>
  <si>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</si>
  <si>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</si>
  <si>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</si>
  <si>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</si>
  <si>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</si>
  <si>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</si>
  <si>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</si>
  <si>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</si>
  <si>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</si>
  <si>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</si>
  <si>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</si>
  <si>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</si>
  <si>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</si>
  <si>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</si>
  <si>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</si>
  <si>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</si>
  <si>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</si>
  <si>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</si>
  <si>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</si>
  <si>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</si>
  <si>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</si>
  <si>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</si>
  <si>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</si>
  <si>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</si>
  <si>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</si>
  <si>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</si>
  <si>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</si>
  <si>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</si>
  <si>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</si>
  <si>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</si>
  <si>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</si>
  <si>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</si>
  <si>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</si>
  <si>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</si>
  <si>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</si>
  <si>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</si>
  <si>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</si>
  <si>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</si>
  <si>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</si>
  <si>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</si>
  <si>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</si>
  <si>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</si>
  <si>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</si>
  <si>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</si>
  <si>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</si>
  <si>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</si>
  <si>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</si>
  <si>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</si>
  <si>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</si>
  <si>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</si>
  <si>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</si>
  <si>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</si>
  <si>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</si>
  <si>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</si>
  <si>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</si>
  <si>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</si>
  <si>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</si>
  <si>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</si>
  <si>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</si>
  <si>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</si>
  <si>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</si>
  <si>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</si>
  <si>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</si>
  <si>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</si>
  <si>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</si>
  <si>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</si>
  <si>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</si>
  <si>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</si>
  <si>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</si>
  <si>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</si>
  <si>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</si>
  <si>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</si>
  <si>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</si>
  <si>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</si>
  <si>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</si>
  <si>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</si>
  <si>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</si>
  <si>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</si>
  <si>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</si>
  <si>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</si>
  <si>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</si>
  <si>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</si>
  <si>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</si>
  <si>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</si>
  <si>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</si>
  <si>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</si>
  <si>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</si>
  <si>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</si>
  <si>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</si>
  <si>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</si>
  <si>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</si>
  <si>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</si>
  <si>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</si>
  <si>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</si>
  <si>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</si>
  <si>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</si>
  <si>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</si>
  <si>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</si>
  <si>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</si>
  <si>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</si>
  <si>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</si>
  <si>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</si>
  <si>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</si>
  <si>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</si>
  <si>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</si>
  <si>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</si>
  <si>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</si>
  <si>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</si>
  <si>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</si>
  <si>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</si>
  <si>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</si>
  <si>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</si>
  <si>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</si>
  <si>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</si>
  <si>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</si>
  <si>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</si>
  <si>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</si>
  <si>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</si>
  <si>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</si>
  <si>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</si>
  <si>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</si>
  <si>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</si>
  <si>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</si>
  <si>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</si>
  <si>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</si>
  <si>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</si>
  <si>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</si>
  <si>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</si>
  <si>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</si>
  <si>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</si>
  <si>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</si>
  <si>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</si>
  <si>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</si>
  <si>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</si>
  <si>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</si>
  <si>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</si>
  <si>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</si>
  <si>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</si>
  <si>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</si>
  <si>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</si>
  <si>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</si>
  <si>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</si>
  <si>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</si>
  <si>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</si>
  <si>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</si>
  <si>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</si>
  <si>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</si>
  <si>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</si>
  <si>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</si>
  <si>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</si>
  <si>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</si>
  <si>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</si>
  <si>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</si>
  <si>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</si>
  <si>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</si>
  <si>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</si>
  <si>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</si>
  <si>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</si>
  <si>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</si>
  <si>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</si>
  <si>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</si>
  <si>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</si>
  <si>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</si>
  <si>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</si>
  <si>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</si>
  <si>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</si>
  <si>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</si>
  <si>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</si>
  <si>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</si>
  <si>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</si>
  <si>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</si>
  <si>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</si>
  <si>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</si>
  <si>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</si>
  <si>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</si>
  <si>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</si>
  <si>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</si>
  <si>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</si>
  <si>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</si>
  <si>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</si>
  <si>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</si>
  <si>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</si>
  <si>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</si>
  <si>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</si>
  <si>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</si>
  <si>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</si>
  <si>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</si>
  <si>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</si>
  <si>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</si>
  <si>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</si>
  <si>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</si>
  <si>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</si>
  <si>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</si>
  <si>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</si>
  <si>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</si>
  <si>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</si>
  <si>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</si>
  <si>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</si>
  <si>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</si>
  <si>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</si>
  <si>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</si>
  <si>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</si>
  <si>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</si>
  <si>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</si>
  <si>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</si>
  <si>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</si>
  <si>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</si>
  <si>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</si>
  <si>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</si>
  <si>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</si>
  <si>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</si>
  <si>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</si>
  <si>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</si>
  <si>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</si>
  <si>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</si>
  <si>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</si>
  <si>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</si>
  <si>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</si>
  <si>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</si>
  <si>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</si>
  <si>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</si>
  <si>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</si>
  <si>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</si>
  <si>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</si>
  <si>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</si>
  <si>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</si>
  <si>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</si>
  <si>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</si>
  <si>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</si>
  <si>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</si>
  <si>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</si>
  <si>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</si>
  <si>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</si>
  <si>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</si>
  <si>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</si>
  <si>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</si>
  <si>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</si>
  <si>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</si>
  <si>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</si>
  <si>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</si>
  <si>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</si>
  <si>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</si>
  <si>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</si>
  <si>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</si>
  <si>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</si>
  <si>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</si>
  <si>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</si>
  <si>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</si>
  <si>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</si>
  <si>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</si>
  <si>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</si>
  <si>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</si>
  <si>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</si>
  <si>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</si>
  <si>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</si>
  <si>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</si>
  <si>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</si>
  <si>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</si>
  <si>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</si>
  <si>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</si>
  <si>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</si>
  <si>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</si>
  <si>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</si>
  <si>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</si>
  <si>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</si>
  <si>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</si>
  <si>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</si>
  <si>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</si>
  <si>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</si>
  <si>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</si>
  <si>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</si>
  <si>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</si>
  <si>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</si>
  <si>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</si>
  <si>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</si>
  <si>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</si>
  <si>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</si>
  <si>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</si>
  <si>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</si>
  <si>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</si>
  <si>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</si>
  <si>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</si>
  <si>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</si>
  <si>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</si>
  <si>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</si>
  <si>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</si>
  <si>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</si>
  <si>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</si>
  <si>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</si>
  <si>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</si>
  <si>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</si>
  <si>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</si>
  <si>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</si>
  <si>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</si>
  <si>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</si>
  <si>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</si>
  <si>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</si>
  <si>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</si>
  <si>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</si>
  <si>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</si>
  <si>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</si>
  <si>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</si>
  <si>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</si>
  <si>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</si>
  <si>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</si>
  <si>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</si>
  <si>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</si>
  <si>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</si>
  <si>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</si>
  <si>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</si>
  <si>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</si>
  <si>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</si>
  <si>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</si>
  <si>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</si>
  <si>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</si>
  <si>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</si>
  <si>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</si>
  <si>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</si>
  <si>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</si>
  <si>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</si>
  <si>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</si>
  <si>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</si>
  <si>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</si>
  <si>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</si>
  <si>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</si>
  <si>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</si>
  <si>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</si>
  <si>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</si>
  <si>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</si>
  <si>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</si>
  <si>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</si>
  <si>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</si>
  <si>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</si>
  <si>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</si>
  <si>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</si>
  <si>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</si>
  <si>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</si>
  <si>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</si>
  <si>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</si>
  <si>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</si>
  <si>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</si>
  <si>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</si>
  <si>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</si>
  <si>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</si>
  <si>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</si>
  <si>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</si>
  <si>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</si>
  <si>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</si>
  <si>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</si>
  <si>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</si>
  <si>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</si>
  <si>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</si>
  <si>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</si>
  <si>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</si>
  <si>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</si>
  <si>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</si>
  <si>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</si>
  <si>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</si>
  <si>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</si>
  <si>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</si>
  <si>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</si>
  <si>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</si>
  <si>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</si>
  <si>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</si>
  <si>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</si>
  <si>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</si>
  <si>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</si>
  <si>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</si>
  <si>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</si>
  <si>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</si>
  <si>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</si>
  <si>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</si>
  <si>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</si>
  <si>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</si>
  <si>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</si>
  <si>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</si>
  <si>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</si>
  <si>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</si>
  <si>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</si>
  <si>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</si>
  <si>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</si>
  <si>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</si>
  <si>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</si>
  <si>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</si>
  <si>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</si>
  <si>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</si>
  <si>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</si>
  <si>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</si>
  <si>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</si>
  <si>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</si>
  <si>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</si>
  <si>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</si>
  <si>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</si>
  <si>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</si>
  <si>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</si>
  <si>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</si>
  <si>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</si>
  <si>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</si>
  <si>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</si>
  <si>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</si>
  <si>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</si>
  <si>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</si>
  <si>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</si>
  <si>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</si>
  <si>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</si>
  <si>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</si>
  <si>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</si>
  <si>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</si>
  <si>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</si>
  <si>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</si>
  <si>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</si>
  <si>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</si>
  <si>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</si>
  <si>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</si>
  <si>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</si>
  <si>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</si>
  <si>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</si>
  <si>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</si>
  <si>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</si>
  <si>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</si>
  <si>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</si>
  <si>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</si>
  <si>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</si>
  <si>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</si>
  <si>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</si>
  <si>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</si>
  <si>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</si>
  <si>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</si>
  <si>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</si>
  <si>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</si>
  <si>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</si>
  <si>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</si>
  <si>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</si>
  <si>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</si>
  <si>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</si>
  <si>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</si>
  <si>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</si>
  <si>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</si>
  <si>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</si>
  <si>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</si>
  <si>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</si>
  <si>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</si>
  <si>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</si>
  <si>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</si>
  <si>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</si>
  <si>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</si>
  <si>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</si>
  <si>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</si>
  <si>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</si>
  <si>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</si>
  <si>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</si>
  <si>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</si>
  <si>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</si>
  <si>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</si>
  <si>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</si>
  <si>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</si>
  <si>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</si>
  <si>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</si>
  <si>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</si>
  <si>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</si>
  <si>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</si>
  <si>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</si>
  <si>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</si>
  <si>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</si>
  <si>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</si>
  <si>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</si>
  <si>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</si>
  <si>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</si>
  <si>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</si>
  <si>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</si>
  <si>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</si>
  <si>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</si>
  <si>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</si>
  <si>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</si>
  <si>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</si>
  <si>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</si>
  <si>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</si>
  <si>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</si>
  <si>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</si>
  <si>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</si>
  <si>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</si>
  <si>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</si>
  <si>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</si>
  <si>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</si>
  <si>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</si>
  <si>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</si>
  <si>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</si>
  <si>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</si>
  <si>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</si>
  <si>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</si>
  <si>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</si>
  <si>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</si>
  <si>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</si>
  <si>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</si>
  <si>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</si>
  <si>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</si>
  <si>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</si>
  <si>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</si>
  <si>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</si>
  <si>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</si>
  <si>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</si>
  <si>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</si>
  <si>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</si>
  <si>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</si>
  <si>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</si>
  <si>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</si>
  <si>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</si>
  <si>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</si>
  <si>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</si>
  <si>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</si>
  <si>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</si>
  <si>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</si>
  <si>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</si>
  <si>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</si>
  <si>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</si>
  <si>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</si>
  <si>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</si>
  <si>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</si>
  <si>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</si>
  <si>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</si>
  <si>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</si>
  <si>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</si>
  <si>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</si>
  <si>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</si>
  <si>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</si>
  <si>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</si>
  <si>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</si>
  <si>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</si>
  <si>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</si>
  <si>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</si>
  <si>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</si>
  <si>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</si>
  <si>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</si>
  <si>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</si>
  <si>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</si>
  <si>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</si>
  <si>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</si>
  <si>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</si>
  <si>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</si>
  <si>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</si>
  <si>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</si>
  <si>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</si>
  <si>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</si>
  <si>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</si>
  <si>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</si>
  <si>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</si>
  <si>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</si>
  <si>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</si>
  <si>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</si>
  <si>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</si>
  <si>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</si>
  <si>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</si>
  <si>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</si>
  <si>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</si>
  <si>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</si>
  <si>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</si>
  <si>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</si>
  <si>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</si>
  <si>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</si>
  <si>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</si>
  <si>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</si>
  <si>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</si>
  <si>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</si>
  <si>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</si>
  <si>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</si>
  <si>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</si>
  <si>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</si>
  <si>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</si>
  <si>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</si>
  <si>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</si>
  <si>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</si>
  <si>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</si>
  <si>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</si>
  <si>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</si>
  <si>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</si>
  <si>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</si>
  <si>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</si>
  <si>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</si>
  <si>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</si>
  <si>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</si>
  <si>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</si>
  <si>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</si>
  <si>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</si>
  <si>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</si>
  <si>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</si>
  <si>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</si>
  <si>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</si>
  <si>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</si>
  <si>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SO 04 1a</t>
  </si>
  <si>
    <t>Výměníková stanice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</si>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</sst>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49" fontId="20" fillId="6" borderId="6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0" borderId="69" xfId="0" applyBorder="1" applyAlignment="1" applyProtection="1">
      <alignment horizontal="left" vertical="center" wrapText="1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9"/>
  <sheetViews>
    <sheetView showGridLines="0" tabSelected="1" topLeftCell="B1" zoomScaleNormal="100" zoomScaleSheetLayoutView="75" workbookViewId="0">
      <selection activeCell="L14" sqref="L14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1475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ROUND(G33,0)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ROUND(H33,0)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1474</v>
      </c>
      <c r="C30" s="46" t="s">
        <v>1475</v>
      </c>
      <c r="D30" s="47"/>
      <c r="E30" s="48"/>
      <c r="F30" s="49">
        <f t="shared" ref="F30:F32" si="0">G30+H30+I30</f>
        <v>0</v>
      </c>
      <c r="G30" s="50">
        <v>0</v>
      </c>
      <c r="H30" s="51">
        <f>'SO 04 1 Pol 1'!G49+'SO 04 1 Pol 1'!G56+'SO 04 1 Pol 1'!G124+'SO 04 1 Pol 1'!G130+'SO 04 1 Pol 1'!G159+'SO 04 1 Pol 1'!G195+'SO 04 1 Pol 1'!G412+'SO 04 1 Pol 1'!G417+'SO 04 1 Pol 1'!G431+'SO 04 1 Pol 1'!G492+'SO 04 1 Pol 1'!G524+'SO 04 1 Pol 1'!G529+'SO 04 1 Pol 1'!G597+'SO 04 1 Pol 1'!G628+'SO 04 1 Pol 1'!G631+'SO 04 1 Pol 1'!G664+'SO 04 1 Pol 1'!G721+'SO 04 1 Pol 1'!G736+'SO 04 1 Pol 1'!G745+'SO 04 1 Pol 1'!G749+'SO 04 1 Pol 1'!G753+'SO 04 1 Pol 1'!G758+'SO 04 1 Pol 1'!G814+'SO 04 1 Pol 1'!G876+'SO 04 1 Pol 1'!G970+'SO 04 1 Pol 1'!G1070+'SO 04 1 Pol 1'!G1086+'SO 04 1 Pol 1'!G1089+'SO 04 1 Pol 1'!G1113+'SO 04 1 Pol 1'!G1121+'SO 04 1 Pol 1'!G1130+'SO 04 1 Pol 1'!G1147+'SO 04 1 Pol 1'!G1156</f>
        <v>0</v>
      </c>
      <c r="I30" s="51">
        <f t="shared" ref="I30:I32" si="1">(G30*SazbaDPH1)/100+(H30*SazbaDPH2)/100</f>
        <v>0</v>
      </c>
      <c r="J30" s="441"/>
    </row>
    <row r="31" spans="2:12" x14ac:dyDescent="0.2">
      <c r="B31" s="45" t="s">
        <v>2526</v>
      </c>
      <c r="C31" s="46" t="s">
        <v>2527</v>
      </c>
      <c r="D31" s="47"/>
      <c r="E31" s="48"/>
      <c r="F31" s="49">
        <f>H31*1.21</f>
        <v>0</v>
      </c>
      <c r="G31" s="50"/>
      <c r="H31" s="51">
        <f>SUM('SO 04 1a Rek'!B8)</f>
        <v>0</v>
      </c>
      <c r="I31" s="51">
        <f>F31-H31</f>
        <v>0</v>
      </c>
      <c r="J31" s="441"/>
    </row>
    <row r="32" spans="2:12" x14ac:dyDescent="0.2">
      <c r="B32" s="45" t="s">
        <v>1966</v>
      </c>
      <c r="C32" s="46" t="s">
        <v>1472</v>
      </c>
      <c r="D32" s="47"/>
      <c r="E32" s="48"/>
      <c r="F32" s="49">
        <f t="shared" si="0"/>
        <v>0</v>
      </c>
      <c r="G32" s="50">
        <v>0</v>
      </c>
      <c r="H32" s="51">
        <f>SUM('SO 04 2 VN 1 KL'!F30:G30)</f>
        <v>0</v>
      </c>
      <c r="I32" s="51">
        <f t="shared" si="1"/>
        <v>0</v>
      </c>
      <c r="J32" s="441"/>
    </row>
    <row r="33" spans="2:11" ht="17.25" customHeight="1" x14ac:dyDescent="0.2">
      <c r="B33" s="53" t="s">
        <v>19</v>
      </c>
      <c r="C33" s="54"/>
      <c r="D33" s="55"/>
      <c r="E33" s="56"/>
      <c r="F33" s="57">
        <f>SUM(F30:F32)</f>
        <v>0</v>
      </c>
      <c r="G33" s="57">
        <f>SUM(G30:G32)</f>
        <v>0</v>
      </c>
      <c r="H33" s="57">
        <f>SUM(H30:H32)</f>
        <v>0</v>
      </c>
      <c r="I33" s="57">
        <f>SUM(I30:I32)</f>
        <v>0</v>
      </c>
      <c r="J33" s="442"/>
    </row>
    <row r="34" spans="2:11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678" t="s">
        <v>1974</v>
      </c>
      <c r="C35" s="678"/>
      <c r="D35" s="59" t="s">
        <v>1975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 t="s">
        <v>1976</v>
      </c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1977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">
      <c r="B39" s="669" t="s">
        <v>1978</v>
      </c>
      <c r="C39" s="669"/>
      <c r="D39" s="669"/>
      <c r="E39" s="59"/>
      <c r="F39" s="59"/>
      <c r="G39" s="59"/>
      <c r="H39" s="59"/>
      <c r="I39" s="59"/>
      <c r="J39" s="59"/>
      <c r="K39" s="59"/>
    </row>
    <row r="40" spans="2:11" ht="12.75" customHeight="1" x14ac:dyDescent="0.25">
      <c r="B40" s="3"/>
      <c r="C40" s="30"/>
      <c r="D40" s="30"/>
      <c r="E40" s="30"/>
      <c r="F40" s="30"/>
      <c r="G40" s="30"/>
      <c r="H40" s="30"/>
      <c r="I40" s="30"/>
      <c r="J40" s="30"/>
      <c r="K40" s="59"/>
    </row>
    <row r="41" spans="2:11" ht="12.75" hidden="1" customHeight="1" x14ac:dyDescent="0.2">
      <c r="K41" s="59"/>
    </row>
    <row r="42" spans="2:11" hidden="1" x14ac:dyDescent="0.2">
      <c r="B42" s="60"/>
      <c r="C42" s="61"/>
      <c r="D42" s="33"/>
      <c r="E42" s="34"/>
      <c r="F42" s="35"/>
      <c r="G42" s="36"/>
      <c r="H42" s="35"/>
      <c r="I42" s="36"/>
      <c r="J42" s="35"/>
    </row>
    <row r="43" spans="2:11" hidden="1" x14ac:dyDescent="0.2">
      <c r="B43" s="62"/>
      <c r="C43" s="63"/>
      <c r="D43" s="39"/>
      <c r="E43" s="40"/>
      <c r="F43" s="41"/>
      <c r="G43" s="42"/>
      <c r="H43" s="43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64"/>
      <c r="C50" s="65"/>
      <c r="D50" s="47"/>
      <c r="E50" s="48"/>
      <c r="F50" s="49"/>
      <c r="G50" s="50"/>
      <c r="H50" s="51"/>
      <c r="I50" s="50"/>
      <c r="J50" s="44"/>
    </row>
    <row r="51" spans="2:10" hidden="1" x14ac:dyDescent="0.2">
      <c r="B51" s="53"/>
      <c r="C51" s="54"/>
      <c r="D51" s="55"/>
      <c r="E51" s="56"/>
      <c r="F51" s="57"/>
      <c r="G51" s="66"/>
      <c r="H51" s="57"/>
      <c r="I51" s="66"/>
      <c r="J51" s="58"/>
    </row>
    <row r="52" spans="2:10" ht="9" hidden="1" customHeight="1" x14ac:dyDescent="0.2"/>
    <row r="53" spans="2:10" ht="6" hidden="1" customHeight="1" x14ac:dyDescent="0.2"/>
    <row r="54" spans="2:10" ht="3" hidden="1" customHeight="1" x14ac:dyDescent="0.2"/>
    <row r="55" spans="2:10" ht="6.75" hidden="1" customHeight="1" x14ac:dyDescent="0.2"/>
    <row r="56" spans="2:10" ht="20.25" hidden="1" customHeight="1" x14ac:dyDescent="0.25">
      <c r="B56" s="3"/>
      <c r="C56" s="30"/>
      <c r="D56" s="30"/>
      <c r="E56" s="30"/>
      <c r="F56" s="30"/>
      <c r="G56" s="30"/>
      <c r="H56" s="30"/>
      <c r="I56" s="30"/>
      <c r="J56" s="30"/>
    </row>
    <row r="57" spans="2:10" ht="9" hidden="1" customHeight="1" x14ac:dyDescent="0.2"/>
    <row r="58" spans="2:10" hidden="1" x14ac:dyDescent="0.2">
      <c r="B58" s="32"/>
      <c r="C58" s="33"/>
      <c r="D58" s="33"/>
      <c r="E58" s="35"/>
      <c r="F58" s="35"/>
      <c r="G58" s="36"/>
      <c r="H58" s="35"/>
      <c r="I58" s="36"/>
      <c r="J58" s="67"/>
    </row>
    <row r="59" spans="2:10" hidden="1" x14ac:dyDescent="0.2">
      <c r="B59" s="37"/>
      <c r="C59" s="38"/>
      <c r="D59" s="39"/>
      <c r="E59" s="68"/>
      <c r="F59" s="43"/>
      <c r="G59" s="42"/>
      <c r="H59" s="43"/>
      <c r="I59" s="42"/>
      <c r="J59" s="43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46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52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46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52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46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45"/>
      <c r="C95" s="52"/>
      <c r="D95" s="47"/>
      <c r="E95" s="69"/>
      <c r="F95" s="51"/>
      <c r="G95" s="50"/>
      <c r="H95" s="51"/>
      <c r="I95" s="50"/>
      <c r="J95" s="51"/>
    </row>
    <row r="96" spans="2:10" hidden="1" x14ac:dyDescent="0.2">
      <c r="B96" s="53"/>
      <c r="C96" s="54"/>
      <c r="D96" s="55"/>
      <c r="E96" s="70"/>
      <c r="F96" s="57"/>
      <c r="G96" s="66"/>
      <c r="H96" s="57"/>
      <c r="I96" s="66"/>
      <c r="J96" s="57"/>
    </row>
    <row r="97" spans="2:10" hidden="1" x14ac:dyDescent="0.2"/>
    <row r="98" spans="2:10" ht="2.25" hidden="1" customHeight="1" x14ac:dyDescent="0.2"/>
    <row r="99" spans="2:10" ht="1.5" hidden="1" customHeight="1" x14ac:dyDescent="0.2"/>
    <row r="100" spans="2:10" ht="0.75" hidden="1" customHeight="1" x14ac:dyDescent="0.2"/>
    <row r="101" spans="2:10" ht="0.75" hidden="1" customHeight="1" x14ac:dyDescent="0.2"/>
    <row r="102" spans="2:10" ht="0.75" hidden="1" customHeight="1" x14ac:dyDescent="0.2"/>
    <row r="103" spans="2:10" ht="18" hidden="1" x14ac:dyDescent="0.25">
      <c r="B103" s="3"/>
      <c r="C103" s="30"/>
      <c r="D103" s="30"/>
      <c r="E103" s="30"/>
      <c r="F103" s="30"/>
      <c r="G103" s="30"/>
      <c r="H103" s="30"/>
      <c r="I103" s="30"/>
      <c r="J103" s="30"/>
    </row>
    <row r="104" spans="2:10" hidden="1" x14ac:dyDescent="0.2"/>
    <row r="105" spans="2:10" hidden="1" x14ac:dyDescent="0.2">
      <c r="B105" s="32" t="s">
        <v>25</v>
      </c>
      <c r="C105" s="33"/>
      <c r="D105" s="33"/>
      <c r="E105" s="71"/>
      <c r="F105" s="72"/>
      <c r="G105" s="36"/>
      <c r="H105" s="35" t="s">
        <v>17</v>
      </c>
      <c r="I105" s="1"/>
      <c r="J105" s="1"/>
    </row>
    <row r="106" spans="2:10" hidden="1" x14ac:dyDescent="0.2">
      <c r="B106" s="53" t="s">
        <v>19</v>
      </c>
      <c r="C106" s="54"/>
      <c r="D106" s="55"/>
      <c r="E106" s="73"/>
      <c r="F106" s="74"/>
      <c r="G106" s="66"/>
      <c r="H106" s="57">
        <v>0</v>
      </c>
      <c r="I106" s="1"/>
      <c r="J106" s="1"/>
    </row>
    <row r="107" spans="2:10" hidden="1" x14ac:dyDescent="0.2">
      <c r="I107" s="1"/>
      <c r="J107" s="1"/>
    </row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</sheetData>
  <sheetProtection algorithmName="SHA-512" hashValue="/ZBTEcQPRgqgB/jSTh+uu7fbdVJSKoqd+4rbp61rZDgSUOpMKWRIDKREOLoqWjjrAOwvQqNs2EtmS7OokRLoVQ==" saltValue="Zfwvk7aB/+IqNs5Ir10xsQ==" spinCount="100000" sheet="1" objects="1" scenarios="1"/>
  <sortState ref="B831:K867">
    <sortCondition ref="B831"/>
  </sortState>
  <mergeCells count="8">
    <mergeCell ref="B38:D38"/>
    <mergeCell ref="B39:D39"/>
    <mergeCell ref="I19:J19"/>
    <mergeCell ref="I20:J20"/>
    <mergeCell ref="I21:J21"/>
    <mergeCell ref="I22:J22"/>
    <mergeCell ref="I23:J23"/>
    <mergeCell ref="B35:C35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15" t="s">
        <v>1979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</row>
    <row r="3" spans="1:12" ht="15" x14ac:dyDescent="0.2">
      <c r="A3" s="583" t="s">
        <v>1980</v>
      </c>
      <c r="B3" s="584"/>
      <c r="C3" s="584"/>
      <c r="D3" s="716">
        <f>$F$6</f>
        <v>0</v>
      </c>
      <c r="E3" s="714"/>
      <c r="F3" s="714"/>
      <c r="G3" s="714"/>
      <c r="H3" s="714"/>
      <c r="I3" s="714"/>
      <c r="J3" s="714"/>
      <c r="K3" s="714"/>
      <c r="L3" s="714"/>
    </row>
    <row r="4" spans="1:12" ht="18" x14ac:dyDescent="0.2">
      <c r="A4" s="585" t="s">
        <v>1981</v>
      </c>
      <c r="B4" s="584"/>
      <c r="C4" s="584"/>
      <c r="D4" s="717">
        <f>$F$7</f>
        <v>0</v>
      </c>
      <c r="E4" s="714"/>
      <c r="F4" s="714"/>
      <c r="G4" s="714"/>
      <c r="H4" s="714"/>
      <c r="I4" s="714"/>
      <c r="J4" s="714"/>
      <c r="K4" s="714"/>
      <c r="L4" s="714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8">
        <v>42388</v>
      </c>
      <c r="L6" s="714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13">
        <f>$E$18</f>
        <v>0</v>
      </c>
      <c r="L8" s="714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13">
        <f>$E$21</f>
        <v>0</v>
      </c>
      <c r="L9" s="714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1" t="s">
        <v>1993</v>
      </c>
      <c r="E11" s="712"/>
      <c r="F11" s="712"/>
      <c r="G11" s="712"/>
      <c r="H11" s="591" t="s">
        <v>84</v>
      </c>
      <c r="I11" s="590" t="s">
        <v>1994</v>
      </c>
      <c r="J11" s="711" t="s">
        <v>1995</v>
      </c>
      <c r="K11" s="712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07" t="s">
        <v>2002</v>
      </c>
      <c r="E15" s="708"/>
      <c r="F15" s="708"/>
      <c r="G15" s="708"/>
      <c r="H15" s="602" t="s">
        <v>147</v>
      </c>
      <c r="I15" s="603">
        <v>6</v>
      </c>
      <c r="J15" s="709"/>
      <c r="K15" s="710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07" t="s">
        <v>2004</v>
      </c>
      <c r="E16" s="708"/>
      <c r="F16" s="708"/>
      <c r="G16" s="708"/>
      <c r="H16" s="602" t="s">
        <v>147</v>
      </c>
      <c r="I16" s="603">
        <v>1</v>
      </c>
      <c r="J16" s="709"/>
      <c r="K16" s="710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07" t="s">
        <v>2006</v>
      </c>
      <c r="E17" s="708"/>
      <c r="F17" s="708"/>
      <c r="G17" s="708"/>
      <c r="H17" s="602" t="s">
        <v>166</v>
      </c>
      <c r="I17" s="603">
        <v>140</v>
      </c>
      <c r="J17" s="709"/>
      <c r="K17" s="710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07" t="s">
        <v>2008</v>
      </c>
      <c r="E18" s="708"/>
      <c r="F18" s="708"/>
      <c r="G18" s="708"/>
      <c r="H18" s="602" t="s">
        <v>147</v>
      </c>
      <c r="I18" s="603">
        <v>3</v>
      </c>
      <c r="J18" s="709"/>
      <c r="K18" s="710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07" t="s">
        <v>2010</v>
      </c>
      <c r="E19" s="708"/>
      <c r="F19" s="708"/>
      <c r="G19" s="708"/>
      <c r="H19" s="602" t="s">
        <v>147</v>
      </c>
      <c r="I19" s="603">
        <v>6</v>
      </c>
      <c r="J19" s="709"/>
      <c r="K19" s="710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07" t="s">
        <v>2012</v>
      </c>
      <c r="E20" s="708"/>
      <c r="F20" s="708"/>
      <c r="G20" s="708"/>
      <c r="H20" s="602" t="s">
        <v>147</v>
      </c>
      <c r="I20" s="603">
        <v>1</v>
      </c>
      <c r="J20" s="709"/>
      <c r="K20" s="710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K9:L9"/>
    <mergeCell ref="A2:L2"/>
    <mergeCell ref="D3:L3"/>
    <mergeCell ref="D4:L4"/>
    <mergeCell ref="K6:L6"/>
    <mergeCell ref="K8:L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12847472.951772315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2697969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15545442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zoomScaleNormal="100" zoomScaleSheetLayoutView="100" workbookViewId="0">
      <selection activeCell="F738" sqref="F73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744" zoomScaleNormal="100" workbookViewId="0">
      <selection activeCell="F757" sqref="F757:F762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1" t="s">
        <v>3002</v>
      </c>
      <c r="B1" s="721"/>
      <c r="C1" s="721"/>
      <c r="D1" s="721"/>
      <c r="E1" s="721"/>
      <c r="F1" s="721"/>
      <c r="G1" s="721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2" t="s">
        <v>2</v>
      </c>
      <c r="B3" s="723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4" t="s">
        <v>71</v>
      </c>
      <c r="B4" s="725"/>
      <c r="C4" s="510" t="s">
        <v>918</v>
      </c>
      <c r="D4" s="511"/>
      <c r="E4" s="726" t="str">
        <f>'[1]SO 02 1 1 Rek'!G2</f>
        <v>Pavilon B - škola</v>
      </c>
      <c r="F4" s="727"/>
      <c r="G4" s="728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9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9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9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9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9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9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9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9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9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9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9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9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9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9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9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9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9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9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9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9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9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9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9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9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9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9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9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9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9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9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9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9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9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9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9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9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9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9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9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9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9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9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9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9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9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9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2980</v>
      </c>
      <c r="C694" s="526" t="s">
        <v>2981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9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2982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9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9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9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7" zoomScaleNormal="100" workbookViewId="0">
      <selection activeCell="D27" sqref="D27:D28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5" sqref="J15:K20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2" t="s">
        <v>1979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ht="15" x14ac:dyDescent="0.2">
      <c r="A3" s="614" t="s">
        <v>1980</v>
      </c>
      <c r="B3" s="584"/>
      <c r="C3" s="584"/>
      <c r="D3" s="733">
        <f>$F$6</f>
        <v>0</v>
      </c>
      <c r="E3" s="714"/>
      <c r="F3" s="714"/>
      <c r="G3" s="714"/>
      <c r="H3" s="714"/>
      <c r="I3" s="714"/>
      <c r="J3" s="714"/>
      <c r="K3" s="714"/>
      <c r="L3" s="714"/>
      <c r="M3" s="714"/>
    </row>
    <row r="4" spans="1:13" ht="18" x14ac:dyDescent="0.2">
      <c r="A4" s="615" t="s">
        <v>1981</v>
      </c>
      <c r="B4" s="584"/>
      <c r="C4" s="584"/>
      <c r="D4" s="734">
        <f>$F$7</f>
        <v>0</v>
      </c>
      <c r="E4" s="714"/>
      <c r="F4" s="714"/>
      <c r="G4" s="714"/>
      <c r="H4" s="714"/>
      <c r="I4" s="714"/>
      <c r="J4" s="714"/>
      <c r="K4" s="714"/>
      <c r="L4" s="714"/>
      <c r="M4" s="714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5">
        <v>42388</v>
      </c>
      <c r="L6" s="714"/>
      <c r="M6" s="714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1">
        <f>$E$18</f>
        <v>0</v>
      </c>
      <c r="L8" s="714"/>
      <c r="M8" s="714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1">
        <f>$E$21</f>
        <v>0</v>
      </c>
      <c r="L9" s="714"/>
      <c r="M9" s="714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7" t="s">
        <v>1993</v>
      </c>
      <c r="E11" s="738"/>
      <c r="F11" s="738"/>
      <c r="G11" s="738"/>
      <c r="H11" s="618" t="s">
        <v>84</v>
      </c>
      <c r="I11" s="618" t="s">
        <v>1994</v>
      </c>
      <c r="J11" s="737" t="s">
        <v>1995</v>
      </c>
      <c r="K11" s="738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07" t="s">
        <v>2002</v>
      </c>
      <c r="E15" s="708"/>
      <c r="F15" s="708"/>
      <c r="G15" s="708"/>
      <c r="H15" s="602" t="s">
        <v>147</v>
      </c>
      <c r="I15" s="603">
        <v>8</v>
      </c>
      <c r="J15" s="709"/>
      <c r="K15" s="736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07" t="s">
        <v>2004</v>
      </c>
      <c r="E16" s="708"/>
      <c r="F16" s="708"/>
      <c r="G16" s="708"/>
      <c r="H16" s="602" t="s">
        <v>147</v>
      </c>
      <c r="I16" s="603">
        <v>1</v>
      </c>
      <c r="J16" s="709"/>
      <c r="K16" s="736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07" t="s">
        <v>2006</v>
      </c>
      <c r="E17" s="708"/>
      <c r="F17" s="708"/>
      <c r="G17" s="708"/>
      <c r="H17" s="602" t="s">
        <v>166</v>
      </c>
      <c r="I17" s="603">
        <v>150</v>
      </c>
      <c r="J17" s="709"/>
      <c r="K17" s="736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07" t="s">
        <v>2008</v>
      </c>
      <c r="E18" s="708"/>
      <c r="F18" s="708"/>
      <c r="G18" s="708"/>
      <c r="H18" s="602" t="s">
        <v>147</v>
      </c>
      <c r="I18" s="603">
        <v>24</v>
      </c>
      <c r="J18" s="709"/>
      <c r="K18" s="736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07" t="s">
        <v>2010</v>
      </c>
      <c r="E19" s="708"/>
      <c r="F19" s="708"/>
      <c r="G19" s="708"/>
      <c r="H19" s="602" t="s">
        <v>147</v>
      </c>
      <c r="I19" s="603">
        <v>8</v>
      </c>
      <c r="J19" s="709"/>
      <c r="K19" s="736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07" t="s">
        <v>2012</v>
      </c>
      <c r="E20" s="708"/>
      <c r="F20" s="708"/>
      <c r="G20" s="708"/>
      <c r="H20" s="602" t="s">
        <v>147</v>
      </c>
      <c r="I20" s="603">
        <v>1</v>
      </c>
      <c r="J20" s="709"/>
      <c r="K20" s="736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M9"/>
    <mergeCell ref="A2:M2"/>
    <mergeCell ref="D3:M3"/>
    <mergeCell ref="D4:M4"/>
    <mergeCell ref="K6:M6"/>
    <mergeCell ref="K8:M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9" sqref="E149:E156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46" t="s">
        <v>2172</v>
      </c>
      <c r="B1" s="747"/>
      <c r="C1" s="747"/>
      <c r="D1" s="747"/>
      <c r="E1" s="747"/>
      <c r="F1" s="747"/>
    </row>
    <row r="2" spans="1:6" x14ac:dyDescent="0.2">
      <c r="A2" s="748" t="s">
        <v>2173</v>
      </c>
      <c r="B2" s="749" t="s">
        <v>2174</v>
      </c>
      <c r="C2" s="751" t="s">
        <v>2175</v>
      </c>
      <c r="D2" s="752"/>
      <c r="E2" s="751" t="s">
        <v>2176</v>
      </c>
      <c r="F2" s="753"/>
    </row>
    <row r="3" spans="1:6" x14ac:dyDescent="0.2">
      <c r="A3" s="740"/>
      <c r="B3" s="750"/>
      <c r="C3" s="744"/>
      <c r="D3" s="743"/>
      <c r="E3" s="743"/>
      <c r="F3" s="745"/>
    </row>
    <row r="4" spans="1:6" x14ac:dyDescent="0.2">
      <c r="A4" s="739" t="s">
        <v>2177</v>
      </c>
      <c r="B4" s="741" t="s">
        <v>2178</v>
      </c>
      <c r="C4" s="741" t="s">
        <v>1987</v>
      </c>
      <c r="D4" s="743"/>
      <c r="E4" s="741" t="s">
        <v>894</v>
      </c>
      <c r="F4" s="745"/>
    </row>
    <row r="5" spans="1:6" x14ac:dyDescent="0.2">
      <c r="A5" s="740"/>
      <c r="B5" s="742"/>
      <c r="C5" s="744"/>
      <c r="D5" s="743"/>
      <c r="E5" s="743"/>
      <c r="F5" s="745"/>
    </row>
    <row r="6" spans="1:6" x14ac:dyDescent="0.2">
      <c r="A6" s="739" t="s">
        <v>2179</v>
      </c>
      <c r="B6" s="741" t="s">
        <v>1971</v>
      </c>
      <c r="C6" s="741" t="s">
        <v>1988</v>
      </c>
      <c r="D6" s="743"/>
      <c r="E6" s="741"/>
      <c r="F6" s="745"/>
    </row>
    <row r="7" spans="1:6" x14ac:dyDescent="0.2">
      <c r="A7" s="740"/>
      <c r="B7" s="742"/>
      <c r="C7" s="744"/>
      <c r="D7" s="743"/>
      <c r="E7" s="743"/>
      <c r="F7" s="745"/>
    </row>
    <row r="8" spans="1:6" x14ac:dyDescent="0.2">
      <c r="A8" s="739" t="s">
        <v>2180</v>
      </c>
      <c r="B8" s="741" t="s">
        <v>894</v>
      </c>
      <c r="C8" s="755" t="s">
        <v>2181</v>
      </c>
      <c r="D8" s="743"/>
      <c r="E8" s="758">
        <v>42370</v>
      </c>
      <c r="F8" s="745"/>
    </row>
    <row r="9" spans="1:6" ht="13.5" thickBot="1" x14ac:dyDescent="0.25">
      <c r="A9" s="740"/>
      <c r="B9" s="754"/>
      <c r="C9" s="756"/>
      <c r="D9" s="757"/>
      <c r="E9" s="757"/>
      <c r="F9" s="75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63" t="s">
        <v>2178</v>
      </c>
      <c r="B11" s="764"/>
      <c r="C11" s="764"/>
      <c r="D11" s="764"/>
      <c r="E11" s="764"/>
      <c r="F11" s="765"/>
    </row>
    <row r="12" spans="1:6" ht="15.75" x14ac:dyDescent="0.25">
      <c r="A12" s="766" t="s">
        <v>2184</v>
      </c>
      <c r="B12" s="767"/>
      <c r="C12" s="767"/>
      <c r="D12" s="767"/>
      <c r="E12" s="767"/>
      <c r="F12" s="768"/>
    </row>
    <row r="13" spans="1:6" ht="13.5" x14ac:dyDescent="0.25">
      <c r="A13" s="769" t="s">
        <v>2185</v>
      </c>
      <c r="B13" s="770"/>
      <c r="C13" s="770"/>
      <c r="D13" s="770"/>
      <c r="E13" s="770"/>
      <c r="F13" s="771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72" t="s">
        <v>2189</v>
      </c>
      <c r="B17" s="761"/>
      <c r="C17" s="761"/>
      <c r="D17" s="761"/>
      <c r="E17" s="761"/>
      <c r="F17" s="762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60" t="s">
        <v>2196</v>
      </c>
      <c r="B24" s="761"/>
      <c r="C24" s="761"/>
      <c r="D24" s="761"/>
      <c r="E24" s="761"/>
      <c r="F24" s="762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60" t="s">
        <v>2204</v>
      </c>
      <c r="B32" s="761"/>
      <c r="C32" s="761"/>
      <c r="D32" s="761"/>
      <c r="E32" s="761"/>
      <c r="F32" s="762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60" t="s">
        <v>2224</v>
      </c>
      <c r="B52" s="761"/>
      <c r="C52" s="761"/>
      <c r="D52" s="761"/>
      <c r="E52" s="761"/>
      <c r="F52" s="762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66" t="s">
        <v>2232</v>
      </c>
      <c r="B60" s="767"/>
      <c r="C60" s="767"/>
      <c r="D60" s="767"/>
      <c r="E60" s="767"/>
      <c r="F60" s="768"/>
    </row>
    <row r="61" spans="1:6" ht="13.5" x14ac:dyDescent="0.25">
      <c r="A61" s="769" t="s">
        <v>2185</v>
      </c>
      <c r="B61" s="770"/>
      <c r="C61" s="770"/>
      <c r="D61" s="770"/>
      <c r="E61" s="770"/>
      <c r="F61" s="771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72" t="s">
        <v>2189</v>
      </c>
      <c r="B65" s="761"/>
      <c r="C65" s="761"/>
      <c r="D65" s="761"/>
      <c r="E65" s="761"/>
      <c r="F65" s="762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60" t="s">
        <v>2196</v>
      </c>
      <c r="B70" s="761"/>
      <c r="C70" s="761"/>
      <c r="D70" s="761"/>
      <c r="E70" s="761"/>
      <c r="F70" s="762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60" t="s">
        <v>2204</v>
      </c>
      <c r="B75" s="761"/>
      <c r="C75" s="761"/>
      <c r="D75" s="761"/>
      <c r="E75" s="761"/>
      <c r="F75" s="762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60" t="s">
        <v>2224</v>
      </c>
      <c r="B87" s="761"/>
      <c r="C87" s="761"/>
      <c r="D87" s="761"/>
      <c r="E87" s="761"/>
      <c r="F87" s="762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66" t="s">
        <v>2247</v>
      </c>
      <c r="B93" s="767"/>
      <c r="C93" s="767"/>
      <c r="D93" s="767"/>
      <c r="E93" s="767"/>
      <c r="F93" s="768"/>
    </row>
    <row r="94" spans="1:6" ht="13.5" x14ac:dyDescent="0.25">
      <c r="A94" s="769" t="s">
        <v>2185</v>
      </c>
      <c r="B94" s="770"/>
      <c r="C94" s="770"/>
      <c r="D94" s="770"/>
      <c r="E94" s="770"/>
      <c r="F94" s="771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72" t="s">
        <v>2189</v>
      </c>
      <c r="B98" s="761"/>
      <c r="C98" s="761"/>
      <c r="D98" s="761"/>
      <c r="E98" s="761"/>
      <c r="F98" s="762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60" t="s">
        <v>2196</v>
      </c>
      <c r="B103" s="761"/>
      <c r="C103" s="761"/>
      <c r="D103" s="761"/>
      <c r="E103" s="761"/>
      <c r="F103" s="762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60" t="s">
        <v>2204</v>
      </c>
      <c r="B108" s="761"/>
      <c r="C108" s="761"/>
      <c r="D108" s="761"/>
      <c r="E108" s="761"/>
      <c r="F108" s="762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60" t="s">
        <v>2224</v>
      </c>
      <c r="B119" s="761"/>
      <c r="C119" s="761"/>
      <c r="D119" s="761"/>
      <c r="E119" s="761"/>
      <c r="F119" s="762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60" t="s">
        <v>2248</v>
      </c>
      <c r="B124" s="761"/>
      <c r="C124" s="761"/>
      <c r="D124" s="761"/>
      <c r="E124" s="761"/>
      <c r="F124" s="762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73" t="s">
        <v>2260</v>
      </c>
      <c r="B135" s="774"/>
      <c r="C135" s="774"/>
      <c r="D135" s="774"/>
      <c r="E135" s="774"/>
      <c r="F135" s="775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60" t="s">
        <v>2273</v>
      </c>
      <c r="B148" s="776"/>
      <c r="C148" s="776"/>
      <c r="D148" s="776"/>
      <c r="E148" s="776"/>
      <c r="F148" s="777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6:A7"/>
    <mergeCell ref="B6:B7"/>
    <mergeCell ref="C6:D7"/>
    <mergeCell ref="E6:F7"/>
    <mergeCell ref="A8:A9"/>
    <mergeCell ref="B8:B9"/>
    <mergeCell ref="C8:D9"/>
    <mergeCell ref="E8:F9"/>
    <mergeCell ref="A4:A5"/>
    <mergeCell ref="B4:B5"/>
    <mergeCell ref="C4:D5"/>
    <mergeCell ref="E4:F5"/>
    <mergeCell ref="A1:F1"/>
    <mergeCell ref="A2:A3"/>
    <mergeCell ref="B2:B3"/>
    <mergeCell ref="C2:D3"/>
    <mergeCell ref="E2:F3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16500235.259424623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3465049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19965284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A1:G1"/>
    <mergeCell ref="A3:B3"/>
    <mergeCell ref="A4:B4"/>
    <mergeCell ref="E4:G4"/>
    <mergeCell ref="C9:D9"/>
    <mergeCell ref="C11:D11"/>
    <mergeCell ref="C13:D13"/>
    <mergeCell ref="C15:D15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1" t="s">
        <v>1973</v>
      </c>
      <c r="B1" s="721"/>
      <c r="C1" s="721"/>
      <c r="D1" s="721"/>
      <c r="E1" s="721"/>
      <c r="F1" s="721"/>
      <c r="G1" s="721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2" t="s">
        <v>2</v>
      </c>
      <c r="B3" s="723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4" t="s">
        <v>71</v>
      </c>
      <c r="B4" s="725"/>
      <c r="C4" s="510" t="s">
        <v>1159</v>
      </c>
      <c r="D4" s="511"/>
      <c r="E4" s="726" t="str">
        <f>'[1]SO 03 1 1 Rek'!G2</f>
        <v>Pavilon C - tělocvična</v>
      </c>
      <c r="F4" s="727"/>
      <c r="G4" s="728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9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9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9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9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9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9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9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9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9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9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9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9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9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9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9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9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9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9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9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9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9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9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9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9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9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9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9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9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9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9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2983</v>
      </c>
      <c r="C850" s="526" t="s">
        <v>2984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A1:G1"/>
    <mergeCell ref="A3:B3"/>
    <mergeCell ref="A4:B4"/>
    <mergeCell ref="E4:G4"/>
    <mergeCell ref="C9:D9"/>
    <mergeCell ref="C11:D11"/>
    <mergeCell ref="C28:D28"/>
    <mergeCell ref="C30:D30"/>
    <mergeCell ref="C37:D3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2" t="s">
        <v>1979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ht="15" x14ac:dyDescent="0.2">
      <c r="A3" s="637"/>
      <c r="B3" s="614" t="s">
        <v>1980</v>
      </c>
      <c r="C3" s="584"/>
      <c r="D3" s="584"/>
      <c r="E3" s="733">
        <f>$F$6</f>
        <v>0</v>
      </c>
      <c r="F3" s="714"/>
      <c r="G3" s="714"/>
      <c r="H3" s="714"/>
      <c r="I3" s="714"/>
      <c r="J3" s="714"/>
      <c r="K3" s="714"/>
      <c r="L3" s="714"/>
      <c r="M3" s="714"/>
    </row>
    <row r="4" spans="1:13" ht="18" x14ac:dyDescent="0.2">
      <c r="A4" s="637"/>
      <c r="B4" s="615" t="s">
        <v>1981</v>
      </c>
      <c r="C4" s="584"/>
      <c r="D4" s="584"/>
      <c r="E4" s="734">
        <f>$F$7</f>
        <v>0</v>
      </c>
      <c r="F4" s="714"/>
      <c r="G4" s="714"/>
      <c r="H4" s="714"/>
      <c r="I4" s="714"/>
      <c r="J4" s="714"/>
      <c r="K4" s="714"/>
      <c r="L4" s="714"/>
      <c r="M4" s="714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5">
        <v>42388</v>
      </c>
      <c r="M6" s="714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1"/>
      <c r="M8" s="714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1">
        <f>$E$21</f>
        <v>0</v>
      </c>
      <c r="M9" s="714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7" t="s">
        <v>1993</v>
      </c>
      <c r="F11" s="738"/>
      <c r="G11" s="738"/>
      <c r="H11" s="738"/>
      <c r="I11" s="618" t="s">
        <v>84</v>
      </c>
      <c r="J11" s="618" t="s">
        <v>1994</v>
      </c>
      <c r="K11" s="737" t="s">
        <v>1995</v>
      </c>
      <c r="L11" s="738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07" t="s">
        <v>2002</v>
      </c>
      <c r="F15" s="708"/>
      <c r="G15" s="708"/>
      <c r="H15" s="708"/>
      <c r="I15" s="602" t="s">
        <v>147</v>
      </c>
      <c r="J15" s="603">
        <v>7</v>
      </c>
      <c r="K15" s="709"/>
      <c r="L15" s="736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07" t="s">
        <v>2004</v>
      </c>
      <c r="F16" s="708"/>
      <c r="G16" s="708"/>
      <c r="H16" s="708"/>
      <c r="I16" s="602" t="s">
        <v>147</v>
      </c>
      <c r="J16" s="603">
        <v>1</v>
      </c>
      <c r="K16" s="709"/>
      <c r="L16" s="736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07" t="s">
        <v>2006</v>
      </c>
      <c r="F17" s="708"/>
      <c r="G17" s="708"/>
      <c r="H17" s="708"/>
      <c r="I17" s="602" t="s">
        <v>166</v>
      </c>
      <c r="J17" s="603">
        <v>360</v>
      </c>
      <c r="K17" s="709"/>
      <c r="L17" s="736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07" t="s">
        <v>2008</v>
      </c>
      <c r="F18" s="708"/>
      <c r="G18" s="708"/>
      <c r="H18" s="708"/>
      <c r="I18" s="602" t="s">
        <v>147</v>
      </c>
      <c r="J18" s="603">
        <v>42</v>
      </c>
      <c r="K18" s="709"/>
      <c r="L18" s="736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07" t="s">
        <v>2010</v>
      </c>
      <c r="F19" s="708"/>
      <c r="G19" s="708"/>
      <c r="H19" s="708"/>
      <c r="I19" s="602" t="s">
        <v>147</v>
      </c>
      <c r="J19" s="603">
        <v>7</v>
      </c>
      <c r="K19" s="709"/>
      <c r="L19" s="736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07" t="s">
        <v>2012</v>
      </c>
      <c r="F20" s="708"/>
      <c r="G20" s="708"/>
      <c r="H20" s="708"/>
      <c r="I20" s="602" t="s">
        <v>147</v>
      </c>
      <c r="J20" s="603">
        <v>1</v>
      </c>
      <c r="K20" s="709"/>
      <c r="L20" s="736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E19:H19"/>
    <mergeCell ref="K19:L19"/>
    <mergeCell ref="E20:H20"/>
    <mergeCell ref="K20:L20"/>
    <mergeCell ref="E17:H17"/>
    <mergeCell ref="K17:L17"/>
    <mergeCell ref="E18:H18"/>
    <mergeCell ref="K18:L18"/>
    <mergeCell ref="E15:H15"/>
    <mergeCell ref="K15:L15"/>
    <mergeCell ref="E16:H16"/>
    <mergeCell ref="K16:L16"/>
    <mergeCell ref="E11:H11"/>
    <mergeCell ref="K11:L11"/>
    <mergeCell ref="L9:M9"/>
    <mergeCell ref="B2:M2"/>
    <mergeCell ref="E3:M3"/>
    <mergeCell ref="E4:M4"/>
    <mergeCell ref="L6:M6"/>
    <mergeCell ref="L8:M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30216207.67433396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6345404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36561612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42" sqref="F1142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3002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2985</v>
      </c>
      <c r="C84" s="553" t="s">
        <v>2986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2987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2988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2989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2990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2991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2992</v>
      </c>
      <c r="C461" s="553" t="s">
        <v>2993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2994</v>
      </c>
      <c r="C490" s="553" t="s">
        <v>2995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2996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2997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2998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2999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3000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3001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5" sqref="E15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11" workbookViewId="0">
      <selection activeCell="E19" sqref="E19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20" sqref="J20:K20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2" t="s">
        <v>1979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</row>
    <row r="2" spans="1:15" ht="15" x14ac:dyDescent="0.2">
      <c r="A2" s="614" t="s">
        <v>1980</v>
      </c>
      <c r="B2" s="584"/>
      <c r="C2" s="584"/>
      <c r="D2" s="733">
        <f>$F$6</f>
        <v>0</v>
      </c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584"/>
    </row>
    <row r="3" spans="1:15" ht="18" x14ac:dyDescent="0.2">
      <c r="A3" s="615" t="s">
        <v>1981</v>
      </c>
      <c r="B3" s="584"/>
      <c r="C3" s="584"/>
      <c r="D3" s="734">
        <f>$F$7</f>
        <v>0</v>
      </c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5">
        <v>42388</v>
      </c>
      <c r="L5" s="714"/>
      <c r="M5" s="714"/>
      <c r="N5" s="714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1">
        <f>$E$18</f>
        <v>0</v>
      </c>
      <c r="L7" s="714"/>
      <c r="M7" s="714"/>
      <c r="N7" s="714"/>
      <c r="O7" s="714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1">
        <f>$E$21</f>
        <v>0</v>
      </c>
      <c r="L8" s="714"/>
      <c r="M8" s="714"/>
      <c r="N8" s="714"/>
      <c r="O8" s="714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7" t="s">
        <v>1993</v>
      </c>
      <c r="E10" s="738"/>
      <c r="F10" s="738"/>
      <c r="G10" s="738"/>
      <c r="H10" s="618" t="s">
        <v>84</v>
      </c>
      <c r="I10" s="618" t="s">
        <v>1994</v>
      </c>
      <c r="J10" s="737" t="s">
        <v>1995</v>
      </c>
      <c r="K10" s="738"/>
      <c r="L10" s="737" t="s">
        <v>1996</v>
      </c>
      <c r="M10" s="738"/>
      <c r="N10" s="738"/>
      <c r="O10" s="803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804"/>
      <c r="M11" s="714"/>
      <c r="N11" s="714"/>
      <c r="O11" s="714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805"/>
      <c r="M12" s="801"/>
      <c r="N12" s="801"/>
      <c r="O12" s="801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800">
        <f>SUM(L14:O43)</f>
        <v>0</v>
      </c>
      <c r="M13" s="801"/>
      <c r="N13" s="801"/>
      <c r="O13" s="801"/>
    </row>
    <row r="14" spans="1:15" ht="25.5" x14ac:dyDescent="0.2">
      <c r="A14" s="629">
        <v>1</v>
      </c>
      <c r="B14" s="629" t="s">
        <v>2000</v>
      </c>
      <c r="C14" s="601" t="s">
        <v>2480</v>
      </c>
      <c r="D14" s="802" t="s">
        <v>2481</v>
      </c>
      <c r="E14" s="708"/>
      <c r="F14" s="708"/>
      <c r="G14" s="708"/>
      <c r="H14" s="602" t="s">
        <v>166</v>
      </c>
      <c r="I14" s="603">
        <v>100</v>
      </c>
      <c r="J14" s="709"/>
      <c r="K14" s="736"/>
      <c r="L14" s="794">
        <f t="shared" ref="L14:L34" si="0">I14*J14</f>
        <v>0</v>
      </c>
      <c r="M14" s="708"/>
      <c r="N14" s="708"/>
      <c r="O14" s="708"/>
    </row>
    <row r="15" spans="1:15" ht="13.5" x14ac:dyDescent="0.2">
      <c r="A15" s="648">
        <v>2</v>
      </c>
      <c r="B15" s="648" t="s">
        <v>2482</v>
      </c>
      <c r="C15" s="649" t="s">
        <v>2483</v>
      </c>
      <c r="D15" s="795" t="s">
        <v>2484</v>
      </c>
      <c r="E15" s="796"/>
      <c r="F15" s="796"/>
      <c r="G15" s="796"/>
      <c r="H15" s="650" t="s">
        <v>768</v>
      </c>
      <c r="I15" s="651">
        <v>77</v>
      </c>
      <c r="J15" s="797"/>
      <c r="K15" s="798"/>
      <c r="L15" s="799">
        <f t="shared" si="0"/>
        <v>0</v>
      </c>
      <c r="M15" s="708"/>
      <c r="N15" s="708"/>
      <c r="O15" s="708"/>
    </row>
    <row r="16" spans="1:15" ht="25.5" x14ac:dyDescent="0.2">
      <c r="A16" s="629">
        <v>3</v>
      </c>
      <c r="B16" s="629" t="s">
        <v>2000</v>
      </c>
      <c r="C16" s="601" t="s">
        <v>2485</v>
      </c>
      <c r="D16" s="707" t="s">
        <v>2486</v>
      </c>
      <c r="E16" s="708"/>
      <c r="F16" s="708"/>
      <c r="G16" s="708"/>
      <c r="H16" s="602" t="s">
        <v>166</v>
      </c>
      <c r="I16" s="603">
        <v>600</v>
      </c>
      <c r="J16" s="709"/>
      <c r="K16" s="736"/>
      <c r="L16" s="794">
        <f t="shared" si="0"/>
        <v>0</v>
      </c>
      <c r="M16" s="708"/>
      <c r="N16" s="708"/>
      <c r="O16" s="708"/>
    </row>
    <row r="17" spans="1:15" ht="13.5" x14ac:dyDescent="0.2">
      <c r="A17" s="648">
        <v>4</v>
      </c>
      <c r="B17" s="648" t="s">
        <v>2482</v>
      </c>
      <c r="C17" s="649" t="s">
        <v>2483</v>
      </c>
      <c r="D17" s="795" t="s">
        <v>2487</v>
      </c>
      <c r="E17" s="796"/>
      <c r="F17" s="796"/>
      <c r="G17" s="796"/>
      <c r="H17" s="650" t="s">
        <v>768</v>
      </c>
      <c r="I17" s="651">
        <v>10</v>
      </c>
      <c r="J17" s="797"/>
      <c r="K17" s="798"/>
      <c r="L17" s="799">
        <f t="shared" si="0"/>
        <v>0</v>
      </c>
      <c r="M17" s="708"/>
      <c r="N17" s="708"/>
      <c r="O17" s="708"/>
    </row>
    <row r="18" spans="1:15" ht="13.5" x14ac:dyDescent="0.2">
      <c r="A18" s="648">
        <v>5</v>
      </c>
      <c r="B18" s="648" t="s">
        <v>2482</v>
      </c>
      <c r="C18" s="649" t="s">
        <v>2488</v>
      </c>
      <c r="D18" s="795" t="s">
        <v>2489</v>
      </c>
      <c r="E18" s="796"/>
      <c r="F18" s="796"/>
      <c r="G18" s="796"/>
      <c r="H18" s="650" t="s">
        <v>147</v>
      </c>
      <c r="I18" s="651">
        <v>4</v>
      </c>
      <c r="J18" s="797"/>
      <c r="K18" s="798"/>
      <c r="L18" s="799">
        <f t="shared" si="0"/>
        <v>0</v>
      </c>
      <c r="M18" s="708"/>
      <c r="N18" s="708"/>
      <c r="O18" s="708"/>
    </row>
    <row r="19" spans="1:15" ht="13.5" x14ac:dyDescent="0.2">
      <c r="A19" s="648">
        <v>6</v>
      </c>
      <c r="B19" s="648" t="s">
        <v>2482</v>
      </c>
      <c r="C19" s="649" t="s">
        <v>2490</v>
      </c>
      <c r="D19" s="795" t="s">
        <v>2491</v>
      </c>
      <c r="E19" s="796"/>
      <c r="F19" s="796"/>
      <c r="G19" s="796"/>
      <c r="H19" s="650" t="s">
        <v>147</v>
      </c>
      <c r="I19" s="651">
        <v>100</v>
      </c>
      <c r="J19" s="797"/>
      <c r="K19" s="798"/>
      <c r="L19" s="799">
        <f t="shared" si="0"/>
        <v>0</v>
      </c>
      <c r="M19" s="708"/>
      <c r="N19" s="708"/>
      <c r="O19" s="708"/>
    </row>
    <row r="20" spans="1:15" ht="13.5" x14ac:dyDescent="0.2">
      <c r="A20" s="648">
        <v>7</v>
      </c>
      <c r="B20" s="648" t="s">
        <v>2482</v>
      </c>
      <c r="C20" s="649" t="s">
        <v>2492</v>
      </c>
      <c r="D20" s="795" t="s">
        <v>2493</v>
      </c>
      <c r="E20" s="796"/>
      <c r="F20" s="796"/>
      <c r="G20" s="796"/>
      <c r="H20" s="650" t="s">
        <v>147</v>
      </c>
      <c r="I20" s="651">
        <v>160</v>
      </c>
      <c r="J20" s="797"/>
      <c r="K20" s="798"/>
      <c r="L20" s="799">
        <f t="shared" si="0"/>
        <v>0</v>
      </c>
      <c r="M20" s="708"/>
      <c r="N20" s="708"/>
      <c r="O20" s="708"/>
    </row>
    <row r="21" spans="1:15" ht="13.5" x14ac:dyDescent="0.2">
      <c r="A21" s="648">
        <v>8</v>
      </c>
      <c r="B21" s="648" t="s">
        <v>2482</v>
      </c>
      <c r="C21" s="649" t="s">
        <v>2494</v>
      </c>
      <c r="D21" s="795" t="s">
        <v>2495</v>
      </c>
      <c r="E21" s="796"/>
      <c r="F21" s="796"/>
      <c r="G21" s="796"/>
      <c r="H21" s="650" t="s">
        <v>768</v>
      </c>
      <c r="I21" s="651">
        <v>81</v>
      </c>
      <c r="J21" s="797"/>
      <c r="K21" s="798"/>
      <c r="L21" s="799">
        <f t="shared" si="0"/>
        <v>0</v>
      </c>
      <c r="M21" s="708"/>
      <c r="N21" s="708"/>
      <c r="O21" s="708"/>
    </row>
    <row r="22" spans="1:15" ht="25.5" x14ac:dyDescent="0.2">
      <c r="A22" s="629">
        <v>9</v>
      </c>
      <c r="B22" s="629" t="s">
        <v>2000</v>
      </c>
      <c r="C22" s="601" t="s">
        <v>2496</v>
      </c>
      <c r="D22" s="707" t="s">
        <v>2497</v>
      </c>
      <c r="E22" s="708"/>
      <c r="F22" s="708"/>
      <c r="G22" s="708"/>
      <c r="H22" s="602" t="s">
        <v>147</v>
      </c>
      <c r="I22" s="603">
        <v>200</v>
      </c>
      <c r="J22" s="709"/>
      <c r="K22" s="736"/>
      <c r="L22" s="794">
        <f t="shared" si="0"/>
        <v>0</v>
      </c>
      <c r="M22" s="708"/>
      <c r="N22" s="708"/>
      <c r="O22" s="708"/>
    </row>
    <row r="23" spans="1:15" ht="13.5" x14ac:dyDescent="0.2">
      <c r="A23" s="648">
        <v>10</v>
      </c>
      <c r="B23" s="648" t="s">
        <v>2482</v>
      </c>
      <c r="C23" s="649" t="s">
        <v>2498</v>
      </c>
      <c r="D23" s="795" t="s">
        <v>2499</v>
      </c>
      <c r="E23" s="796"/>
      <c r="F23" s="796"/>
      <c r="G23" s="796"/>
      <c r="H23" s="650" t="s">
        <v>147</v>
      </c>
      <c r="I23" s="651">
        <v>200</v>
      </c>
      <c r="J23" s="797"/>
      <c r="K23" s="798"/>
      <c r="L23" s="799">
        <f t="shared" si="0"/>
        <v>0</v>
      </c>
      <c r="M23" s="708"/>
      <c r="N23" s="708"/>
      <c r="O23" s="708"/>
    </row>
    <row r="24" spans="1:15" ht="13.5" x14ac:dyDescent="0.2">
      <c r="A24" s="648">
        <v>11</v>
      </c>
      <c r="B24" s="648" t="s">
        <v>2482</v>
      </c>
      <c r="C24" s="649" t="s">
        <v>2500</v>
      </c>
      <c r="D24" s="795" t="s">
        <v>2501</v>
      </c>
      <c r="E24" s="796"/>
      <c r="F24" s="796"/>
      <c r="G24" s="796"/>
      <c r="H24" s="650" t="s">
        <v>147</v>
      </c>
      <c r="I24" s="651">
        <v>20</v>
      </c>
      <c r="J24" s="797"/>
      <c r="K24" s="798"/>
      <c r="L24" s="799">
        <f t="shared" si="0"/>
        <v>0</v>
      </c>
      <c r="M24" s="708"/>
      <c r="N24" s="708"/>
      <c r="O24" s="708"/>
    </row>
    <row r="25" spans="1:15" ht="13.5" x14ac:dyDescent="0.2">
      <c r="A25" s="648">
        <v>12</v>
      </c>
      <c r="B25" s="648" t="s">
        <v>2482</v>
      </c>
      <c r="C25" s="649" t="s">
        <v>2502</v>
      </c>
      <c r="D25" s="795" t="s">
        <v>2503</v>
      </c>
      <c r="E25" s="796"/>
      <c r="F25" s="796"/>
      <c r="G25" s="796"/>
      <c r="H25" s="650" t="s">
        <v>147</v>
      </c>
      <c r="I25" s="651">
        <v>20</v>
      </c>
      <c r="J25" s="797"/>
      <c r="K25" s="798"/>
      <c r="L25" s="799">
        <f t="shared" si="0"/>
        <v>0</v>
      </c>
      <c r="M25" s="708"/>
      <c r="N25" s="708"/>
      <c r="O25" s="708"/>
    </row>
    <row r="26" spans="1:15" ht="13.5" x14ac:dyDescent="0.2">
      <c r="A26" s="648">
        <v>13</v>
      </c>
      <c r="B26" s="648" t="s">
        <v>2482</v>
      </c>
      <c r="C26" s="649" t="s">
        <v>2504</v>
      </c>
      <c r="D26" s="795" t="s">
        <v>2505</v>
      </c>
      <c r="E26" s="796"/>
      <c r="F26" s="796"/>
      <c r="G26" s="796"/>
      <c r="H26" s="650" t="s">
        <v>147</v>
      </c>
      <c r="I26" s="651">
        <v>4</v>
      </c>
      <c r="J26" s="797"/>
      <c r="K26" s="798"/>
      <c r="L26" s="799">
        <f t="shared" si="0"/>
        <v>0</v>
      </c>
      <c r="M26" s="708"/>
      <c r="N26" s="708"/>
      <c r="O26" s="708"/>
    </row>
    <row r="27" spans="1:15" ht="13.5" x14ac:dyDescent="0.2">
      <c r="A27" s="648">
        <v>14</v>
      </c>
      <c r="B27" s="648" t="s">
        <v>2482</v>
      </c>
      <c r="C27" s="649" t="s">
        <v>2506</v>
      </c>
      <c r="D27" s="795" t="s">
        <v>2507</v>
      </c>
      <c r="E27" s="796"/>
      <c r="F27" s="796"/>
      <c r="G27" s="796"/>
      <c r="H27" s="650" t="s">
        <v>147</v>
      </c>
      <c r="I27" s="651">
        <v>12</v>
      </c>
      <c r="J27" s="797"/>
      <c r="K27" s="798"/>
      <c r="L27" s="799">
        <f t="shared" si="0"/>
        <v>0</v>
      </c>
      <c r="M27" s="708"/>
      <c r="N27" s="708"/>
      <c r="O27" s="708"/>
    </row>
    <row r="28" spans="1:15" ht="25.5" x14ac:dyDescent="0.2">
      <c r="A28" s="629">
        <v>15</v>
      </c>
      <c r="B28" s="629" t="s">
        <v>2000</v>
      </c>
      <c r="C28" s="601" t="s">
        <v>2508</v>
      </c>
      <c r="D28" s="707" t="s">
        <v>2509</v>
      </c>
      <c r="E28" s="708"/>
      <c r="F28" s="708"/>
      <c r="G28" s="708"/>
      <c r="H28" s="602" t="s">
        <v>147</v>
      </c>
      <c r="I28" s="603">
        <v>25</v>
      </c>
      <c r="J28" s="709"/>
      <c r="K28" s="736"/>
      <c r="L28" s="794">
        <f t="shared" si="0"/>
        <v>0</v>
      </c>
      <c r="M28" s="708"/>
      <c r="N28" s="708"/>
      <c r="O28" s="708"/>
    </row>
    <row r="29" spans="1:15" ht="13.5" x14ac:dyDescent="0.2">
      <c r="A29" s="648">
        <v>16</v>
      </c>
      <c r="B29" s="648" t="s">
        <v>2482</v>
      </c>
      <c r="C29" s="649" t="s">
        <v>2510</v>
      </c>
      <c r="D29" s="795" t="s">
        <v>2511</v>
      </c>
      <c r="E29" s="796"/>
      <c r="F29" s="796"/>
      <c r="G29" s="796"/>
      <c r="H29" s="650" t="s">
        <v>147</v>
      </c>
      <c r="I29" s="651">
        <v>2</v>
      </c>
      <c r="J29" s="797"/>
      <c r="K29" s="798"/>
      <c r="L29" s="799">
        <f t="shared" si="0"/>
        <v>0</v>
      </c>
      <c r="M29" s="708"/>
      <c r="N29" s="708"/>
      <c r="O29" s="708"/>
    </row>
    <row r="30" spans="1:15" ht="25.5" x14ac:dyDescent="0.2">
      <c r="A30" s="629">
        <v>17</v>
      </c>
      <c r="B30" s="629" t="s">
        <v>2000</v>
      </c>
      <c r="C30" s="601" t="s">
        <v>2512</v>
      </c>
      <c r="D30" s="707" t="s">
        <v>2513</v>
      </c>
      <c r="E30" s="708"/>
      <c r="F30" s="708"/>
      <c r="G30" s="708"/>
      <c r="H30" s="602" t="s">
        <v>147</v>
      </c>
      <c r="I30" s="603">
        <v>23</v>
      </c>
      <c r="J30" s="709"/>
      <c r="K30" s="736"/>
      <c r="L30" s="794">
        <f t="shared" si="0"/>
        <v>0</v>
      </c>
      <c r="M30" s="708"/>
      <c r="N30" s="708"/>
      <c r="O30" s="708"/>
    </row>
    <row r="31" spans="1:15" ht="13.5" x14ac:dyDescent="0.2">
      <c r="A31" s="648">
        <v>18</v>
      </c>
      <c r="B31" s="648" t="s">
        <v>2482</v>
      </c>
      <c r="C31" s="649" t="s">
        <v>2514</v>
      </c>
      <c r="D31" s="795" t="s">
        <v>2515</v>
      </c>
      <c r="E31" s="796"/>
      <c r="F31" s="796"/>
      <c r="G31" s="796"/>
      <c r="H31" s="650" t="s">
        <v>147</v>
      </c>
      <c r="I31" s="651">
        <v>4</v>
      </c>
      <c r="J31" s="797"/>
      <c r="K31" s="798"/>
      <c r="L31" s="799">
        <f t="shared" si="0"/>
        <v>0</v>
      </c>
      <c r="M31" s="708"/>
      <c r="N31" s="708"/>
      <c r="O31" s="708"/>
    </row>
    <row r="32" spans="1:15" ht="25.5" x14ac:dyDescent="0.2">
      <c r="A32" s="629">
        <v>19</v>
      </c>
      <c r="B32" s="629" t="s">
        <v>2000</v>
      </c>
      <c r="C32" s="601" t="s">
        <v>2516</v>
      </c>
      <c r="D32" s="707" t="s">
        <v>2517</v>
      </c>
      <c r="E32" s="708"/>
      <c r="F32" s="708"/>
      <c r="G32" s="708"/>
      <c r="H32" s="602" t="s">
        <v>147</v>
      </c>
      <c r="I32" s="603">
        <v>12</v>
      </c>
      <c r="J32" s="709"/>
      <c r="K32" s="736"/>
      <c r="L32" s="794">
        <f t="shared" si="0"/>
        <v>0</v>
      </c>
      <c r="M32" s="708"/>
      <c r="N32" s="708"/>
      <c r="O32" s="708"/>
    </row>
    <row r="33" spans="1:15" ht="13.5" x14ac:dyDescent="0.2">
      <c r="A33" s="648">
        <v>20</v>
      </c>
      <c r="B33" s="648" t="s">
        <v>2482</v>
      </c>
      <c r="C33" s="649" t="s">
        <v>2518</v>
      </c>
      <c r="D33" s="795" t="s">
        <v>2519</v>
      </c>
      <c r="E33" s="796"/>
      <c r="F33" s="796"/>
      <c r="G33" s="796"/>
      <c r="H33" s="650" t="s">
        <v>147</v>
      </c>
      <c r="I33" s="651">
        <v>12</v>
      </c>
      <c r="J33" s="797"/>
      <c r="K33" s="798"/>
      <c r="L33" s="799">
        <f t="shared" si="0"/>
        <v>0</v>
      </c>
      <c r="M33" s="708"/>
      <c r="N33" s="708"/>
      <c r="O33" s="708"/>
    </row>
    <row r="34" spans="1:15" ht="13.5" x14ac:dyDescent="0.2">
      <c r="A34" s="648">
        <v>21</v>
      </c>
      <c r="B34" s="648" t="s">
        <v>2482</v>
      </c>
      <c r="C34" s="649" t="s">
        <v>2520</v>
      </c>
      <c r="D34" s="795" t="s">
        <v>2521</v>
      </c>
      <c r="E34" s="796"/>
      <c r="F34" s="796"/>
      <c r="G34" s="796"/>
      <c r="H34" s="650" t="s">
        <v>147</v>
      </c>
      <c r="I34" s="651">
        <v>12</v>
      </c>
      <c r="J34" s="797"/>
      <c r="K34" s="798"/>
      <c r="L34" s="799">
        <f t="shared" si="0"/>
        <v>0</v>
      </c>
      <c r="M34" s="708"/>
      <c r="N34" s="708"/>
      <c r="O34" s="708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800"/>
      <c r="M35" s="801"/>
      <c r="N35" s="801"/>
      <c r="O35" s="801"/>
    </row>
    <row r="36" spans="1:15" ht="25.5" x14ac:dyDescent="0.2">
      <c r="A36" s="629">
        <v>22</v>
      </c>
      <c r="B36" s="629" t="s">
        <v>2000</v>
      </c>
      <c r="C36" s="601" t="s">
        <v>2522</v>
      </c>
      <c r="D36" s="707" t="s">
        <v>2523</v>
      </c>
      <c r="E36" s="708"/>
      <c r="F36" s="708"/>
      <c r="G36" s="708"/>
      <c r="H36" s="602" t="s">
        <v>147</v>
      </c>
      <c r="I36" s="603">
        <v>4</v>
      </c>
      <c r="J36" s="709"/>
      <c r="K36" s="736"/>
      <c r="L36" s="794">
        <f t="shared" ref="L36:L43" si="1">I36*J36</f>
        <v>0</v>
      </c>
      <c r="M36" s="708"/>
      <c r="N36" s="708"/>
      <c r="O36" s="708"/>
    </row>
    <row r="37" spans="1:15" ht="25.5" x14ac:dyDescent="0.2">
      <c r="A37" s="629">
        <v>23</v>
      </c>
      <c r="B37" s="629" t="s">
        <v>2000</v>
      </c>
      <c r="C37" s="601" t="s">
        <v>2524</v>
      </c>
      <c r="D37" s="707" t="s">
        <v>2525</v>
      </c>
      <c r="E37" s="708"/>
      <c r="F37" s="708"/>
      <c r="G37" s="708"/>
      <c r="H37" s="602" t="s">
        <v>147</v>
      </c>
      <c r="I37" s="603">
        <v>4</v>
      </c>
      <c r="J37" s="709"/>
      <c r="K37" s="736"/>
      <c r="L37" s="794">
        <f t="shared" si="1"/>
        <v>0</v>
      </c>
      <c r="M37" s="708"/>
      <c r="N37" s="708"/>
      <c r="O37" s="708"/>
    </row>
    <row r="38" spans="1:15" ht="25.5" x14ac:dyDescent="0.2">
      <c r="A38" s="629">
        <v>24</v>
      </c>
      <c r="B38" s="629" t="s">
        <v>2000</v>
      </c>
      <c r="C38" s="601" t="s">
        <v>2001</v>
      </c>
      <c r="D38" s="707" t="s">
        <v>2002</v>
      </c>
      <c r="E38" s="708"/>
      <c r="F38" s="708"/>
      <c r="G38" s="708"/>
      <c r="H38" s="602" t="s">
        <v>147</v>
      </c>
      <c r="I38" s="603">
        <v>4</v>
      </c>
      <c r="J38" s="709"/>
      <c r="K38" s="736"/>
      <c r="L38" s="794">
        <f t="shared" si="1"/>
        <v>0</v>
      </c>
      <c r="M38" s="708"/>
      <c r="N38" s="708"/>
      <c r="O38" s="708"/>
    </row>
    <row r="39" spans="1:15" ht="25.5" x14ac:dyDescent="0.2">
      <c r="A39" s="629">
        <v>25</v>
      </c>
      <c r="B39" s="629" t="s">
        <v>2000</v>
      </c>
      <c r="C39" s="601" t="s">
        <v>2003</v>
      </c>
      <c r="D39" s="707" t="s">
        <v>2004</v>
      </c>
      <c r="E39" s="708"/>
      <c r="F39" s="708"/>
      <c r="G39" s="708"/>
      <c r="H39" s="602" t="s">
        <v>147</v>
      </c>
      <c r="I39" s="603">
        <v>1</v>
      </c>
      <c r="J39" s="709"/>
      <c r="K39" s="736"/>
      <c r="L39" s="794">
        <f t="shared" si="1"/>
        <v>0</v>
      </c>
      <c r="M39" s="708"/>
      <c r="N39" s="708"/>
      <c r="O39" s="708"/>
    </row>
    <row r="40" spans="1:15" ht="25.5" x14ac:dyDescent="0.2">
      <c r="A40" s="629">
        <v>26</v>
      </c>
      <c r="B40" s="629" t="s">
        <v>2000</v>
      </c>
      <c r="C40" s="601" t="s">
        <v>2005</v>
      </c>
      <c r="D40" s="707" t="s">
        <v>2006</v>
      </c>
      <c r="E40" s="708"/>
      <c r="F40" s="708"/>
      <c r="G40" s="708"/>
      <c r="H40" s="602" t="s">
        <v>166</v>
      </c>
      <c r="I40" s="603">
        <v>400</v>
      </c>
      <c r="J40" s="709"/>
      <c r="K40" s="736"/>
      <c r="L40" s="794">
        <f t="shared" si="1"/>
        <v>0</v>
      </c>
      <c r="M40" s="708"/>
      <c r="N40" s="708"/>
      <c r="O40" s="708"/>
    </row>
    <row r="41" spans="1:15" ht="25.5" x14ac:dyDescent="0.2">
      <c r="A41" s="629">
        <v>27</v>
      </c>
      <c r="B41" s="629" t="s">
        <v>2000</v>
      </c>
      <c r="C41" s="601" t="s">
        <v>2007</v>
      </c>
      <c r="D41" s="707" t="s">
        <v>2008</v>
      </c>
      <c r="E41" s="708"/>
      <c r="F41" s="708"/>
      <c r="G41" s="708"/>
      <c r="H41" s="602" t="s">
        <v>147</v>
      </c>
      <c r="I41" s="603">
        <v>160</v>
      </c>
      <c r="J41" s="709"/>
      <c r="K41" s="736"/>
      <c r="L41" s="794">
        <f t="shared" si="1"/>
        <v>0</v>
      </c>
      <c r="M41" s="708"/>
      <c r="N41" s="708"/>
      <c r="O41" s="708"/>
    </row>
    <row r="42" spans="1:15" ht="25.5" x14ac:dyDescent="0.2">
      <c r="A42" s="629">
        <v>28</v>
      </c>
      <c r="B42" s="629" t="s">
        <v>2000</v>
      </c>
      <c r="C42" s="601" t="s">
        <v>2009</v>
      </c>
      <c r="D42" s="707" t="s">
        <v>2010</v>
      </c>
      <c r="E42" s="708"/>
      <c r="F42" s="708"/>
      <c r="G42" s="708"/>
      <c r="H42" s="602" t="s">
        <v>147</v>
      </c>
      <c r="I42" s="603">
        <v>4</v>
      </c>
      <c r="J42" s="709"/>
      <c r="K42" s="736"/>
      <c r="L42" s="794">
        <f t="shared" si="1"/>
        <v>0</v>
      </c>
      <c r="M42" s="708"/>
      <c r="N42" s="708"/>
      <c r="O42" s="708"/>
    </row>
    <row r="43" spans="1:15" ht="25.5" x14ac:dyDescent="0.2">
      <c r="A43" s="629">
        <v>29</v>
      </c>
      <c r="B43" s="629" t="s">
        <v>2000</v>
      </c>
      <c r="C43" s="601" t="s">
        <v>2011</v>
      </c>
      <c r="D43" s="707" t="s">
        <v>2012</v>
      </c>
      <c r="E43" s="708"/>
      <c r="F43" s="708"/>
      <c r="G43" s="708"/>
      <c r="H43" s="602" t="s">
        <v>147</v>
      </c>
      <c r="I43" s="603">
        <v>1</v>
      </c>
      <c r="J43" s="709"/>
      <c r="K43" s="736"/>
      <c r="L43" s="794">
        <f t="shared" si="1"/>
        <v>0</v>
      </c>
      <c r="M43" s="708"/>
      <c r="N43" s="708"/>
      <c r="O43" s="708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  <mergeCell ref="D14:G14"/>
    <mergeCell ref="J14:K14"/>
    <mergeCell ref="L14:O14"/>
    <mergeCell ref="D15:G15"/>
    <mergeCell ref="J15:K15"/>
    <mergeCell ref="L15:O15"/>
    <mergeCell ref="D16:G16"/>
    <mergeCell ref="J16:K16"/>
    <mergeCell ref="L16:O16"/>
    <mergeCell ref="D17:G17"/>
    <mergeCell ref="J17:K17"/>
    <mergeCell ref="L17:O17"/>
    <mergeCell ref="D18:G18"/>
    <mergeCell ref="J18:K18"/>
    <mergeCell ref="L18:O18"/>
    <mergeCell ref="D19:G19"/>
    <mergeCell ref="J19:K19"/>
    <mergeCell ref="L19:O19"/>
    <mergeCell ref="D20:G20"/>
    <mergeCell ref="J20:K20"/>
    <mergeCell ref="L20:O20"/>
    <mergeCell ref="D21:G21"/>
    <mergeCell ref="J21:K21"/>
    <mergeCell ref="L21:O21"/>
    <mergeCell ref="D22:G22"/>
    <mergeCell ref="J22:K22"/>
    <mergeCell ref="L22:O22"/>
    <mergeCell ref="D23:G23"/>
    <mergeCell ref="J23:K23"/>
    <mergeCell ref="L23:O23"/>
    <mergeCell ref="D24:G24"/>
    <mergeCell ref="J24:K24"/>
    <mergeCell ref="L24:O24"/>
    <mergeCell ref="D25:G25"/>
    <mergeCell ref="J25:K25"/>
    <mergeCell ref="L25:O25"/>
    <mergeCell ref="D26:G26"/>
    <mergeCell ref="J26:K26"/>
    <mergeCell ref="L26:O26"/>
    <mergeCell ref="D27:G27"/>
    <mergeCell ref="J27:K27"/>
    <mergeCell ref="L27:O27"/>
    <mergeCell ref="D28:G28"/>
    <mergeCell ref="J28:K28"/>
    <mergeCell ref="L28:O28"/>
    <mergeCell ref="D29:G29"/>
    <mergeCell ref="J29:K29"/>
    <mergeCell ref="L29:O29"/>
    <mergeCell ref="D30:G30"/>
    <mergeCell ref="J30:K30"/>
    <mergeCell ref="L30:O30"/>
    <mergeCell ref="D31:G31"/>
    <mergeCell ref="J31:K31"/>
    <mergeCell ref="L31:O31"/>
    <mergeCell ref="D32:G32"/>
    <mergeCell ref="J32:K32"/>
    <mergeCell ref="L32:O32"/>
    <mergeCell ref="D33:G33"/>
    <mergeCell ref="J33:K33"/>
    <mergeCell ref="L33:O33"/>
    <mergeCell ref="D34:G34"/>
    <mergeCell ref="J34:K34"/>
    <mergeCell ref="L34:O34"/>
    <mergeCell ref="L35:O35"/>
    <mergeCell ref="D36:G36"/>
    <mergeCell ref="J36:K36"/>
    <mergeCell ref="L36:O36"/>
    <mergeCell ref="D37:G37"/>
    <mergeCell ref="J37:K37"/>
    <mergeCell ref="L37:O37"/>
    <mergeCell ref="D38:G38"/>
    <mergeCell ref="J38:K38"/>
    <mergeCell ref="L38:O38"/>
    <mergeCell ref="D39:G39"/>
    <mergeCell ref="J39:K39"/>
    <mergeCell ref="L39:O39"/>
    <mergeCell ref="D40:G40"/>
    <mergeCell ref="J40:K40"/>
    <mergeCell ref="L40:O40"/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2528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2529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2530</v>
      </c>
      <c r="B7" s="423">
        <f>SUM('SO 04 1a MaR a Elektro'!E3)</f>
        <v>0</v>
      </c>
    </row>
    <row r="8" spans="1:2" ht="15.75" x14ac:dyDescent="0.25">
      <c r="A8" s="424" t="s">
        <v>2531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10" sqref="D10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2532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2533</v>
      </c>
      <c r="E2" s="418" t="s">
        <v>1994</v>
      </c>
      <c r="F2" s="427" t="s">
        <v>2529</v>
      </c>
    </row>
    <row r="3" spans="1:6" x14ac:dyDescent="0.2">
      <c r="A3" s="428" t="s">
        <v>2534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2535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2536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2537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2538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2539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2540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2541</v>
      </c>
      <c r="B10" s="429"/>
      <c r="C10" s="429" t="s">
        <v>2542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2543</v>
      </c>
      <c r="B11" s="429"/>
      <c r="C11" s="429" t="s">
        <v>2542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2544</v>
      </c>
      <c r="B12" s="429"/>
      <c r="C12" s="429" t="s">
        <v>2542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2545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2546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2531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82" sqref="F282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2547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2533</v>
      </c>
      <c r="E2" s="418"/>
      <c r="F2" s="445" t="s">
        <v>2529</v>
      </c>
    </row>
    <row r="3" spans="1:6" ht="15" x14ac:dyDescent="0.25">
      <c r="A3" s="446" t="s">
        <v>2548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2549</v>
      </c>
      <c r="C4" s="447"/>
      <c r="D4" s="449" t="s">
        <v>2550</v>
      </c>
      <c r="E4" s="450" t="s">
        <v>2551</v>
      </c>
      <c r="F4" s="448"/>
    </row>
    <row r="5" spans="1:6" x14ac:dyDescent="0.2">
      <c r="A5" s="449" t="s">
        <v>2552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2553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2554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2555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2556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2557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2558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2559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2560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2561</v>
      </c>
      <c r="B16" s="113" t="s">
        <v>2562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2563</v>
      </c>
      <c r="B17" s="113" t="s">
        <v>2562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2564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2565</v>
      </c>
      <c r="B20" s="113" t="s">
        <v>2566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2567</v>
      </c>
      <c r="B21" s="113" t="s">
        <v>2568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2569</v>
      </c>
      <c r="B22" s="113" t="s">
        <v>2570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2571</v>
      </c>
      <c r="B23" s="113" t="s">
        <v>2572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2567</v>
      </c>
      <c r="B24" s="113" t="s">
        <v>2573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2574</v>
      </c>
      <c r="B25" s="113" t="s">
        <v>2575</v>
      </c>
      <c r="C25" s="113" t="s">
        <v>2576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2577</v>
      </c>
      <c r="B27" s="113" t="s">
        <v>2578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2579</v>
      </c>
      <c r="B29" s="113" t="s">
        <v>2580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2581</v>
      </c>
      <c r="B30" s="113" t="s">
        <v>2580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2582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2583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2584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2585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2586</v>
      </c>
      <c r="B37" s="113" t="s">
        <v>2587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2588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2586</v>
      </c>
      <c r="B40" s="113" t="s">
        <v>2589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2590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2591</v>
      </c>
      <c r="B43" s="113" t="s">
        <v>2592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2593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2591</v>
      </c>
      <c r="B46" s="113" t="s">
        <v>2594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2593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2586</v>
      </c>
      <c r="B49" s="113" t="s">
        <v>2595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2596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2586</v>
      </c>
      <c r="B52" s="113" t="s">
        <v>2597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2598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2586</v>
      </c>
      <c r="B55" s="113" t="s">
        <v>2599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2600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2601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2602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2603</v>
      </c>
      <c r="B60" s="113" t="s">
        <v>2604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2605</v>
      </c>
      <c r="B62" s="113" t="s">
        <v>2606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2607</v>
      </c>
      <c r="B63" s="113" t="s">
        <v>2608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2609</v>
      </c>
      <c r="B65" s="113" t="s">
        <v>2610</v>
      </c>
      <c r="C65" s="113" t="s">
        <v>2611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2612</v>
      </c>
      <c r="B66" s="113" t="s">
        <v>2613</v>
      </c>
      <c r="C66" s="113" t="s">
        <v>2611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2614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2615</v>
      </c>
      <c r="B69" s="113" t="s">
        <v>2616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2617</v>
      </c>
      <c r="B70" s="113" t="s">
        <v>2618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2619</v>
      </c>
      <c r="B71" s="113" t="s">
        <v>2620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2621</v>
      </c>
      <c r="B72" s="113" t="s">
        <v>2622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2623</v>
      </c>
      <c r="B74" s="113" t="s">
        <v>2624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2625</v>
      </c>
      <c r="B75" s="113" t="s">
        <v>2626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2627</v>
      </c>
      <c r="B76" s="113" t="s">
        <v>2628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2629</v>
      </c>
      <c r="B78" s="113" t="s">
        <v>2630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2631</v>
      </c>
      <c r="B80" s="113" t="s">
        <v>2632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2633</v>
      </c>
      <c r="B81" s="113" t="s">
        <v>2634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2635</v>
      </c>
      <c r="B82" s="113" t="s">
        <v>2636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2637</v>
      </c>
      <c r="B84" s="113" t="s">
        <v>2638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2639</v>
      </c>
      <c r="B86" s="113" t="s">
        <v>2640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2641</v>
      </c>
      <c r="B88" s="113" t="s">
        <v>2642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2643</v>
      </c>
      <c r="B89" s="113" t="s">
        <v>2644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2645</v>
      </c>
      <c r="B91" s="113" t="s">
        <v>2646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2645</v>
      </c>
      <c r="B92" s="113" t="s">
        <v>2647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2648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2649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2650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2651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2652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2653</v>
      </c>
      <c r="B99" s="449" t="s">
        <v>2654</v>
      </c>
      <c r="C99" s="449" t="s">
        <v>2655</v>
      </c>
      <c r="D99" s="656"/>
      <c r="E99" s="450" t="s">
        <v>2656</v>
      </c>
      <c r="F99" s="448" t="str">
        <f t="shared" si="2"/>
        <v/>
      </c>
    </row>
    <row r="100" spans="1:6" x14ac:dyDescent="0.2">
      <c r="A100" s="113" t="s">
        <v>2657</v>
      </c>
      <c r="B100" s="113" t="s">
        <v>2658</v>
      </c>
      <c r="C100" s="415" t="s">
        <v>2659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2660</v>
      </c>
      <c r="B101" s="113" t="s">
        <v>2661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2662</v>
      </c>
      <c r="B102" s="113" t="s">
        <v>2658</v>
      </c>
      <c r="C102" s="415" t="s">
        <v>2659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2663</v>
      </c>
      <c r="B103" s="113" t="s">
        <v>2661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2664</v>
      </c>
      <c r="B105" s="113" t="s">
        <v>2661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2665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2666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2667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2668</v>
      </c>
      <c r="B109" s="449" t="s">
        <v>2669</v>
      </c>
      <c r="C109" s="449" t="s">
        <v>2670</v>
      </c>
      <c r="D109" s="656"/>
      <c r="E109" s="450" t="s">
        <v>2656</v>
      </c>
      <c r="F109" s="448" t="str">
        <f t="shared" si="2"/>
        <v/>
      </c>
    </row>
    <row r="110" spans="1:6" x14ac:dyDescent="0.2">
      <c r="A110" s="453" t="s">
        <v>2671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2672</v>
      </c>
      <c r="B111" s="113" t="s">
        <v>2673</v>
      </c>
      <c r="C111" s="113" t="s">
        <v>2674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2675</v>
      </c>
      <c r="B112" s="113" t="s">
        <v>2673</v>
      </c>
      <c r="C112" s="113" t="s">
        <v>2674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2676</v>
      </c>
      <c r="B113" s="113" t="s">
        <v>2673</v>
      </c>
      <c r="C113" s="113" t="s">
        <v>2674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2677</v>
      </c>
      <c r="B114" s="113" t="s">
        <v>2673</v>
      </c>
      <c r="C114" s="113" t="s">
        <v>2674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2678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2679</v>
      </c>
      <c r="B117" s="113" t="s">
        <v>2673</v>
      </c>
      <c r="C117" s="113" t="s">
        <v>2674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2680</v>
      </c>
      <c r="B118" s="113" t="s">
        <v>2673</v>
      </c>
      <c r="C118" s="113" t="s">
        <v>2674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2681</v>
      </c>
      <c r="B120" s="113" t="s">
        <v>2682</v>
      </c>
      <c r="C120" s="113" t="s">
        <v>2683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2684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2685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2686</v>
      </c>
      <c r="C123" s="447"/>
      <c r="D123" s="656"/>
      <c r="E123" s="450" t="s">
        <v>2551</v>
      </c>
      <c r="F123" s="448" t="str">
        <f t="shared" si="2"/>
        <v/>
      </c>
    </row>
    <row r="124" spans="1:6" x14ac:dyDescent="0.2">
      <c r="A124" s="113" t="s">
        <v>2687</v>
      </c>
      <c r="B124" s="113" t="s">
        <v>2688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2689</v>
      </c>
      <c r="B125" s="113" t="s">
        <v>2690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2691</v>
      </c>
      <c r="B126" s="113" t="s">
        <v>2692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2693</v>
      </c>
      <c r="B127" s="113" t="s">
        <v>2694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2695</v>
      </c>
      <c r="B128" s="113" t="s">
        <v>2696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2697</v>
      </c>
      <c r="B130" s="113" t="s">
        <v>2698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2699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2700</v>
      </c>
      <c r="B132" s="113" t="s">
        <v>2698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2701</v>
      </c>
      <c r="B133" s="113" t="s">
        <v>2698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2702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2703</v>
      </c>
      <c r="B135" s="449" t="s">
        <v>2669</v>
      </c>
      <c r="C135" s="449" t="s">
        <v>2655</v>
      </c>
      <c r="D135" s="656"/>
      <c r="E135" s="450" t="s">
        <v>2551</v>
      </c>
      <c r="F135" s="448" t="str">
        <f t="shared" si="2"/>
        <v/>
      </c>
    </row>
    <row r="136" spans="1:6" x14ac:dyDescent="0.2">
      <c r="A136" s="113" t="s">
        <v>2704</v>
      </c>
      <c r="B136" s="113" t="s">
        <v>2705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2706</v>
      </c>
      <c r="B137" s="113" t="s">
        <v>2705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2707</v>
      </c>
      <c r="B138" s="113" t="s">
        <v>2705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2708</v>
      </c>
      <c r="B139" s="113" t="s">
        <v>2705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2704</v>
      </c>
      <c r="B141" s="113" t="s">
        <v>2709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2707</v>
      </c>
      <c r="B142" s="113" t="s">
        <v>2710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2708</v>
      </c>
      <c r="B143" s="113" t="s">
        <v>2711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2708</v>
      </c>
      <c r="B145" s="113" t="s">
        <v>2712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2713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2703</v>
      </c>
      <c r="B147" s="449" t="s">
        <v>2669</v>
      </c>
      <c r="C147" s="449" t="s">
        <v>2655</v>
      </c>
      <c r="D147" s="656"/>
      <c r="E147" s="450" t="s">
        <v>2551</v>
      </c>
      <c r="F147" s="448" t="str">
        <f t="shared" si="2"/>
        <v/>
      </c>
    </row>
    <row r="148" spans="1:6" x14ac:dyDescent="0.2">
      <c r="A148" s="113" t="s">
        <v>2714</v>
      </c>
      <c r="B148" s="113" t="s">
        <v>2705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2715</v>
      </c>
      <c r="B149" s="113" t="s">
        <v>2705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2716</v>
      </c>
      <c r="B150" s="113" t="s">
        <v>2705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2717</v>
      </c>
      <c r="B151" s="113" t="s">
        <v>2705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2718</v>
      </c>
      <c r="B152" s="113" t="s">
        <v>2705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2714</v>
      </c>
      <c r="B154" s="113" t="s">
        <v>2709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2715</v>
      </c>
      <c r="B155" s="113" t="s">
        <v>2710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2716</v>
      </c>
      <c r="B156" s="113" t="s">
        <v>2711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2717</v>
      </c>
      <c r="B157" s="113" t="s">
        <v>2711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2718</v>
      </c>
      <c r="B158" s="113" t="s">
        <v>2711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2714</v>
      </c>
      <c r="B160" s="113" t="s">
        <v>2719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2715</v>
      </c>
      <c r="B161" s="113" t="s">
        <v>2719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2720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2653</v>
      </c>
      <c r="B163" s="449" t="s">
        <v>2654</v>
      </c>
      <c r="C163" s="449" t="s">
        <v>2655</v>
      </c>
      <c r="D163" s="656"/>
      <c r="E163" s="450" t="s">
        <v>2656</v>
      </c>
      <c r="F163" s="448" t="str">
        <f t="shared" si="3"/>
        <v/>
      </c>
    </row>
    <row r="164" spans="1:6" x14ac:dyDescent="0.2">
      <c r="A164" s="113" t="s">
        <v>2657</v>
      </c>
      <c r="B164" s="113" t="s">
        <v>2658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2721</v>
      </c>
      <c r="B165" s="113" t="s">
        <v>2658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2722</v>
      </c>
      <c r="B166" s="113" t="s">
        <v>2658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2662</v>
      </c>
      <c r="B167" s="113" t="s">
        <v>2658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2723</v>
      </c>
      <c r="B168" s="113" t="s">
        <v>2658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2724</v>
      </c>
      <c r="B169" s="113" t="s">
        <v>2658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2664</v>
      </c>
      <c r="B171" s="113" t="s">
        <v>2661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2725</v>
      </c>
      <c r="B172" s="113" t="s">
        <v>2661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2726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2727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2667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2668</v>
      </c>
      <c r="B176" s="449" t="s">
        <v>2669</v>
      </c>
      <c r="C176" s="449" t="s">
        <v>2670</v>
      </c>
      <c r="D176" s="656"/>
      <c r="E176" s="450" t="s">
        <v>2656</v>
      </c>
      <c r="F176" s="448" t="str">
        <f t="shared" si="3"/>
        <v/>
      </c>
    </row>
    <row r="177" spans="1:6" x14ac:dyDescent="0.2">
      <c r="A177" s="113" t="s">
        <v>2679</v>
      </c>
      <c r="B177" s="113" t="s">
        <v>2673</v>
      </c>
      <c r="C177" s="113" t="s">
        <v>2674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2728</v>
      </c>
      <c r="B178" s="113" t="s">
        <v>2673</v>
      </c>
      <c r="C178" s="113" t="s">
        <v>2674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2680</v>
      </c>
      <c r="B179" s="113" t="s">
        <v>2673</v>
      </c>
      <c r="C179" s="113" t="s">
        <v>2674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2729</v>
      </c>
      <c r="B180" s="113" t="s">
        <v>2673</v>
      </c>
      <c r="C180" s="113" t="s">
        <v>2674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2730</v>
      </c>
      <c r="B181" s="113" t="s">
        <v>2673</v>
      </c>
      <c r="C181" s="113" t="s">
        <v>2674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2731</v>
      </c>
      <c r="B182" s="113" t="s">
        <v>2673</v>
      </c>
      <c r="C182" s="113" t="s">
        <v>2674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2732</v>
      </c>
      <c r="B183" s="113" t="s">
        <v>2673</v>
      </c>
      <c r="C183" s="113" t="s">
        <v>2674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2733</v>
      </c>
      <c r="B184" s="113" t="s">
        <v>2673</v>
      </c>
      <c r="C184" s="113" t="s">
        <v>2674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2681</v>
      </c>
      <c r="B186" s="113" t="s">
        <v>2682</v>
      </c>
      <c r="C186" s="113" t="s">
        <v>2683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2734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2686</v>
      </c>
      <c r="C189" s="447"/>
      <c r="D189" s="656"/>
      <c r="E189" s="450" t="s">
        <v>2551</v>
      </c>
      <c r="F189" s="448" t="str">
        <f t="shared" si="3"/>
        <v/>
      </c>
    </row>
    <row r="190" spans="1:6" x14ac:dyDescent="0.2">
      <c r="A190" s="113" t="s">
        <v>2687</v>
      </c>
      <c r="B190" s="113" t="s">
        <v>2688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2689</v>
      </c>
      <c r="B191" s="113" t="s">
        <v>2690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2691</v>
      </c>
      <c r="B192" s="113" t="s">
        <v>2692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2735</v>
      </c>
      <c r="B193" s="113" t="s">
        <v>2736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2693</v>
      </c>
      <c r="B194" s="113" t="s">
        <v>2694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2695</v>
      </c>
      <c r="B195" s="113" t="s">
        <v>2696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2737</v>
      </c>
      <c r="B196" s="113" t="s">
        <v>2738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2697</v>
      </c>
      <c r="B198" s="113" t="s">
        <v>2698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2699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2700</v>
      </c>
      <c r="B200" s="113" t="s">
        <v>2698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2701</v>
      </c>
      <c r="B201" s="113" t="s">
        <v>2698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2739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2703</v>
      </c>
      <c r="B203" s="449" t="s">
        <v>2669</v>
      </c>
      <c r="C203" s="449" t="s">
        <v>2655</v>
      </c>
      <c r="D203" s="656"/>
      <c r="E203" s="450" t="s">
        <v>2551</v>
      </c>
      <c r="F203" s="448" t="str">
        <f t="shared" si="3"/>
        <v/>
      </c>
    </row>
    <row r="204" spans="1:6" x14ac:dyDescent="0.2">
      <c r="A204" s="113" t="s">
        <v>2740</v>
      </c>
      <c r="B204" s="113" t="s">
        <v>2705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2741</v>
      </c>
      <c r="B205" s="113" t="s">
        <v>2705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2742</v>
      </c>
      <c r="B206" s="113" t="s">
        <v>2705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2740</v>
      </c>
      <c r="B208" s="113" t="s">
        <v>2710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2741</v>
      </c>
      <c r="B209" s="113" t="s">
        <v>2710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2742</v>
      </c>
      <c r="B210" s="113" t="s">
        <v>2711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2741</v>
      </c>
      <c r="B212" s="113" t="s">
        <v>2719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2742</v>
      </c>
      <c r="B213" s="113" t="s">
        <v>2712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2743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2744</v>
      </c>
      <c r="C215" s="449" t="s">
        <v>2655</v>
      </c>
      <c r="D215" s="656"/>
      <c r="E215" s="450" t="s">
        <v>2551</v>
      </c>
      <c r="F215" s="448" t="str">
        <f t="shared" si="3"/>
        <v/>
      </c>
    </row>
    <row r="216" spans="1:6" x14ac:dyDescent="0.2">
      <c r="A216" s="113" t="s">
        <v>2745</v>
      </c>
      <c r="B216" s="113" t="s">
        <v>2746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2745</v>
      </c>
      <c r="B217" s="113" t="s">
        <v>2747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2745</v>
      </c>
      <c r="B218" s="113" t="s">
        <v>2748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2745</v>
      </c>
      <c r="B219" s="113" t="s">
        <v>2749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2745</v>
      </c>
      <c r="B220" s="113" t="s">
        <v>2750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2751</v>
      </c>
      <c r="B221" s="113" t="s">
        <v>2750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2752</v>
      </c>
      <c r="B222" s="113" t="s">
        <v>2753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2754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2755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2756</v>
      </c>
      <c r="C225" s="449" t="s">
        <v>2670</v>
      </c>
      <c r="D225" s="656"/>
      <c r="E225" s="450" t="s">
        <v>2551</v>
      </c>
      <c r="F225" s="448" t="str">
        <f t="shared" si="4"/>
        <v/>
      </c>
    </row>
    <row r="226" spans="1:6" x14ac:dyDescent="0.2">
      <c r="A226" s="113" t="s">
        <v>2757</v>
      </c>
      <c r="B226" s="113" t="s">
        <v>2758</v>
      </c>
      <c r="C226" s="113" t="s">
        <v>2759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2757</v>
      </c>
      <c r="B227" s="113" t="s">
        <v>2760</v>
      </c>
      <c r="C227" s="113" t="s">
        <v>2759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2761</v>
      </c>
      <c r="B228" s="113" t="s">
        <v>2762</v>
      </c>
      <c r="C228" s="113" t="s">
        <v>2763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2764</v>
      </c>
      <c r="B229" s="113" t="s">
        <v>2765</v>
      </c>
      <c r="C229" s="113" t="s">
        <v>2766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2767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2756</v>
      </c>
      <c r="C231" s="449" t="s">
        <v>2670</v>
      </c>
      <c r="D231" s="656"/>
      <c r="E231" s="450" t="s">
        <v>2551</v>
      </c>
      <c r="F231" s="448" t="str">
        <f t="shared" si="4"/>
        <v/>
      </c>
    </row>
    <row r="232" spans="1:6" x14ac:dyDescent="0.2">
      <c r="A232" s="113" t="s">
        <v>2768</v>
      </c>
      <c r="B232" s="113" t="s">
        <v>2769</v>
      </c>
      <c r="C232" s="113" t="s">
        <v>2770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2771</v>
      </c>
      <c r="B233" s="113" t="s">
        <v>2772</v>
      </c>
      <c r="C233" s="113" t="s">
        <v>2773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2774</v>
      </c>
      <c r="B235" s="113" t="s">
        <v>2775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2774</v>
      </c>
      <c r="B236" s="113" t="s">
        <v>2776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2774</v>
      </c>
      <c r="B237" s="113" t="s">
        <v>2777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2774</v>
      </c>
      <c r="B238" s="113" t="s">
        <v>2778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2774</v>
      </c>
      <c r="B239" s="113" t="s">
        <v>2779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2774</v>
      </c>
      <c r="B240" s="113" t="s">
        <v>2780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2781</v>
      </c>
      <c r="B242" s="113" t="s">
        <v>2778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2781</v>
      </c>
      <c r="B243" s="113" t="s">
        <v>2779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2781</v>
      </c>
      <c r="B244" s="113" t="s">
        <v>2780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2782</v>
      </c>
      <c r="B246" s="113" t="s">
        <v>2778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2782</v>
      </c>
      <c r="B247" s="113" t="s">
        <v>2779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2782</v>
      </c>
      <c r="B248" s="113" t="s">
        <v>2780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2783</v>
      </c>
      <c r="B250" s="113" t="s">
        <v>2775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2784</v>
      </c>
      <c r="B252" s="113" t="s">
        <v>2775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2785</v>
      </c>
      <c r="B253" s="113" t="s">
        <v>2775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2786</v>
      </c>
      <c r="B255" s="113" t="s">
        <v>2775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2787</v>
      </c>
      <c r="B257" s="113" t="s">
        <v>2788</v>
      </c>
      <c r="C257" s="113" t="s">
        <v>2789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2790</v>
      </c>
      <c r="B259" s="113" t="s">
        <v>2791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2792</v>
      </c>
      <c r="B260" s="113" t="s">
        <v>2793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2794</v>
      </c>
      <c r="B262" s="113" t="s">
        <v>2795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2796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2756</v>
      </c>
      <c r="C264" s="449" t="s">
        <v>2670</v>
      </c>
      <c r="D264" s="656"/>
      <c r="E264" s="450" t="s">
        <v>2551</v>
      </c>
      <c r="F264" s="448" t="str">
        <f t="shared" si="4"/>
        <v/>
      </c>
    </row>
    <row r="265" spans="1:6" x14ac:dyDescent="0.2">
      <c r="A265" s="113" t="s">
        <v>2797</v>
      </c>
      <c r="B265" s="113" t="s">
        <v>2776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2797</v>
      </c>
      <c r="B266" s="113" t="s">
        <v>2778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2797</v>
      </c>
      <c r="B267" s="113" t="s">
        <v>2779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2797</v>
      </c>
      <c r="B268" s="113" t="s">
        <v>2780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2798</v>
      </c>
      <c r="B269" s="113" t="s">
        <v>2778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2546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2799</v>
      </c>
      <c r="B275" s="460"/>
      <c r="C275" s="460"/>
      <c r="D275" s="658"/>
      <c r="E275" s="461"/>
      <c r="F275" s="658"/>
    </row>
    <row r="276" spans="1:6" x14ac:dyDescent="0.2">
      <c r="A276" s="460" t="s">
        <v>2800</v>
      </c>
      <c r="B276" s="460"/>
      <c r="C276" s="460"/>
      <c r="D276" s="658"/>
      <c r="E276" s="461"/>
      <c r="F276" s="658"/>
    </row>
    <row r="277" spans="1:6" x14ac:dyDescent="0.2">
      <c r="A277" s="460" t="s">
        <v>2801</v>
      </c>
      <c r="B277" s="460"/>
      <c r="C277" s="460"/>
      <c r="D277" s="658"/>
      <c r="E277" s="461"/>
      <c r="F277" s="658"/>
    </row>
    <row r="278" spans="1:6" x14ac:dyDescent="0.2">
      <c r="A278" s="460" t="s">
        <v>2802</v>
      </c>
      <c r="B278" s="460" t="s">
        <v>2803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2804</v>
      </c>
      <c r="B279" s="460"/>
      <c r="C279" s="460"/>
      <c r="D279" s="658"/>
      <c r="E279" s="461"/>
      <c r="F279" s="658"/>
    </row>
    <row r="280" spans="1:6" x14ac:dyDescent="0.2">
      <c r="A280" s="460" t="s">
        <v>2805</v>
      </c>
      <c r="B280" s="460"/>
      <c r="C280" s="460"/>
      <c r="D280" s="658"/>
      <c r="E280" s="461"/>
      <c r="F280" s="658"/>
    </row>
    <row r="281" spans="1:6" x14ac:dyDescent="0.2">
      <c r="A281" s="460" t="s">
        <v>2806</v>
      </c>
      <c r="B281" s="460"/>
      <c r="C281" s="460"/>
      <c r="D281" s="658"/>
      <c r="E281" s="461"/>
      <c r="F281" s="658"/>
    </row>
    <row r="282" spans="1:6" x14ac:dyDescent="0.2">
      <c r="A282" s="460" t="s">
        <v>832</v>
      </c>
      <c r="B282" s="460"/>
      <c r="C282" s="460"/>
      <c r="D282" s="658"/>
      <c r="E282" s="461"/>
      <c r="F282" s="658"/>
    </row>
    <row r="283" spans="1:6" x14ac:dyDescent="0.2">
      <c r="A283" s="460" t="s">
        <v>2807</v>
      </c>
      <c r="B283" s="460"/>
      <c r="C283" s="460"/>
      <c r="D283" s="658"/>
      <c r="E283" s="461"/>
      <c r="F283" s="658"/>
    </row>
    <row r="284" spans="1:6" x14ac:dyDescent="0.2">
      <c r="A284" s="460" t="s">
        <v>2808</v>
      </c>
      <c r="B284" s="460"/>
      <c r="C284" s="460"/>
      <c r="D284" s="658"/>
      <c r="E284" s="461"/>
      <c r="F284" s="658"/>
    </row>
    <row r="285" spans="1:6" x14ac:dyDescent="0.2">
      <c r="A285" s="460" t="s">
        <v>2809</v>
      </c>
      <c r="B285" s="460"/>
      <c r="C285" s="460"/>
      <c r="D285" s="658"/>
      <c r="E285" s="461"/>
      <c r="F285" s="658"/>
    </row>
    <row r="286" spans="1:6" x14ac:dyDescent="0.2">
      <c r="A286" s="460" t="s">
        <v>2810</v>
      </c>
      <c r="B286" s="460"/>
      <c r="C286" s="460"/>
      <c r="D286" s="658"/>
      <c r="E286" s="461"/>
      <c r="F286" s="658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2531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6" workbookViewId="0">
      <selection activeCell="F79" sqref="F79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2811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2533</v>
      </c>
      <c r="E2" s="418"/>
      <c r="F2" s="465" t="s">
        <v>2529</v>
      </c>
    </row>
    <row r="3" spans="1:6" ht="15" x14ac:dyDescent="0.2">
      <c r="A3" s="466" t="s">
        <v>2812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2813</v>
      </c>
      <c r="B4" s="469" t="s">
        <v>2655</v>
      </c>
      <c r="C4" s="469" t="s">
        <v>2670</v>
      </c>
      <c r="D4" s="470" t="s">
        <v>2550</v>
      </c>
      <c r="E4" s="471" t="s">
        <v>2656</v>
      </c>
      <c r="F4" s="468" t="str">
        <f t="shared" si="0"/>
        <v/>
      </c>
    </row>
    <row r="5" spans="1:6" x14ac:dyDescent="0.2">
      <c r="A5" s="428" t="s">
        <v>2814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2815</v>
      </c>
      <c r="B6" s="428" t="s">
        <v>2816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2817</v>
      </c>
      <c r="B7" s="428" t="s">
        <v>2816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2818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2817</v>
      </c>
      <c r="B10" s="428" t="s">
        <v>2816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2819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2820</v>
      </c>
      <c r="B13" s="428" t="s">
        <v>2816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2821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2822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2823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2668</v>
      </c>
      <c r="B17" s="469" t="s">
        <v>2669</v>
      </c>
      <c r="C17" s="469" t="s">
        <v>2670</v>
      </c>
      <c r="D17" s="662"/>
      <c r="E17" s="471" t="s">
        <v>2656</v>
      </c>
      <c r="F17" s="468" t="str">
        <f t="shared" si="0"/>
        <v/>
      </c>
    </row>
    <row r="18" spans="1:6" x14ac:dyDescent="0.2">
      <c r="A18" s="428" t="s">
        <v>2824</v>
      </c>
      <c r="B18" s="428" t="s">
        <v>2825</v>
      </c>
      <c r="C18" s="428" t="s">
        <v>2674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2826</v>
      </c>
      <c r="B19" s="428" t="s">
        <v>2825</v>
      </c>
      <c r="C19" s="428" t="s">
        <v>2674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2827</v>
      </c>
      <c r="B21" s="428" t="s">
        <v>2828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2829</v>
      </c>
      <c r="B22" s="428" t="s">
        <v>2830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2831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2668</v>
      </c>
      <c r="B25" s="469" t="s">
        <v>2669</v>
      </c>
      <c r="C25" s="469" t="s">
        <v>2670</v>
      </c>
      <c r="D25" s="662"/>
      <c r="E25" s="471" t="s">
        <v>2656</v>
      </c>
      <c r="F25" s="468" t="str">
        <f t="shared" si="0"/>
        <v/>
      </c>
    </row>
    <row r="26" spans="1:6" x14ac:dyDescent="0.2">
      <c r="A26" s="428" t="s">
        <v>2832</v>
      </c>
      <c r="B26" s="428" t="s">
        <v>2833</v>
      </c>
      <c r="C26" s="428" t="s">
        <v>2834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2835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2668</v>
      </c>
      <c r="B29" s="469" t="s">
        <v>2669</v>
      </c>
      <c r="C29" s="469" t="s">
        <v>2670</v>
      </c>
      <c r="D29" s="662"/>
      <c r="E29" s="471" t="s">
        <v>2656</v>
      </c>
      <c r="F29" s="468" t="str">
        <f t="shared" si="0"/>
        <v/>
      </c>
    </row>
    <row r="30" spans="1:6" x14ac:dyDescent="0.2">
      <c r="A30" s="428" t="s">
        <v>2836</v>
      </c>
      <c r="B30" s="428" t="s">
        <v>2833</v>
      </c>
      <c r="C30" s="428" t="s">
        <v>2834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2837</v>
      </c>
      <c r="B32" s="428" t="s">
        <v>2838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2839</v>
      </c>
      <c r="B33" s="428" t="s">
        <v>2840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2841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2842</v>
      </c>
      <c r="B35" s="469" t="s">
        <v>2655</v>
      </c>
      <c r="C35" s="469" t="s">
        <v>2670</v>
      </c>
      <c r="D35" s="662"/>
      <c r="E35" s="471" t="s">
        <v>2656</v>
      </c>
      <c r="F35" s="468" t="str">
        <f t="shared" si="0"/>
        <v/>
      </c>
    </row>
    <row r="36" spans="1:6" x14ac:dyDescent="0.2">
      <c r="A36" s="428" t="s">
        <v>2843</v>
      </c>
      <c r="B36" s="428" t="s">
        <v>2763</v>
      </c>
      <c r="C36" s="428" t="s">
        <v>2844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2845</v>
      </c>
      <c r="B37" s="428" t="s">
        <v>2763</v>
      </c>
      <c r="C37" s="428" t="s">
        <v>2844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2846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2686</v>
      </c>
      <c r="C39" s="452"/>
      <c r="D39" s="662"/>
      <c r="E39" s="471" t="s">
        <v>2551</v>
      </c>
      <c r="F39" s="468" t="str">
        <f t="shared" si="0"/>
        <v/>
      </c>
    </row>
    <row r="40" spans="1:6" x14ac:dyDescent="0.2">
      <c r="A40" s="428" t="s">
        <v>2847</v>
      </c>
      <c r="B40" s="428" t="s">
        <v>2690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2848</v>
      </c>
      <c r="B41" s="428" t="s">
        <v>2692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2849</v>
      </c>
      <c r="B42" s="428" t="s">
        <v>2694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2697</v>
      </c>
      <c r="B44" s="428" t="s">
        <v>2698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2699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2700</v>
      </c>
      <c r="B46" s="428" t="s">
        <v>2698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2701</v>
      </c>
      <c r="B47" s="428" t="s">
        <v>2698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2850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2686</v>
      </c>
      <c r="C50" s="452"/>
      <c r="D50" s="662"/>
      <c r="E50" s="471" t="s">
        <v>2551</v>
      </c>
      <c r="F50" s="468" t="str">
        <f t="shared" si="0"/>
        <v/>
      </c>
    </row>
    <row r="51" spans="1:6" x14ac:dyDescent="0.2">
      <c r="A51" s="472" t="s">
        <v>2851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2852</v>
      </c>
      <c r="B52" s="428" t="s">
        <v>2779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2853</v>
      </c>
      <c r="B53" s="428" t="s">
        <v>2778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2854</v>
      </c>
      <c r="B54" s="428" t="s">
        <v>2778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2855</v>
      </c>
      <c r="B55" s="428" t="s">
        <v>2779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2856</v>
      </c>
      <c r="B56" s="428" t="s">
        <v>2777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2857</v>
      </c>
      <c r="B57" s="428" t="s">
        <v>2778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2858</v>
      </c>
      <c r="B58" s="428" t="s">
        <v>2859</v>
      </c>
      <c r="C58" s="428" t="s">
        <v>2860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2861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2862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2863</v>
      </c>
      <c r="B61" s="428" t="s">
        <v>2864</v>
      </c>
      <c r="C61" s="428" t="s">
        <v>2865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2866</v>
      </c>
      <c r="B62" s="428" t="s">
        <v>2795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2867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2782</v>
      </c>
      <c r="B65" s="428" t="s">
        <v>2776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2852</v>
      </c>
      <c r="B66" s="428" t="s">
        <v>2776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2868</v>
      </c>
      <c r="B67" s="428" t="s">
        <v>2777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2869</v>
      </c>
      <c r="B68" s="428" t="s">
        <v>2775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2870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2871</v>
      </c>
      <c r="B71" s="428" t="s">
        <v>2780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2871</v>
      </c>
      <c r="B72" s="428" t="s">
        <v>2778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2546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2872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2799</v>
      </c>
      <c r="B77" s="473"/>
      <c r="C77" s="431"/>
      <c r="D77" s="480"/>
      <c r="E77" s="432"/>
      <c r="F77" s="663"/>
    </row>
    <row r="78" spans="1:6" x14ac:dyDescent="0.2">
      <c r="A78" s="431" t="s">
        <v>2873</v>
      </c>
      <c r="B78" s="473"/>
      <c r="C78" s="431"/>
      <c r="D78" s="474"/>
      <c r="E78" s="434"/>
      <c r="F78" s="663"/>
    </row>
    <row r="79" spans="1:6" x14ac:dyDescent="0.2">
      <c r="A79" s="431" t="s">
        <v>2807</v>
      </c>
      <c r="B79" s="473"/>
      <c r="C79" s="431"/>
      <c r="D79" s="474"/>
      <c r="E79" s="434"/>
      <c r="F79" s="663"/>
    </row>
    <row r="80" spans="1:6" x14ac:dyDescent="0.2">
      <c r="A80" s="431" t="s">
        <v>2808</v>
      </c>
      <c r="B80" s="473"/>
      <c r="C80" s="431"/>
      <c r="D80" s="480"/>
      <c r="E80" s="432"/>
      <c r="F80" s="663"/>
    </row>
    <row r="81" spans="1:6" x14ac:dyDescent="0.2">
      <c r="A81" s="431" t="s">
        <v>2810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2531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21" sqref="C21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2874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2533</v>
      </c>
      <c r="D2" s="418"/>
      <c r="E2" s="465" t="s">
        <v>2529</v>
      </c>
    </row>
    <row r="3" spans="1:5" x14ac:dyDescent="0.2">
      <c r="A3" s="485" t="s">
        <v>2875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2549</v>
      </c>
      <c r="C5" s="493" t="s">
        <v>2550</v>
      </c>
      <c r="D5" s="450" t="s">
        <v>2551</v>
      </c>
      <c r="E5" s="468"/>
    </row>
    <row r="6" spans="1:5" x14ac:dyDescent="0.2">
      <c r="A6" s="485" t="s">
        <v>2876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2877</v>
      </c>
      <c r="B7" s="487" t="s">
        <v>2878</v>
      </c>
      <c r="C7" s="664"/>
      <c r="D7" s="481">
        <v>1</v>
      </c>
      <c r="E7" s="497">
        <f>C7*D7</f>
        <v>0</v>
      </c>
    </row>
    <row r="8" spans="1:5" x14ac:dyDescent="0.2">
      <c r="A8" s="487" t="s">
        <v>2879</v>
      </c>
      <c r="B8" s="487" t="s">
        <v>2880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2881</v>
      </c>
      <c r="B9" s="487" t="s">
        <v>2882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2883</v>
      </c>
      <c r="B10" s="487" t="s">
        <v>2884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2885</v>
      </c>
      <c r="B11" s="487" t="s">
        <v>2886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2887</v>
      </c>
      <c r="B12" s="487" t="s">
        <v>2888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2889</v>
      </c>
      <c r="B13" s="487" t="s">
        <v>2890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2891</v>
      </c>
      <c r="B14" s="487" t="s">
        <v>2892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2893</v>
      </c>
      <c r="B15" s="487" t="s">
        <v>2894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2895</v>
      </c>
      <c r="B16" s="487" t="s">
        <v>2896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2897</v>
      </c>
      <c r="B17" s="487" t="s">
        <v>2898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2899</v>
      </c>
      <c r="B18" s="487" t="s">
        <v>2900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2901</v>
      </c>
      <c r="B19" s="487" t="s">
        <v>2902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2903</v>
      </c>
      <c r="B20" s="487" t="s">
        <v>2878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2904</v>
      </c>
      <c r="B21" s="487" t="s">
        <v>2905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2906</v>
      </c>
      <c r="B22" s="487" t="s">
        <v>2907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2908</v>
      </c>
      <c r="B23" s="487" t="s">
        <v>2909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2910</v>
      </c>
      <c r="B24" s="487" t="s">
        <v>2911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2912</v>
      </c>
      <c r="B25" s="487" t="s">
        <v>2913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2914</v>
      </c>
      <c r="B26" s="487" t="s">
        <v>2915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2916</v>
      </c>
      <c r="B27" s="488" t="s">
        <v>2584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2917</v>
      </c>
      <c r="B28" s="487" t="s">
        <v>2918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2919</v>
      </c>
      <c r="B29" s="487" t="s">
        <v>2920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2921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2922</v>
      </c>
      <c r="B32" s="487" t="s">
        <v>2923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2924</v>
      </c>
      <c r="B33" s="487" t="s">
        <v>2925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2926</v>
      </c>
      <c r="B34" s="487" t="s">
        <v>2927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2928</v>
      </c>
      <c r="B35" s="487" t="s">
        <v>2929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2930</v>
      </c>
      <c r="B36" s="487" t="s">
        <v>2931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2932</v>
      </c>
      <c r="B37" s="487" t="s">
        <v>2933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2934</v>
      </c>
      <c r="B38" s="487" t="s">
        <v>2935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2936</v>
      </c>
      <c r="B39" s="487" t="s">
        <v>2935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2937</v>
      </c>
      <c r="B40" s="487" t="s">
        <v>2911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2938</v>
      </c>
      <c r="B41" s="487" t="s">
        <v>2939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2940</v>
      </c>
      <c r="B42" s="487" t="s">
        <v>2941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2942</v>
      </c>
      <c r="B43" s="487" t="s">
        <v>2943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2944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2945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2946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2947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2948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2949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2950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2951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2952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2953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2954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2955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2956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2957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2958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2959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2960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2961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2962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2963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2964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2965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2966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2967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2968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2969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2970</v>
      </c>
      <c r="B73" s="490" t="s">
        <v>2971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2972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2973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2974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2975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2976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2977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2978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2979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2016-09-26T14:19:14Z</dcterms:modified>
</cp:coreProperties>
</file>