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firstSheet="1" activeTab="14"/>
  </bookViews>
  <sheets>
    <sheet name="rekapitulace" sheetId="1" r:id="rId1"/>
    <sheet name="SO 000" sheetId="2" r:id="rId2"/>
    <sheet name="SO 101" sheetId="3" r:id="rId3"/>
    <sheet name="SO 110" sheetId="4" r:id="rId4"/>
    <sheet name="SO 170, 171" sheetId="5" r:id="rId5"/>
    <sheet name="SO 193" sheetId="6" r:id="rId6"/>
    <sheet name="SO 340" sheetId="7" r:id="rId7"/>
    <sheet name="SO 360" sheetId="8" r:id="rId8"/>
    <sheet name="SO 380" sheetId="9" r:id="rId9"/>
    <sheet name="SO 390" sheetId="10" r:id="rId10"/>
    <sheet name="SO 760" sheetId="11" r:id="rId11"/>
    <sheet name="SO 801" sheetId="12" r:id="rId12"/>
    <sheet name="SO 810" sheetId="13" r:id="rId13"/>
    <sheet name="SO 830" sheetId="14" r:id="rId14"/>
    <sheet name="SO 831" sheetId="15" r:id="rId15"/>
  </sheets>
  <definedNames/>
  <calcPr fullCalcOnLoad="1"/>
</workbook>
</file>

<file path=xl/sharedStrings.xml><?xml version="1.0" encoding="utf-8"?>
<sst xmlns="http://schemas.openxmlformats.org/spreadsheetml/2006/main" count="2366" uniqueCount="779">
  <si>
    <t>Soupis objektů s DPH</t>
  </si>
  <si>
    <t>Stavba:3170 - II/101 obchvat Jesenice - I. etapa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</si>
  <si>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</si>
  <si>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</si>
  <si>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</si>
  <si>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</si>
  <si>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</si>
  <si>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</si>
  <si>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</si>
  <si>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</si>
  <si>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</si>
  <si>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</si>
  <si>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</si>
  <si>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 9</t>
  </si>
  <si>
    <t xml:space="preserve">Firma: </t>
  </si>
  <si>
    <t>Příloha k formuláři pro ocenění nabídky</t>
  </si>
  <si>
    <t>Stavba :</t>
  </si>
  <si>
    <t>číslo a název SO:</t>
  </si>
  <si>
    <t>číslo a název rozpočtu:</t>
  </si>
  <si>
    <t>3170</t>
  </si>
  <si>
    <t>II/101 obchvat Jesenice - I. etapa</t>
  </si>
  <si>
    <t>SO 000</t>
  </si>
  <si>
    <t>Vedlejší a ostatní náklady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</si>
  <si>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</si>
  <si>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</si>
  <si>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</si>
  <si>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</si>
  <si>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</si>
  <si>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</si>
  <si>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</si>
  <si>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</si>
  <si>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</si>
  <si>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</si>
  <si>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</si>
  <si>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</si>
  <si>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</si>
  <si>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</si>
  <si>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</si>
  <si>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</si>
  <si>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</si>
  <si>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</si>
  <si>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</si>
  <si>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</si>
  <si>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02910</t>
  </si>
  <si>
    <t/>
  </si>
  <si>
    <t>OSTATNÍ POŽADAVKY - ZEMĚMĚŘIČSKÁ MĚŘENÍ
Zaměření stávajících inženýrských sítí</t>
  </si>
  <si>
    <t xml:space="preserve">KPL       </t>
  </si>
  <si>
    <t>02911</t>
  </si>
  <si>
    <t>OSTATNÍ POŽADAVKY - GEODETICKÉ ZAMĚŘENÍ
Geodetické zaměření skutečného provedení stavby</t>
  </si>
  <si>
    <t>02940</t>
  </si>
  <si>
    <t>OSTATNÍ POŽADAVKY - VYPRACOVÁNÍ DOKUMENTACE
Dokumentace skutečného provedení stavby - DSPS</t>
  </si>
  <si>
    <t>02943</t>
  </si>
  <si>
    <t>OSTATNÍ POŽADAVKY - VYPRACOVÁNÍ RDS
Vypracování realizační dokumentace stavby - RDS</t>
  </si>
  <si>
    <t>02960</t>
  </si>
  <si>
    <t>OSTATNÍ POŽADAVKY - ODBORNÝ DOZOR
Zajištění přítomnosti správců inž. sítí při provádění ochrany jejich zařízení na celou stavbu</t>
  </si>
  <si>
    <t>02991</t>
  </si>
  <si>
    <t>OSTATNÍ POŽADAVKY - INFORMAČNÍ TABULE
Informační tabule včetně osazení, údržby, oprav a odstranění</t>
  </si>
  <si>
    <t xml:space="preserve">KUS       </t>
  </si>
  <si>
    <t>03100</t>
  </si>
  <si>
    <t>ZAŘÍZENÍ STAVENIŠTĚ - ZŘÍZENÍ, PROVOZ, DEMONTÁŽ
Vybudování, provoz a odstranění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</si>
  <si>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</si>
  <si>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</si>
  <si>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</si>
  <si>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</si>
  <si>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</si>
  <si>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</si>
  <si>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</si>
  <si>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101</t>
  </si>
  <si>
    <t>Silnice II/101 - I. etapa</t>
  </si>
  <si>
    <t>014101</t>
  </si>
  <si>
    <t>POPLATKY ZA SKLÁDKU
Odtěžená zemina</t>
  </si>
  <si>
    <t xml:space="preserve">M3        </t>
  </si>
  <si>
    <t>3862,1*0,5+62,1=1 993,150 [A]</t>
  </si>
  <si>
    <t>014111</t>
  </si>
  <si>
    <t xml:space="preserve">POPLATKY ZA SKLÁDKU TYP S-IO (INERTNÍ ODPAD)
Vrstvy zpevněné cementem, betonová čela, vybourané propustky DN 600 a DN 800
betonové žlaby, zídky z kamene, zádlažba z lom. kamene
</t>
  </si>
  <si>
    <t>197,6+3,4+9,9=210,900 [A]
1,88*0,1*11+2,51*0,1*13=5,331 [B]     propustky
38*0,1+92,5*0,06=9,350 [C]     bet. žlaby
(3+3,2)*0,4*1,5+(4+3,5)*0,4*1,5=8,220 [D]     zídky z kamene
21,5*0,25+13*0,25=8,625 [E]     zádlažba
Celkem: A+B+C+D+E=242,426 [F]</t>
  </si>
  <si>
    <t>POPLATKY ZA SKLÁDKU TYP S-IO (INERTNÍ ODPAD)
Podkladní vrstvy vozovek (štěrkové), stávající krajnice</t>
  </si>
  <si>
    <t>439,0+35,4+202,0+12,6=689,000 [A]</t>
  </si>
  <si>
    <t>014121</t>
  </si>
  <si>
    <t>POPLATKY ZA SKLÁDKU TYP S-OO (OSTATNÍ ODPAD)
Vybourané asf. vrstvy neodfrézované</t>
  </si>
  <si>
    <t>263,4+5,9=269,300 [A]</t>
  </si>
  <si>
    <t>Zemní práce</t>
  </si>
  <si>
    <t>113135</t>
  </si>
  <si>
    <t>ODSTRANĚNÍ KRYTU ZPEVNĚNÝCH PLOCH S ASFALT POJIVEM, ODVOZ DO 8KM
Práce po polovinách
Odbourání obrusné vrstvy v šířce 0,10 m</t>
  </si>
  <si>
    <t>1031*0,10*0,03=3,093 [A]</t>
  </si>
  <si>
    <t>ODSTRANĚNÍ KRYTU ZPEVNĚNÝCH PLOCH S ASFALT POJIVEM, ODVOZ DO 8KM
Odstranění chodníku u okružní křižovatky</t>
  </si>
  <si>
    <t>118*0,05=5,900 [A]</t>
  </si>
  <si>
    <t>11328</t>
  </si>
  <si>
    <t>ODSTRANĚNÍ PŘÍKOPŮ, ŽLABŮ A RIGOLŮ Z PŘÍKOPOVÝCH TVÁRNIC
Odstranění bet. odvodňovacích žlabů</t>
  </si>
  <si>
    <t xml:space="preserve">M2        </t>
  </si>
  <si>
    <t>92,5*0,6=55,500 [A]</t>
  </si>
  <si>
    <t>113335</t>
  </si>
  <si>
    <t>ODSTRAN PODKL ZPEVNĚNÝCH PLOCH S ASFALT POJIVEM, ODVOZ DO 8KM</t>
  </si>
  <si>
    <t>1562*0,25*0,15+194*0,5*0,15=73,125 [A]</t>
  </si>
  <si>
    <t>113345</t>
  </si>
  <si>
    <t>ODSTRAN PODKL ZPEVNĚNÝCH PLOCH S CEM POJIVEM, ODVOZ DO 8KM</t>
  </si>
  <si>
    <t>(1562+194)*0,75*0,15=197,550 [A]</t>
  </si>
  <si>
    <t>ODSTRAN PODKL ZPEVNĚNÝCH PLOCH S CEM POJIVEM, ODVOZ DO 8KM
Chodník u O.K.</t>
  </si>
  <si>
    <t>118*0,10=11,800 [A]</t>
  </si>
  <si>
    <t>113524</t>
  </si>
  <si>
    <t>ODSTRANĚNÍ CHODNÍKOVÝCH A SILNIČNÍCH OBRUBNÍKŮ BETONOVÝCH, ODVOZ DO 5KM
Chodníkové obrubníky</t>
  </si>
  <si>
    <t xml:space="preserve">M         </t>
  </si>
  <si>
    <t>113725</t>
  </si>
  <si>
    <t>FRÉZOVÁNÍ ZPEVNĚNÝCH PLOCH ASFALTOVÝCH, ODVOZ DO 8KM
frézování v tl. 150 mm</t>
  </si>
  <si>
    <t>1562*0,15+194*0,15=263,400 [A]</t>
  </si>
  <si>
    <t>121103</t>
  </si>
  <si>
    <t>SEJMUTÍ ORNICE NEBO LESNÍ PŮDY S ODVOZEM DO 3KM
Sejmutí humusu v tl. 0,15 m</t>
  </si>
  <si>
    <t>(47*4,8+19*5+86+155+162+149+64*4,2)*0,15=171,210 [A]</t>
  </si>
  <si>
    <t>123735</t>
  </si>
  <si>
    <t>ODKOP PRO SPOD STAVBU SILNIC A ŽELEZNIC TŘ. I, ODVOZ DO 8KM
Odtěžení stávajících krajnic - sil. II/101
+ v hraně okružní křižovatky</t>
  </si>
  <si>
    <t>(14+29+330+354+13+40+28)*0,25=202,000 [A]
42*0,3=12,600 [B]
Celkem: A+B=214,600 [C]</t>
  </si>
  <si>
    <t>ODKOP PRO SPOD STAVBU SILNIC A ŽELEZNIC TŘ. I, ODVOZ DO 8KM
Chodník u O.K.</t>
  </si>
  <si>
    <t>118*0,20=23,600 [A]</t>
  </si>
  <si>
    <t>123835</t>
  </si>
  <si>
    <t>ODKOP PRO SPOD STAVBU SILNIC A ŽELEZNIC TŘ. II, ODVOZ DO 8KM
Odkop pro těleso komunikace
z tabulky kubatur</t>
  </si>
  <si>
    <t>ODKOP PRO SPOD STAVBU SILNIC A ŽELEZNIC TŘ. II, ODVOZ DO 8KM
Odstranění podsypných vrstev stáv. vozovky</t>
  </si>
  <si>
    <t>1562*0,25+194*0,25=439,000 [A]</t>
  </si>
  <si>
    <t>125734</t>
  </si>
  <si>
    <t>VYKOPÁVKY ZE ZEMNÍKŮ A SKLÁDEK TŘ. I, ODVOZ DO 5KM
Dovoz ornice z mezideponie</t>
  </si>
  <si>
    <t>(12358,5+781,6)*0,15=1 971,015 [A]</t>
  </si>
  <si>
    <t>125838</t>
  </si>
  <si>
    <t>VYKOPÁVKY ZE ZEMNÍKŮ A SKLÁDEK TŘ. II, ODVOZ DO 20KM
Natěžení a dovoz vhodného násypového materiálu</t>
  </si>
  <si>
    <t>5476,3-(3862,1*0,5)=3 545,250 [A]</t>
  </si>
  <si>
    <t>126736</t>
  </si>
  <si>
    <t>ZŘÍZENÍ STUPŇŮ V PODLOŽÍ NÁSYPŮ TŘ. I, ODVOZ DO 12KM
Sanace násypového svahu okružní křižovatky, napojení násypového tělesa obchvatu</t>
  </si>
  <si>
    <t>46*1,35=62,100 [A]</t>
  </si>
  <si>
    <t>12920</t>
  </si>
  <si>
    <t>ČIŠTĚNÍ KRAJNIC OD NÁNOSU</t>
  </si>
  <si>
    <t>808*0,15=121,200 [A]</t>
  </si>
  <si>
    <t>171103</t>
  </si>
  <si>
    <t>ULOŽENÍ SYPANINY DO NÁSYPŮ SE ZHUTNĚNÍM DO 100% PS
Z tabulky kubatur</t>
  </si>
  <si>
    <t>17120</t>
  </si>
  <si>
    <t>ULOŽENÍ SYPANINY DO NÁSYPŮ A NA SKLÁDKY BEZ ZHUTNĚNÍ</t>
  </si>
  <si>
    <t>3862,1+202,0+12,6=4 076,700 [A]</t>
  </si>
  <si>
    <t>17131</t>
  </si>
  <si>
    <t>ULOŽENÍ SYPANINY DO NÁSYPŮ V AKTIVNÍ ZÓNĚ SE ZHUT SE ZLEPŠENÍM ZEMINY
Sanace pláně vápněním</t>
  </si>
  <si>
    <t>(20079,3)*0,50=10 039,650 [A]</t>
  </si>
  <si>
    <t>17310</t>
  </si>
  <si>
    <t>ZEMNÍ KRAJNICE A DOSYPÁVKY SE ZHUTNĚNÍM
Dosypání zemních krajnic, z tabulky kubatur</t>
  </si>
  <si>
    <t>17581</t>
  </si>
  <si>
    <t>OBSYP POTRUBÍ A OBJEKTŮ Z NAKUPOVANÝCH MATERIÁLŮ
stabilizovaný štěrkopísek 90 kg/m3
u propustků</t>
  </si>
  <si>
    <t>5*(2,4+2,9)=26,500 [A]
2,25*22,85+5,89*24,8=197,485 [B]
2,45*(13,3+14,3+20,8)=118,580 [C]
2,15*11,4=24,510 [D]
Celkem: A+B+C+D=367,075 [E]</t>
  </si>
  <si>
    <t>18110</t>
  </si>
  <si>
    <t>ÚPRAVA PLÁNĚ SE ZHUTNĚNÍM V HORNINĚ TŘ. I</t>
  </si>
  <si>
    <t>18120</t>
  </si>
  <si>
    <t>ÚPRAVA PLÁNĚ SE ZHUTNĚNÍM V HORNINĚ TŘ. II
Plocha ze situace</t>
  </si>
  <si>
    <t>20079,3+1004+174,5=21 257,800 [A]</t>
  </si>
  <si>
    <t>18130</t>
  </si>
  <si>
    <t>ÚPRAVA PLÁNĚ BEZ ZHUTNĚNÍ
plocha ze situace</t>
  </si>
  <si>
    <t>13140,1-6016-4924=2 200,100 [A]</t>
  </si>
  <si>
    <t>18222</t>
  </si>
  <si>
    <t>ROZPROSTŘENÍ ORNICE VE SVAHU V TL DO 0,15M
Z tabulky kubatur</t>
  </si>
  <si>
    <t>18232</t>
  </si>
  <si>
    <t>ROZPROSTŘENÍ ORNICE V ROVINĚ V TL DO 0,15M
Plocha ze situace</t>
  </si>
  <si>
    <t>(99+606+88)*0,9=713,700 [A]
5*1,45*0,5+0,75*1,45*2+1,45*10*0,5+17*2,45+1,45*12*0,5+1,15*7,75*0,5=67,856 [B]
Celkem: A+B=781,556 [C]</t>
  </si>
  <si>
    <t>18242</t>
  </si>
  <si>
    <t>ZALOŽENÍ TRÁVNÍKU HYDROOSEVEM NA ORNICI
V rovině a ve svahu</t>
  </si>
  <si>
    <t>12358,5+781,6=13 140,100 [A]</t>
  </si>
  <si>
    <t>18247</t>
  </si>
  <si>
    <t>OŠETŘOVÁNÍ TRÁVNÍKU
V rovině a ve svahu</t>
  </si>
  <si>
    <t>Svislé konstrukce</t>
  </si>
  <si>
    <t>311325</t>
  </si>
  <si>
    <t>ZDI A STĚNY PODP A VOL ZE ŽELEZOBET DO C30/37
Kaliště u vtoku do propustu DN 800, vnitřní rozměr 1,5 x 2,5 m, tl. stěn 0,40 m
Beton C30/37 - XF1 včetně konstrukčního vyztužení karisítí</t>
  </si>
  <si>
    <t>6,2+5,1=11,300 [A]</t>
  </si>
  <si>
    <t>31132A</t>
  </si>
  <si>
    <t>ZDI A STĚNY PODP A VOL ZE ŽELEZOBET DO C20/25
Betonový práh v hraně zádlažby, š. 0,25 m, hl. 0,60 m
Beton C20/25 - XF1 včetně konstrukčního vyztužení karisítí</t>
  </si>
  <si>
    <t>0,25*0,6*5*2+0,25*0,6*5,6*2=3,180 [A]
0,25*0,6*4+0,25*0,6*2,7*2+0,25*0,6*0,35*2=1,515 [B]
0,25*0,6*4*2+0,25*0,6*4,6*2=2,580 [C]
Celkem: A+B+C=7,275 [D]</t>
  </si>
  <si>
    <t>317325</t>
  </si>
  <si>
    <t>ŘÍMSY ZE ŽELEZOBETONU DO C30/37
včetně konstrukčního vyztužení karisítí
Pro osazení svodidel u propustu DN 1000</t>
  </si>
  <si>
    <t>2*6*0,6*0,6=4,320 [A]</t>
  </si>
  <si>
    <t>Vodorovné konstrukce</t>
  </si>
  <si>
    <t>451314</t>
  </si>
  <si>
    <t>PODKLADNÍ A VÝPLŇOVÉ VRSTVY Z PROSTÉHO BETONU C25/30
Trubní propusty + zádlažba
tl. 0,10 m</t>
  </si>
  <si>
    <t>(183,5+13,9)*0,10=19,740 [A]
3,84+15,45+11,44+2,44=33,170 [B]
Celkem: A+B=52,910 [C]</t>
  </si>
  <si>
    <t>45157</t>
  </si>
  <si>
    <t>PODKLADNÍ A VÝPLŇOVÉ VRSTVY Z KAMENIVA TĚŽENÉHO
Štěrkové lože pod potrubí propustů a zádlažbu z lom. kamene
pod betonový práh
tl. 0,10 m
pod betonovou římsu     tl. 0,15 m</t>
  </si>
  <si>
    <t>(183,5+13,9)*0,10=19,740 [A]
3,84+15,45+11,44+2,44=33,170 [B]
(0,25*5*2+0,25*5,6*2)*0,1=0,530 [C]
(0,25*4+0,25*2,7*2+0,25*0,35*2)*0,1=0,253 [D]
2*6*0,6*0,15=1,080 [E]
Celkem: A+B+C+D+E=54,773 [F]</t>
  </si>
  <si>
    <t>465512</t>
  </si>
  <si>
    <t>DLAŽBY Z LOMOVÉHO KAMENE NA MC
Úprava vtoku a výtoku propustů, úprava šikmých čel</t>
  </si>
  <si>
    <t>(4+4+12,5+14+16+25,5+3,75+20+20+12,5+7+11+5+3,75+8+16,5)*0,2=36,700 [A]
(6,95*1*2)*0,2=2,780 [B]
Celkem: A+B=39,480 [C]</t>
  </si>
  <si>
    <t>Komunikace</t>
  </si>
  <si>
    <t>561121</t>
  </si>
  <si>
    <t>PODKLADNÍ BETON TŘ. I TL. DO 100MM
tl. 50 mm, betonové lože pod zámkovou dlažbu, C20/25n-XF4
krajnice u PHS</t>
  </si>
  <si>
    <t>561441</t>
  </si>
  <si>
    <t>KAMENIVO ZPEVNĚNÉ CEMENTEM TŘ. I TL. DO 200MM
Dělící ostrůvky, tl. 110 - 200 mm</t>
  </si>
  <si>
    <t>562121</t>
  </si>
  <si>
    <t>VOZOVKOVÉ VRSTVY Z MATERIÁLŮ STABIL CEMENTEM TŘ I TL DO 100MM
vrstva ze směsi stmelené cementem 
SC 0/32 C3/4, tl. 100 mm
dělící ostrůvek</t>
  </si>
  <si>
    <t>562141</t>
  </si>
  <si>
    <t>VOZOVKOVÉ VRSTVY Z MATERIÁLŮ STABIL CEMENTEM TŘ I TL DO 200MM
vrstva ze směsi stmelené cementem 
SC 0/32 C3/4, tl. 200 mm
hlavní trasa + sjezdy + obslužná komunikace</t>
  </si>
  <si>
    <t>13816,3+1030,7=14 847,000 [A]</t>
  </si>
  <si>
    <t>56333</t>
  </si>
  <si>
    <t>VOZOVKOVÉ VRSTVY ZE ŠTĚRKODRTI TL. DO 150MM
tl. 150 mm, fr. (0-63) (0-32)
hlavní trasa + sjezdy + obslužná komunikace</t>
  </si>
  <si>
    <t>4183,4+179,2=4 362,600 [A]</t>
  </si>
  <si>
    <t>56334</t>
  </si>
  <si>
    <t>VOZOVKOVÉ VRSTVY ZE ŠTĚRKODRTI TL. DO 200MM
tl. 150 - 200 mm, fr. (0-32)
krajnice u PHS</t>
  </si>
  <si>
    <t>VOZOVKOVÉ VRSTVY ZE ŠTĚRKODRTI TL. DO 200MM
Úprava chodníku u O.K.
tl. 200 mm</t>
  </si>
  <si>
    <t>56335</t>
  </si>
  <si>
    <t>VOZOVKOVÉ VRSTVY ZE ŠTĚRKODRTI TL. DO 250MM
tl. 250 mm, fr. (0-63) (0-32)
hlavní trasa + sjezdy + obslužná komunikace + děl. ostr.</t>
  </si>
  <si>
    <t>14467,4+1117,6=15 585,000 [A]</t>
  </si>
  <si>
    <t>56362</t>
  </si>
  <si>
    <t>VOZOVKOVÉ VRSTVY Z RECYKLOVANÉHO MATERIÁLU TL DO 100MM
Úprava chodníku u O.K.</t>
  </si>
  <si>
    <t>56963</t>
  </si>
  <si>
    <t>ZPEVNĚNÍ KRAJNIC Z RECYKLOVANÉHO MATERIÁLU TL DO 150MM
Plocha ze situace</t>
  </si>
  <si>
    <t>1004+174,5=1 178,500 [A]</t>
  </si>
  <si>
    <t>572123</t>
  </si>
  <si>
    <t>INFILTRAČNÍ POSTŘIK Z EMULZE DO 1,0KG/M2
Infiltrační postřik 0,70 kg/m2</t>
  </si>
  <si>
    <t>572214</t>
  </si>
  <si>
    <t>SPOJOVACÍ POSTŘIK Z MODIFIK EMULZE DO 0,5KG/M2
Spojovací postřik 0,35 kg/m2</t>
  </si>
  <si>
    <t>12801,4+955,7=13 757,100 [A]</t>
  </si>
  <si>
    <t>SPOJOVACÍ POSTŘIK Z MODIFIK EMULZE DO 0,5KG/M2
Spojovací postřik 0,50 kg/m2</t>
  </si>
  <si>
    <t>12955,1+983,9=13 939,000 [A]</t>
  </si>
  <si>
    <t>574D66</t>
  </si>
  <si>
    <t>ASFALTOVÝ BETON PRO LOŽNÍ VRSTVY MODIFIK ACL 16+, 16S TL. 70MM
Plocha ze situace</t>
  </si>
  <si>
    <t>12660+(1031*2-832,5)*0,115=12 801,393 [A]</t>
  </si>
  <si>
    <t>574D68</t>
  </si>
  <si>
    <t>ASFALTOVÝ BETON PRO LOŽNÍ VRSTVY MODIFIK ACL 22+, 22S TL. 70MM
sjezdy + obslužná komunikace + napojení kom. zóny</t>
  </si>
  <si>
    <t>(405+170+362)*1,02=955,740 [A]</t>
  </si>
  <si>
    <t>574F46</t>
  </si>
  <si>
    <t>ASFALTOVÝ BETON PRO PODKLADNÍ VRSTVY MODIFIK ACP 16+, 16S TL. 50MM
sjezdy + obslužná komunikace + napojení kom. zóny</t>
  </si>
  <si>
    <t>(405+170+362)*1,05=983,850 [A]</t>
  </si>
  <si>
    <t>574F78</t>
  </si>
  <si>
    <t>ASFALTOVÝ BETON PRO PODKLADNÍ VRSTVY MODIFIK ACP 22+, 22S TL. 80MM</t>
  </si>
  <si>
    <t>12660+(1031*2-832,5)*0,24=12 955,080 [A]</t>
  </si>
  <si>
    <t>574I54</t>
  </si>
  <si>
    <t>ASFALTOVÝ KOBEREC MASTIXOVÝ SMA 11+, 11S TL. 40MM
sjezdy + obslužná komunikace + napojení kom. zóny</t>
  </si>
  <si>
    <t>405+170+362=937,000 [A]</t>
  </si>
  <si>
    <t>574O41</t>
  </si>
  <si>
    <t>ASFALTOVÝ BETON VELMI TENKÝ MODIFIK SE SNÍŽENOU HLUČNOSTÍ BBTM 8 NH TL. DO 35MM
Vrstva tl. 30 mm
Nízkohlučná směs pro obrusné vrstvy typu BBTM 8 NHPMB 45/80-65
S přídavkem organických vláken</t>
  </si>
  <si>
    <t>12660+1031*0,1=12 763,100 [A]</t>
  </si>
  <si>
    <t>575A51</t>
  </si>
  <si>
    <t>LITÝ ASFALT MA I (SILNICE, DÁLNICE) 8 TL. 40MM
Úprava chodníku u O.K.</t>
  </si>
  <si>
    <t>53+9+39=101,000 [A]</t>
  </si>
  <si>
    <t>576412</t>
  </si>
  <si>
    <t>POSYP KAMENIVEM OBALOVANÝM 3KG/M2
posyp předobaleným kamenivem fr. 4/8 - 3 kg/m2</t>
  </si>
  <si>
    <t>58222</t>
  </si>
  <si>
    <t>DLÁŽDĚNÉ KRYTY Z DROBNÝCH KOSTEK DO LOŽE Z MC
Dlažební kostka drobná D10 - kladecí vrstva suchá cementová malta tl. 50 mm
Dělící ostrůvek</t>
  </si>
  <si>
    <t>16+24=40,000 [A]</t>
  </si>
  <si>
    <t>582621</t>
  </si>
  <si>
    <t>KRYTY Z BETON DLAŽDIC SE ZÁMKEM ŠEDÝCH TL 60MM DO LOŽE Z MC
Krajnice u PHS, tl. 60 mm</t>
  </si>
  <si>
    <t>132+786+123+111=1 152,000 [A]</t>
  </si>
  <si>
    <t>Přidružená stavební výroba</t>
  </si>
  <si>
    <t>711311</t>
  </si>
  <si>
    <t>IZOLACE PODZEMNÍCH OBJEKTŮ PROTI ZEMNÍ VLHKOSTI ASFALTOVÝMI NÁTĚRY
Izolace potrubí propustů
Izolace Gumoasfalt 2x + Izochran</t>
  </si>
  <si>
    <t>5,72*(2,4+2,9)=30,316 [A]
3,6*51,25=184,500 [B]      
3,0*52,0=156,000 [C]   
2,4*12,2=29,280 [D]   
37,2+5,92=43,120 [E]
Celkem: A+B+C+D+E=443,216 [F]</t>
  </si>
  <si>
    <t xml:space="preserve">Potrubí    </t>
  </si>
  <si>
    <t>899524</t>
  </si>
  <si>
    <t>OBETONOVÁNÍ POTRUBÍ Z PROSTÉHO BETONU DO C25/30
Propust DN 600, DN 400
Beton C25/30 - XF1</t>
  </si>
  <si>
    <t>52*0,8+12,2*0,55=48,310 [A]</t>
  </si>
  <si>
    <t>899525</t>
  </si>
  <si>
    <t>OBETONOVÁNÍ POTRUBÍ Z PROSTÉHO BETONU DO C30/37
Propust DN 800
Beton C30/37 - XF1</t>
  </si>
  <si>
    <t>13,83+51,25*1,05=67,643 [A]</t>
  </si>
  <si>
    <t>Potrubí</t>
  </si>
  <si>
    <t>Ostatní konstrukce a práce</t>
  </si>
  <si>
    <t>9</t>
  </si>
  <si>
    <t>9113A1</t>
  </si>
  <si>
    <t>SVODIDLO OCEL SILNIČ JEDNOSTR, ÚROVEŇ ZADRŽ N1, N2 - DODÁVKA A MONTÁŽ
Stupeň zadržení N2
délka ze situace</t>
  </si>
  <si>
    <t>210+908=1 118,000 [A]</t>
  </si>
  <si>
    <t>9113A3</t>
  </si>
  <si>
    <t>SVODIDLO OCEL SILNIČ JEDNOSTR, ÚROVEŇ ZADRŽ N1, N2 - DEMONTÁŽ S PŘESUNEM
Odstranění stáv.svodidla u sil. II/101</t>
  </si>
  <si>
    <t>17+35+60+68+116=296,000 [A]</t>
  </si>
  <si>
    <t>91228</t>
  </si>
  <si>
    <t>SMĚROVÉ SLOUPKY Z PLAST HMOT VČETNĚ ODRAZNÉHO PÁSKU
Dle situace     20 ks
Označení sjezdů - směrové sloupky červené barvy    8 ks</t>
  </si>
  <si>
    <t>20+8=28,000 [A]</t>
  </si>
  <si>
    <t>91238</t>
  </si>
  <si>
    <t>SMĚROVÉ SLOUPKY Z PLAST HMOT - NÁSTAVCE NA SVODIDLA VČETNĚ ODRAZNÉHO PÁSKU
ze situace</t>
  </si>
  <si>
    <t>914133</t>
  </si>
  <si>
    <t>DOPRAVNÍ ZNAČKY ZÁKLADNÍ VELIKOSTI OCELOVÉ FÓLIE TŘ 2 - DEMONTÁŽ
Včetně sloupků a patek</t>
  </si>
  <si>
    <t>917212</t>
  </si>
  <si>
    <t>ZÁHONOVÉ OBRUBY Z BETONOVÝCH OBRUBNÍKŮ ŠÍŘ 80MM
Úprava chodníku u O.K.</t>
  </si>
  <si>
    <t>9+7,5+2=18,500 [A]
1+10,5+4,5+1=17,000 [B]
3+3,5=6,500 [C]
1,5+7+6=14,500 [D]
1+4+7,5=12,500 [E]
Celkem: A+B+C+D+E=69,000 [F]</t>
  </si>
  <si>
    <t>917224</t>
  </si>
  <si>
    <t>SILNIČNÍ A CHODNÍKOVÉ OBRUBY Z BETONOVÝCH OBRUBNÍKŮ ŠÍŘ 150MM
Napojení na O.K.</t>
  </si>
  <si>
    <t>16+3+3+14=36,000 [A]</t>
  </si>
  <si>
    <t>918115</t>
  </si>
  <si>
    <t xml:space="preserve">ČELA PROPUSTU Z BETONU DO C 30/37
Nová čela u propustu DN 1000
třída prostředí XF4
</t>
  </si>
  <si>
    <t>(1,8+3,34+1,5)*0,6*1,9=7,570 [A]
(1,8+3,34+1,5)*0,6*1,9=7,570 [B]
0,5*0,8*6,64*2=5,312 [C]
(3,14*0,55*0,55)*0,6*4=2,280 [D]   Odpočet trub
Celkem: A+B+C-D=18,172 [E]</t>
  </si>
  <si>
    <t>918346</t>
  </si>
  <si>
    <t>PROPUSTY Z TRUB DN 400MM
Trubní propusty DN 400
obslužná komunikace DUN</t>
  </si>
  <si>
    <t>918358</t>
  </si>
  <si>
    <t>PROPUSTY Z TRUB DN 600MM
Trubní propusty DN 600
Napojení kom. zóny, hospodářské sjezdy</t>
  </si>
  <si>
    <t>14,5+15,5+22=52,000 [A]</t>
  </si>
  <si>
    <t>91836</t>
  </si>
  <si>
    <t>PROPUSTY Z TRUB DN 800MM
Trubní propusty DN 800 v hlavní trase
U vtoku kaliště, výtok - šikmé čelo</t>
  </si>
  <si>
    <t>24,75+26,5=51,250 [A]</t>
  </si>
  <si>
    <t>918371</t>
  </si>
  <si>
    <t>PROPUSTY Z TRUB DN 1000MM
Trubní propust 2x DN 1000
Prodloužení stávajícího propustu na vtoku a výtoku</t>
  </si>
  <si>
    <t>3+3+3,5+3,5=13,000 [A]</t>
  </si>
  <si>
    <t>919111</t>
  </si>
  <si>
    <t>ŘEZÁNÍ ASFALTOVÉHO KRYTU VOZOVEK TL DO 50MM
Úprava pracovních spár, řezání asf. krytu
Odměřeno ze situace</t>
  </si>
  <si>
    <t>931325</t>
  </si>
  <si>
    <t>TĚSNĚNÍ DILATAČ SPAR ASF ZÁLIVKOU MODIFIK PRŮŘ DO 600MM2
Ošetření pracovních spár, těsnění podél žlabu CURB KING</t>
  </si>
  <si>
    <t>935212</t>
  </si>
  <si>
    <t>PŘÍKOPOVÉ ŽLABY Z BETON TVÁRNIC ŠÍŘ DO 600MM DO BETONU TL 100MM
Odvodňovací příkopy</t>
  </si>
  <si>
    <t>93532</t>
  </si>
  <si>
    <t>ŽLABY A RIGOLY MONOLITICKÉ BETONOVÉ PRŮŘEZ 0,12 M2
Žlab CURB KING
průřez 0,10 m2, šířka 0,50 m</t>
  </si>
  <si>
    <t>935842</t>
  </si>
  <si>
    <t>ŽLABY A RIGOLY DLÁŽDĚNÉ Z BETONOVÝCH DLAŽDIC DO BETONU TL 100MM
Betonové příložné desky k příkopovým tvárnicím</t>
  </si>
  <si>
    <t>(266+316+45+3)*0,50=315,000 [A]</t>
  </si>
  <si>
    <t>93818</t>
  </si>
  <si>
    <t>OČIŠTĚNÍ ASFALT VOZOVEK ZAMETENÍM
Před pokládkou vrstev</t>
  </si>
  <si>
    <t>12801,4+12955,1+955,7+983,9=27 696,100 [A]</t>
  </si>
  <si>
    <t>966135</t>
  </si>
  <si>
    <t>BOURÁNÍ KONSTRUKCÍ Z KAMENE NA MC S ODVOZEM DO 8KM
Odbourání kamenných zídek u propustu DN 1000</t>
  </si>
  <si>
    <t>(3+3,2)*0,4*1,5+(4+3,5)*0,4*1,5=8,220 [A]</t>
  </si>
  <si>
    <t>BOURÁNÍ KONSTRUKCÍ Z KAMENE NA MC S ODVOZEM DO 8KM
Odstranění zádlažby z lom. kamene</t>
  </si>
  <si>
    <t>21,5*0,25=5,375 [A]
(2*3+2*3,5)*0,25=3,250 [B]
Celkem: A+B=8,625 [C]</t>
  </si>
  <si>
    <t>966155</t>
  </si>
  <si>
    <t>BOURÁNÍ KONSTRUKCÍ Z PROST BETONU S ODVOZEM DO 8KM
Bet. žlab v napojení O.K.</t>
  </si>
  <si>
    <t>38*0,10=3,800 [A]</t>
  </si>
  <si>
    <t>966165</t>
  </si>
  <si>
    <t>BOURÁNÍ KONSTRUKCÍ ZE ŽELEZOBETONU S ODVOZEM DO 8KM
Odbourání stáv. čel propustu DN 1000
Odstranění stáv. čel propustu DN 800</t>
  </si>
  <si>
    <t>0,7*6,5*0,5+0,7*6,5*0,25=3,412 [A]
2,75*0,95*1,9*2=9,927 [B]
Celkem: A+B=13,339 [C]</t>
  </si>
  <si>
    <t>966358</t>
  </si>
  <si>
    <t>BOURÁNÍ PROPUSTŮ Z TRUB DN DO 600MM
Propust DN 600</t>
  </si>
  <si>
    <t>96636</t>
  </si>
  <si>
    <t>BOURÁNÍ PROPUSTŮ Z TRUB DN DO 800MM
Propust DN 800</t>
  </si>
  <si>
    <t>SO 110</t>
  </si>
  <si>
    <t>Úprava sil. II/101 v ZÚ</t>
  </si>
  <si>
    <t>222,7*0,5=111,350 [A]</t>
  </si>
  <si>
    <t>POPLATKY ZA SKLÁDKU TYP S-IO (INERTNÍ ODPAD)
Vrstvy zpevněné cementem</t>
  </si>
  <si>
    <t>123,3+32,5=155,800 [A]</t>
  </si>
  <si>
    <t>127*0,10*0,03=0,381 [A]</t>
  </si>
  <si>
    <t>493*0,25*0,15=18,488 [A]</t>
  </si>
  <si>
    <t>493*0,75*0,15=55,463 [A]</t>
  </si>
  <si>
    <t>493*0,15=73,950 [A]</t>
  </si>
  <si>
    <t>SEJMUTÍ ORNICE NEBO LESNÍ PŮDY S ODVOZEM DO 3KM
sejmutí humusu v tl. 0,15 m</t>
  </si>
  <si>
    <t>(120+306+198+284)*0,15=136,200 [A]</t>
  </si>
  <si>
    <t>ODKOP PRO SPOD STAVBU SILNIC A ŽELEZNIC TŘ. I, ODVOZ DO 8KM
Odtěžení stávajících krajnic</t>
  </si>
  <si>
    <t>(89+41)*0,25=32,500 [A]</t>
  </si>
  <si>
    <t>493*0,25=123,250 [A]</t>
  </si>
  <si>
    <t xml:space="preserve">VYKOPÁVKY ZE ZEMNÍKŮ A SKLÁDEK TŘ. I, ODVOZ DO 5KM
Dovoz ornice z mezideponie
</t>
  </si>
  <si>
    <t>1036,8*0,15=155,520 [A]</t>
  </si>
  <si>
    <t>1041,0-(222,7*0,5)=929,650 [A]</t>
  </si>
  <si>
    <t>(89+41)*0,15=19,500 [A]</t>
  </si>
  <si>
    <t>222,7+32,5=255,200 [A]</t>
  </si>
  <si>
    <t>(2015,5)*0,50=1 007,750 [A]</t>
  </si>
  <si>
    <t>(15)*2*0,8=24,000 [A]</t>
  </si>
  <si>
    <t>2015,5+267=2 282,500 [A]</t>
  </si>
  <si>
    <t>ÚPRAVA PLÁNĚ BEZ ZHUTNĚNÍ
Plocha ze situace</t>
  </si>
  <si>
    <t>1941,8-460-316=1 165,800 [A]</t>
  </si>
  <si>
    <t>(14,5*2,2+31)*0,10=6,290 [A]</t>
  </si>
  <si>
    <t>PODKLADNÍ A VÝPLŇOVÉ VRSTVY Z KAMENIVA TĚŽENÉHO
Štěrkové lože pod potrubí propustů a zádlažbu z lom. kamene
tl. 0,10 m</t>
  </si>
  <si>
    <t>(16+15)*0,2=6,200 [A]</t>
  </si>
  <si>
    <t>VOZOVKOVÉ VRSTVY Z MATERIÁLŮ STABIL CEMENTEM TŘ I TL DO 100MM
vrstva ze směsi stmelené cementem
SC 0/32 C3/4, tl. 100 mm
dělící ostrůvky</t>
  </si>
  <si>
    <t>VOZOVKOVÉ VRSTVY Z MATERIÁLŮ STABIL CEMENTEM TŘ I TL DO 200MM
vrstva ze směsi stmelené cementem
SC 0/32 C3/4, tl. 200 mm
křižovatková větev + hosp. sjezdy</t>
  </si>
  <si>
    <t>1348,9+106,7=1 455,600 [A]</t>
  </si>
  <si>
    <t>VOZOVKOVÉ VRSTVY ZE ŠTĚRKODRTI TL. DO 150MM
tl. 150 mm, fr. (0-63) (0-32)
křižovatková větev + hosp. sjezdy</t>
  </si>
  <si>
    <t>279,4+24,0=303,400 [A]</t>
  </si>
  <si>
    <t>VOZOVKOVÉ VRSTVY ZE ŠTĚRKODRTI TL. DO 250MM
tl. 250 mm, fr. (0-63) (0-32)
křižovatková větev + hosp. sjezdy</t>
  </si>
  <si>
    <t>1435,3+168,6=1 603,900 [A]</t>
  </si>
  <si>
    <t>129+80+58=267,000 [A]</t>
  </si>
  <si>
    <t>1256,2+98,9=1 355,100 [A]</t>
  </si>
  <si>
    <t>1288,0+101,9=1 389,900 [A]</t>
  </si>
  <si>
    <t>1227+127*2*0,115=1 256,210 [A]</t>
  </si>
  <si>
    <t>ASFALTOVÝ BETON PRO LOŽNÍ VRSTVY MODIFIK ACL 22+, 22S TL. 70MM
hosp. sjezdy</t>
  </si>
  <si>
    <t>97*1,02=98,940 [A]</t>
  </si>
  <si>
    <t>ASFALTOVÝ BETON PRO PODKLADNÍ VRSTVY MODIFIK ACP 16+, 16S TL. 50MM
hosp. sjezdy</t>
  </si>
  <si>
    <t>97*1,05=101,850 [A]</t>
  </si>
  <si>
    <t>ASFALTOVÝ BETON PRO PODKLADNÍ VRSTVY MODIFIK ACP 22+, 22S TL. 80MM
křižovatková větev</t>
  </si>
  <si>
    <t>1227+127*2*0,24=1 287,960 [A]</t>
  </si>
  <si>
    <t>ASFALTOVÝ KOBEREC MASTIXOVÝ SMA 11+, 11S TL. 40MM
hosp. sjezdy</t>
  </si>
  <si>
    <t>1227+127*0,1=1 239,700 [A]</t>
  </si>
  <si>
    <t>DLÁŽDĚNÉ KRYTY Z DROBNÝCH KOSTEK DO LOŽE Z MC
Dlažební kostka drobná D10 - kladecí vrstva suchá cementová malta tl. 50 mm
Dělící ostrůvky</t>
  </si>
  <si>
    <t>32+25=57,000 [A]</t>
  </si>
  <si>
    <t>3,0*14,5=43,500 [A]</t>
  </si>
  <si>
    <t>82458</t>
  </si>
  <si>
    <t>POTRUBÍ Z TRUB ŽELEZOBETONOVÝCH DN DO 600MM
Trubní propust DN 600 - hospodářský sjezd
na vtoku a výtoku šikmá čela</t>
  </si>
  <si>
    <t>OBETONOVÁNÍ POTRUBÍ Z PROSTÉHO BETONU DO C25/30
Beton C25/30 XF1</t>
  </si>
  <si>
    <t>0,8*14,5=11,600 [A]</t>
  </si>
  <si>
    <t>SMĚROVÉ SLOUPKY Z PLAST HMOT VČETNĚ ODRAZNÉHO PÁSKU
Dle situace     15 ks
Označení sjezdů -směrové sloupky červené barvy     2 ks</t>
  </si>
  <si>
    <t>15+2=17,000 [A]</t>
  </si>
  <si>
    <t>PROPUSTY Z TRUB DN 600MM</t>
  </si>
  <si>
    <t>TĚSNĚNÍ DILATAČ SPAR ASF ZÁLIVKOU MODIFIK PRŮŘ DO 600MM2
Ošetření pracovních spár</t>
  </si>
  <si>
    <t>1256,2+1288+98,9+101,9=2 745,000 [A]</t>
  </si>
  <si>
    <t>SO 170, 171</t>
  </si>
  <si>
    <t>Dopravní opatření</t>
  </si>
  <si>
    <t>914171</t>
  </si>
  <si>
    <t>DOPRAVNÍ ZNAČKY ZÁKLADNÍ VELIKOSTI HLINÍKOVÉ FÓLIE TŘ 2 - DODÁVKA A MONTÁŽ
A15 (1+2 ks), A10 (2 ks), C 4a (1 ks), C4b (1 ks)
A 15 3x na retroreflexním žlutozeleném podkladě</t>
  </si>
  <si>
    <t>1+2+2+1+1=7,000 [A]</t>
  </si>
  <si>
    <t>914172</t>
  </si>
  <si>
    <t>DOPRAVNÍ ZNAČKY ZÁKLADNÍ VELIKOSTI HLINÍKOVÉ FÓLIE TŘ 2 - MONTÁŽ S PŘEMÍSTĚNÍM
Napojení křižovatkové větve</t>
  </si>
  <si>
    <t>2+2+1+1=6,000 [A]</t>
  </si>
  <si>
    <t>914173</t>
  </si>
  <si>
    <t>DOPRAVNÍ ZNAČKY ZÁKLADNÍ VELIKOSTI HLINÍKOVÉ FÓLIE TŘ 2 - DEMONTÁŽ
Okružní křižovatka, 2 úseky na sil. II/101</t>
  </si>
  <si>
    <t>1+6+6=13,000 [A]</t>
  </si>
  <si>
    <t>914179</t>
  </si>
  <si>
    <t>DOPRAV ZNAČKY ZÁKL VEL HLINÍK FÓLIE TŘ 2 - NÁJEMNÉ
Předpoklad 30 dní okružní křižovatka, 2x 45 dní na sil. II/101</t>
  </si>
  <si>
    <t xml:space="preserve">KSDEN     </t>
  </si>
  <si>
    <t>1*30+6*45*2=570,000 [A]</t>
  </si>
  <si>
    <t>914471</t>
  </si>
  <si>
    <t>DOPRAVNÍ ZNAČKY 100X150CM HLINÍKOVÉ FÓLIE TŘ 2 - DODÁVKA A MONTÁŽ
Informační tabule o stavebních pracech na sil. II/603 a sil. II/101</t>
  </si>
  <si>
    <t>4+4=8,000 [A]</t>
  </si>
  <si>
    <t>914473</t>
  </si>
  <si>
    <t>DOPRAVNÍ ZNAČKY 100X150CM HLINÍKOVÉ FÓLIE TŘ 2 - DEMONTÁŽ</t>
  </si>
  <si>
    <t>914479</t>
  </si>
  <si>
    <t>DOPRAV ZNAČKY 100X150CM HLINÍK FÓLIE TŘ 2 - NÁJEMNÉ
Předpoklad 30 dní okružní křižovatka, 2x 45 dní na sil. II/101</t>
  </si>
  <si>
    <t>4*30+4*45*2=480,000 [A]</t>
  </si>
  <si>
    <t>915321</t>
  </si>
  <si>
    <t>VODOR DOPRAV ZNAČ Z FÓLIE DOČAS ODSTRANITEL - DOD A POKLÁDKA
2x příčná čára souvislá V5</t>
  </si>
  <si>
    <t>3,5*2*2*0,25=3,500 [A]</t>
  </si>
  <si>
    <t>915322</t>
  </si>
  <si>
    <t>VODOR DOPRAV ZNAČ Z FÓLIE DOČAS ODSTRANITEL - ODSTRANĚNÍ</t>
  </si>
  <si>
    <t>916111</t>
  </si>
  <si>
    <t>DOPRAV SVĚTLO VÝSTRAŽ SAMOSTATNÉ - DOD A MONTÁŽ</t>
  </si>
  <si>
    <t>1+2=3,000 [A]</t>
  </si>
  <si>
    <t>916112</t>
  </si>
  <si>
    <t>DOPRAV SVĚTLO VÝSTRAŽ SAMOSTATNÉ - MONTÁŽ S PŘESUNEM</t>
  </si>
  <si>
    <t>916113</t>
  </si>
  <si>
    <t>DOPRAV SVĚTLO VÝSTRAŽ SAMOSTATNÉ - DEMONTÁŽ</t>
  </si>
  <si>
    <t>1+2+2=5,000 [A]</t>
  </si>
  <si>
    <t>916119</t>
  </si>
  <si>
    <t>DOPRAV SVĚTLO VÝSTRAŽ SAMOSTATNÉ - NÁJEMNÉ
Předpoklad 30 dní okružní křižovatka, 2x 45 dní na sil. II/101</t>
  </si>
  <si>
    <t>1*30+2*45*2=210,000 [A]</t>
  </si>
  <si>
    <t>916121</t>
  </si>
  <si>
    <t>DOPRAV SVĚTLO VÝSTRAŽ SOUPRAVA 3KS - DOD A MONTÁŽ
Příčná uzávěra - světlo 3 ks (souprava)</t>
  </si>
  <si>
    <t>916122</t>
  </si>
  <si>
    <t>DOPRAV SVĚTLO VÝSTRAŽ SOUPRAVA 3KS - MONTÁŽ S PŘESUNEM
2 úseky na sil. II/101</t>
  </si>
  <si>
    <t>916123</t>
  </si>
  <si>
    <t>DOPRAV SVĚTLO VÝSTRAŽ SOUPRAVA 3KS - DEMONTÁŽ</t>
  </si>
  <si>
    <t>916129</t>
  </si>
  <si>
    <t>DOPRAV SVĚTLO VÝSTRAŽ SOUPRAVA 3KS - NÁJEMNÉ
Předpoklad 30 dní okružní křižovatka, 2x 45 dní na sil. II/101</t>
  </si>
  <si>
    <t>916151</t>
  </si>
  <si>
    <t>SEMAFOROVÁ PŘENOSNÁ SOUPRAVA - DOD A MONTÁŽ</t>
  </si>
  <si>
    <t>916152</t>
  </si>
  <si>
    <t>SEMAFOROVÁ PŘENOSNÁ SOUPRAVA - MONTÁŽ S PŘESUNEM
2 úseky na sil. II/101</t>
  </si>
  <si>
    <t>916153</t>
  </si>
  <si>
    <t>SEMAFOROVÁ PŘENOSNÁ SOUPRAVA - DEMONTÁŽ</t>
  </si>
  <si>
    <t>916159</t>
  </si>
  <si>
    <t>SEMAFOROVÁ PŘENOSNÁ SOUPRAVA - NÁJEMNÉ
Předpoklad 2 úseky po 45 dnech</t>
  </si>
  <si>
    <t>2*45=90,000 [A]</t>
  </si>
  <si>
    <t>916321</t>
  </si>
  <si>
    <t>DOPRAVNÍ ZÁBRANY Z2 S FÓLIÍ TŘ 2 - DOD A MONTÁŽ
Příčná uzávěra, doplnění výstražným světlem S7</t>
  </si>
  <si>
    <t>916322</t>
  </si>
  <si>
    <t>DOPRAVNÍ ZÁBRANY Z2 S FÓLIÍ TŘ 2 - MONTÁŽ S PŘESUNEM
2 úseky na sil. II/101</t>
  </si>
  <si>
    <t>916323</t>
  </si>
  <si>
    <t>DOPRAVNÍ ZÁBRANY Z2 S FÓLIÍ TŘ 2 - DEMONTÁŽ</t>
  </si>
  <si>
    <t>916329</t>
  </si>
  <si>
    <t>DOPRAVNÍ ZÁBRANY Z2 S FÓLIÍ TŘ 2 - NÁJEMNÉ
Předpoklad 2 úseky po 45 dnech</t>
  </si>
  <si>
    <t>2*45*2=180,000 [A]</t>
  </si>
  <si>
    <t>916361</t>
  </si>
  <si>
    <t>SMĚROVACÍ DESKY Z4 OBOUSTR S FÓLIÍ TŘ 2 - DOD A MONTÁŽ</t>
  </si>
  <si>
    <t>18+13+3=34,000 [A]</t>
  </si>
  <si>
    <t>916362</t>
  </si>
  <si>
    <t>SMĚROVACÍ DESKY Z4 OBOUSTR S FÓLIÍ TŘ 2 - MONTÁŽ S PŘESUNEM
2. úsek na sil. II/101 - napojení kižovattkové větve</t>
  </si>
  <si>
    <t>916363</t>
  </si>
  <si>
    <t>SMĚROVACÍ DESKY Z4 OBOUSTR S FÓLIÍ TŘ 2 - DEMONTÁŽ</t>
  </si>
  <si>
    <t>18+10+3+13=44,000 [A]</t>
  </si>
  <si>
    <t>916369</t>
  </si>
  <si>
    <t>SMĚROVACÍ DESKY Z4 OBOUSTR S FÓLIÍ TŘ 2 - NÁJEMNÉ
Předpoklad 2 úseky po 45 dnech na sil. II/101 a 30 dní okružní křižovatka</t>
  </si>
  <si>
    <t>(3+13(*30+18*45+10*45=1 740,000 [A]</t>
  </si>
  <si>
    <t>916711</t>
  </si>
  <si>
    <t>UPEVŇOVACÍ KONSTR - PODKLADNÍ DESKA POD 28KG - DOD A MONTÁŽ</t>
  </si>
  <si>
    <t>24+17=41,000 [A]</t>
  </si>
  <si>
    <t>916712</t>
  </si>
  <si>
    <t>UPEVŇOVACÍ KONSTR - PODKLADNÍ DESKA POD 28KG - MONTÁŽ S PŘESUNEM
2. úsek na sil. II/101 - napojení kižovattkové větve</t>
  </si>
  <si>
    <t>916713</t>
  </si>
  <si>
    <t>UPEVŇOVACÍ KONSTR - PODKLADNÍ DESKA POD 28KG - DEMONTÁŽ</t>
  </si>
  <si>
    <t>24+16+17=57,000 [A]</t>
  </si>
  <si>
    <t>UPEVŇOVACÍ KONSTR - PODKLADNÍ DESKA POD 28KG - DEMONTÁŽ
Infornační tabule</t>
  </si>
  <si>
    <t>916719</t>
  </si>
  <si>
    <t>UPEVŇOVACÍ KONSTR - PODKLAD DESKA POD 28KG - NÁJEMNÉ
Předpoklad 2 úseky po 45 dnech na sil. II/101 a 30 dní okružní křižovatka</t>
  </si>
  <si>
    <t>17*30+24*45+16*45+4*30+4*45*2=2 790,000 [A]</t>
  </si>
  <si>
    <t>916731</t>
  </si>
  <si>
    <t>UPEVŇOVACÍ KONSTR - OCEL STOJAN - DOD A MONTÁŽ</t>
  </si>
  <si>
    <t>1+6+4+4=15,000 [A]</t>
  </si>
  <si>
    <t>916732</t>
  </si>
  <si>
    <t>UPEVŇOVACÍ KONSTR - OCEL STOJAN - MONTÁŽ S PŘESUNEM
Napojení křižovatkové větve</t>
  </si>
  <si>
    <t>916733</t>
  </si>
  <si>
    <t>UPEVŇOVACÍ KONSTR - OCEL STOJAN - DEMONTÁŽ
Okružní křižovatka, 2 úseky na sil. II/101</t>
  </si>
  <si>
    <t>1+4+6+6+4=21,000 [A]</t>
  </si>
  <si>
    <t>916739</t>
  </si>
  <si>
    <t>UPEVŇOVACÍ KONSTR - OCEL STOJAN - NÁJEMNÉ
Předpoklad 30 dní okružní křižovatka, 2x 45 dní na sil. II/101</t>
  </si>
  <si>
    <t>(1+4)*30+6*45+6*45+4*90=1 050,000 [A]</t>
  </si>
  <si>
    <t>SO 193</t>
  </si>
  <si>
    <t>Dopravní značení</t>
  </si>
  <si>
    <t>DOPRAVNÍ ZNAČKY ZÁKLADNÍ VELIKOSTI HLINÍKOVÉ FÓLIE TŘ 2 - DODÁVKA A MONTÁŽ
C1, C 2d, C 4a, C 4c, IP 6 (2 ks), IP 10a, IS 3b (4 ks), IS 3c (3 ks), IS 3d (2 ks), IS 4c (2 ks), P1 (4 ks), P 2, P 3, P 4 (4 ks), P6 (4 ks), E 3a</t>
  </si>
  <si>
    <t>1+1+1+1+2+1+4+3+2+2+4+1+1+4+4+1=33,000 [A]</t>
  </si>
  <si>
    <t>DOPRAVNÍ ZNAČKY 100X150CM HLINÍKOVÉ FÓLIE TŘ 2 - DODÁVKA A MONTÁŽ
IP 19 (3 ks)</t>
  </si>
  <si>
    <t>914561</t>
  </si>
  <si>
    <t>DOPRAV ZNAČ VELKOPLOŠ HLINÍK LAMELY FÓLIE TŘ 2 - DOD A MONT
IS 9b (4 ks)</t>
  </si>
  <si>
    <t>2,75*3,5*4=38,500 [A]</t>
  </si>
  <si>
    <t>914771</t>
  </si>
  <si>
    <t>STÁLÁ DOPRAV ZAŘÍZ Z3 HLINÍK S FÓLIÍ TŘ 2 DODÁVKA A MONTÁŽ</t>
  </si>
  <si>
    <t>914911</t>
  </si>
  <si>
    <t>SLOUPKY A STOJKY DOPRAVNÍCH ZNAČEK Z OCEL TRUBEK SE ZABETONOVÁNÍM - DODÁVKA A MONTÁŽ
Sloupek s betonovou patkou</t>
  </si>
  <si>
    <t>914981</t>
  </si>
  <si>
    <t>SLOUPKY A STOJKY DZ Z PŘÍHRAD KONSTR DOD A MONTÁŽ
Velkoplošné značky, 2x betonová patka</t>
  </si>
  <si>
    <t>(3+2)*2=10,000 [A]</t>
  </si>
  <si>
    <t>915111</t>
  </si>
  <si>
    <t>VODOROVNÉ DOPRAVNÍ ZNAČENÍ BARVOU HLADKÉ - DODÁVKA A POKLÁDKA
Barvou na nový kryt
V1a (0,125), V1a (0,25), V2a (3/6/0,125), V2b (3/1,5/0,125), V2b (1,5/1,5/0,25), V4, V5</t>
  </si>
  <si>
    <t>65,63+3,75+2,33+39,58+36,75+148,0+178,25+286,0+3,25=763,540 [A]</t>
  </si>
  <si>
    <t>VODOROVNÉ DOPRAVNÍ ZNAČENÍ BARVOU HLADKÉ - DODÁVKA A POKLÁDKA
Barvou na nový kryt
V9a, V13a</t>
  </si>
  <si>
    <t>22,64+22,99+308,0=353,630 [A]</t>
  </si>
  <si>
    <t>915211</t>
  </si>
  <si>
    <t>VODOROVNÉ DOPRAVNÍ ZNAČENÍ PLASTEM HLADKÉ - DODÁVKA A POKLÁDKA
Definitivní značení
V1a (0,125), V1a (0,25), V2a (3/6/0,125), V2b (3/1,5/0,125), V2b (1,5/1,5/0,25), V4, V5</t>
  </si>
  <si>
    <t>VODOROVNÉ DOPRAVNÍ ZNAČENÍ PLASTEM HLADKÉ - DODÁVKA A POKLÁDKA
Definitivní značení
V9a, V13a</t>
  </si>
  <si>
    <t>SO 340</t>
  </si>
  <si>
    <t>Přeložka přípojky užitkové vody</t>
  </si>
  <si>
    <t>POPLATKY ZA SKLÁDKU
Přebytečná a nevhodná zemina</t>
  </si>
  <si>
    <t>OSTATNÍ POŽADAVKY - VYPRACOVÁNÍ RDS
Realizační dokumentace stavebního objektu
15 hod.</t>
  </si>
  <si>
    <t>VYKOPÁVKY ZE ZEMNÍKŮ A SKLÁDEK TŘ. II, ODVOZ DO 20KM
Natěžení a dovoz vhodného zásypového materiálu - štěrkopísek</t>
  </si>
  <si>
    <t>132735</t>
  </si>
  <si>
    <t>HLOUBENÍ RÝH ŠÍŘ DO 2M PAŽ I NEPAŽ TŘ. I, ODVOZ DO 8KM
Příplatek za ztížení výkopu v blízkosti vedení - 10 m3</t>
  </si>
  <si>
    <t>HLOUBENÍ RÝH ŠÍŘ DO 2M PAŽ I NEPAŽ TŘ. I, ODVOZ DO 8KM
kopané sondy - 2 kusy</t>
  </si>
  <si>
    <t>4*1*2*2=16,000 [A]</t>
  </si>
  <si>
    <t>17481</t>
  </si>
  <si>
    <t>ZÁSYP JAM A RÝH Z NAKUPOVANÝCH MATERIÁLŮ</t>
  </si>
  <si>
    <t>OBSYP POTRUBÍ A OBJEKTŮ Z NAKUPOVANÝCH MATERIÁLŮ
Štěrkopískový obsyp potrubí</t>
  </si>
  <si>
    <t>18214</t>
  </si>
  <si>
    <t>ÚPRAVA POVRCHŮ SROVNÁNÍM ÚZEMÍ V TL DO 0,25M</t>
  </si>
  <si>
    <t>18231</t>
  </si>
  <si>
    <t>ROZPROSTŘENÍ ORNICE V ROVINĚ V TL DO 0,10M
v tlouštce 0,10 m</t>
  </si>
  <si>
    <t>PODKLADNÍ A VÝPLŇOVÉ VRSTVY Z KAMENIVA TĚŽENÉHO
Štěrkopískové lože pod potrubí</t>
  </si>
  <si>
    <t>87315</t>
  </si>
  <si>
    <t>POTRUBÍ Z TRUB PLASTOVÝCH TLAKOVÝCH SVAŘOVANÝCH DN DO 50MM
Potrubí PE 50/4,6</t>
  </si>
  <si>
    <t>POTRUBÍ Z TRUB PLASTOVÝCH TLAKOVÝCH SVAŘOVANÝCH DN DO 50MM
Propoj na stávající vodovod</t>
  </si>
  <si>
    <t xml:space="preserve">KS        </t>
  </si>
  <si>
    <t>87633</t>
  </si>
  <si>
    <t>CHRÁNIČKY Z TRUB PLASTOVÝCH DN DO 150MM
Chránička PE 110/10</t>
  </si>
  <si>
    <t>87644</t>
  </si>
  <si>
    <t>CHRÁNIČKY Z TRUB PLASTOVÝCH DN DO 250MM
Chránička PE 225/20,5 včetně kluzných objímek</t>
  </si>
  <si>
    <t>89917</t>
  </si>
  <si>
    <t>KOVOVÉ DOPLŇKY TRUB VEDENÍ
Orientační tyč v lomovém bodě nebo u hydrantu</t>
  </si>
  <si>
    <t>KOVOVÉ DOPLŇKY TRUB VEDENÍ
Orientační tabulka</t>
  </si>
  <si>
    <t>899308</t>
  </si>
  <si>
    <t>DOPLŇKY NA POTRUBÍ - SIGNALIZAČ VODIČ
Signální vodič Y 2,5 mm2
dodávka + montáž včetně připevnění páskou</t>
  </si>
  <si>
    <t>899309</t>
  </si>
  <si>
    <t>DOPLŇKY NA POTRUBÍ - VÝSTRAŽNÁ FÓLIE
Signální fólie šíře 200 mm</t>
  </si>
  <si>
    <t>DOPLŇKY NA POTRUBÍ - VÝSTRAŽNÁ FÓLIE
Signální fólie šíře 400 mm</t>
  </si>
  <si>
    <t>89941</t>
  </si>
  <si>
    <t>VÝŘEZ, VÝSEK, ÚTES NA POTRUBÍ DN DO 80MM
Výřez na potrubí PE DN 50</t>
  </si>
  <si>
    <t>899611</t>
  </si>
  <si>
    <t>TLAKOVÉ ZKOUŠKY POTRUBÍ DN DO 80MM</t>
  </si>
  <si>
    <t>89971</t>
  </si>
  <si>
    <t xml:space="preserve">PROPLACH A DEZINFEKCE VODOVODNÍHO POTRUBÍ DN DO 80MM
PE 50/4,6
</t>
  </si>
  <si>
    <t>SO 360</t>
  </si>
  <si>
    <t>Dešťová usazovací a retenční nádrž v ZÚ</t>
  </si>
  <si>
    <t>214,64+123,99+20,34=358,970 [A]</t>
  </si>
  <si>
    <t>POPLATKY ZA SKLÁDKU TYP S-IO (INERTNÍ ODPAD)
Vybouraný beton a dlažba</t>
  </si>
  <si>
    <t>02742</t>
  </si>
  <si>
    <t>VSTUPNÍ LÁVKA
Vstupní lávka na odtokový objekt z kompozitu
dl. 4,5 m</t>
  </si>
  <si>
    <t>4,5*1=4,500 [A]</t>
  </si>
  <si>
    <t>OSTATNÍ POŽADAVKY - VYPRACOVÁNÍ RDS
Realizační dokumentace stavebního objektu
100 hod.</t>
  </si>
  <si>
    <t>11514</t>
  </si>
  <si>
    <t>ČERPÁNÍ VODY DO 4000 L/MIN
retenční nádrž + kanalizace</t>
  </si>
  <si>
    <t xml:space="preserve">HOD       </t>
  </si>
  <si>
    <t>100+100+50=250,000 [A]</t>
  </si>
  <si>
    <t>131731</t>
  </si>
  <si>
    <t>HLOUBENÍ JAM ZAPAŽ I NEPAŽ TŘ. I, ODVOZ DO 1KM
sloupky pro vrata</t>
  </si>
  <si>
    <t>2*0,6*0,6*0,8=0,576 [A]</t>
  </si>
  <si>
    <t>131735</t>
  </si>
  <si>
    <t>HLOUBENÍ JAM ZAPAŽ I NEPAŽ TŘ. I, ODVOZ DO 8KM
rozšíření rýhy pro šachtu</t>
  </si>
  <si>
    <t>131736</t>
  </si>
  <si>
    <t>HLOUBENÍ JAM ZAPAŽ I NEPAŽ TŘ. I, ODVOZ DO 12KM
výkop jámy pro nádrž, odtokový a výústní objekt, vtokový objekt, bezpečnostní přeliv</t>
  </si>
  <si>
    <t>383,66+17,58+2,78+13,58+2,45=420,050 [A]</t>
  </si>
  <si>
    <t>HLOUBENÍ RÝH ŠÍŘ DO 2M PAŽ I NEPAŽ TŘ. I, ODVOZ DO 8KM
hloubka do 2,5 m</t>
  </si>
  <si>
    <t>42,27+36,37+16,49=95,130 [A]</t>
  </si>
  <si>
    <t>OBSYP POTRUBÍ A OBJEKTŮ Z NAKUPOVANÝCH MATERIÁLŮ
Štěrkopískový obsyp</t>
  </si>
  <si>
    <t>ÚPRAVA PLÁNĚ SE ZHUTNĚNÍM V HORNINĚ TŘ. I
Dno dešťové a usazovací nádrže
Bezpečnostní přeliv</t>
  </si>
  <si>
    <t>134,55+57,80+12,8=205,150 [A]</t>
  </si>
  <si>
    <t>18215</t>
  </si>
  <si>
    <t>ÚPRAVA POVRCHŮ SROVNÁNÍM ÚZEMÍ V TL DO 0,50M
Svahování</t>
  </si>
  <si>
    <t>123,98+93,31=217,290 [A]</t>
  </si>
  <si>
    <t>ROZPROSTŘENÍ ORNICE VE SVAHU V TL DO 0,15M
zatravňovací tvárnice</t>
  </si>
  <si>
    <t>120,0+90,0=210,000 [A]</t>
  </si>
  <si>
    <t>Základy</t>
  </si>
  <si>
    <t>26A24</t>
  </si>
  <si>
    <t>VRTY PRO SLOUPKY OPLOCENÍ TŘ. TĚŽITELNOSTI II D DO 300MM
50 ks sloupků</t>
  </si>
  <si>
    <t>50*0,6=30,000 [A]</t>
  </si>
  <si>
    <t>272313</t>
  </si>
  <si>
    <t>ZÁKLADY Z PROSTÉHO BETONU DO C16/20
Montáž oplocení - 50 ks sloupků
2x sloupek pro vrata</t>
  </si>
  <si>
    <t>50*(3,14*0,15*0,15)*0,6=2,120 [A]
2*0,6*0,6*0,8=0,576 [B]
Celkem: A+B=2,696 [C]</t>
  </si>
  <si>
    <t>33817A</t>
  </si>
  <si>
    <t>SLOUPKY OHRADNÍ A PLOTOVÉ Z DÍLCŮ KOVOVÝCH KOTVENÉ DO PATEK NEBO BERANĚNÉ
50 ks sloupků - D 40 mm
2x sloupek pro vrata - D 100 mm</t>
  </si>
  <si>
    <t xml:space="preserve">T         </t>
  </si>
  <si>
    <t>(50*2,6*4,25)/1000=0,553 [A]
(2*3,0*14,90)/1000=0,089 [B]
Celkem: A+B=0,642 [C]</t>
  </si>
  <si>
    <t>PODKLADNÍ A VÝPLŇOVÉ VRSTVY Z PROSTÉHO BETONU C25/30
Zádlažba z lomového kamene
podklad pod výústní a vtokové objekty</t>
  </si>
  <si>
    <t>9*0,1+1,75=2,650 [A]</t>
  </si>
  <si>
    <t xml:space="preserve">PODKLADNÍ A VÝPLŇOVÉ VRSTVY Z KAMENIVA TĚŽENÉHO
Podklad opevnění dna a svahů a objekty
zádlažba z lomového kamene
</t>
  </si>
  <si>
    <t>3,96+17,35+9*0,1=22,210 [A]</t>
  </si>
  <si>
    <t>DLAŽBY Z LOMOVÉHO KAMENE NA MC
Opevnění vodoteče</t>
  </si>
  <si>
    <t>9,0*0,25=2,250 [A]</t>
  </si>
  <si>
    <t>46611</t>
  </si>
  <si>
    <t>DLAŽBY VEGETAČNÍ Z DÍLCŮ BETONOVÝCH
Opevnění svahů zatravňovacími panely
bezpečnostní přeliv</t>
  </si>
  <si>
    <t>(110+81+12,8)*0,15=30,570 [A]</t>
  </si>
  <si>
    <t>58300</t>
  </si>
  <si>
    <t>KRYT ZE SINIČNÍCH DÍLCŮ (PANELŮ)
Opevnění dna nádrže silničními panely</t>
  </si>
  <si>
    <t>(115,7+57,8)*0,15=26,025 [A]</t>
  </si>
  <si>
    <t>76792</t>
  </si>
  <si>
    <t>OPLOCENÍ Z DRÁTĚNÉHO PLETIVA POTAŽENÉHO PLASTEM
Výška 1,80 m, délka oplocení 140,5 m</t>
  </si>
  <si>
    <t>140,5*1,8=252,900 [A]</t>
  </si>
  <si>
    <t>76796</t>
  </si>
  <si>
    <t>VRATA A VRÁTKA</t>
  </si>
  <si>
    <t>6*2,0=12,000 [A]</t>
  </si>
  <si>
    <t>87445</t>
  </si>
  <si>
    <t xml:space="preserve">POTRUBÍ Z TRUB PLASTOVÝCH ODPADNÍCH DN DO 300MM
DN 300 - SN 12
</t>
  </si>
  <si>
    <t>87446</t>
  </si>
  <si>
    <t>POTRUBÍ Z TRUB PLASTOVÝCH ODPADNÍCH DN DO 400MM
DN 400 - SN 12</t>
  </si>
  <si>
    <t>891245</t>
  </si>
  <si>
    <t>VENTILY DN DO 300MM
Vírový ventil VLS 1:4
dodávka, montáž +10%</t>
  </si>
  <si>
    <t>894146</t>
  </si>
  <si>
    <t>ŠACHTY KANALIZAČNÍ Z BETON DÍLCŮ NA POTRUBÍ DN DO 400MM
Revizní šachta</t>
  </si>
  <si>
    <t>89551</t>
  </si>
  <si>
    <t>VTOKOVÝ OBJEKT
Vtokový objekt z betonu prostého</t>
  </si>
  <si>
    <t>89552</t>
  </si>
  <si>
    <t>ODTOKOVÝ OBJEKT
Odtokový objekt ze železobetonu s nornou stěnou</t>
  </si>
  <si>
    <t>89711</t>
  </si>
  <si>
    <t>R</t>
  </si>
  <si>
    <t>VÝÚSTNÍ OBJEKT DO VODOTEČE</t>
  </si>
  <si>
    <t>PŘÍKOPOVÉ ŽLABY Z BETON TVÁRNIC ŠÍŘ DO 600MM DO BETONU TL 100MM
žlábek ve dně nádrže</t>
  </si>
  <si>
    <t>18+10=28,000 [A]</t>
  </si>
  <si>
    <t xml:space="preserve">BOURÁNÍ KONSTRUKCÍ Z PROST BETONU S ODVOZEM DO 8KM
Bourání betonu a dlažby
</t>
  </si>
  <si>
    <t>SO 380</t>
  </si>
  <si>
    <t>Úprava systematické trubní drenáže</t>
  </si>
  <si>
    <t>POPLATKY ZA SKLÁDKU TYP S-IO (INERTNÍ ODPAD)
Betonový odpad</t>
  </si>
  <si>
    <t>OSTATNÍ POŽADAVKY - VYPRACOVÁNÍ RDS
Realizační dokumentace stavebního objektu
50 hod.</t>
  </si>
  <si>
    <t>ČERPÁNÍ VODY DO 4000 L/MIN</t>
  </si>
  <si>
    <t>SEJMUTÍ ORNICE NEBO LESNÍ PŮDY S ODVOZEM DO 3KM
Sejmutí humusu v tl. 0,40 m, šířka 3,0 m</t>
  </si>
  <si>
    <t>HLOUBENÍ RÝH ŠÍŘ DO 2M PAŽ I NEPAŽ TŘ. I, ODVOZ DO 8KM
Příplatek za ztížení výkopu v blízkosti vedení - 50 m3</t>
  </si>
  <si>
    <t>1752,65+5,16=1 757,810 [A]</t>
  </si>
  <si>
    <t>HLOUBENÍ RÝH ŠÍŘ DO 2M PAŽ I NEPAŽ TŘ. I, ODVOZ DO 8KM
kopané sondy - 5 kusů</t>
  </si>
  <si>
    <t>1,5*0,8*3,0*5=18,000 [A]</t>
  </si>
  <si>
    <t>18235</t>
  </si>
  <si>
    <t>ROZPROSTŘENÍ ORNICE V ROVINĚ V TL DO 0,50M
V tlouštce 0,40 m</t>
  </si>
  <si>
    <t>1089,71/0,4=2 724,275 [A]</t>
  </si>
  <si>
    <t>PODKLADNÍ A VÝPLŇOVÉ VRSTVY Z PROSTÉHO BETONU C25/30
Zádlažba z lomového kamene
lože pod betonové trouby</t>
  </si>
  <si>
    <t xml:space="preserve">9*0,10=0,900 [A]
7,12=7,120 [B]
Celkem: A+B=8,020 [C]
</t>
  </si>
  <si>
    <t>PODKLADNÍ A VÝPLŇOVÉ VRSTVY Z KAMENIVA TĚŽENÉHO
Štěrkopískové lože
Lože pod zádlažbu z lomového kamene</t>
  </si>
  <si>
    <t>98,02=98,020 [A]     lože pod potrubí
9*0,10=0,900 [B]     lože pod zádlažbu
Celkem: A+B=98,920 [C]</t>
  </si>
  <si>
    <t>9*0,25=2,250 [A]</t>
  </si>
  <si>
    <t>81446</t>
  </si>
  <si>
    <t>POTRUBÍ Z TRUB BETONOVÝCH DN DO 400MM</t>
  </si>
  <si>
    <t>875342</t>
  </si>
  <si>
    <t>POTRUBÍ DREN Z TRUB PLAST DN DO 200MM DĚROVANÝCH
Trouby plastové drenážní DN 200-SN 10</t>
  </si>
  <si>
    <t>89413</t>
  </si>
  <si>
    <t>ŠACHTY KANALIZAČNÍ Z BETON DÍLCŮ NA POTRUBÍ DN DO 200MM
Revizní šachta</t>
  </si>
  <si>
    <t>OBETONOVÁNÍ POTRUBÍ Z PROSTÉHO BETONU DO C25/30</t>
  </si>
  <si>
    <t>966156</t>
  </si>
  <si>
    <t>BOURÁNÍ KONSTRUKCÍ Z PROST BETONU S ODVOZEM DO 12KM
Stávající obetonování potrubí</t>
  </si>
  <si>
    <t>SO 390</t>
  </si>
  <si>
    <t>Zrušení stávající studny</t>
  </si>
  <si>
    <t>POPLATKY ZA SKLÁDKU TYP S-IO (INERTNÍ ODPAD)
Vybourané betonové skruže</t>
  </si>
  <si>
    <t>OSTATNÍ POŽADAVKY - VYPRACOVÁNÍ RDS
Realizační dokumentace stavebního objektu
10 hod.</t>
  </si>
  <si>
    <t>12950</t>
  </si>
  <si>
    <t>ČIŠTĚNÍ NÁDRŽÍ A RYBNÍKŮ OD NÁNOSŮ
Vyčištění studny od nevhodného materiálu</t>
  </si>
  <si>
    <t>13273</t>
  </si>
  <si>
    <t>HLOUBENÍ RÝH ŠÍŘ DO 2M PAŽ I NEPAŽ TŘ. I
Výkop sondy - hloubka do 2,5 m</t>
  </si>
  <si>
    <t>17411</t>
  </si>
  <si>
    <t>ZÁSYP JAM A RÝH ZEMINOU SE ZHUTNĚNÍM</t>
  </si>
  <si>
    <t>ZÁSYP JAM A RÝH Z NAKUPOVANÝCH MATERIÁLŮ
Zásyp studny vhodným materiálem</t>
  </si>
  <si>
    <t>BOURÁNÍ KONSTRUKCÍ Z PROST BETONU S ODVOZEM DO 8KM
Bet.skruže</t>
  </si>
  <si>
    <t>SO 760</t>
  </si>
  <si>
    <t>PH opatření - 1. etapa</t>
  </si>
  <si>
    <t>OSTATNÍ POŽADAVKY - VYPRACOVÁNÍ DOKUMENTACE
Realizační dokumentace</t>
  </si>
  <si>
    <t>224324</t>
  </si>
  <si>
    <t>PILOTY ZE ŽELEZOBETONU C25/30
Beton C 25/30 XC2</t>
  </si>
  <si>
    <t>(18+104+16)*2,16=298,080 [A]</t>
  </si>
  <si>
    <t>224325</t>
  </si>
  <si>
    <t>PILOTY ZE ŽELEZOBETONU C30/37
Hlava piloty Beton C 30/37 XF4</t>
  </si>
  <si>
    <t>138*0,35=48,300 [A]</t>
  </si>
  <si>
    <t>224362</t>
  </si>
  <si>
    <t>VÝZTUŽ PILOT Z OCELI 10216, 11373, 11375
Spirála</t>
  </si>
  <si>
    <t>VÝZTUŽ PILOT Z OCELI 10216, 11373, 11375
Distanční kruhy a výztuhy včetně úpravy hlavy piloty pro kotvení sloupu</t>
  </si>
  <si>
    <t>224365</t>
  </si>
  <si>
    <t>VÝZTUŽ PILOT Z OCELI 10505, B500B</t>
  </si>
  <si>
    <t>264330</t>
  </si>
  <si>
    <t>VRTY PRO PILOTY TŘ. III D DO 800MM</t>
  </si>
  <si>
    <t>(18+104+16)*5=690,000 [A]</t>
  </si>
  <si>
    <t>33712</t>
  </si>
  <si>
    <t>SLOUPKY PROTIHLUKOVÝCH STĚN ZE ŽELEZOBETONOVÝCH DÍLCŮ</t>
  </si>
  <si>
    <t>(18+104+16)*(0,071*5,8)=56,828 [A]</t>
  </si>
  <si>
    <t>347125</t>
  </si>
  <si>
    <t>STĚNY PROTIHLUKOVÉ Z DÍLCŮ ŽELEZOBETON DO C30/37
Sendvičové pohltivé jednostranné panely včetně želbet. soklů a únikových východů (6x vlevo, 1x vpravo)</t>
  </si>
  <si>
    <t>(99+606+88)*5,09=4 036,370 [A]</t>
  </si>
  <si>
    <t>45212</t>
  </si>
  <si>
    <t>PODKLAD KONSTR Z DÍLCŮ ŽELEZOBETON
Maltové lože na pilotách</t>
  </si>
  <si>
    <t>SO 801</t>
  </si>
  <si>
    <t>Vegetační úpravy podél sil. II/101</t>
  </si>
  <si>
    <t>131834</t>
  </si>
  <si>
    <t>HLOUBENÍ JAM ZAPAŽ I NEPAŽ TŘ. II, ODVOZ DO 5KM
hloubení jamek pro patky sloupků - montáž konstrukce</t>
  </si>
  <si>
    <t>262*0,3*0,3*0,6=14,148 [A]</t>
  </si>
  <si>
    <t>ZALOŽENÍ TRÁVNÍKU HYDROOSEVEM NA ORNICI</t>
  </si>
  <si>
    <t>18311</t>
  </si>
  <si>
    <t>A</t>
  </si>
  <si>
    <t>ZALOŽENÍ ZÁHONU PRO VÝSADBU - V ROVINĚ
Keře v záhonech        350 m2
Keře u PHS                393 m2
Stromy - výsadbové mísy       70 m2</t>
  </si>
  <si>
    <t>350+393+70=813,000 [A]</t>
  </si>
  <si>
    <t>B</t>
  </si>
  <si>
    <t xml:space="preserve">ZALOŽENÍ ZÁHONU PRO VÝSADBU - VE SVAHU
Keře                     248 m2
Stromy                    59 m2   </t>
  </si>
  <si>
    <t>248+59=307,000 [A]</t>
  </si>
  <si>
    <t>18331</t>
  </si>
  <si>
    <t>SADOVNICKÉ OBDĚLÁNÍ PŮDY - V ROVINĚ
Záhony - keře v rovině                 743 m2
Stromy - výsadbové mísy                70 m2</t>
  </si>
  <si>
    <t>SADOVNICKÉ OBDĚLÁNÍ PŮDY - VE SVAHU
Nakopání terásek - keře ve svahu          248 m2
Stromy -výsadbové mísy                            59 m2</t>
  </si>
  <si>
    <t>18351</t>
  </si>
  <si>
    <t>CHEMICKÉ ODPLEVELENÍ</t>
  </si>
  <si>
    <t>813+307=1 120,000 [A]</t>
  </si>
  <si>
    <t>18461</t>
  </si>
  <si>
    <t>MULČOVÁNÍ - ROVINA
Mulčování výsadeb mulčovací kůrou v tl. 10-15 cm</t>
  </si>
  <si>
    <t>MULČOVÁNÍ - SVAH
Mulčování výsadek mulčovací kůrou v tl. 10-15 cm</t>
  </si>
  <si>
    <t>18471</t>
  </si>
  <si>
    <t>OŠETŘENÍ DŘEVIN VE SKUPINÁCH - ROVINA
3x keře v záhonech</t>
  </si>
  <si>
    <t>(350+393)*3=2 229,000 [A]</t>
  </si>
  <si>
    <t>OŠETŘENÍ DŘEVIN VE SKUPINÁCH - SVAH
3x keře v nakopaných hrázích, pásy stromů a keřů</t>
  </si>
  <si>
    <t>(248+59)*3=921,000 [A]</t>
  </si>
  <si>
    <t>18472</t>
  </si>
  <si>
    <t>OŠETŘENÍ DŘEVIN SOLITERNÍCH - ROVINA
3x samostatné stromy a keře</t>
  </si>
  <si>
    <t>70*3=210,000 [A]</t>
  </si>
  <si>
    <t>184A1</t>
  </si>
  <si>
    <t>VYSAZOVÁNÍ KEŘŮ LISTNATÝCH S BALEM VČETNĚ VÝKOPU JAMKY - V ROVINĚ
30x30x30 cm, vč. hnojení komp. 2 kg/ks a 3 ks tab. Silvamixu, zalití</t>
  </si>
  <si>
    <t>VYSAZOVÁNÍ KEŘŮ LISTNATÝCH S BALEM VČETNĚ VÝKOPU JAMKY - VE SVAHU
30x30x30 cm, vč. hnojení komp. 2 kg/ks a 3 ks tab. Silvamixu, zalití</t>
  </si>
  <si>
    <t>184B12</t>
  </si>
  <si>
    <t>VYSAZOVÁNÍ STROMŮ LISTNATÝCH S BALEM OBVOD KMENE DO 10CM, VÝŠ DO 1,7M - ROVINA
50x50x50 cm, vč. hnojení komp. 5 kg/ks a 4 ks tab. Silvamixu, zalití, kůlů, chrániček</t>
  </si>
  <si>
    <t>VYSAZOVÁNÍ STROMŮ LISTNATÝCH S BALEM OBVOD KMENE DO 10CM, VÝŠ DO 1,7M - SVAH
50x50x50 cm, vč. hnojení komp. 5 kg/ks a 4 ks tab. Silvamixu, zalití, kůlů, chrániček</t>
  </si>
  <si>
    <t>184D21</t>
  </si>
  <si>
    <t>VYSAZOVÁNÍ STROMŮ JEHLIČNATÝCH V KONTEJNERU VÝŠKY KMENE DO 0,8M - ROVINA
50x50x50 cm, vč. hnojení komp. 5 kg/ks a 4 ks tab. Silvamixu, zalití, kůlů, chrániček</t>
  </si>
  <si>
    <t>VYSAZOVÁNÍ STROMŮ JEHLIČNATÝCH V KONTEJNERU VÝŠKY KMENE DO 0,8M - SVAH
50x50x50 cm, vč. hnojení komp. 5 kg/ks a 4 ks tab. Silvamixu, zalití, kůlů, chrániček</t>
  </si>
  <si>
    <t>18600</t>
  </si>
  <si>
    <t>ZALÉVÁNÍ VODOU
12x, 20 l/strom, 5 l/keř</t>
  </si>
  <si>
    <t>ZÁKLADY Z PROSTÉHO BETONU DO C16/20
Montáž konstrukce</t>
  </si>
  <si>
    <t>SLOUPKY OHRADNÍ A PLOTOVÉ Z DÍLCŮ KOVOVÝCH KOTVENÉ DO PATEK NEBO BERANĚNÉ
Montáž konstrukce pro upevnění popínavých rostlin podél PHS
262 ks sloupků</t>
  </si>
  <si>
    <t>(262*4,5*4,25)/1000=5,011 [A]</t>
  </si>
  <si>
    <t>OPLOCENÍ Z DRÁTĚNÉHO PLETIVA POTAŽENÉHO PLASTEM
Montáž konstrukce pro upevnění popínavých rostlin podél PHS</t>
  </si>
  <si>
    <t>785*4,0=3 140,000 [A]</t>
  </si>
  <si>
    <t>SO 810</t>
  </si>
  <si>
    <t>Příprava ploch</t>
  </si>
  <si>
    <t>11020</t>
  </si>
  <si>
    <t>VŠEOBECNÉ VYKLIZENÍ ZEMĚDĚLSKÝCH PLOCH</t>
  </si>
  <si>
    <t>11090</t>
  </si>
  <si>
    <t>VŠEOBECNÉ VYKLIZENÍ OSTATNÍCH PLOCH</t>
  </si>
  <si>
    <t>111204</t>
  </si>
  <si>
    <t>ODSTRANĚNÍ KŘOVIN S ODVOZEM DO 5KM
množství křovin 477 m2
počet stromů do prům. 100 mm 17 ks</t>
  </si>
  <si>
    <t>477+17=494,000 [A]</t>
  </si>
  <si>
    <t>112014</t>
  </si>
  <si>
    <t>KÁCENÍ STROMŮ D KMENE DO 0,5M S ODSTRANĚNÍM PAŘEZŮ, ODVOZ DO 5KM
vč. zásypu jam po pařezech
průměr do 500 mm            9 ks</t>
  </si>
  <si>
    <t>112024</t>
  </si>
  <si>
    <t>KÁCENÍ STROMŮ D KMENE DO 0,9M S ODSTRANĚNÍM PAŘEZŮ, ODVOZ DO 5KM
vč. zásypu jam po pařezech
průměr do 900 mm            0 ks</t>
  </si>
  <si>
    <t>112044</t>
  </si>
  <si>
    <t>KÁCENÍ STROMŮ D KMENE DO 0,3M S ODSTRANĚNÍM PAŘEZŮ, ODVOZ DO 5KM
vč. zásypu jam po pařezech
průměr do 300 mm            7 ks</t>
  </si>
  <si>
    <t>11231</t>
  </si>
  <si>
    <t>ŠTĚPKOVÁNÍ PAŘEZŮ D DO 0,5M
Průměr do 300 mm       7 ks
Průměr do 500 mm       9 ks</t>
  </si>
  <si>
    <t>7+9=16,000 [A]</t>
  </si>
  <si>
    <t>11232</t>
  </si>
  <si>
    <t>ŠTĚPKOVÁNÍ PAŘEZŮ D DO 0,9M
Průměr do 900 mm          0 ks</t>
  </si>
  <si>
    <t>121101</t>
  </si>
  <si>
    <t>SEJMUTÍ ORNICE NEBO LESNÍ PŮDY S ODVOZEM DO 1KM
Dočasný zábor - ornice, podorničí, drnová vrstva</t>
  </si>
  <si>
    <t>SEJMUTÍ ORNICE NEBO LESNÍ PŮDY S ODVOZEM DO 3KM
Trvalý zábor - ornice, podorničí, drnová vrstva</t>
  </si>
  <si>
    <t>ULOŽENÍ SYPANINY DO NÁSYPŮ A NA SKLÁDKY BEZ ZHUTNĚNÍ
Sejmutá ornice na meziskládku</t>
  </si>
  <si>
    <t xml:space="preserve">ÚPRAVA POVRCHŮ SROVNÁNÍM ÚZEMÍ V TL DO 0,25M
Trvalý zábor            31612 m2
Dočasný zábor        11400 m2 </t>
  </si>
  <si>
    <t>31612+11400=43 012,000 [A]</t>
  </si>
  <si>
    <t>18710</t>
  </si>
  <si>
    <t>OŠETŘENÍ ORNICE NA SKLÁDCE</t>
  </si>
  <si>
    <t>SO 830</t>
  </si>
  <si>
    <t>Technická rekultivace stáv.sil. II/101</t>
  </si>
  <si>
    <t>113334</t>
  </si>
  <si>
    <t>ODSTRAN PODKL ZPEVNĚNÝCH PLOCH S ASFALT POJIVEM, ODVOZ DO 5KM
Sil. II/101 - 630 m2</t>
  </si>
  <si>
    <t>630*0,4=252,000 [A]</t>
  </si>
  <si>
    <t>113724</t>
  </si>
  <si>
    <t>FRÉZOVÁNÍ ZPEVNĚNÝCH PLOCH ASFALTOVÝCH, ODVOZ DO 5KM
vč. uložení v recyklačním středisku
Sil. II/101 - 630 m2</t>
  </si>
  <si>
    <t>630*0,2=126,000 [A]</t>
  </si>
  <si>
    <t>122734</t>
  </si>
  <si>
    <t>ODKOPÁVKY A PROKOPÁVKY OBECNÉ TŘ. I, ODVOZ DO 5KM
Urovnání tělesa rek.silnice po vybourání zpevněných částí komunikace</t>
  </si>
  <si>
    <t>VYKOPÁVKY ZE ZEMNÍKŮ A SKLÁDEK TŘ. I, ODVOZ DO 5KM
Nedostatek násypového  materiálu</t>
  </si>
  <si>
    <t>18230</t>
  </si>
  <si>
    <t>ROZPROSTŘENÍ ORNICE V ROVINĚ
vč. natěžení, naložení a odvozu
tl. 0,20 m</t>
  </si>
  <si>
    <t>1485*0,2=297,000 [A]</t>
  </si>
  <si>
    <t>18241</t>
  </si>
  <si>
    <t>ZALOŽENÍ TRÁVNÍKU RUČNÍM VÝSEVEM</t>
  </si>
  <si>
    <t>OŠETŘOVÁNÍ TRÁVNÍKU</t>
  </si>
  <si>
    <t>SADOVNICKÉ OBDĚLÁNÍ PŮDY</t>
  </si>
  <si>
    <t>SO 831</t>
  </si>
  <si>
    <t>Rekultivace dočasných záborů</t>
  </si>
  <si>
    <t>VŠEOBECNÉ VYKLIZENÍ OSTATNÍCH PLOCH
Dočasný zábor ZPF            11287 m2
Dočasný zábor ost. ploch     1727 m2</t>
  </si>
  <si>
    <t>11287+1727=13 014,000 [A]</t>
  </si>
  <si>
    <t>18090</t>
  </si>
  <si>
    <t>VŠEOBECNÉ ÚPRAVY OSTATNÍCH PLOCH
Prokypření podloží - hloubkové meliorační kypření</t>
  </si>
  <si>
    <t>ÚPRAVA PLÁNĚ BEZ ZHUTNĚNÍ
Urovnání terénu</t>
  </si>
  <si>
    <t>ROZPROSTŘENÍ ORNICE V ROVINĚ</t>
  </si>
  <si>
    <t>11287*0,56=6 320,720 [A]</t>
  </si>
  <si>
    <t>18520</t>
  </si>
  <si>
    <t>BIOLOGICKÁ REKULTIVACE TŘÍLETÁ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</si>
</sst>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"/>
    <numFmt numFmtId="165" formatCode="###\ ###\ ###\ ##0.000"/>
  </numFmts>
  <fonts count="38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vertical="center"/>
      <protection locked="0"/>
    </xf>
    <xf numFmtId="164" fontId="3" fillId="33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G24" sqref="G24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SUM(C11:C24)</f>
        <v>0</v>
      </c>
      <c r="G7" t="s">
        <v>6</v>
      </c>
      <c r="H7">
        <v>15</v>
      </c>
    </row>
    <row r="8" spans="2:8" ht="12.75" customHeight="1">
      <c r="B8" s="3" t="s">
        <v>4</v>
      </c>
      <c r="C8" s="2">
        <f>SUM(E11:E24)</f>
        <v>0</v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6" t="s">
        <v>21</v>
      </c>
      <c r="B11" s="6" t="s">
        <v>22</v>
      </c>
      <c r="C11" s="10">
        <f>'SO 000'!H30</f>
        <v>0</v>
      </c>
      <c r="D11" s="10">
        <f>'SO 000'!P30</f>
        <v>0</v>
      </c>
      <c r="E11" s="10">
        <f aca="true" t="shared" si="0" ref="E11:E24">C11+D11</f>
        <v>0</v>
      </c>
    </row>
    <row r="12" spans="1:5" ht="12.75" customHeight="1">
      <c r="A12" s="6" t="s">
        <v>67</v>
      </c>
      <c r="B12" s="6" t="s">
        <v>68</v>
      </c>
      <c r="C12" s="10">
        <f>'SO 101'!H199</f>
        <v>0</v>
      </c>
      <c r="D12" s="10">
        <f>'SO 101'!P199</f>
        <v>0</v>
      </c>
      <c r="E12" s="10">
        <f t="shared" si="0"/>
        <v>0</v>
      </c>
    </row>
    <row r="13" spans="1:5" ht="12.75" customHeight="1">
      <c r="A13" s="6" t="s">
        <v>316</v>
      </c>
      <c r="B13" s="6" t="s">
        <v>317</v>
      </c>
      <c r="C13" s="10">
        <f>'SO 110'!H134</f>
        <v>0</v>
      </c>
      <c r="D13" s="10">
        <f>'SO 110'!P134</f>
        <v>0</v>
      </c>
      <c r="E13" s="10">
        <f t="shared" si="0"/>
        <v>0</v>
      </c>
    </row>
    <row r="14" spans="1:5" ht="12.75" customHeight="1">
      <c r="A14" s="6" t="s">
        <v>374</v>
      </c>
      <c r="B14" s="6" t="s">
        <v>375</v>
      </c>
      <c r="C14" s="10">
        <f>'SO 170, 171'!H88</f>
        <v>0</v>
      </c>
      <c r="D14" s="10">
        <f>'SO 170, 171'!P88</f>
        <v>0</v>
      </c>
      <c r="E14" s="10">
        <f t="shared" si="0"/>
        <v>0</v>
      </c>
    </row>
    <row r="15" spans="1:5" ht="12.75" customHeight="1">
      <c r="A15" s="6" t="s">
        <v>473</v>
      </c>
      <c r="B15" s="6" t="s">
        <v>474</v>
      </c>
      <c r="C15" s="10">
        <f>'SO 193'!H40</f>
        <v>0</v>
      </c>
      <c r="D15" s="10">
        <f>'SO 193'!P40</f>
        <v>0</v>
      </c>
      <c r="E15" s="10">
        <f t="shared" si="0"/>
        <v>0</v>
      </c>
    </row>
    <row r="16" spans="1:5" ht="12.75" customHeight="1">
      <c r="A16" s="6" t="s">
        <v>496</v>
      </c>
      <c r="B16" s="6" t="s">
        <v>497</v>
      </c>
      <c r="C16" s="10">
        <f>'SO 340'!H55</f>
        <v>0</v>
      </c>
      <c r="D16" s="10">
        <f>'SO 340'!P55</f>
        <v>0</v>
      </c>
      <c r="E16" s="10">
        <f t="shared" si="0"/>
        <v>0</v>
      </c>
    </row>
    <row r="17" spans="1:5" ht="12.75" customHeight="1">
      <c r="A17" s="6" t="s">
        <v>535</v>
      </c>
      <c r="B17" s="6" t="s">
        <v>536</v>
      </c>
      <c r="C17" s="10">
        <f>'SO 360'!H100</f>
        <v>0</v>
      </c>
      <c r="D17" s="10">
        <f>'SO 360'!P100</f>
        <v>0</v>
      </c>
      <c r="E17" s="10">
        <f t="shared" si="0"/>
        <v>0</v>
      </c>
    </row>
    <row r="18" spans="1:5" ht="12.75" customHeight="1">
      <c r="A18" s="6" t="s">
        <v>612</v>
      </c>
      <c r="B18" s="6" t="s">
        <v>613</v>
      </c>
      <c r="C18" s="10">
        <f>'SO 380'!H60</f>
        <v>0</v>
      </c>
      <c r="D18" s="10">
        <f>'SO 380'!P60</f>
        <v>0</v>
      </c>
      <c r="E18" s="10">
        <f t="shared" si="0"/>
        <v>0</v>
      </c>
    </row>
    <row r="19" spans="1:5" ht="12.75" customHeight="1">
      <c r="A19" s="6" t="s">
        <v>639</v>
      </c>
      <c r="B19" s="6" t="s">
        <v>640</v>
      </c>
      <c r="C19" s="10">
        <f>'SO 390'!H37</f>
        <v>0</v>
      </c>
      <c r="D19" s="10">
        <f>'SO 390'!P37</f>
        <v>0</v>
      </c>
      <c r="E19" s="10">
        <f t="shared" si="0"/>
        <v>0</v>
      </c>
    </row>
    <row r="20" spans="1:5" ht="12.75" customHeight="1">
      <c r="A20" s="6" t="s">
        <v>651</v>
      </c>
      <c r="B20" s="6" t="s">
        <v>652</v>
      </c>
      <c r="C20" s="10">
        <f>'SO 760'!H47</f>
        <v>0</v>
      </c>
      <c r="D20" s="10">
        <f>'SO 760'!P47</f>
        <v>0</v>
      </c>
      <c r="E20" s="10">
        <f t="shared" si="0"/>
        <v>0</v>
      </c>
    </row>
    <row r="21" spans="1:5" ht="12.75" customHeight="1">
      <c r="A21" s="6" t="s">
        <v>676</v>
      </c>
      <c r="B21" s="6" t="s">
        <v>677</v>
      </c>
      <c r="C21" s="10">
        <f>'SO 801'!H68</f>
        <v>0</v>
      </c>
      <c r="D21" s="10">
        <f>'SO 801'!P68</f>
        <v>0</v>
      </c>
      <c r="E21" s="10">
        <f t="shared" si="0"/>
        <v>0</v>
      </c>
    </row>
    <row r="22" spans="1:5" ht="12.75" customHeight="1">
      <c r="A22" s="6" t="s">
        <v>722</v>
      </c>
      <c r="B22" s="6" t="s">
        <v>723</v>
      </c>
      <c r="C22" s="10">
        <f>'SO 810'!H39</f>
        <v>0</v>
      </c>
      <c r="D22" s="10">
        <f>'SO 810'!P39</f>
        <v>0</v>
      </c>
      <c r="E22" s="10">
        <f t="shared" si="0"/>
        <v>0</v>
      </c>
    </row>
    <row r="23" spans="1:5" ht="12.75" customHeight="1">
      <c r="A23" s="6" t="s">
        <v>750</v>
      </c>
      <c r="B23" s="6" t="s">
        <v>751</v>
      </c>
      <c r="C23" s="10">
        <f>'SO 830'!H37</f>
        <v>0</v>
      </c>
      <c r="D23" s="10">
        <f>'SO 830'!P37</f>
        <v>0</v>
      </c>
      <c r="E23" s="10">
        <f t="shared" si="0"/>
        <v>0</v>
      </c>
    </row>
    <row r="24" spans="1:5" ht="12.75" customHeight="1">
      <c r="A24" s="6" t="s">
        <v>768</v>
      </c>
      <c r="B24" s="6" t="s">
        <v>769</v>
      </c>
      <c r="C24" s="10">
        <f>'SO 831'!H30</f>
        <v>0</v>
      </c>
      <c r="D24" s="10">
        <f>'SO 831'!P30</f>
        <v>0</v>
      </c>
      <c r="E24" s="10">
        <f t="shared" si="0"/>
        <v>0</v>
      </c>
    </row>
  </sheetData>
  <sheetProtection sheet="1" objects="1" scenarios="1" formatColumns="0"/>
  <hyperlinks>
    <hyperlink ref="A11" location="#'SO 000'!A1" tooltip="Odkaz na stranku objektu [SO 000]" display="SO 000"/>
    <hyperlink ref="A12" location="#'SO 101'!A1" tooltip="Odkaz na stranku objektu [SO 101]" display="SO 101"/>
    <hyperlink ref="A13" location="#'SO 110'!A1" tooltip="Odkaz na stranku objektu [SO 110]" display="SO 110"/>
    <hyperlink ref="A14" location="#'SO 170, 171'!A1" tooltip="Odkaz na stranku objektu [SO 170, 171]" display="SO 170, 171"/>
    <hyperlink ref="A15" location="#'SO 193'!A1" tooltip="Odkaz na stranku objektu [SO 193]" display="SO 193"/>
    <hyperlink ref="A16" location="#'SO 340'!A1" tooltip="Odkaz na stranku objektu [SO 340]" display="SO 340"/>
    <hyperlink ref="A17" location="#'SO 360'!A1" tooltip="Odkaz na stranku objektu [SO 360]" display="SO 360"/>
    <hyperlink ref="A18" location="#'SO 380'!A1" tooltip="Odkaz na stranku objektu [SO 380]" display="SO 380"/>
    <hyperlink ref="A19" location="#'SO 390'!A1" tooltip="Odkaz na stranku objektu [SO 390]" display="SO 390"/>
    <hyperlink ref="A20" location="#'SO 760'!A1" tooltip="Odkaz na stranku objektu [SO 760]" display="SO 760"/>
    <hyperlink ref="A21" location="#'SO 801'!A1" tooltip="Odkaz na stranku objektu [SO 801]" display="SO 801"/>
    <hyperlink ref="A22" location="#'SO 810'!A1" tooltip="Odkaz na stranku objektu [SO 810]" display="SO 810"/>
    <hyperlink ref="A23" location="#'SO 830'!A1" tooltip="Odkaz na stranku objektu [SO 830]" display="SO 830"/>
    <hyperlink ref="A24" location="#'SO 831'!A1" tooltip="Odkaz na stranku objektu [SO 831]" display="SO 831"/>
  </hyperlinks>
  <printOptions/>
  <pageMargins left="0.75" right="0.75" top="1" bottom="1" header="0.5" footer="0.5"/>
  <pageSetup fitToHeight="1" fitToWidth="1" horizontalDpi="300" verticalDpi="3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639</v>
      </c>
      <c r="D5" s="5" t="s">
        <v>640</v>
      </c>
      <c r="E5" s="5"/>
    </row>
    <row r="6" spans="1:5" ht="12.75" customHeight="1">
      <c r="A6" t="s">
        <v>18</v>
      </c>
      <c r="C6" s="5" t="s">
        <v>639</v>
      </c>
      <c r="D6" s="5" t="s">
        <v>640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25.5">
      <c r="A12" s="6">
        <v>1</v>
      </c>
      <c r="B12" s="6" t="s">
        <v>69</v>
      </c>
      <c r="C12" s="6" t="s">
        <v>44</v>
      </c>
      <c r="D12" s="6" t="s">
        <v>498</v>
      </c>
      <c r="E12" s="6" t="s">
        <v>71</v>
      </c>
      <c r="F12" s="8">
        <v>6</v>
      </c>
      <c r="G12" s="11"/>
      <c r="H12" s="10">
        <f>ROUND((G12*F12),2)</f>
        <v>0</v>
      </c>
      <c r="O12">
        <f>rekapitulace!H8</f>
        <v>21</v>
      </c>
      <c r="P12">
        <f>ROUND(O12/100*H12,2)</f>
        <v>0</v>
      </c>
    </row>
    <row r="13" spans="1:16" ht="25.5">
      <c r="A13" s="6">
        <v>2</v>
      </c>
      <c r="B13" s="6" t="s">
        <v>73</v>
      </c>
      <c r="C13" s="6" t="s">
        <v>44</v>
      </c>
      <c r="D13" s="6" t="s">
        <v>641</v>
      </c>
      <c r="E13" s="6" t="s">
        <v>71</v>
      </c>
      <c r="F13" s="8">
        <v>2</v>
      </c>
      <c r="G13" s="11"/>
      <c r="H13" s="10">
        <f>ROUND((G13*F13),2)</f>
        <v>0</v>
      </c>
      <c r="O13">
        <f>rekapitulace!H8</f>
        <v>21</v>
      </c>
      <c r="P13">
        <f>ROUND(O13/100*H13,2)</f>
        <v>0</v>
      </c>
    </row>
    <row r="14" spans="1:16" ht="38.25">
      <c r="A14" s="6">
        <v>3</v>
      </c>
      <c r="B14" s="6" t="s">
        <v>51</v>
      </c>
      <c r="C14" s="6" t="s">
        <v>44</v>
      </c>
      <c r="D14" s="6" t="s">
        <v>642</v>
      </c>
      <c r="E14" s="6" t="s">
        <v>46</v>
      </c>
      <c r="F14" s="8">
        <v>1</v>
      </c>
      <c r="G14" s="11"/>
      <c r="H14" s="10">
        <f>ROUND((G14*F14),2)</f>
        <v>0</v>
      </c>
      <c r="O14">
        <f>rekapitulace!H8</f>
        <v>21</v>
      </c>
      <c r="P14">
        <f>ROUND(O14/100*H14,2)</f>
        <v>0</v>
      </c>
    </row>
    <row r="15" spans="1:16" ht="12.75" customHeight="1">
      <c r="A15" s="12"/>
      <c r="B15" s="12"/>
      <c r="C15" s="12" t="s">
        <v>42</v>
      </c>
      <c r="D15" s="12" t="s">
        <v>41</v>
      </c>
      <c r="E15" s="12"/>
      <c r="F15" s="12"/>
      <c r="G15" s="12"/>
      <c r="H15" s="12">
        <f>SUM(H12:H14)</f>
        <v>0</v>
      </c>
      <c r="P15">
        <f>SUM(P12:P14)</f>
        <v>0</v>
      </c>
    </row>
    <row r="17" spans="1:8" ht="12.75" customHeight="1">
      <c r="A17" s="7"/>
      <c r="B17" s="7"/>
      <c r="C17" s="7" t="s">
        <v>24</v>
      </c>
      <c r="D17" s="7" t="s">
        <v>81</v>
      </c>
      <c r="E17" s="7"/>
      <c r="F17" s="9"/>
      <c r="G17" s="7"/>
      <c r="H17" s="9"/>
    </row>
    <row r="18" spans="1:16" ht="25.5">
      <c r="A18" s="6">
        <v>4</v>
      </c>
      <c r="B18" s="6" t="s">
        <v>643</v>
      </c>
      <c r="C18" s="6" t="s">
        <v>44</v>
      </c>
      <c r="D18" s="6" t="s">
        <v>644</v>
      </c>
      <c r="E18" s="6" t="s">
        <v>71</v>
      </c>
      <c r="F18" s="8">
        <v>2</v>
      </c>
      <c r="G18" s="11"/>
      <c r="H18" s="10">
        <f>ROUND((G18*F18),2)</f>
        <v>0</v>
      </c>
      <c r="O18">
        <f>rekapitulace!H8</f>
        <v>21</v>
      </c>
      <c r="P18">
        <f>ROUND(O18/100*H18,2)</f>
        <v>0</v>
      </c>
    </row>
    <row r="19" spans="1:16" ht="25.5">
      <c r="A19" s="6">
        <v>5</v>
      </c>
      <c r="B19" s="6" t="s">
        <v>645</v>
      </c>
      <c r="C19" s="6" t="s">
        <v>44</v>
      </c>
      <c r="D19" s="6" t="s">
        <v>646</v>
      </c>
      <c r="E19" s="6" t="s">
        <v>71</v>
      </c>
      <c r="F19" s="8">
        <v>10</v>
      </c>
      <c r="G19" s="11"/>
      <c r="H19" s="10">
        <f>ROUND((G19*F19),2)</f>
        <v>0</v>
      </c>
      <c r="O19">
        <f>rekapitulace!H8</f>
        <v>21</v>
      </c>
      <c r="P19">
        <f>ROUND(O19/100*H19,2)</f>
        <v>0</v>
      </c>
    </row>
    <row r="20" spans="1:16" ht="12.75">
      <c r="A20" s="6">
        <v>6</v>
      </c>
      <c r="B20" s="6" t="s">
        <v>647</v>
      </c>
      <c r="C20" s="6" t="s">
        <v>44</v>
      </c>
      <c r="D20" s="6" t="s">
        <v>648</v>
      </c>
      <c r="E20" s="6" t="s">
        <v>71</v>
      </c>
      <c r="F20" s="8">
        <v>10</v>
      </c>
      <c r="G20" s="11"/>
      <c r="H20" s="10">
        <f>ROUND((G20*F20),2)</f>
        <v>0</v>
      </c>
      <c r="O20">
        <f>rekapitulace!H8</f>
        <v>21</v>
      </c>
      <c r="P20">
        <f>ROUND(O20/100*H20,2)</f>
        <v>0</v>
      </c>
    </row>
    <row r="21" spans="1:16" ht="25.5">
      <c r="A21" s="6">
        <v>7</v>
      </c>
      <c r="B21" s="6" t="s">
        <v>505</v>
      </c>
      <c r="C21" s="6" t="s">
        <v>44</v>
      </c>
      <c r="D21" s="6" t="s">
        <v>649</v>
      </c>
      <c r="E21" s="6" t="s">
        <v>71</v>
      </c>
      <c r="F21" s="8">
        <v>4</v>
      </c>
      <c r="G21" s="11"/>
      <c r="H21" s="10">
        <f>ROUND((G21*F21),2)</f>
        <v>0</v>
      </c>
      <c r="O21">
        <f>rekapitulace!H8</f>
        <v>21</v>
      </c>
      <c r="P21">
        <f>ROUND(O21/100*H21,2)</f>
        <v>0</v>
      </c>
    </row>
    <row r="22" spans="1:16" ht="12.75" customHeight="1">
      <c r="A22" s="12"/>
      <c r="B22" s="12"/>
      <c r="C22" s="12" t="s">
        <v>24</v>
      </c>
      <c r="D22" s="12" t="s">
        <v>81</v>
      </c>
      <c r="E22" s="12"/>
      <c r="F22" s="12"/>
      <c r="G22" s="12"/>
      <c r="H22" s="12">
        <f>SUM(H18:H21)</f>
        <v>0</v>
      </c>
      <c r="P22">
        <f>SUM(P18:P21)</f>
        <v>0</v>
      </c>
    </row>
    <row r="24" spans="1:8" ht="12.75" customHeight="1">
      <c r="A24" s="7"/>
      <c r="B24" s="7"/>
      <c r="C24" s="7" t="s">
        <v>253</v>
      </c>
      <c r="D24" s="7" t="s">
        <v>252</v>
      </c>
      <c r="E24" s="7"/>
      <c r="F24" s="9"/>
      <c r="G24" s="7"/>
      <c r="H24" s="9"/>
    </row>
    <row r="25" spans="1:16" ht="25.5">
      <c r="A25" s="6">
        <v>8</v>
      </c>
      <c r="B25" s="6" t="s">
        <v>306</v>
      </c>
      <c r="C25" s="6" t="s">
        <v>44</v>
      </c>
      <c r="D25" s="6" t="s">
        <v>650</v>
      </c>
      <c r="E25" s="6" t="s">
        <v>71</v>
      </c>
      <c r="F25" s="8">
        <v>2</v>
      </c>
      <c r="G25" s="11"/>
      <c r="H25" s="10">
        <f>ROUND((G25*F25),2)</f>
        <v>0</v>
      </c>
      <c r="O25">
        <f>rekapitulace!H8</f>
        <v>21</v>
      </c>
      <c r="P25">
        <f>ROUND(O25/100*H25,2)</f>
        <v>0</v>
      </c>
    </row>
    <row r="26" spans="1:16" ht="12.75" customHeight="1">
      <c r="A26" s="12"/>
      <c r="B26" s="12"/>
      <c r="C26" s="12" t="s">
        <v>253</v>
      </c>
      <c r="D26" s="12" t="s">
        <v>252</v>
      </c>
      <c r="E26" s="12"/>
      <c r="F26" s="12"/>
      <c r="G26" s="12"/>
      <c r="H26" s="12">
        <f>SUM(H25:H25)</f>
        <v>0</v>
      </c>
      <c r="P26">
        <f>SUM(P25:P25)</f>
        <v>0</v>
      </c>
    </row>
    <row r="28" spans="1:16" ht="12.75" customHeight="1">
      <c r="A28" s="12"/>
      <c r="B28" s="12"/>
      <c r="C28" s="12"/>
      <c r="D28" s="12" t="s">
        <v>60</v>
      </c>
      <c r="E28" s="12"/>
      <c r="F28" s="12"/>
      <c r="G28" s="12"/>
      <c r="H28" s="12">
        <f>+H15+H22+H26</f>
        <v>0</v>
      </c>
      <c r="P28">
        <f>+P15+P22+P26</f>
        <v>0</v>
      </c>
    </row>
    <row r="30" spans="1:8" ht="12.75" customHeight="1">
      <c r="A30" s="7" t="s">
        <v>61</v>
      </c>
      <c r="B30" s="7"/>
      <c r="C30" s="7"/>
      <c r="D30" s="7"/>
      <c r="E30" s="7"/>
      <c r="F30" s="7"/>
      <c r="G30" s="7"/>
      <c r="H30" s="7"/>
    </row>
    <row r="31" spans="1:8" ht="12.75" customHeight="1">
      <c r="A31" s="7"/>
      <c r="B31" s="7"/>
      <c r="C31" s="7"/>
      <c r="D31" s="7" t="s">
        <v>62</v>
      </c>
      <c r="E31" s="7"/>
      <c r="F31" s="7"/>
      <c r="G31" s="7"/>
      <c r="H31" s="7"/>
    </row>
    <row r="32" spans="1:16" ht="12.75" customHeight="1">
      <c r="A32" s="12"/>
      <c r="B32" s="12"/>
      <c r="C32" s="12"/>
      <c r="D32" s="12" t="s">
        <v>63</v>
      </c>
      <c r="E32" s="12"/>
      <c r="F32" s="12"/>
      <c r="G32" s="12"/>
      <c r="H32" s="12">
        <v>0</v>
      </c>
      <c r="P32">
        <v>0</v>
      </c>
    </row>
    <row r="33" spans="1:8" ht="12.75" customHeight="1">
      <c r="A33" s="12"/>
      <c r="B33" s="12"/>
      <c r="C33" s="12"/>
      <c r="D33" s="12" t="s">
        <v>64</v>
      </c>
      <c r="E33" s="12"/>
      <c r="F33" s="12"/>
      <c r="G33" s="12"/>
      <c r="H33" s="12"/>
    </row>
    <row r="34" spans="1:16" ht="12.75" customHeight="1">
      <c r="A34" s="12"/>
      <c r="B34" s="12"/>
      <c r="C34" s="12"/>
      <c r="D34" s="12" t="s">
        <v>65</v>
      </c>
      <c r="E34" s="12"/>
      <c r="F34" s="12"/>
      <c r="G34" s="12"/>
      <c r="H34" s="12">
        <v>0</v>
      </c>
      <c r="P34">
        <v>0</v>
      </c>
    </row>
    <row r="35" spans="1:16" ht="12.75" customHeight="1">
      <c r="A35" s="12"/>
      <c r="B35" s="12"/>
      <c r="C35" s="12"/>
      <c r="D35" s="12" t="s">
        <v>66</v>
      </c>
      <c r="E35" s="12"/>
      <c r="F35" s="12"/>
      <c r="G35" s="12"/>
      <c r="H35" s="12">
        <f>H32+H34</f>
        <v>0</v>
      </c>
      <c r="P35">
        <f>P32+P34</f>
        <v>0</v>
      </c>
    </row>
    <row r="37" spans="1:16" ht="12.75" customHeight="1">
      <c r="A37" s="12"/>
      <c r="B37" s="12"/>
      <c r="C37" s="12"/>
      <c r="D37" s="12" t="s">
        <v>66</v>
      </c>
      <c r="E37" s="12"/>
      <c r="F37" s="12"/>
      <c r="G37" s="12"/>
      <c r="H37" s="12">
        <f>H28+H35</f>
        <v>0</v>
      </c>
      <c r="P37">
        <f>P28+P35</f>
        <v>0</v>
      </c>
    </row>
  </sheetData>
  <sheetProtection sheet="1" objects="1" scenarios="1"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fitToHeight="0" fitToWidth="1" horizontalDpi="300" verticalDpi="3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651</v>
      </c>
      <c r="D5" s="5" t="s">
        <v>652</v>
      </c>
      <c r="E5" s="5"/>
    </row>
    <row r="6" spans="1:5" ht="12.75" customHeight="1">
      <c r="A6" t="s">
        <v>18</v>
      </c>
      <c r="C6" s="5" t="s">
        <v>651</v>
      </c>
      <c r="D6" s="5" t="s">
        <v>652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25.5">
      <c r="A12" s="6">
        <v>1</v>
      </c>
      <c r="B12" s="6" t="s">
        <v>49</v>
      </c>
      <c r="C12" s="6" t="s">
        <v>44</v>
      </c>
      <c r="D12" s="6" t="s">
        <v>653</v>
      </c>
      <c r="E12" s="6" t="s">
        <v>46</v>
      </c>
      <c r="F12" s="8">
        <v>1</v>
      </c>
      <c r="G12" s="11"/>
      <c r="H12" s="10">
        <f>ROUND((G12*F12),2)</f>
        <v>0</v>
      </c>
      <c r="O12">
        <f>rekapitulace!H8</f>
        <v>21</v>
      </c>
      <c r="P12">
        <f>ROUND(O12/100*H12,2)</f>
        <v>0</v>
      </c>
    </row>
    <row r="13" spans="1:16" ht="12.75" customHeight="1">
      <c r="A13" s="12"/>
      <c r="B13" s="12"/>
      <c r="C13" s="12" t="s">
        <v>42</v>
      </c>
      <c r="D13" s="12" t="s">
        <v>41</v>
      </c>
      <c r="E13" s="12"/>
      <c r="F13" s="12"/>
      <c r="G13" s="12"/>
      <c r="H13" s="12">
        <f>SUM(H12:H12)</f>
        <v>0</v>
      </c>
      <c r="P13">
        <f>SUM(P12:P12)</f>
        <v>0</v>
      </c>
    </row>
    <row r="15" spans="1:8" ht="12.75" customHeight="1">
      <c r="A15" s="7"/>
      <c r="B15" s="7"/>
      <c r="C15" s="7" t="s">
        <v>34</v>
      </c>
      <c r="D15" s="7" t="s">
        <v>565</v>
      </c>
      <c r="E15" s="7"/>
      <c r="F15" s="9"/>
      <c r="G15" s="7"/>
      <c r="H15" s="9"/>
    </row>
    <row r="16" spans="1:16" ht="25.5">
      <c r="A16" s="6">
        <v>2</v>
      </c>
      <c r="B16" s="6" t="s">
        <v>654</v>
      </c>
      <c r="C16" s="6" t="s">
        <v>44</v>
      </c>
      <c r="D16" s="6" t="s">
        <v>655</v>
      </c>
      <c r="E16" s="6" t="s">
        <v>71</v>
      </c>
      <c r="F16" s="8">
        <v>298.08</v>
      </c>
      <c r="G16" s="11"/>
      <c r="H16" s="10">
        <f>ROUND((G16*F16),2)</f>
        <v>0</v>
      </c>
      <c r="O16">
        <f>rekapitulace!H8</f>
        <v>21</v>
      </c>
      <c r="P16">
        <f>ROUND(O16/100*H16,2)</f>
        <v>0</v>
      </c>
    </row>
    <row r="17" ht="12.75">
      <c r="D17" s="13" t="s">
        <v>656</v>
      </c>
    </row>
    <row r="18" spans="1:16" ht="25.5">
      <c r="A18" s="6">
        <v>3</v>
      </c>
      <c r="B18" s="6" t="s">
        <v>657</v>
      </c>
      <c r="C18" s="6" t="s">
        <v>44</v>
      </c>
      <c r="D18" s="6" t="s">
        <v>658</v>
      </c>
      <c r="E18" s="6" t="s">
        <v>71</v>
      </c>
      <c r="F18" s="8">
        <v>48.3</v>
      </c>
      <c r="G18" s="11"/>
      <c r="H18" s="10">
        <f>ROUND((G18*F18),2)</f>
        <v>0</v>
      </c>
      <c r="O18">
        <f>rekapitulace!H8</f>
        <v>21</v>
      </c>
      <c r="P18">
        <f>ROUND(O18/100*H18,2)</f>
        <v>0</v>
      </c>
    </row>
    <row r="19" ht="12.75">
      <c r="D19" s="13" t="s">
        <v>659</v>
      </c>
    </row>
    <row r="20" spans="1:16" ht="25.5">
      <c r="A20" s="6">
        <v>4</v>
      </c>
      <c r="B20" s="6" t="s">
        <v>660</v>
      </c>
      <c r="C20" s="6" t="s">
        <v>44</v>
      </c>
      <c r="D20" s="6" t="s">
        <v>661</v>
      </c>
      <c r="E20" s="6" t="s">
        <v>574</v>
      </c>
      <c r="F20" s="8">
        <v>4.25</v>
      </c>
      <c r="G20" s="11"/>
      <c r="H20" s="10">
        <f>ROUND((G20*F20),2)</f>
        <v>0</v>
      </c>
      <c r="O20">
        <f>rekapitulace!H8</f>
        <v>21</v>
      </c>
      <c r="P20">
        <f>ROUND(O20/100*H20,2)</f>
        <v>0</v>
      </c>
    </row>
    <row r="21" spans="1:16" ht="25.5">
      <c r="A21" s="6">
        <v>5</v>
      </c>
      <c r="B21" s="6" t="s">
        <v>660</v>
      </c>
      <c r="C21" s="6" t="s">
        <v>24</v>
      </c>
      <c r="D21" s="6" t="s">
        <v>662</v>
      </c>
      <c r="E21" s="6" t="s">
        <v>574</v>
      </c>
      <c r="F21" s="8">
        <v>2.38</v>
      </c>
      <c r="G21" s="11"/>
      <c r="H21" s="10">
        <f>ROUND((G21*F21),2)</f>
        <v>0</v>
      </c>
      <c r="O21">
        <f>rekapitulace!H8</f>
        <v>21</v>
      </c>
      <c r="P21">
        <f>ROUND(O21/100*H21,2)</f>
        <v>0</v>
      </c>
    </row>
    <row r="22" spans="1:16" ht="12.75">
      <c r="A22" s="6">
        <v>6</v>
      </c>
      <c r="B22" s="6" t="s">
        <v>663</v>
      </c>
      <c r="C22" s="6" t="s">
        <v>44</v>
      </c>
      <c r="D22" s="6" t="s">
        <v>664</v>
      </c>
      <c r="E22" s="6" t="s">
        <v>574</v>
      </c>
      <c r="F22" s="8">
        <v>12.68</v>
      </c>
      <c r="G22" s="11"/>
      <c r="H22" s="10">
        <f>ROUND((G22*F22),2)</f>
        <v>0</v>
      </c>
      <c r="O22">
        <f>rekapitulace!H8</f>
        <v>21</v>
      </c>
      <c r="P22">
        <f>ROUND(O22/100*H22,2)</f>
        <v>0</v>
      </c>
    </row>
    <row r="23" spans="1:16" ht="12.75">
      <c r="A23" s="6">
        <v>7</v>
      </c>
      <c r="B23" s="6" t="s">
        <v>665</v>
      </c>
      <c r="C23" s="6" t="s">
        <v>44</v>
      </c>
      <c r="D23" s="6" t="s">
        <v>666</v>
      </c>
      <c r="E23" s="6" t="s">
        <v>101</v>
      </c>
      <c r="F23" s="8">
        <v>690</v>
      </c>
      <c r="G23" s="11"/>
      <c r="H23" s="10">
        <f>ROUND((G23*F23),2)</f>
        <v>0</v>
      </c>
      <c r="O23">
        <f>rekapitulace!H8</f>
        <v>21</v>
      </c>
      <c r="P23">
        <f>ROUND(O23/100*H23,2)</f>
        <v>0</v>
      </c>
    </row>
    <row r="24" ht="12.75">
      <c r="D24" s="13" t="s">
        <v>667</v>
      </c>
    </row>
    <row r="25" spans="1:16" ht="12.75" customHeight="1">
      <c r="A25" s="12"/>
      <c r="B25" s="12"/>
      <c r="C25" s="12" t="s">
        <v>34</v>
      </c>
      <c r="D25" s="12" t="s">
        <v>565</v>
      </c>
      <c r="E25" s="12"/>
      <c r="F25" s="12"/>
      <c r="G25" s="12"/>
      <c r="H25" s="12">
        <f>SUM(H16:H24)</f>
        <v>0</v>
      </c>
      <c r="P25">
        <f>SUM(P16:P24)</f>
        <v>0</v>
      </c>
    </row>
    <row r="27" spans="1:8" ht="12.75" customHeight="1">
      <c r="A27" s="7"/>
      <c r="B27" s="7"/>
      <c r="C27" s="7" t="s">
        <v>35</v>
      </c>
      <c r="D27" s="7" t="s">
        <v>160</v>
      </c>
      <c r="E27" s="7"/>
      <c r="F27" s="9"/>
      <c r="G27" s="7"/>
      <c r="H27" s="9"/>
    </row>
    <row r="28" spans="1:16" ht="12.75">
      <c r="A28" s="6">
        <v>8</v>
      </c>
      <c r="B28" s="6" t="s">
        <v>668</v>
      </c>
      <c r="C28" s="6" t="s">
        <v>44</v>
      </c>
      <c r="D28" s="6" t="s">
        <v>669</v>
      </c>
      <c r="E28" s="6" t="s">
        <v>71</v>
      </c>
      <c r="F28" s="8">
        <v>56.828</v>
      </c>
      <c r="G28" s="11"/>
      <c r="H28" s="10">
        <f>ROUND((G28*F28),2)</f>
        <v>0</v>
      </c>
      <c r="O28">
        <f>rekapitulace!H8</f>
        <v>21</v>
      </c>
      <c r="P28">
        <f>ROUND(O28/100*H28,2)</f>
        <v>0</v>
      </c>
    </row>
    <row r="29" ht="12.75">
      <c r="D29" s="13" t="s">
        <v>670</v>
      </c>
    </row>
    <row r="30" spans="1:16" ht="38.25">
      <c r="A30" s="6">
        <v>9</v>
      </c>
      <c r="B30" s="6" t="s">
        <v>671</v>
      </c>
      <c r="C30" s="6" t="s">
        <v>44</v>
      </c>
      <c r="D30" s="6" t="s">
        <v>672</v>
      </c>
      <c r="E30" s="6" t="s">
        <v>89</v>
      </c>
      <c r="F30" s="8">
        <v>4036.37</v>
      </c>
      <c r="G30" s="11"/>
      <c r="H30" s="10">
        <f>ROUND((G30*F30),2)</f>
        <v>0</v>
      </c>
      <c r="O30">
        <f>rekapitulace!H8</f>
        <v>21</v>
      </c>
      <c r="P30">
        <f>ROUND(O30/100*H30,2)</f>
        <v>0</v>
      </c>
    </row>
    <row r="31" ht="12.75">
      <c r="D31" s="13" t="s">
        <v>673</v>
      </c>
    </row>
    <row r="32" spans="1:16" ht="12.75" customHeight="1">
      <c r="A32" s="12"/>
      <c r="B32" s="12"/>
      <c r="C32" s="12" t="s">
        <v>35</v>
      </c>
      <c r="D32" s="12" t="s">
        <v>160</v>
      </c>
      <c r="E32" s="12"/>
      <c r="F32" s="12"/>
      <c r="G32" s="12"/>
      <c r="H32" s="12">
        <f>SUM(H28:H31)</f>
        <v>0</v>
      </c>
      <c r="P32">
        <f>SUM(P28:P31)</f>
        <v>0</v>
      </c>
    </row>
    <row r="34" spans="1:8" ht="12.75" customHeight="1">
      <c r="A34" s="7"/>
      <c r="B34" s="7"/>
      <c r="C34" s="7" t="s">
        <v>36</v>
      </c>
      <c r="D34" s="7" t="s">
        <v>170</v>
      </c>
      <c r="E34" s="7"/>
      <c r="F34" s="9"/>
      <c r="G34" s="7"/>
      <c r="H34" s="9"/>
    </row>
    <row r="35" spans="1:16" ht="25.5">
      <c r="A35" s="6">
        <v>10</v>
      </c>
      <c r="B35" s="6" t="s">
        <v>674</v>
      </c>
      <c r="C35" s="6" t="s">
        <v>44</v>
      </c>
      <c r="D35" s="6" t="s">
        <v>675</v>
      </c>
      <c r="E35" s="6" t="s">
        <v>71</v>
      </c>
      <c r="F35" s="8">
        <v>1.73</v>
      </c>
      <c r="G35" s="11"/>
      <c r="H35" s="10">
        <f>ROUND((G35*F35),2)</f>
        <v>0</v>
      </c>
      <c r="O35">
        <f>rekapitulace!H8</f>
        <v>21</v>
      </c>
      <c r="P35">
        <f>ROUND(O35/100*H35,2)</f>
        <v>0</v>
      </c>
    </row>
    <row r="36" spans="1:16" ht="12.75" customHeight="1">
      <c r="A36" s="12"/>
      <c r="B36" s="12"/>
      <c r="C36" s="12" t="s">
        <v>36</v>
      </c>
      <c r="D36" s="12" t="s">
        <v>170</v>
      </c>
      <c r="E36" s="12"/>
      <c r="F36" s="12"/>
      <c r="G36" s="12"/>
      <c r="H36" s="12">
        <f>SUM(H35:H35)</f>
        <v>0</v>
      </c>
      <c r="P36">
        <f>SUM(P35:P35)</f>
        <v>0</v>
      </c>
    </row>
    <row r="38" spans="1:16" ht="12.75" customHeight="1">
      <c r="A38" s="12"/>
      <c r="B38" s="12"/>
      <c r="C38" s="12"/>
      <c r="D38" s="12" t="s">
        <v>60</v>
      </c>
      <c r="E38" s="12"/>
      <c r="F38" s="12"/>
      <c r="G38" s="12"/>
      <c r="H38" s="12">
        <f>+H13+H25+H32+H36</f>
        <v>0</v>
      </c>
      <c r="P38">
        <f>+P13+P25+P32+P36</f>
        <v>0</v>
      </c>
    </row>
    <row r="40" spans="1:8" ht="12.75" customHeight="1">
      <c r="A40" s="7" t="s">
        <v>61</v>
      </c>
      <c r="B40" s="7"/>
      <c r="C40" s="7"/>
      <c r="D40" s="7"/>
      <c r="E40" s="7"/>
      <c r="F40" s="7"/>
      <c r="G40" s="7"/>
      <c r="H40" s="7"/>
    </row>
    <row r="41" spans="1:8" ht="12.75" customHeight="1">
      <c r="A41" s="7"/>
      <c r="B41" s="7"/>
      <c r="C41" s="7"/>
      <c r="D41" s="7" t="s">
        <v>62</v>
      </c>
      <c r="E41" s="7"/>
      <c r="F41" s="7"/>
      <c r="G41" s="7"/>
      <c r="H41" s="7"/>
    </row>
    <row r="42" spans="1:16" ht="12.75" customHeight="1">
      <c r="A42" s="12"/>
      <c r="B42" s="12"/>
      <c r="C42" s="12"/>
      <c r="D42" s="12" t="s">
        <v>63</v>
      </c>
      <c r="E42" s="12"/>
      <c r="F42" s="12"/>
      <c r="G42" s="12"/>
      <c r="H42" s="12">
        <v>0</v>
      </c>
      <c r="P42">
        <v>0</v>
      </c>
    </row>
    <row r="43" spans="1:8" ht="12.75" customHeight="1">
      <c r="A43" s="12"/>
      <c r="B43" s="12"/>
      <c r="C43" s="12"/>
      <c r="D43" s="12" t="s">
        <v>64</v>
      </c>
      <c r="E43" s="12"/>
      <c r="F43" s="12"/>
      <c r="G43" s="12"/>
      <c r="H43" s="12"/>
    </row>
    <row r="44" spans="1:16" ht="12.75" customHeight="1">
      <c r="A44" s="12"/>
      <c r="B44" s="12"/>
      <c r="C44" s="12"/>
      <c r="D44" s="12" t="s">
        <v>65</v>
      </c>
      <c r="E44" s="12"/>
      <c r="F44" s="12"/>
      <c r="G44" s="12"/>
      <c r="H44" s="12">
        <v>0</v>
      </c>
      <c r="P44">
        <v>0</v>
      </c>
    </row>
    <row r="45" spans="1:16" ht="12.75" customHeight="1">
      <c r="A45" s="12"/>
      <c r="B45" s="12"/>
      <c r="C45" s="12"/>
      <c r="D45" s="12" t="s">
        <v>66</v>
      </c>
      <c r="E45" s="12"/>
      <c r="F45" s="12"/>
      <c r="G45" s="12"/>
      <c r="H45" s="12">
        <f>H42+H44</f>
        <v>0</v>
      </c>
      <c r="P45">
        <f>P42+P44</f>
        <v>0</v>
      </c>
    </row>
    <row r="47" spans="1:16" ht="12.75" customHeight="1">
      <c r="A47" s="12"/>
      <c r="B47" s="12"/>
      <c r="C47" s="12"/>
      <c r="D47" s="12" t="s">
        <v>66</v>
      </c>
      <c r="E47" s="12"/>
      <c r="F47" s="12"/>
      <c r="G47" s="12"/>
      <c r="H47" s="12">
        <f>H38+H45</f>
        <v>0</v>
      </c>
      <c r="P47">
        <f>P38+P45</f>
        <v>0</v>
      </c>
    </row>
  </sheetData>
  <sheetProtection sheet="1" objects="1" scenarios="1"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fitToHeight="0" fitToWidth="1" horizontalDpi="300" verticalDpi="3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676</v>
      </c>
      <c r="D5" s="5" t="s">
        <v>677</v>
      </c>
      <c r="E5" s="5"/>
    </row>
    <row r="6" spans="1:5" ht="12.75" customHeight="1">
      <c r="A6" t="s">
        <v>18</v>
      </c>
      <c r="C6" s="5" t="s">
        <v>676</v>
      </c>
      <c r="D6" s="5" t="s">
        <v>677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24</v>
      </c>
      <c r="D11" s="7" t="s">
        <v>81</v>
      </c>
      <c r="E11" s="7"/>
      <c r="F11" s="9"/>
      <c r="G11" s="7"/>
      <c r="H11" s="9"/>
    </row>
    <row r="12" spans="1:16" ht="25.5">
      <c r="A12" s="6">
        <v>1</v>
      </c>
      <c r="B12" s="6" t="s">
        <v>678</v>
      </c>
      <c r="C12" s="6" t="s">
        <v>44</v>
      </c>
      <c r="D12" s="6" t="s">
        <v>679</v>
      </c>
      <c r="E12" s="6" t="s">
        <v>71</v>
      </c>
      <c r="F12" s="8">
        <v>14.148</v>
      </c>
      <c r="G12" s="11"/>
      <c r="H12" s="10">
        <f>ROUND((G12*F12),2)</f>
        <v>0</v>
      </c>
      <c r="O12">
        <f>rekapitulace!H8</f>
        <v>21</v>
      </c>
      <c r="P12">
        <f>ROUND(O12/100*H12,2)</f>
        <v>0</v>
      </c>
    </row>
    <row r="13" ht="12.75">
      <c r="D13" s="13" t="s">
        <v>680</v>
      </c>
    </row>
    <row r="14" spans="1:16" ht="12.75">
      <c r="A14" s="6">
        <v>2</v>
      </c>
      <c r="B14" s="6" t="s">
        <v>155</v>
      </c>
      <c r="C14" s="6" t="s">
        <v>44</v>
      </c>
      <c r="D14" s="6" t="s">
        <v>681</v>
      </c>
      <c r="E14" s="6" t="s">
        <v>89</v>
      </c>
      <c r="F14" s="8">
        <v>0</v>
      </c>
      <c r="G14" s="11"/>
      <c r="H14" s="10">
        <f>ROUND((G14*F14),2)</f>
        <v>0</v>
      </c>
      <c r="O14">
        <f>rekapitulace!H8</f>
        <v>21</v>
      </c>
      <c r="P14">
        <f>ROUND(O14/100*H14,2)</f>
        <v>0</v>
      </c>
    </row>
    <row r="15" spans="1:16" ht="51">
      <c r="A15" s="6">
        <v>3</v>
      </c>
      <c r="B15" s="6" t="s">
        <v>682</v>
      </c>
      <c r="C15" s="6" t="s">
        <v>683</v>
      </c>
      <c r="D15" s="6" t="s">
        <v>684</v>
      </c>
      <c r="E15" s="6" t="s">
        <v>89</v>
      </c>
      <c r="F15" s="8">
        <v>813</v>
      </c>
      <c r="G15" s="11"/>
      <c r="H15" s="10">
        <f>ROUND((G15*F15),2)</f>
        <v>0</v>
      </c>
      <c r="O15">
        <f>rekapitulace!H8</f>
        <v>21</v>
      </c>
      <c r="P15">
        <f>ROUND(O15/100*H15,2)</f>
        <v>0</v>
      </c>
    </row>
    <row r="16" ht="12.75">
      <c r="D16" s="13" t="s">
        <v>685</v>
      </c>
    </row>
    <row r="17" spans="1:16" ht="38.25">
      <c r="A17" s="6">
        <v>4</v>
      </c>
      <c r="B17" s="6" t="s">
        <v>682</v>
      </c>
      <c r="C17" s="6" t="s">
        <v>686</v>
      </c>
      <c r="D17" s="6" t="s">
        <v>687</v>
      </c>
      <c r="E17" s="6" t="s">
        <v>89</v>
      </c>
      <c r="F17" s="8">
        <v>307</v>
      </c>
      <c r="G17" s="11"/>
      <c r="H17" s="10">
        <f>ROUND((G17*F17),2)</f>
        <v>0</v>
      </c>
      <c r="O17">
        <f>rekapitulace!H8</f>
        <v>21</v>
      </c>
      <c r="P17">
        <f>ROUND(O17/100*H17,2)</f>
        <v>0</v>
      </c>
    </row>
    <row r="18" ht="12.75">
      <c r="D18" s="13" t="s">
        <v>688</v>
      </c>
    </row>
    <row r="19" spans="1:16" ht="38.25">
      <c r="A19" s="6">
        <v>5</v>
      </c>
      <c r="B19" s="6" t="s">
        <v>689</v>
      </c>
      <c r="C19" s="6" t="s">
        <v>683</v>
      </c>
      <c r="D19" s="6" t="s">
        <v>690</v>
      </c>
      <c r="E19" s="6" t="s">
        <v>89</v>
      </c>
      <c r="F19" s="8">
        <v>813</v>
      </c>
      <c r="G19" s="11"/>
      <c r="H19" s="10">
        <f>ROUND((G19*F19),2)</f>
        <v>0</v>
      </c>
      <c r="O19">
        <f>rekapitulace!H8</f>
        <v>21</v>
      </c>
      <c r="P19">
        <f>ROUND(O19/100*H19,2)</f>
        <v>0</v>
      </c>
    </row>
    <row r="20" ht="12.75">
      <c r="D20" s="13" t="s">
        <v>685</v>
      </c>
    </row>
    <row r="21" spans="1:16" ht="38.25">
      <c r="A21" s="6">
        <v>6</v>
      </c>
      <c r="B21" s="6" t="s">
        <v>689</v>
      </c>
      <c r="C21" s="6" t="s">
        <v>686</v>
      </c>
      <c r="D21" s="6" t="s">
        <v>691</v>
      </c>
      <c r="E21" s="6" t="s">
        <v>89</v>
      </c>
      <c r="F21" s="8">
        <v>307</v>
      </c>
      <c r="G21" s="11"/>
      <c r="H21" s="10">
        <f>ROUND((G21*F21),2)</f>
        <v>0</v>
      </c>
      <c r="O21">
        <f>rekapitulace!H8</f>
        <v>21</v>
      </c>
      <c r="P21">
        <f>ROUND(O21/100*H21,2)</f>
        <v>0</v>
      </c>
    </row>
    <row r="22" ht="12.75">
      <c r="D22" s="13" t="s">
        <v>688</v>
      </c>
    </row>
    <row r="23" spans="1:16" ht="12.75">
      <c r="A23" s="6">
        <v>7</v>
      </c>
      <c r="B23" s="6" t="s">
        <v>692</v>
      </c>
      <c r="C23" s="6" t="s">
        <v>44</v>
      </c>
      <c r="D23" s="6" t="s">
        <v>693</v>
      </c>
      <c r="E23" s="6" t="s">
        <v>89</v>
      </c>
      <c r="F23" s="8">
        <v>1120</v>
      </c>
      <c r="G23" s="11"/>
      <c r="H23" s="10">
        <f>ROUND((G23*F23),2)</f>
        <v>0</v>
      </c>
      <c r="O23">
        <f>rekapitulace!H8</f>
        <v>21</v>
      </c>
      <c r="P23">
        <f>ROUND(O23/100*H23,2)</f>
        <v>0</v>
      </c>
    </row>
    <row r="24" ht="12.75">
      <c r="D24" s="13" t="s">
        <v>694</v>
      </c>
    </row>
    <row r="25" spans="1:16" ht="25.5">
      <c r="A25" s="6">
        <v>8</v>
      </c>
      <c r="B25" s="6" t="s">
        <v>695</v>
      </c>
      <c r="C25" s="6" t="s">
        <v>683</v>
      </c>
      <c r="D25" s="6" t="s">
        <v>696</v>
      </c>
      <c r="E25" s="6" t="s">
        <v>89</v>
      </c>
      <c r="F25" s="8">
        <v>813</v>
      </c>
      <c r="G25" s="11"/>
      <c r="H25" s="10">
        <f>ROUND((G25*F25),2)</f>
        <v>0</v>
      </c>
      <c r="O25">
        <f>rekapitulace!H8</f>
        <v>21</v>
      </c>
      <c r="P25">
        <f>ROUND(O25/100*H25,2)</f>
        <v>0</v>
      </c>
    </row>
    <row r="26" ht="12.75">
      <c r="D26" s="13" t="s">
        <v>685</v>
      </c>
    </row>
    <row r="27" spans="1:16" ht="25.5">
      <c r="A27" s="6">
        <v>9</v>
      </c>
      <c r="B27" s="6" t="s">
        <v>695</v>
      </c>
      <c r="C27" s="6" t="s">
        <v>686</v>
      </c>
      <c r="D27" s="6" t="s">
        <v>697</v>
      </c>
      <c r="E27" s="6" t="s">
        <v>89</v>
      </c>
      <c r="F27" s="8">
        <v>307</v>
      </c>
      <c r="G27" s="11"/>
      <c r="H27" s="10">
        <f>ROUND((G27*F27),2)</f>
        <v>0</v>
      </c>
      <c r="O27">
        <f>rekapitulace!H8</f>
        <v>21</v>
      </c>
      <c r="P27">
        <f>ROUND(O27/100*H27,2)</f>
        <v>0</v>
      </c>
    </row>
    <row r="28" ht="12.75">
      <c r="D28" s="13" t="s">
        <v>688</v>
      </c>
    </row>
    <row r="29" spans="1:16" ht="25.5">
      <c r="A29" s="6">
        <v>10</v>
      </c>
      <c r="B29" s="6" t="s">
        <v>698</v>
      </c>
      <c r="C29" s="6" t="s">
        <v>683</v>
      </c>
      <c r="D29" s="6" t="s">
        <v>699</v>
      </c>
      <c r="E29" s="6" t="s">
        <v>89</v>
      </c>
      <c r="F29" s="8">
        <v>2229</v>
      </c>
      <c r="G29" s="11"/>
      <c r="H29" s="10">
        <f>ROUND((G29*F29),2)</f>
        <v>0</v>
      </c>
      <c r="O29">
        <f>rekapitulace!H8</f>
        <v>21</v>
      </c>
      <c r="P29">
        <f>ROUND(O29/100*H29,2)</f>
        <v>0</v>
      </c>
    </row>
    <row r="30" ht="12.75">
      <c r="D30" s="13" t="s">
        <v>700</v>
      </c>
    </row>
    <row r="31" spans="1:16" ht="25.5">
      <c r="A31" s="6">
        <v>11</v>
      </c>
      <c r="B31" s="6" t="s">
        <v>698</v>
      </c>
      <c r="C31" s="6" t="s">
        <v>686</v>
      </c>
      <c r="D31" s="6" t="s">
        <v>701</v>
      </c>
      <c r="E31" s="6" t="s">
        <v>89</v>
      </c>
      <c r="F31" s="8">
        <v>921</v>
      </c>
      <c r="G31" s="11"/>
      <c r="H31" s="10">
        <f>ROUND((G31*F31),2)</f>
        <v>0</v>
      </c>
      <c r="O31">
        <f>rekapitulace!H8</f>
        <v>21</v>
      </c>
      <c r="P31">
        <f>ROUND(O31/100*H31,2)</f>
        <v>0</v>
      </c>
    </row>
    <row r="32" ht="12.75">
      <c r="D32" s="13" t="s">
        <v>702</v>
      </c>
    </row>
    <row r="33" spans="1:16" ht="25.5">
      <c r="A33" s="6">
        <v>12</v>
      </c>
      <c r="B33" s="6" t="s">
        <v>703</v>
      </c>
      <c r="C33" s="6" t="s">
        <v>44</v>
      </c>
      <c r="D33" s="6" t="s">
        <v>704</v>
      </c>
      <c r="E33" s="6" t="s">
        <v>57</v>
      </c>
      <c r="F33" s="8">
        <v>210</v>
      </c>
      <c r="G33" s="11"/>
      <c r="H33" s="10">
        <f>ROUND((G33*F33),2)</f>
        <v>0</v>
      </c>
      <c r="O33">
        <f>rekapitulace!H8</f>
        <v>21</v>
      </c>
      <c r="P33">
        <f>ROUND(O33/100*H33,2)</f>
        <v>0</v>
      </c>
    </row>
    <row r="34" ht="12.75">
      <c r="D34" s="13" t="s">
        <v>705</v>
      </c>
    </row>
    <row r="35" spans="1:16" ht="25.5">
      <c r="A35" s="6">
        <v>13</v>
      </c>
      <c r="B35" s="6" t="s">
        <v>706</v>
      </c>
      <c r="C35" s="6" t="s">
        <v>683</v>
      </c>
      <c r="D35" s="6" t="s">
        <v>707</v>
      </c>
      <c r="E35" s="6" t="s">
        <v>57</v>
      </c>
      <c r="F35" s="8">
        <v>1135</v>
      </c>
      <c r="G35" s="11"/>
      <c r="H35" s="10">
        <f aca="true" t="shared" si="0" ref="H35:H41">ROUND((G35*F35),2)</f>
        <v>0</v>
      </c>
      <c r="O35">
        <f>rekapitulace!H8</f>
        <v>21</v>
      </c>
      <c r="P35">
        <f aca="true" t="shared" si="1" ref="P35:P41">ROUND(O35/100*H35,2)</f>
        <v>0</v>
      </c>
    </row>
    <row r="36" spans="1:16" ht="38.25">
      <c r="A36" s="6">
        <v>14</v>
      </c>
      <c r="B36" s="6" t="s">
        <v>706</v>
      </c>
      <c r="C36" s="6" t="s">
        <v>686</v>
      </c>
      <c r="D36" s="6" t="s">
        <v>708</v>
      </c>
      <c r="E36" s="6" t="s">
        <v>57</v>
      </c>
      <c r="F36" s="8">
        <v>620</v>
      </c>
      <c r="G36" s="11"/>
      <c r="H36" s="10">
        <f t="shared" si="0"/>
        <v>0</v>
      </c>
      <c r="O36">
        <f>rekapitulace!H8</f>
        <v>21</v>
      </c>
      <c r="P36">
        <f t="shared" si="1"/>
        <v>0</v>
      </c>
    </row>
    <row r="37" spans="1:16" ht="38.25">
      <c r="A37" s="6">
        <v>15</v>
      </c>
      <c r="B37" s="6" t="s">
        <v>709</v>
      </c>
      <c r="C37" s="6" t="s">
        <v>683</v>
      </c>
      <c r="D37" s="6" t="s">
        <v>710</v>
      </c>
      <c r="E37" s="6" t="s">
        <v>57</v>
      </c>
      <c r="F37" s="8">
        <v>55</v>
      </c>
      <c r="G37" s="11"/>
      <c r="H37" s="10">
        <f t="shared" si="0"/>
        <v>0</v>
      </c>
      <c r="O37">
        <f>rekapitulace!H8</f>
        <v>21</v>
      </c>
      <c r="P37">
        <f t="shared" si="1"/>
        <v>0</v>
      </c>
    </row>
    <row r="38" spans="1:16" ht="38.25">
      <c r="A38" s="6">
        <v>16</v>
      </c>
      <c r="B38" s="6" t="s">
        <v>709</v>
      </c>
      <c r="C38" s="6" t="s">
        <v>686</v>
      </c>
      <c r="D38" s="6" t="s">
        <v>711</v>
      </c>
      <c r="E38" s="6" t="s">
        <v>57</v>
      </c>
      <c r="F38" s="8">
        <v>49</v>
      </c>
      <c r="G38" s="11"/>
      <c r="H38" s="10">
        <f t="shared" si="0"/>
        <v>0</v>
      </c>
      <c r="O38">
        <f>rekapitulace!H8</f>
        <v>21</v>
      </c>
      <c r="P38">
        <f t="shared" si="1"/>
        <v>0</v>
      </c>
    </row>
    <row r="39" spans="1:16" ht="38.25">
      <c r="A39" s="6">
        <v>17</v>
      </c>
      <c r="B39" s="6" t="s">
        <v>712</v>
      </c>
      <c r="C39" s="6" t="s">
        <v>683</v>
      </c>
      <c r="D39" s="6" t="s">
        <v>713</v>
      </c>
      <c r="E39" s="6" t="s">
        <v>57</v>
      </c>
      <c r="F39" s="8">
        <v>15</v>
      </c>
      <c r="G39" s="11"/>
      <c r="H39" s="10">
        <f t="shared" si="0"/>
        <v>0</v>
      </c>
      <c r="O39">
        <f>rekapitulace!H8</f>
        <v>21</v>
      </c>
      <c r="P39">
        <f t="shared" si="1"/>
        <v>0</v>
      </c>
    </row>
    <row r="40" spans="1:16" ht="38.25">
      <c r="A40" s="6">
        <v>18</v>
      </c>
      <c r="B40" s="6" t="s">
        <v>712</v>
      </c>
      <c r="C40" s="6" t="s">
        <v>686</v>
      </c>
      <c r="D40" s="6" t="s">
        <v>714</v>
      </c>
      <c r="E40" s="6" t="s">
        <v>57</v>
      </c>
      <c r="F40" s="8">
        <v>10</v>
      </c>
      <c r="G40" s="11"/>
      <c r="H40" s="10">
        <f t="shared" si="0"/>
        <v>0</v>
      </c>
      <c r="O40">
        <f>rekapitulace!H8</f>
        <v>21</v>
      </c>
      <c r="P40">
        <f t="shared" si="1"/>
        <v>0</v>
      </c>
    </row>
    <row r="41" spans="1:16" ht="25.5">
      <c r="A41" s="6">
        <v>19</v>
      </c>
      <c r="B41" s="6" t="s">
        <v>715</v>
      </c>
      <c r="C41" s="6" t="s">
        <v>44</v>
      </c>
      <c r="D41" s="6" t="s">
        <v>716</v>
      </c>
      <c r="E41" s="6" t="s">
        <v>71</v>
      </c>
      <c r="F41" s="8">
        <v>107</v>
      </c>
      <c r="G41" s="11"/>
      <c r="H41" s="10">
        <f t="shared" si="0"/>
        <v>0</v>
      </c>
      <c r="O41">
        <f>rekapitulace!H8</f>
        <v>21</v>
      </c>
      <c r="P41">
        <f t="shared" si="1"/>
        <v>0</v>
      </c>
    </row>
    <row r="42" spans="1:16" ht="12.75" customHeight="1">
      <c r="A42" s="12"/>
      <c r="B42" s="12"/>
      <c r="C42" s="12" t="s">
        <v>24</v>
      </c>
      <c r="D42" s="12" t="s">
        <v>81</v>
      </c>
      <c r="E42" s="12"/>
      <c r="F42" s="12"/>
      <c r="G42" s="12"/>
      <c r="H42" s="12">
        <f>SUM(H12:H41)</f>
        <v>0</v>
      </c>
      <c r="P42">
        <f>SUM(P12:P41)</f>
        <v>0</v>
      </c>
    </row>
    <row r="44" spans="1:8" ht="12.75" customHeight="1">
      <c r="A44" s="7"/>
      <c r="B44" s="7"/>
      <c r="C44" s="7" t="s">
        <v>34</v>
      </c>
      <c r="D44" s="7" t="s">
        <v>565</v>
      </c>
      <c r="E44" s="7"/>
      <c r="F44" s="9"/>
      <c r="G44" s="7"/>
      <c r="H44" s="9"/>
    </row>
    <row r="45" spans="1:16" ht="25.5">
      <c r="A45" s="6">
        <v>20</v>
      </c>
      <c r="B45" s="6" t="s">
        <v>569</v>
      </c>
      <c r="C45" s="6" t="s">
        <v>44</v>
      </c>
      <c r="D45" s="6" t="s">
        <v>717</v>
      </c>
      <c r="E45" s="6" t="s">
        <v>71</v>
      </c>
      <c r="F45" s="8">
        <v>14.148</v>
      </c>
      <c r="G45" s="11"/>
      <c r="H45" s="10">
        <f>ROUND((G45*F45),2)</f>
        <v>0</v>
      </c>
      <c r="O45">
        <f>rekapitulace!H8</f>
        <v>21</v>
      </c>
      <c r="P45">
        <f>ROUND(O45/100*H45,2)</f>
        <v>0</v>
      </c>
    </row>
    <row r="46" ht="12.75">
      <c r="D46" s="13" t="s">
        <v>680</v>
      </c>
    </row>
    <row r="47" spans="1:16" ht="12.75" customHeight="1">
      <c r="A47" s="12"/>
      <c r="B47" s="12"/>
      <c r="C47" s="12" t="s">
        <v>34</v>
      </c>
      <c r="D47" s="12" t="s">
        <v>565</v>
      </c>
      <c r="E47" s="12"/>
      <c r="F47" s="12"/>
      <c r="G47" s="12"/>
      <c r="H47" s="12">
        <f>SUM(H45:H46)</f>
        <v>0</v>
      </c>
      <c r="P47">
        <f>SUM(P45:P46)</f>
        <v>0</v>
      </c>
    </row>
    <row r="49" spans="1:8" ht="12.75" customHeight="1">
      <c r="A49" s="7"/>
      <c r="B49" s="7"/>
      <c r="C49" s="7" t="s">
        <v>35</v>
      </c>
      <c r="D49" s="7" t="s">
        <v>160</v>
      </c>
      <c r="E49" s="7"/>
      <c r="F49" s="9"/>
      <c r="G49" s="7"/>
      <c r="H49" s="9"/>
    </row>
    <row r="50" spans="1:16" ht="51">
      <c r="A50" s="6">
        <v>21</v>
      </c>
      <c r="B50" s="6" t="s">
        <v>572</v>
      </c>
      <c r="C50" s="6" t="s">
        <v>44</v>
      </c>
      <c r="D50" s="6" t="s">
        <v>718</v>
      </c>
      <c r="E50" s="6" t="s">
        <v>574</v>
      </c>
      <c r="F50" s="8">
        <v>5.011</v>
      </c>
      <c r="G50" s="11"/>
      <c r="H50" s="10">
        <f>ROUND((G50*F50),2)</f>
        <v>0</v>
      </c>
      <c r="O50">
        <f>rekapitulace!H8</f>
        <v>21</v>
      </c>
      <c r="P50">
        <f>ROUND(O50/100*H50,2)</f>
        <v>0</v>
      </c>
    </row>
    <row r="51" ht="12.75">
      <c r="D51" s="13" t="s">
        <v>719</v>
      </c>
    </row>
    <row r="52" spans="1:16" ht="12.75" customHeight="1">
      <c r="A52" s="12"/>
      <c r="B52" s="12"/>
      <c r="C52" s="12" t="s">
        <v>35</v>
      </c>
      <c r="D52" s="12" t="s">
        <v>160</v>
      </c>
      <c r="E52" s="12"/>
      <c r="F52" s="12"/>
      <c r="G52" s="12"/>
      <c r="H52" s="12">
        <f>SUM(H50:H51)</f>
        <v>0</v>
      </c>
      <c r="P52">
        <f>SUM(P50:P51)</f>
        <v>0</v>
      </c>
    </row>
    <row r="54" spans="1:8" ht="12.75" customHeight="1">
      <c r="A54" s="7"/>
      <c r="B54" s="7"/>
      <c r="C54" s="7" t="s">
        <v>39</v>
      </c>
      <c r="D54" s="7" t="s">
        <v>240</v>
      </c>
      <c r="E54" s="7"/>
      <c r="F54" s="9"/>
      <c r="G54" s="7"/>
      <c r="H54" s="9"/>
    </row>
    <row r="55" spans="1:16" ht="25.5">
      <c r="A55" s="6">
        <v>22</v>
      </c>
      <c r="B55" s="6" t="s">
        <v>588</v>
      </c>
      <c r="C55" s="6" t="s">
        <v>44</v>
      </c>
      <c r="D55" s="6" t="s">
        <v>720</v>
      </c>
      <c r="E55" s="6" t="s">
        <v>89</v>
      </c>
      <c r="F55" s="8">
        <v>3140</v>
      </c>
      <c r="G55" s="11"/>
      <c r="H55" s="10">
        <f>ROUND((G55*F55),2)</f>
        <v>0</v>
      </c>
      <c r="O55">
        <f>rekapitulace!H8</f>
        <v>21</v>
      </c>
      <c r="P55">
        <f>ROUND(O55/100*H55,2)</f>
        <v>0</v>
      </c>
    </row>
    <row r="56" ht="12.75">
      <c r="D56" s="13" t="s">
        <v>721</v>
      </c>
    </row>
    <row r="57" spans="1:16" ht="12.75" customHeight="1">
      <c r="A57" s="12"/>
      <c r="B57" s="12"/>
      <c r="C57" s="12" t="s">
        <v>39</v>
      </c>
      <c r="D57" s="12" t="s">
        <v>240</v>
      </c>
      <c r="E57" s="12"/>
      <c r="F57" s="12"/>
      <c r="G57" s="12"/>
      <c r="H57" s="12">
        <f>SUM(H55:H56)</f>
        <v>0</v>
      </c>
      <c r="P57">
        <f>SUM(P55:P56)</f>
        <v>0</v>
      </c>
    </row>
    <row r="59" spans="1:16" ht="12.75" customHeight="1">
      <c r="A59" s="12"/>
      <c r="B59" s="12"/>
      <c r="C59" s="12"/>
      <c r="D59" s="12" t="s">
        <v>60</v>
      </c>
      <c r="E59" s="12"/>
      <c r="F59" s="12"/>
      <c r="G59" s="12"/>
      <c r="H59" s="12">
        <f>+H42+H47+H52+H57</f>
        <v>0</v>
      </c>
      <c r="P59">
        <f>+P42+P47+P52+P57</f>
        <v>0</v>
      </c>
    </row>
    <row r="61" spans="1:8" ht="12.75" customHeight="1">
      <c r="A61" s="7" t="s">
        <v>61</v>
      </c>
      <c r="B61" s="7"/>
      <c r="C61" s="7"/>
      <c r="D61" s="7"/>
      <c r="E61" s="7"/>
      <c r="F61" s="7"/>
      <c r="G61" s="7"/>
      <c r="H61" s="7"/>
    </row>
    <row r="62" spans="1:8" ht="12.75" customHeight="1">
      <c r="A62" s="7"/>
      <c r="B62" s="7"/>
      <c r="C62" s="7"/>
      <c r="D62" s="7" t="s">
        <v>62</v>
      </c>
      <c r="E62" s="7"/>
      <c r="F62" s="7"/>
      <c r="G62" s="7"/>
      <c r="H62" s="7"/>
    </row>
    <row r="63" spans="1:16" ht="12.75" customHeight="1">
      <c r="A63" s="12"/>
      <c r="B63" s="12"/>
      <c r="C63" s="12"/>
      <c r="D63" s="12" t="s">
        <v>63</v>
      </c>
      <c r="E63" s="12"/>
      <c r="F63" s="12"/>
      <c r="G63" s="12"/>
      <c r="H63" s="12">
        <v>0</v>
      </c>
      <c r="P63">
        <v>0</v>
      </c>
    </row>
    <row r="64" spans="1:8" ht="12.75" customHeight="1">
      <c r="A64" s="12"/>
      <c r="B64" s="12"/>
      <c r="C64" s="12"/>
      <c r="D64" s="12" t="s">
        <v>64</v>
      </c>
      <c r="E64" s="12"/>
      <c r="F64" s="12"/>
      <c r="G64" s="12"/>
      <c r="H64" s="12"/>
    </row>
    <row r="65" spans="1:16" ht="12.75" customHeight="1">
      <c r="A65" s="12"/>
      <c r="B65" s="12"/>
      <c r="C65" s="12"/>
      <c r="D65" s="12" t="s">
        <v>65</v>
      </c>
      <c r="E65" s="12"/>
      <c r="F65" s="12"/>
      <c r="G65" s="12"/>
      <c r="H65" s="12">
        <v>0</v>
      </c>
      <c r="P65">
        <v>0</v>
      </c>
    </row>
    <row r="66" spans="1:16" ht="12.75" customHeight="1">
      <c r="A66" s="12"/>
      <c r="B66" s="12"/>
      <c r="C66" s="12"/>
      <c r="D66" s="12" t="s">
        <v>66</v>
      </c>
      <c r="E66" s="12"/>
      <c r="F66" s="12"/>
      <c r="G66" s="12"/>
      <c r="H66" s="12">
        <f>H63+H65</f>
        <v>0</v>
      </c>
      <c r="P66">
        <f>P63+P65</f>
        <v>0</v>
      </c>
    </row>
    <row r="68" spans="1:16" ht="12.75" customHeight="1">
      <c r="A68" s="12"/>
      <c r="B68" s="12"/>
      <c r="C68" s="12"/>
      <c r="D68" s="12" t="s">
        <v>66</v>
      </c>
      <c r="E68" s="12"/>
      <c r="F68" s="12"/>
      <c r="G68" s="12"/>
      <c r="H68" s="12">
        <f>H59+H66</f>
        <v>0</v>
      </c>
      <c r="P68">
        <f>P59+P66</f>
        <v>0</v>
      </c>
    </row>
  </sheetData>
  <sheetProtection sheet="1" objects="1" scenarios="1"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fitToHeight="0" fitToWidth="1" horizontalDpi="300" verticalDpi="300" orientation="landscape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722</v>
      </c>
      <c r="D5" s="5" t="s">
        <v>723</v>
      </c>
      <c r="E5" s="5"/>
    </row>
    <row r="6" spans="1:5" ht="12.75" customHeight="1">
      <c r="A6" t="s">
        <v>18</v>
      </c>
      <c r="C6" s="5" t="s">
        <v>722</v>
      </c>
      <c r="D6" s="5" t="s">
        <v>723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24</v>
      </c>
      <c r="D11" s="7" t="s">
        <v>81</v>
      </c>
      <c r="E11" s="7"/>
      <c r="F11" s="9"/>
      <c r="G11" s="7"/>
      <c r="H11" s="9"/>
    </row>
    <row r="12" spans="1:16" ht="12.75">
      <c r="A12" s="6">
        <v>1</v>
      </c>
      <c r="B12" s="6" t="s">
        <v>724</v>
      </c>
      <c r="C12" s="6" t="s">
        <v>44</v>
      </c>
      <c r="D12" s="6" t="s">
        <v>725</v>
      </c>
      <c r="E12" s="6" t="s">
        <v>89</v>
      </c>
      <c r="F12" s="8">
        <v>42702</v>
      </c>
      <c r="G12" s="11"/>
      <c r="H12" s="10">
        <f>ROUND((G12*F12),2)</f>
        <v>0</v>
      </c>
      <c r="O12">
        <f>rekapitulace!H8</f>
        <v>21</v>
      </c>
      <c r="P12">
        <f>ROUND(O12/100*H12,2)</f>
        <v>0</v>
      </c>
    </row>
    <row r="13" spans="1:16" ht="12.75">
      <c r="A13" s="6">
        <v>2</v>
      </c>
      <c r="B13" s="6" t="s">
        <v>726</v>
      </c>
      <c r="C13" s="6" t="s">
        <v>44</v>
      </c>
      <c r="D13" s="6" t="s">
        <v>727</v>
      </c>
      <c r="E13" s="6" t="s">
        <v>89</v>
      </c>
      <c r="F13" s="8">
        <v>5979</v>
      </c>
      <c r="G13" s="11"/>
      <c r="H13" s="10">
        <f>ROUND((G13*F13),2)</f>
        <v>0</v>
      </c>
      <c r="O13">
        <f>rekapitulace!H8</f>
        <v>21</v>
      </c>
      <c r="P13">
        <f>ROUND(O13/100*H13,2)</f>
        <v>0</v>
      </c>
    </row>
    <row r="14" spans="1:16" ht="38.25">
      <c r="A14" s="6">
        <v>3</v>
      </c>
      <c r="B14" s="6" t="s">
        <v>728</v>
      </c>
      <c r="C14" s="6" t="s">
        <v>44</v>
      </c>
      <c r="D14" s="6" t="s">
        <v>729</v>
      </c>
      <c r="E14" s="6" t="s">
        <v>89</v>
      </c>
      <c r="F14" s="8">
        <v>494</v>
      </c>
      <c r="G14" s="11"/>
      <c r="H14" s="10">
        <f>ROUND((G14*F14),2)</f>
        <v>0</v>
      </c>
      <c r="O14">
        <f>rekapitulace!H8</f>
        <v>21</v>
      </c>
      <c r="P14">
        <f>ROUND(O14/100*H14,2)</f>
        <v>0</v>
      </c>
    </row>
    <row r="15" ht="12.75">
      <c r="D15" s="13" t="s">
        <v>730</v>
      </c>
    </row>
    <row r="16" spans="1:16" ht="38.25">
      <c r="A16" s="6">
        <v>4</v>
      </c>
      <c r="B16" s="6" t="s">
        <v>731</v>
      </c>
      <c r="C16" s="6" t="s">
        <v>44</v>
      </c>
      <c r="D16" s="6" t="s">
        <v>732</v>
      </c>
      <c r="E16" s="6" t="s">
        <v>57</v>
      </c>
      <c r="F16" s="8">
        <v>9</v>
      </c>
      <c r="G16" s="11"/>
      <c r="H16" s="10">
        <f>ROUND((G16*F16),2)</f>
        <v>0</v>
      </c>
      <c r="O16">
        <f>rekapitulace!H8</f>
        <v>21</v>
      </c>
      <c r="P16">
        <f>ROUND(O16/100*H16,2)</f>
        <v>0</v>
      </c>
    </row>
    <row r="17" spans="1:16" ht="38.25">
      <c r="A17" s="6">
        <v>5</v>
      </c>
      <c r="B17" s="6" t="s">
        <v>733</v>
      </c>
      <c r="C17" s="6" t="s">
        <v>44</v>
      </c>
      <c r="D17" s="6" t="s">
        <v>734</v>
      </c>
      <c r="E17" s="6" t="s">
        <v>57</v>
      </c>
      <c r="F17" s="8">
        <v>0</v>
      </c>
      <c r="G17" s="11"/>
      <c r="H17" s="10">
        <f>ROUND((G17*F17),2)</f>
        <v>0</v>
      </c>
      <c r="O17">
        <f>rekapitulace!H8</f>
        <v>21</v>
      </c>
      <c r="P17">
        <f>ROUND(O17/100*H17,2)</f>
        <v>0</v>
      </c>
    </row>
    <row r="18" spans="1:16" ht="38.25">
      <c r="A18" s="6">
        <v>6</v>
      </c>
      <c r="B18" s="6" t="s">
        <v>735</v>
      </c>
      <c r="C18" s="6" t="s">
        <v>44</v>
      </c>
      <c r="D18" s="6" t="s">
        <v>736</v>
      </c>
      <c r="E18" s="6" t="s">
        <v>57</v>
      </c>
      <c r="F18" s="8">
        <v>7</v>
      </c>
      <c r="G18" s="11"/>
      <c r="H18" s="10">
        <f>ROUND((G18*F18),2)</f>
        <v>0</v>
      </c>
      <c r="O18">
        <f>rekapitulace!H8</f>
        <v>21</v>
      </c>
      <c r="P18">
        <f>ROUND(O18/100*H18,2)</f>
        <v>0</v>
      </c>
    </row>
    <row r="19" spans="1:16" ht="38.25">
      <c r="A19" s="6">
        <v>7</v>
      </c>
      <c r="B19" s="6" t="s">
        <v>737</v>
      </c>
      <c r="C19" s="6" t="s">
        <v>44</v>
      </c>
      <c r="D19" s="6" t="s">
        <v>738</v>
      </c>
      <c r="E19" s="6" t="s">
        <v>57</v>
      </c>
      <c r="F19" s="8">
        <v>16</v>
      </c>
      <c r="G19" s="11"/>
      <c r="H19" s="10">
        <f>ROUND((G19*F19),2)</f>
        <v>0</v>
      </c>
      <c r="O19">
        <f>rekapitulace!H8</f>
        <v>21</v>
      </c>
      <c r="P19">
        <f>ROUND(O19/100*H19,2)</f>
        <v>0</v>
      </c>
    </row>
    <row r="20" ht="12.75">
      <c r="D20" s="13" t="s">
        <v>739</v>
      </c>
    </row>
    <row r="21" spans="1:16" ht="25.5">
      <c r="A21" s="6">
        <v>8</v>
      </c>
      <c r="B21" s="6" t="s">
        <v>740</v>
      </c>
      <c r="C21" s="6" t="s">
        <v>44</v>
      </c>
      <c r="D21" s="6" t="s">
        <v>741</v>
      </c>
      <c r="E21" s="6" t="s">
        <v>57</v>
      </c>
      <c r="F21" s="8">
        <v>0</v>
      </c>
      <c r="G21" s="11"/>
      <c r="H21" s="10">
        <f>ROUND((G21*F21),2)</f>
        <v>0</v>
      </c>
      <c r="O21">
        <f>rekapitulace!H8</f>
        <v>21</v>
      </c>
      <c r="P21">
        <f>ROUND(O21/100*H21,2)</f>
        <v>0</v>
      </c>
    </row>
    <row r="22" spans="1:16" ht="25.5">
      <c r="A22" s="6">
        <v>9</v>
      </c>
      <c r="B22" s="6" t="s">
        <v>742</v>
      </c>
      <c r="C22" s="6" t="s">
        <v>44</v>
      </c>
      <c r="D22" s="6" t="s">
        <v>743</v>
      </c>
      <c r="E22" s="6" t="s">
        <v>71</v>
      </c>
      <c r="F22" s="8">
        <v>6344</v>
      </c>
      <c r="G22" s="11"/>
      <c r="H22" s="10">
        <f>ROUND((G22*F22),2)</f>
        <v>0</v>
      </c>
      <c r="O22">
        <f>rekapitulace!H8</f>
        <v>21</v>
      </c>
      <c r="P22">
        <f>ROUND(O22/100*H22,2)</f>
        <v>0</v>
      </c>
    </row>
    <row r="23" spans="1:16" ht="25.5">
      <c r="A23" s="6">
        <v>10</v>
      </c>
      <c r="B23" s="6" t="s">
        <v>105</v>
      </c>
      <c r="C23" s="6" t="s">
        <v>44</v>
      </c>
      <c r="D23" s="6" t="s">
        <v>744</v>
      </c>
      <c r="E23" s="6" t="s">
        <v>71</v>
      </c>
      <c r="F23" s="8">
        <v>17631</v>
      </c>
      <c r="G23" s="11"/>
      <c r="H23" s="10">
        <f>ROUND((G23*F23),2)</f>
        <v>0</v>
      </c>
      <c r="O23">
        <f>rekapitulace!H8</f>
        <v>21</v>
      </c>
      <c r="P23">
        <f>ROUND(O23/100*H23,2)</f>
        <v>0</v>
      </c>
    </row>
    <row r="24" spans="1:16" ht="25.5">
      <c r="A24" s="6">
        <v>11</v>
      </c>
      <c r="B24" s="6" t="s">
        <v>131</v>
      </c>
      <c r="C24" s="6" t="s">
        <v>44</v>
      </c>
      <c r="D24" s="6" t="s">
        <v>745</v>
      </c>
      <c r="E24" s="6" t="s">
        <v>71</v>
      </c>
      <c r="F24" s="8">
        <v>17631</v>
      </c>
      <c r="G24" s="11"/>
      <c r="H24" s="10">
        <f>ROUND((G24*F24),2)</f>
        <v>0</v>
      </c>
      <c r="O24">
        <f>rekapitulace!H8</f>
        <v>21</v>
      </c>
      <c r="P24">
        <f>ROUND(O24/100*H24,2)</f>
        <v>0</v>
      </c>
    </row>
    <row r="25" spans="1:16" ht="38.25">
      <c r="A25" s="6">
        <v>12</v>
      </c>
      <c r="B25" s="6" t="s">
        <v>508</v>
      </c>
      <c r="C25" s="6" t="s">
        <v>44</v>
      </c>
      <c r="D25" s="6" t="s">
        <v>746</v>
      </c>
      <c r="E25" s="6" t="s">
        <v>89</v>
      </c>
      <c r="F25" s="8">
        <v>43012</v>
      </c>
      <c r="G25" s="11"/>
      <c r="H25" s="10">
        <f>ROUND((G25*F25),2)</f>
        <v>0</v>
      </c>
      <c r="O25">
        <f>rekapitulace!H8</f>
        <v>21</v>
      </c>
      <c r="P25">
        <f>ROUND(O25/100*H25,2)</f>
        <v>0</v>
      </c>
    </row>
    <row r="26" ht="12.75">
      <c r="D26" s="13" t="s">
        <v>747</v>
      </c>
    </row>
    <row r="27" spans="1:16" ht="12.75">
      <c r="A27" s="6">
        <v>13</v>
      </c>
      <c r="B27" s="6" t="s">
        <v>748</v>
      </c>
      <c r="C27" s="6" t="s">
        <v>44</v>
      </c>
      <c r="D27" s="6" t="s">
        <v>749</v>
      </c>
      <c r="E27" s="6" t="s">
        <v>71</v>
      </c>
      <c r="F27" s="8">
        <v>17631</v>
      </c>
      <c r="G27" s="11"/>
      <c r="H27" s="10">
        <f>ROUND((G27*F27),2)</f>
        <v>0</v>
      </c>
      <c r="O27">
        <f>rekapitulace!H8</f>
        <v>21</v>
      </c>
      <c r="P27">
        <f>ROUND(O27/100*H27,2)</f>
        <v>0</v>
      </c>
    </row>
    <row r="28" spans="1:16" ht="12.75" customHeight="1">
      <c r="A28" s="12"/>
      <c r="B28" s="12"/>
      <c r="C28" s="12" t="s">
        <v>24</v>
      </c>
      <c r="D28" s="12" t="s">
        <v>81</v>
      </c>
      <c r="E28" s="12"/>
      <c r="F28" s="12"/>
      <c r="G28" s="12"/>
      <c r="H28" s="12">
        <f>SUM(H12:H27)</f>
        <v>0</v>
      </c>
      <c r="P28">
        <f>SUM(P12:P27)</f>
        <v>0</v>
      </c>
    </row>
    <row r="30" spans="1:16" ht="12.75" customHeight="1">
      <c r="A30" s="12"/>
      <c r="B30" s="12"/>
      <c r="C30" s="12"/>
      <c r="D30" s="12" t="s">
        <v>60</v>
      </c>
      <c r="E30" s="12"/>
      <c r="F30" s="12"/>
      <c r="G30" s="12"/>
      <c r="H30" s="12">
        <f>+H28</f>
        <v>0</v>
      </c>
      <c r="P30">
        <f>+P28</f>
        <v>0</v>
      </c>
    </row>
    <row r="32" spans="1:8" ht="12.75" customHeight="1">
      <c r="A32" s="7" t="s">
        <v>61</v>
      </c>
      <c r="B32" s="7"/>
      <c r="C32" s="7"/>
      <c r="D32" s="7"/>
      <c r="E32" s="7"/>
      <c r="F32" s="7"/>
      <c r="G32" s="7"/>
      <c r="H32" s="7"/>
    </row>
    <row r="33" spans="1:8" ht="12.75" customHeight="1">
      <c r="A33" s="7"/>
      <c r="B33" s="7"/>
      <c r="C33" s="7"/>
      <c r="D33" s="7" t="s">
        <v>62</v>
      </c>
      <c r="E33" s="7"/>
      <c r="F33" s="7"/>
      <c r="G33" s="7"/>
      <c r="H33" s="7"/>
    </row>
    <row r="34" spans="1:16" ht="12.75" customHeight="1">
      <c r="A34" s="12"/>
      <c r="B34" s="12"/>
      <c r="C34" s="12"/>
      <c r="D34" s="12" t="s">
        <v>63</v>
      </c>
      <c r="E34" s="12"/>
      <c r="F34" s="12"/>
      <c r="G34" s="12"/>
      <c r="H34" s="12">
        <v>0</v>
      </c>
      <c r="P34">
        <v>0</v>
      </c>
    </row>
    <row r="35" spans="1:8" ht="12.75" customHeight="1">
      <c r="A35" s="12"/>
      <c r="B35" s="12"/>
      <c r="C35" s="12"/>
      <c r="D35" s="12" t="s">
        <v>64</v>
      </c>
      <c r="E35" s="12"/>
      <c r="F35" s="12"/>
      <c r="G35" s="12"/>
      <c r="H35" s="12"/>
    </row>
    <row r="36" spans="1:16" ht="12.75" customHeight="1">
      <c r="A36" s="12"/>
      <c r="B36" s="12"/>
      <c r="C36" s="12"/>
      <c r="D36" s="12" t="s">
        <v>65</v>
      </c>
      <c r="E36" s="12"/>
      <c r="F36" s="12"/>
      <c r="G36" s="12"/>
      <c r="H36" s="12">
        <v>0</v>
      </c>
      <c r="P36">
        <v>0</v>
      </c>
    </row>
    <row r="37" spans="1:16" ht="12.75" customHeight="1">
      <c r="A37" s="12"/>
      <c r="B37" s="12"/>
      <c r="C37" s="12"/>
      <c r="D37" s="12" t="s">
        <v>66</v>
      </c>
      <c r="E37" s="12"/>
      <c r="F37" s="12"/>
      <c r="G37" s="12"/>
      <c r="H37" s="12">
        <f>H34+H36</f>
        <v>0</v>
      </c>
      <c r="P37">
        <f>P34+P36</f>
        <v>0</v>
      </c>
    </row>
    <row r="39" spans="1:16" ht="12.75" customHeight="1">
      <c r="A39" s="12"/>
      <c r="B39" s="12"/>
      <c r="C39" s="12"/>
      <c r="D39" s="12" t="s">
        <v>66</v>
      </c>
      <c r="E39" s="12"/>
      <c r="F39" s="12"/>
      <c r="G39" s="12"/>
      <c r="H39" s="12">
        <f>H30+H37</f>
        <v>0</v>
      </c>
      <c r="P39">
        <f>P30+P37</f>
        <v>0</v>
      </c>
    </row>
  </sheetData>
  <sheetProtection sheet="1" objects="1" scenarios="1"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fitToHeight="0" fitToWidth="1" horizontalDpi="300" verticalDpi="300" orientation="landscape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750</v>
      </c>
      <c r="D5" s="5" t="s">
        <v>751</v>
      </c>
      <c r="E5" s="5"/>
    </row>
    <row r="6" spans="1:5" ht="12.75" customHeight="1">
      <c r="A6" t="s">
        <v>18</v>
      </c>
      <c r="C6" s="5" t="s">
        <v>750</v>
      </c>
      <c r="D6" s="5" t="s">
        <v>751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24</v>
      </c>
      <c r="D11" s="7" t="s">
        <v>81</v>
      </c>
      <c r="E11" s="7"/>
      <c r="F11" s="9"/>
      <c r="G11" s="7"/>
      <c r="H11" s="9"/>
    </row>
    <row r="12" spans="1:16" ht="25.5">
      <c r="A12" s="6">
        <v>1</v>
      </c>
      <c r="B12" s="6" t="s">
        <v>752</v>
      </c>
      <c r="C12" s="6" t="s">
        <v>44</v>
      </c>
      <c r="D12" s="6" t="s">
        <v>753</v>
      </c>
      <c r="E12" s="6" t="s">
        <v>71</v>
      </c>
      <c r="F12" s="8">
        <v>252</v>
      </c>
      <c r="G12" s="11"/>
      <c r="H12" s="10">
        <f>ROUND((G12*F12),2)</f>
        <v>0</v>
      </c>
      <c r="O12">
        <f>rekapitulace!H8</f>
        <v>21</v>
      </c>
      <c r="P12">
        <f>ROUND(O12/100*H12,2)</f>
        <v>0</v>
      </c>
    </row>
    <row r="13" ht="12.75">
      <c r="D13" s="13" t="s">
        <v>754</v>
      </c>
    </row>
    <row r="14" spans="1:16" ht="38.25">
      <c r="A14" s="6">
        <v>2</v>
      </c>
      <c r="B14" s="6" t="s">
        <v>755</v>
      </c>
      <c r="C14" s="6" t="s">
        <v>44</v>
      </c>
      <c r="D14" s="6" t="s">
        <v>756</v>
      </c>
      <c r="E14" s="6" t="s">
        <v>71</v>
      </c>
      <c r="F14" s="8">
        <v>126</v>
      </c>
      <c r="G14" s="11"/>
      <c r="H14" s="10">
        <f>ROUND((G14*F14),2)</f>
        <v>0</v>
      </c>
      <c r="O14">
        <f>rekapitulace!H8</f>
        <v>21</v>
      </c>
      <c r="P14">
        <f>ROUND(O14/100*H14,2)</f>
        <v>0</v>
      </c>
    </row>
    <row r="15" ht="12.75">
      <c r="D15" s="13" t="s">
        <v>757</v>
      </c>
    </row>
    <row r="16" spans="1:16" ht="25.5">
      <c r="A16" s="6">
        <v>3</v>
      </c>
      <c r="B16" s="6" t="s">
        <v>758</v>
      </c>
      <c r="C16" s="6" t="s">
        <v>44</v>
      </c>
      <c r="D16" s="6" t="s">
        <v>759</v>
      </c>
      <c r="E16" s="6" t="s">
        <v>71</v>
      </c>
      <c r="F16" s="8">
        <v>152</v>
      </c>
      <c r="G16" s="11"/>
      <c r="H16" s="10">
        <f>ROUND((G16*F16),2)</f>
        <v>0</v>
      </c>
      <c r="O16">
        <f>rekapitulace!H8</f>
        <v>21</v>
      </c>
      <c r="P16">
        <f>ROUND(O16/100*H16,2)</f>
        <v>0</v>
      </c>
    </row>
    <row r="17" spans="1:16" ht="25.5">
      <c r="A17" s="6">
        <v>4</v>
      </c>
      <c r="B17" s="6" t="s">
        <v>117</v>
      </c>
      <c r="C17" s="6" t="s">
        <v>44</v>
      </c>
      <c r="D17" s="6" t="s">
        <v>760</v>
      </c>
      <c r="E17" s="6" t="s">
        <v>71</v>
      </c>
      <c r="F17" s="8">
        <v>24.5</v>
      </c>
      <c r="G17" s="11"/>
      <c r="H17" s="10">
        <f>ROUND((G17*F17),2)</f>
        <v>0</v>
      </c>
      <c r="O17">
        <f>rekapitulace!H8</f>
        <v>21</v>
      </c>
      <c r="P17">
        <f>ROUND(O17/100*H17,2)</f>
        <v>0</v>
      </c>
    </row>
    <row r="18" spans="1:16" ht="12.75">
      <c r="A18" s="6">
        <v>5</v>
      </c>
      <c r="B18" s="6" t="s">
        <v>131</v>
      </c>
      <c r="C18" s="6" t="s">
        <v>44</v>
      </c>
      <c r="D18" s="6" t="s">
        <v>132</v>
      </c>
      <c r="E18" s="6" t="s">
        <v>71</v>
      </c>
      <c r="F18" s="8">
        <v>24.5</v>
      </c>
      <c r="G18" s="11"/>
      <c r="H18" s="10">
        <f>ROUND((G18*F18),2)</f>
        <v>0</v>
      </c>
      <c r="O18">
        <f>rekapitulace!H8</f>
        <v>21</v>
      </c>
      <c r="P18">
        <f>ROUND(O18/100*H18,2)</f>
        <v>0</v>
      </c>
    </row>
    <row r="19" spans="1:16" ht="12.75">
      <c r="A19" s="6">
        <v>6</v>
      </c>
      <c r="B19" s="6" t="s">
        <v>508</v>
      </c>
      <c r="C19" s="6" t="s">
        <v>44</v>
      </c>
      <c r="D19" s="6" t="s">
        <v>509</v>
      </c>
      <c r="E19" s="6" t="s">
        <v>89</v>
      </c>
      <c r="F19" s="8">
        <v>1485</v>
      </c>
      <c r="G19" s="11"/>
      <c r="H19" s="10">
        <f>ROUND((G19*F19),2)</f>
        <v>0</v>
      </c>
      <c r="O19">
        <f>rekapitulace!H8</f>
        <v>21</v>
      </c>
      <c r="P19">
        <f>ROUND(O19/100*H19,2)</f>
        <v>0</v>
      </c>
    </row>
    <row r="20" spans="1:16" ht="38.25">
      <c r="A20" s="6">
        <v>7</v>
      </c>
      <c r="B20" s="6" t="s">
        <v>761</v>
      </c>
      <c r="C20" s="6" t="s">
        <v>44</v>
      </c>
      <c r="D20" s="6" t="s">
        <v>762</v>
      </c>
      <c r="E20" s="6" t="s">
        <v>71</v>
      </c>
      <c r="F20" s="8">
        <v>297</v>
      </c>
      <c r="G20" s="11"/>
      <c r="H20" s="10">
        <f>ROUND((G20*F20),2)</f>
        <v>0</v>
      </c>
      <c r="O20">
        <f>rekapitulace!H8</f>
        <v>21</v>
      </c>
      <c r="P20">
        <f>ROUND(O20/100*H20,2)</f>
        <v>0</v>
      </c>
    </row>
    <row r="21" ht="12.75">
      <c r="D21" s="13" t="s">
        <v>763</v>
      </c>
    </row>
    <row r="22" spans="1:16" ht="12.75">
      <c r="A22" s="6">
        <v>8</v>
      </c>
      <c r="B22" s="6" t="s">
        <v>764</v>
      </c>
      <c r="C22" s="6" t="s">
        <v>44</v>
      </c>
      <c r="D22" s="6" t="s">
        <v>765</v>
      </c>
      <c r="E22" s="6" t="s">
        <v>89</v>
      </c>
      <c r="F22" s="8">
        <v>1485</v>
      </c>
      <c r="G22" s="11"/>
      <c r="H22" s="10">
        <f>ROUND((G22*F22),2)</f>
        <v>0</v>
      </c>
      <c r="O22">
        <f>rekapitulace!H8</f>
        <v>21</v>
      </c>
      <c r="P22">
        <f>ROUND(O22/100*H22,2)</f>
        <v>0</v>
      </c>
    </row>
    <row r="23" spans="1:16" ht="12.75">
      <c r="A23" s="6">
        <v>9</v>
      </c>
      <c r="B23" s="6" t="s">
        <v>158</v>
      </c>
      <c r="C23" s="6" t="s">
        <v>44</v>
      </c>
      <c r="D23" s="6" t="s">
        <v>766</v>
      </c>
      <c r="E23" s="6" t="s">
        <v>89</v>
      </c>
      <c r="F23" s="8">
        <v>1485</v>
      </c>
      <c r="G23" s="11"/>
      <c r="H23" s="10">
        <f>ROUND((G23*F23),2)</f>
        <v>0</v>
      </c>
      <c r="O23">
        <f>rekapitulace!H8</f>
        <v>21</v>
      </c>
      <c r="P23">
        <f>ROUND(O23/100*H23,2)</f>
        <v>0</v>
      </c>
    </row>
    <row r="24" spans="1:16" ht="12.75">
      <c r="A24" s="6">
        <v>10</v>
      </c>
      <c r="B24" s="6" t="s">
        <v>689</v>
      </c>
      <c r="C24" s="6" t="s">
        <v>44</v>
      </c>
      <c r="D24" s="6" t="s">
        <v>767</v>
      </c>
      <c r="E24" s="6" t="s">
        <v>89</v>
      </c>
      <c r="F24" s="8">
        <v>1485</v>
      </c>
      <c r="G24" s="11"/>
      <c r="H24" s="10">
        <f>ROUND((G24*F24),2)</f>
        <v>0</v>
      </c>
      <c r="O24">
        <f>rekapitulace!H8</f>
        <v>21</v>
      </c>
      <c r="P24">
        <f>ROUND(O24/100*H24,2)</f>
        <v>0</v>
      </c>
    </row>
    <row r="25" spans="1:16" ht="12.75">
      <c r="A25" s="6">
        <v>11</v>
      </c>
      <c r="B25" s="6" t="s">
        <v>692</v>
      </c>
      <c r="C25" s="6" t="s">
        <v>44</v>
      </c>
      <c r="D25" s="6" t="s">
        <v>693</v>
      </c>
      <c r="E25" s="6" t="s">
        <v>89</v>
      </c>
      <c r="F25" s="8">
        <v>1485</v>
      </c>
      <c r="G25" s="11"/>
      <c r="H25" s="10">
        <f>ROUND((G25*F25),2)</f>
        <v>0</v>
      </c>
      <c r="O25">
        <f>rekapitulace!H8</f>
        <v>21</v>
      </c>
      <c r="P25">
        <f>ROUND(O25/100*H25,2)</f>
        <v>0</v>
      </c>
    </row>
    <row r="26" spans="1:16" ht="12.75" customHeight="1">
      <c r="A26" s="12"/>
      <c r="B26" s="12"/>
      <c r="C26" s="12" t="s">
        <v>24</v>
      </c>
      <c r="D26" s="12" t="s">
        <v>81</v>
      </c>
      <c r="E26" s="12"/>
      <c r="F26" s="12"/>
      <c r="G26" s="12"/>
      <c r="H26" s="12">
        <f>SUM(H12:H25)</f>
        <v>0</v>
      </c>
      <c r="P26">
        <f>SUM(P12:P25)</f>
        <v>0</v>
      </c>
    </row>
    <row r="28" spans="1:16" ht="12.75" customHeight="1">
      <c r="A28" s="12"/>
      <c r="B28" s="12"/>
      <c r="C28" s="12"/>
      <c r="D28" s="12" t="s">
        <v>60</v>
      </c>
      <c r="E28" s="12"/>
      <c r="F28" s="12"/>
      <c r="G28" s="12"/>
      <c r="H28" s="12">
        <f>+H26</f>
        <v>0</v>
      </c>
      <c r="P28">
        <f>+P26</f>
        <v>0</v>
      </c>
    </row>
    <row r="30" spans="1:8" ht="12.75" customHeight="1">
      <c r="A30" s="7" t="s">
        <v>61</v>
      </c>
      <c r="B30" s="7"/>
      <c r="C30" s="7"/>
      <c r="D30" s="7"/>
      <c r="E30" s="7"/>
      <c r="F30" s="7"/>
      <c r="G30" s="7"/>
      <c r="H30" s="7"/>
    </row>
    <row r="31" spans="1:8" ht="12.75" customHeight="1">
      <c r="A31" s="7"/>
      <c r="B31" s="7"/>
      <c r="C31" s="7"/>
      <c r="D31" s="7" t="s">
        <v>62</v>
      </c>
      <c r="E31" s="7"/>
      <c r="F31" s="7"/>
      <c r="G31" s="7"/>
      <c r="H31" s="7"/>
    </row>
    <row r="32" spans="1:16" ht="12.75" customHeight="1">
      <c r="A32" s="12"/>
      <c r="B32" s="12"/>
      <c r="C32" s="12"/>
      <c r="D32" s="12" t="s">
        <v>63</v>
      </c>
      <c r="E32" s="12"/>
      <c r="F32" s="12"/>
      <c r="G32" s="12"/>
      <c r="H32" s="12">
        <v>0</v>
      </c>
      <c r="P32">
        <v>0</v>
      </c>
    </row>
    <row r="33" spans="1:8" ht="12.75" customHeight="1">
      <c r="A33" s="12"/>
      <c r="B33" s="12"/>
      <c r="C33" s="12"/>
      <c r="D33" s="12" t="s">
        <v>64</v>
      </c>
      <c r="E33" s="12"/>
      <c r="F33" s="12"/>
      <c r="G33" s="12"/>
      <c r="H33" s="12"/>
    </row>
    <row r="34" spans="1:16" ht="12.75" customHeight="1">
      <c r="A34" s="12"/>
      <c r="B34" s="12"/>
      <c r="C34" s="12"/>
      <c r="D34" s="12" t="s">
        <v>65</v>
      </c>
      <c r="E34" s="12"/>
      <c r="F34" s="12"/>
      <c r="G34" s="12"/>
      <c r="H34" s="12">
        <v>0</v>
      </c>
      <c r="P34">
        <v>0</v>
      </c>
    </row>
    <row r="35" spans="1:16" ht="12.75" customHeight="1">
      <c r="A35" s="12"/>
      <c r="B35" s="12"/>
      <c r="C35" s="12"/>
      <c r="D35" s="12" t="s">
        <v>66</v>
      </c>
      <c r="E35" s="12"/>
      <c r="F35" s="12"/>
      <c r="G35" s="12"/>
      <c r="H35" s="12">
        <f>H32+H34</f>
        <v>0</v>
      </c>
      <c r="P35">
        <f>P32+P34</f>
        <v>0</v>
      </c>
    </row>
    <row r="37" spans="1:16" ht="12.75" customHeight="1">
      <c r="A37" s="12"/>
      <c r="B37" s="12"/>
      <c r="C37" s="12"/>
      <c r="D37" s="12" t="s">
        <v>66</v>
      </c>
      <c r="E37" s="12"/>
      <c r="F37" s="12"/>
      <c r="G37" s="12"/>
      <c r="H37" s="12">
        <f>H28+H35</f>
        <v>0</v>
      </c>
      <c r="P37">
        <f>P28+P35</f>
        <v>0</v>
      </c>
    </row>
  </sheetData>
  <sheetProtection sheet="1" objects="1" scenarios="1"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fitToHeight="0" fitToWidth="1" horizontalDpi="300" verticalDpi="3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768</v>
      </c>
      <c r="D5" s="5" t="s">
        <v>769</v>
      </c>
      <c r="E5" s="5"/>
    </row>
    <row r="6" spans="1:5" ht="12.75" customHeight="1">
      <c r="A6" t="s">
        <v>18</v>
      </c>
      <c r="C6" s="5" t="s">
        <v>768</v>
      </c>
      <c r="D6" s="5" t="s">
        <v>769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24</v>
      </c>
      <c r="D11" s="7" t="s">
        <v>81</v>
      </c>
      <c r="E11" s="7"/>
      <c r="F11" s="9"/>
      <c r="G11" s="7"/>
      <c r="H11" s="9"/>
    </row>
    <row r="12" spans="1:16" ht="38.25">
      <c r="A12" s="6">
        <v>1</v>
      </c>
      <c r="B12" s="6" t="s">
        <v>726</v>
      </c>
      <c r="C12" s="6" t="s">
        <v>44</v>
      </c>
      <c r="D12" s="6" t="s">
        <v>770</v>
      </c>
      <c r="E12" s="6" t="s">
        <v>89</v>
      </c>
      <c r="F12" s="8">
        <v>13014</v>
      </c>
      <c r="G12" s="11"/>
      <c r="H12" s="10">
        <f>ROUND((G12*F12),2)</f>
        <v>0</v>
      </c>
      <c r="O12">
        <f>rekapitulace!H8</f>
        <v>21</v>
      </c>
      <c r="P12">
        <f>ROUND(O12/100*H12,2)</f>
        <v>0</v>
      </c>
    </row>
    <row r="13" ht="12.75">
      <c r="D13" s="13" t="s">
        <v>771</v>
      </c>
    </row>
    <row r="14" spans="1:16" ht="25.5">
      <c r="A14" s="6">
        <v>2</v>
      </c>
      <c r="B14" s="6" t="s">
        <v>772</v>
      </c>
      <c r="C14" s="6" t="s">
        <v>44</v>
      </c>
      <c r="D14" s="6" t="s">
        <v>773</v>
      </c>
      <c r="E14" s="6" t="s">
        <v>89</v>
      </c>
      <c r="F14" s="8">
        <v>11287</v>
      </c>
      <c r="G14" s="11"/>
      <c r="H14" s="10">
        <f>ROUND((G14*F14),2)</f>
        <v>0</v>
      </c>
      <c r="O14">
        <f>rekapitulace!H8</f>
        <v>21</v>
      </c>
      <c r="P14">
        <f>ROUND(O14/100*H14,2)</f>
        <v>0</v>
      </c>
    </row>
    <row r="15" spans="1:16" ht="25.5">
      <c r="A15" s="6">
        <v>3</v>
      </c>
      <c r="B15" s="6" t="s">
        <v>147</v>
      </c>
      <c r="C15" s="6" t="s">
        <v>44</v>
      </c>
      <c r="D15" s="6" t="s">
        <v>774</v>
      </c>
      <c r="E15" s="6" t="s">
        <v>89</v>
      </c>
      <c r="F15" s="8">
        <v>11287</v>
      </c>
      <c r="G15" s="11"/>
      <c r="H15" s="10">
        <f>ROUND((G15*F15),2)</f>
        <v>0</v>
      </c>
      <c r="O15">
        <f>rekapitulace!H8</f>
        <v>21</v>
      </c>
      <c r="P15">
        <f>ROUND(O15/100*H15,2)</f>
        <v>0</v>
      </c>
    </row>
    <row r="16" spans="1:16" ht="12.75">
      <c r="A16" s="6">
        <v>4</v>
      </c>
      <c r="B16" s="6" t="s">
        <v>761</v>
      </c>
      <c r="C16" s="6" t="s">
        <v>44</v>
      </c>
      <c r="D16" s="6" t="s">
        <v>775</v>
      </c>
      <c r="E16" s="6" t="s">
        <v>71</v>
      </c>
      <c r="F16" s="8">
        <v>6320.72</v>
      </c>
      <c r="G16" s="11"/>
      <c r="H16" s="10">
        <f>ROUND((G16*F16),2)</f>
        <v>0</v>
      </c>
      <c r="O16">
        <f>rekapitulace!H8</f>
        <v>21</v>
      </c>
      <c r="P16">
        <f>ROUND(O16/100*H16,2)</f>
        <v>0</v>
      </c>
    </row>
    <row r="17" ht="12.75">
      <c r="D17" s="13" t="s">
        <v>776</v>
      </c>
    </row>
    <row r="18" spans="1:16" ht="12.75">
      <c r="A18" s="6">
        <v>5</v>
      </c>
      <c r="B18" s="6" t="s">
        <v>777</v>
      </c>
      <c r="C18" s="6" t="s">
        <v>44</v>
      </c>
      <c r="D18" s="6" t="s">
        <v>778</v>
      </c>
      <c r="E18" s="6" t="s">
        <v>89</v>
      </c>
      <c r="F18" s="8">
        <v>11287</v>
      </c>
      <c r="G18" s="11"/>
      <c r="H18" s="10">
        <f>ROUND((G18*F18),2)</f>
        <v>0</v>
      </c>
      <c r="O18">
        <f>rekapitulace!H8</f>
        <v>21</v>
      </c>
      <c r="P18">
        <f>ROUND(O18/100*H18,2)</f>
        <v>0</v>
      </c>
    </row>
    <row r="19" spans="1:16" ht="12.75" customHeight="1">
      <c r="A19" s="12"/>
      <c r="B19" s="12"/>
      <c r="C19" s="12" t="s">
        <v>24</v>
      </c>
      <c r="D19" s="12" t="s">
        <v>81</v>
      </c>
      <c r="E19" s="12"/>
      <c r="F19" s="12"/>
      <c r="G19" s="12"/>
      <c r="H19" s="12">
        <f>SUM(H12:H18)</f>
        <v>0</v>
      </c>
      <c r="P19">
        <f>SUM(P12:P18)</f>
        <v>0</v>
      </c>
    </row>
    <row r="21" spans="1:16" ht="12.75" customHeight="1">
      <c r="A21" s="12"/>
      <c r="B21" s="12"/>
      <c r="C21" s="12"/>
      <c r="D21" s="12" t="s">
        <v>60</v>
      </c>
      <c r="E21" s="12"/>
      <c r="F21" s="12"/>
      <c r="G21" s="12"/>
      <c r="H21" s="12">
        <f>+H19</f>
        <v>0</v>
      </c>
      <c r="P21">
        <f>+P19</f>
        <v>0</v>
      </c>
    </row>
    <row r="23" spans="1:8" ht="12.75" customHeight="1">
      <c r="A23" s="7" t="s">
        <v>61</v>
      </c>
      <c r="B23" s="7"/>
      <c r="C23" s="7"/>
      <c r="D23" s="7"/>
      <c r="E23" s="7"/>
      <c r="F23" s="7"/>
      <c r="G23" s="7"/>
      <c r="H23" s="7"/>
    </row>
    <row r="24" spans="1:8" ht="12.75" customHeight="1">
      <c r="A24" s="7"/>
      <c r="B24" s="7"/>
      <c r="C24" s="7"/>
      <c r="D24" s="7" t="s">
        <v>62</v>
      </c>
      <c r="E24" s="7"/>
      <c r="F24" s="7"/>
      <c r="G24" s="7"/>
      <c r="H24" s="7"/>
    </row>
    <row r="25" spans="1:16" ht="12.75" customHeight="1">
      <c r="A25" s="12"/>
      <c r="B25" s="12"/>
      <c r="C25" s="12"/>
      <c r="D25" s="12" t="s">
        <v>63</v>
      </c>
      <c r="E25" s="12"/>
      <c r="F25" s="12"/>
      <c r="G25" s="12"/>
      <c r="H25" s="12">
        <v>0</v>
      </c>
      <c r="P25">
        <v>0</v>
      </c>
    </row>
    <row r="26" spans="1:8" ht="12.75" customHeight="1">
      <c r="A26" s="12"/>
      <c r="B26" s="12"/>
      <c r="C26" s="12"/>
      <c r="D26" s="12" t="s">
        <v>64</v>
      </c>
      <c r="E26" s="12"/>
      <c r="F26" s="12"/>
      <c r="G26" s="12"/>
      <c r="H26" s="12"/>
    </row>
    <row r="27" spans="1:16" ht="12.75" customHeight="1">
      <c r="A27" s="12"/>
      <c r="B27" s="12"/>
      <c r="C27" s="12"/>
      <c r="D27" s="12" t="s">
        <v>65</v>
      </c>
      <c r="E27" s="12"/>
      <c r="F27" s="12"/>
      <c r="G27" s="12"/>
      <c r="H27" s="12">
        <v>0</v>
      </c>
      <c r="P27">
        <v>0</v>
      </c>
    </row>
    <row r="28" spans="1:16" ht="12.75" customHeight="1">
      <c r="A28" s="12"/>
      <c r="B28" s="12"/>
      <c r="C28" s="12"/>
      <c r="D28" s="12" t="s">
        <v>66</v>
      </c>
      <c r="E28" s="12"/>
      <c r="F28" s="12"/>
      <c r="G28" s="12"/>
      <c r="H28" s="12">
        <f>H25+H27</f>
        <v>0</v>
      </c>
      <c r="P28">
        <f>P25+P27</f>
        <v>0</v>
      </c>
    </row>
    <row r="30" spans="1:16" ht="12.75" customHeight="1">
      <c r="A30" s="12"/>
      <c r="B30" s="12"/>
      <c r="C30" s="12"/>
      <c r="D30" s="12" t="s">
        <v>66</v>
      </c>
      <c r="E30" s="12"/>
      <c r="F30" s="12"/>
      <c r="G30" s="12"/>
      <c r="H30" s="12">
        <f>H21+H28</f>
        <v>0</v>
      </c>
      <c r="P30">
        <f>P21+P28</f>
        <v>0</v>
      </c>
    </row>
  </sheetData>
  <sheetProtection sheet="1" objects="1" scenarios="1"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fitToHeight="0" fitToWidth="1"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21</v>
      </c>
      <c r="D5" s="5" t="s">
        <v>22</v>
      </c>
      <c r="E5" s="5"/>
    </row>
    <row r="6" spans="1:5" ht="12.75" customHeight="1">
      <c r="A6" t="s">
        <v>18</v>
      </c>
      <c r="C6" s="5" t="s">
        <v>21</v>
      </c>
      <c r="D6" s="5" t="s">
        <v>22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25.5">
      <c r="A12" s="6">
        <v>1</v>
      </c>
      <c r="B12" s="6" t="s">
        <v>43</v>
      </c>
      <c r="C12" s="6" t="s">
        <v>44</v>
      </c>
      <c r="D12" s="6" t="s">
        <v>45</v>
      </c>
      <c r="E12" s="6" t="s">
        <v>46</v>
      </c>
      <c r="F12" s="8">
        <v>1</v>
      </c>
      <c r="G12" s="11"/>
      <c r="H12" s="10">
        <f aca="true" t="shared" si="0" ref="H12:H18">ROUND((G12*F12),2)</f>
        <v>0</v>
      </c>
      <c r="O12">
        <f>rekapitulace!H8</f>
        <v>21</v>
      </c>
      <c r="P12">
        <f aca="true" t="shared" si="1" ref="P12:P18">ROUND(O12/100*H12,2)</f>
        <v>0</v>
      </c>
    </row>
    <row r="13" spans="1:16" ht="25.5">
      <c r="A13" s="6">
        <v>2</v>
      </c>
      <c r="B13" s="6" t="s">
        <v>47</v>
      </c>
      <c r="C13" s="6" t="s">
        <v>44</v>
      </c>
      <c r="D13" s="6" t="s">
        <v>48</v>
      </c>
      <c r="E13" s="6" t="s">
        <v>46</v>
      </c>
      <c r="F13" s="8">
        <v>1</v>
      </c>
      <c r="G13" s="11"/>
      <c r="H13" s="10">
        <f t="shared" si="0"/>
        <v>0</v>
      </c>
      <c r="O13">
        <f>rekapitulace!H8</f>
        <v>21</v>
      </c>
      <c r="P13">
        <f t="shared" si="1"/>
        <v>0</v>
      </c>
    </row>
    <row r="14" spans="1:16" ht="25.5">
      <c r="A14" s="6">
        <v>3</v>
      </c>
      <c r="B14" s="6" t="s">
        <v>49</v>
      </c>
      <c r="C14" s="6" t="s">
        <v>44</v>
      </c>
      <c r="D14" s="6" t="s">
        <v>50</v>
      </c>
      <c r="E14" s="6" t="s">
        <v>46</v>
      </c>
      <c r="F14" s="8">
        <v>1</v>
      </c>
      <c r="G14" s="11"/>
      <c r="H14" s="10">
        <f t="shared" si="0"/>
        <v>0</v>
      </c>
      <c r="O14">
        <f>rekapitulace!H8</f>
        <v>21</v>
      </c>
      <c r="P14">
        <f t="shared" si="1"/>
        <v>0</v>
      </c>
    </row>
    <row r="15" spans="1:16" ht="25.5">
      <c r="A15" s="6">
        <v>4</v>
      </c>
      <c r="B15" s="6" t="s">
        <v>51</v>
      </c>
      <c r="C15" s="6" t="s">
        <v>44</v>
      </c>
      <c r="D15" s="6" t="s">
        <v>52</v>
      </c>
      <c r="E15" s="6" t="s">
        <v>46</v>
      </c>
      <c r="F15" s="8">
        <v>1</v>
      </c>
      <c r="G15" s="11"/>
      <c r="H15" s="10">
        <f t="shared" si="0"/>
        <v>0</v>
      </c>
      <c r="O15">
        <f>rekapitulace!H8</f>
        <v>21</v>
      </c>
      <c r="P15">
        <f t="shared" si="1"/>
        <v>0</v>
      </c>
    </row>
    <row r="16" spans="1:16" ht="38.25">
      <c r="A16" s="6">
        <v>5</v>
      </c>
      <c r="B16" s="6" t="s">
        <v>53</v>
      </c>
      <c r="C16" s="6" t="s">
        <v>44</v>
      </c>
      <c r="D16" s="6" t="s">
        <v>54</v>
      </c>
      <c r="E16" s="6" t="s">
        <v>46</v>
      </c>
      <c r="F16" s="8">
        <v>1</v>
      </c>
      <c r="G16" s="11"/>
      <c r="H16" s="10">
        <f t="shared" si="0"/>
        <v>0</v>
      </c>
      <c r="O16">
        <f>rekapitulace!H8</f>
        <v>21</v>
      </c>
      <c r="P16">
        <f t="shared" si="1"/>
        <v>0</v>
      </c>
    </row>
    <row r="17" spans="1:16" ht="25.5">
      <c r="A17" s="6">
        <v>6</v>
      </c>
      <c r="B17" s="6" t="s">
        <v>55</v>
      </c>
      <c r="C17" s="6" t="s">
        <v>44</v>
      </c>
      <c r="D17" s="6" t="s">
        <v>56</v>
      </c>
      <c r="E17" s="6" t="s">
        <v>57</v>
      </c>
      <c r="F17" s="8">
        <v>4</v>
      </c>
      <c r="G17" s="11"/>
      <c r="H17" s="10">
        <f t="shared" si="0"/>
        <v>0</v>
      </c>
      <c r="O17">
        <f>rekapitulace!H8</f>
        <v>21</v>
      </c>
      <c r="P17">
        <f t="shared" si="1"/>
        <v>0</v>
      </c>
    </row>
    <row r="18" spans="1:16" ht="25.5">
      <c r="A18" s="6">
        <v>7</v>
      </c>
      <c r="B18" s="6" t="s">
        <v>58</v>
      </c>
      <c r="C18" s="6" t="s">
        <v>44</v>
      </c>
      <c r="D18" s="6" t="s">
        <v>59</v>
      </c>
      <c r="E18" s="6" t="s">
        <v>46</v>
      </c>
      <c r="F18" s="8">
        <v>1</v>
      </c>
      <c r="G18" s="11"/>
      <c r="H18" s="10">
        <f t="shared" si="0"/>
        <v>0</v>
      </c>
      <c r="O18">
        <f>rekapitulace!H8</f>
        <v>21</v>
      </c>
      <c r="P18">
        <f t="shared" si="1"/>
        <v>0</v>
      </c>
    </row>
    <row r="19" spans="1:16" ht="12.75" customHeight="1">
      <c r="A19" s="12"/>
      <c r="B19" s="12"/>
      <c r="C19" s="12" t="s">
        <v>42</v>
      </c>
      <c r="D19" s="12" t="s">
        <v>41</v>
      </c>
      <c r="E19" s="12"/>
      <c r="F19" s="12"/>
      <c r="G19" s="12"/>
      <c r="H19" s="12">
        <f>SUM(H12:H18)</f>
        <v>0</v>
      </c>
      <c r="P19">
        <f>SUM(P12:P18)</f>
        <v>0</v>
      </c>
    </row>
    <row r="21" spans="1:16" ht="12.75" customHeight="1">
      <c r="A21" s="12"/>
      <c r="B21" s="12"/>
      <c r="C21" s="12"/>
      <c r="D21" s="12" t="s">
        <v>60</v>
      </c>
      <c r="E21" s="12"/>
      <c r="F21" s="12"/>
      <c r="G21" s="12"/>
      <c r="H21" s="12">
        <f>+H19</f>
        <v>0</v>
      </c>
      <c r="P21">
        <f>+P19</f>
        <v>0</v>
      </c>
    </row>
    <row r="23" spans="1:8" ht="12.75" customHeight="1">
      <c r="A23" s="7" t="s">
        <v>61</v>
      </c>
      <c r="B23" s="7"/>
      <c r="C23" s="7"/>
      <c r="D23" s="7"/>
      <c r="E23" s="7"/>
      <c r="F23" s="7"/>
      <c r="G23" s="7"/>
      <c r="H23" s="7"/>
    </row>
    <row r="24" spans="1:8" ht="12.75" customHeight="1">
      <c r="A24" s="7"/>
      <c r="B24" s="7"/>
      <c r="C24" s="7"/>
      <c r="D24" s="7" t="s">
        <v>62</v>
      </c>
      <c r="E24" s="7"/>
      <c r="F24" s="7"/>
      <c r="G24" s="7"/>
      <c r="H24" s="7"/>
    </row>
    <row r="25" spans="1:16" ht="12.75" customHeight="1">
      <c r="A25" s="12"/>
      <c r="B25" s="12"/>
      <c r="C25" s="12"/>
      <c r="D25" s="12" t="s">
        <v>63</v>
      </c>
      <c r="E25" s="12"/>
      <c r="F25" s="12"/>
      <c r="G25" s="12"/>
      <c r="H25" s="12">
        <v>0</v>
      </c>
      <c r="P25">
        <v>0</v>
      </c>
    </row>
    <row r="26" spans="1:8" ht="12.75" customHeight="1">
      <c r="A26" s="12"/>
      <c r="B26" s="12"/>
      <c r="C26" s="12"/>
      <c r="D26" s="12" t="s">
        <v>64</v>
      </c>
      <c r="E26" s="12"/>
      <c r="F26" s="12"/>
      <c r="G26" s="12"/>
      <c r="H26" s="12"/>
    </row>
    <row r="27" spans="1:16" ht="12.75" customHeight="1">
      <c r="A27" s="12"/>
      <c r="B27" s="12"/>
      <c r="C27" s="12"/>
      <c r="D27" s="12" t="s">
        <v>65</v>
      </c>
      <c r="E27" s="12"/>
      <c r="F27" s="12"/>
      <c r="G27" s="12"/>
      <c r="H27" s="12">
        <v>0</v>
      </c>
      <c r="P27">
        <v>0</v>
      </c>
    </row>
    <row r="28" spans="1:16" ht="12.75" customHeight="1">
      <c r="A28" s="12"/>
      <c r="B28" s="12"/>
      <c r="C28" s="12"/>
      <c r="D28" s="12" t="s">
        <v>66</v>
      </c>
      <c r="E28" s="12"/>
      <c r="F28" s="12"/>
      <c r="G28" s="12"/>
      <c r="H28" s="12">
        <f>H25+H27</f>
        <v>0</v>
      </c>
      <c r="P28">
        <f>P25+P27</f>
        <v>0</v>
      </c>
    </row>
    <row r="30" spans="1:16" ht="12.75" customHeight="1">
      <c r="A30" s="12"/>
      <c r="B30" s="12"/>
      <c r="C30" s="12"/>
      <c r="D30" s="12" t="s">
        <v>66</v>
      </c>
      <c r="E30" s="12"/>
      <c r="F30" s="12"/>
      <c r="G30" s="12"/>
      <c r="H30" s="12">
        <f>H21+H28</f>
        <v>0</v>
      </c>
      <c r="P30">
        <f>P21+P28</f>
        <v>0</v>
      </c>
    </row>
  </sheetData>
  <sheetProtection sheet="1" objects="1" scenarios="1"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fitToHeight="1" fitToWidth="1"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9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67</v>
      </c>
      <c r="D5" s="5" t="s">
        <v>68</v>
      </c>
      <c r="E5" s="5"/>
    </row>
    <row r="6" spans="1:5" ht="12.75" customHeight="1">
      <c r="A6" t="s">
        <v>18</v>
      </c>
      <c r="C6" s="5" t="s">
        <v>67</v>
      </c>
      <c r="D6" s="5" t="s">
        <v>68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25.5">
      <c r="A12" s="6">
        <v>1</v>
      </c>
      <c r="B12" s="6" t="s">
        <v>69</v>
      </c>
      <c r="C12" s="6" t="s">
        <v>44</v>
      </c>
      <c r="D12" s="6" t="s">
        <v>70</v>
      </c>
      <c r="E12" s="6" t="s">
        <v>71</v>
      </c>
      <c r="F12" s="8">
        <v>1993.15</v>
      </c>
      <c r="G12" s="11"/>
      <c r="H12" s="10">
        <f>ROUND((G12*F12),2)</f>
        <v>0</v>
      </c>
      <c r="O12">
        <f>rekapitulace!H8</f>
        <v>21</v>
      </c>
      <c r="P12">
        <f>ROUND(O12/100*H12,2)</f>
        <v>0</v>
      </c>
    </row>
    <row r="13" ht="12.75">
      <c r="D13" s="13" t="s">
        <v>72</v>
      </c>
    </row>
    <row r="14" spans="1:16" ht="51">
      <c r="A14" s="6">
        <v>2</v>
      </c>
      <c r="B14" s="6" t="s">
        <v>73</v>
      </c>
      <c r="C14" s="6" t="s">
        <v>44</v>
      </c>
      <c r="D14" s="6" t="s">
        <v>74</v>
      </c>
      <c r="E14" s="6" t="s">
        <v>71</v>
      </c>
      <c r="F14" s="8">
        <v>242.426</v>
      </c>
      <c r="G14" s="11"/>
      <c r="H14" s="10">
        <f>ROUND((G14*F14),2)</f>
        <v>0</v>
      </c>
      <c r="O14">
        <f>rekapitulace!H8</f>
        <v>21</v>
      </c>
      <c r="P14">
        <f>ROUND(O14/100*H14,2)</f>
        <v>0</v>
      </c>
    </row>
    <row r="15" ht="76.5">
      <c r="D15" s="13" t="s">
        <v>75</v>
      </c>
    </row>
    <row r="16" spans="1:16" ht="25.5">
      <c r="A16" s="6">
        <v>3</v>
      </c>
      <c r="B16" s="6" t="s">
        <v>73</v>
      </c>
      <c r="C16" s="6" t="s">
        <v>24</v>
      </c>
      <c r="D16" s="6" t="s">
        <v>76</v>
      </c>
      <c r="E16" s="6" t="s">
        <v>71</v>
      </c>
      <c r="F16" s="8">
        <v>689</v>
      </c>
      <c r="G16" s="11"/>
      <c r="H16" s="10">
        <f>ROUND((G16*F16),2)</f>
        <v>0</v>
      </c>
      <c r="O16">
        <f>rekapitulace!H8</f>
        <v>21</v>
      </c>
      <c r="P16">
        <f>ROUND(O16/100*H16,2)</f>
        <v>0</v>
      </c>
    </row>
    <row r="17" ht="12.75">
      <c r="D17" s="13" t="s">
        <v>77</v>
      </c>
    </row>
    <row r="18" spans="1:16" ht="25.5">
      <c r="A18" s="6">
        <v>4</v>
      </c>
      <c r="B18" s="6" t="s">
        <v>78</v>
      </c>
      <c r="C18" s="6" t="s">
        <v>44</v>
      </c>
      <c r="D18" s="6" t="s">
        <v>79</v>
      </c>
      <c r="E18" s="6" t="s">
        <v>71</v>
      </c>
      <c r="F18" s="8">
        <v>269.3</v>
      </c>
      <c r="G18" s="11"/>
      <c r="H18" s="10">
        <f>ROUND((G18*F18),2)</f>
        <v>0</v>
      </c>
      <c r="O18">
        <f>rekapitulace!H8</f>
        <v>21</v>
      </c>
      <c r="P18">
        <f>ROUND(O18/100*H18,2)</f>
        <v>0</v>
      </c>
    </row>
    <row r="19" ht="12.75">
      <c r="D19" s="13" t="s">
        <v>80</v>
      </c>
    </row>
    <row r="20" spans="1:16" ht="12.75" customHeight="1">
      <c r="A20" s="12"/>
      <c r="B20" s="12"/>
      <c r="C20" s="12" t="s">
        <v>42</v>
      </c>
      <c r="D20" s="12" t="s">
        <v>41</v>
      </c>
      <c r="E20" s="12"/>
      <c r="F20" s="12"/>
      <c r="G20" s="12"/>
      <c r="H20" s="12">
        <f>SUM(H12:H19)</f>
        <v>0</v>
      </c>
      <c r="P20">
        <f>SUM(P12:P19)</f>
        <v>0</v>
      </c>
    </row>
    <row r="22" spans="1:8" ht="12.75" customHeight="1">
      <c r="A22" s="7"/>
      <c r="B22" s="7"/>
      <c r="C22" s="7" t="s">
        <v>24</v>
      </c>
      <c r="D22" s="7" t="s">
        <v>81</v>
      </c>
      <c r="E22" s="7"/>
      <c r="F22" s="9"/>
      <c r="G22" s="7"/>
      <c r="H22" s="9"/>
    </row>
    <row r="23" spans="1:16" ht="38.25">
      <c r="A23" s="6">
        <v>5</v>
      </c>
      <c r="B23" s="6" t="s">
        <v>82</v>
      </c>
      <c r="C23" s="6" t="s">
        <v>44</v>
      </c>
      <c r="D23" s="6" t="s">
        <v>83</v>
      </c>
      <c r="E23" s="6" t="s">
        <v>71</v>
      </c>
      <c r="F23" s="8">
        <v>3.093</v>
      </c>
      <c r="G23" s="11"/>
      <c r="H23" s="10">
        <f>ROUND((G23*F23),2)</f>
        <v>0</v>
      </c>
      <c r="O23">
        <f>rekapitulace!H8</f>
        <v>21</v>
      </c>
      <c r="P23">
        <f>ROUND(O23/100*H23,2)</f>
        <v>0</v>
      </c>
    </row>
    <row r="24" ht="12.75">
      <c r="D24" s="13" t="s">
        <v>84</v>
      </c>
    </row>
    <row r="25" spans="1:16" ht="25.5">
      <c r="A25" s="6">
        <v>6</v>
      </c>
      <c r="B25" s="6" t="s">
        <v>82</v>
      </c>
      <c r="C25" s="6" t="s">
        <v>24</v>
      </c>
      <c r="D25" s="6" t="s">
        <v>85</v>
      </c>
      <c r="E25" s="6" t="s">
        <v>71</v>
      </c>
      <c r="F25" s="8">
        <v>5.9</v>
      </c>
      <c r="G25" s="11"/>
      <c r="H25" s="10">
        <f>ROUND((G25*F25),2)</f>
        <v>0</v>
      </c>
      <c r="O25">
        <f>rekapitulace!H8</f>
        <v>21</v>
      </c>
      <c r="P25">
        <f>ROUND(O25/100*H25,2)</f>
        <v>0</v>
      </c>
    </row>
    <row r="26" ht="12.75">
      <c r="D26" s="13" t="s">
        <v>86</v>
      </c>
    </row>
    <row r="27" spans="1:16" ht="25.5">
      <c r="A27" s="6">
        <v>7</v>
      </c>
      <c r="B27" s="6" t="s">
        <v>87</v>
      </c>
      <c r="C27" s="6" t="s">
        <v>44</v>
      </c>
      <c r="D27" s="6" t="s">
        <v>88</v>
      </c>
      <c r="E27" s="6" t="s">
        <v>89</v>
      </c>
      <c r="F27" s="8">
        <v>55.5</v>
      </c>
      <c r="G27" s="11"/>
      <c r="H27" s="10">
        <f>ROUND((G27*F27),2)</f>
        <v>0</v>
      </c>
      <c r="O27">
        <f>rekapitulace!H8</f>
        <v>21</v>
      </c>
      <c r="P27">
        <f>ROUND(O27/100*H27,2)</f>
        <v>0</v>
      </c>
    </row>
    <row r="28" ht="12.75">
      <c r="D28" s="13" t="s">
        <v>90</v>
      </c>
    </row>
    <row r="29" spans="1:16" ht="12.75">
      <c r="A29" s="6">
        <v>8</v>
      </c>
      <c r="B29" s="6" t="s">
        <v>91</v>
      </c>
      <c r="C29" s="6" t="s">
        <v>44</v>
      </c>
      <c r="D29" s="6" t="s">
        <v>92</v>
      </c>
      <c r="E29" s="6" t="s">
        <v>71</v>
      </c>
      <c r="F29" s="8">
        <v>73.125</v>
      </c>
      <c r="G29" s="11"/>
      <c r="H29" s="10">
        <f>ROUND((G29*F29),2)</f>
        <v>0</v>
      </c>
      <c r="O29">
        <f>rekapitulace!H8</f>
        <v>21</v>
      </c>
      <c r="P29">
        <f>ROUND(O29/100*H29,2)</f>
        <v>0</v>
      </c>
    </row>
    <row r="30" ht="12.75">
      <c r="D30" s="13" t="s">
        <v>93</v>
      </c>
    </row>
    <row r="31" spans="1:16" ht="12.75">
      <c r="A31" s="6">
        <v>9</v>
      </c>
      <c r="B31" s="6" t="s">
        <v>94</v>
      </c>
      <c r="C31" s="6" t="s">
        <v>44</v>
      </c>
      <c r="D31" s="6" t="s">
        <v>95</v>
      </c>
      <c r="E31" s="6" t="s">
        <v>71</v>
      </c>
      <c r="F31" s="8">
        <v>197.55</v>
      </c>
      <c r="G31" s="11"/>
      <c r="H31" s="10">
        <f>ROUND((G31*F31),2)</f>
        <v>0</v>
      </c>
      <c r="O31">
        <f>rekapitulace!H8</f>
        <v>21</v>
      </c>
      <c r="P31">
        <f>ROUND(O31/100*H31,2)</f>
        <v>0</v>
      </c>
    </row>
    <row r="32" ht="12.75">
      <c r="D32" s="13" t="s">
        <v>96</v>
      </c>
    </row>
    <row r="33" spans="1:16" ht="25.5">
      <c r="A33" s="6">
        <v>10</v>
      </c>
      <c r="B33" s="6" t="s">
        <v>94</v>
      </c>
      <c r="C33" s="6" t="s">
        <v>24</v>
      </c>
      <c r="D33" s="6" t="s">
        <v>97</v>
      </c>
      <c r="E33" s="6" t="s">
        <v>71</v>
      </c>
      <c r="F33" s="8">
        <v>11.8</v>
      </c>
      <c r="G33" s="11"/>
      <c r="H33" s="10">
        <f>ROUND((G33*F33),2)</f>
        <v>0</v>
      </c>
      <c r="O33">
        <f>rekapitulace!H8</f>
        <v>21</v>
      </c>
      <c r="P33">
        <f>ROUND(O33/100*H33,2)</f>
        <v>0</v>
      </c>
    </row>
    <row r="34" ht="12.75">
      <c r="D34" s="13" t="s">
        <v>98</v>
      </c>
    </row>
    <row r="35" spans="1:16" ht="38.25">
      <c r="A35" s="6">
        <v>11</v>
      </c>
      <c r="B35" s="6" t="s">
        <v>99</v>
      </c>
      <c r="C35" s="6" t="s">
        <v>44</v>
      </c>
      <c r="D35" s="6" t="s">
        <v>100</v>
      </c>
      <c r="E35" s="6" t="s">
        <v>101</v>
      </c>
      <c r="F35" s="8">
        <v>81</v>
      </c>
      <c r="G35" s="11"/>
      <c r="H35" s="10">
        <f>ROUND((G35*F35),2)</f>
        <v>0</v>
      </c>
      <c r="O35">
        <f>rekapitulace!H8</f>
        <v>21</v>
      </c>
      <c r="P35">
        <f>ROUND(O35/100*H35,2)</f>
        <v>0</v>
      </c>
    </row>
    <row r="36" spans="1:16" ht="25.5">
      <c r="A36" s="6">
        <v>12</v>
      </c>
      <c r="B36" s="6" t="s">
        <v>102</v>
      </c>
      <c r="C36" s="6" t="s">
        <v>44</v>
      </c>
      <c r="D36" s="6" t="s">
        <v>103</v>
      </c>
      <c r="E36" s="6" t="s">
        <v>71</v>
      </c>
      <c r="F36" s="8">
        <v>263.4</v>
      </c>
      <c r="G36" s="11"/>
      <c r="H36" s="10">
        <f>ROUND((G36*F36),2)</f>
        <v>0</v>
      </c>
      <c r="O36">
        <f>rekapitulace!H8</f>
        <v>21</v>
      </c>
      <c r="P36">
        <f>ROUND(O36/100*H36,2)</f>
        <v>0</v>
      </c>
    </row>
    <row r="37" ht="12.75">
      <c r="D37" s="13" t="s">
        <v>104</v>
      </c>
    </row>
    <row r="38" spans="1:16" ht="25.5">
      <c r="A38" s="6">
        <v>13</v>
      </c>
      <c r="B38" s="6" t="s">
        <v>105</v>
      </c>
      <c r="C38" s="6" t="s">
        <v>44</v>
      </c>
      <c r="D38" s="6" t="s">
        <v>106</v>
      </c>
      <c r="E38" s="6" t="s">
        <v>71</v>
      </c>
      <c r="F38" s="8">
        <v>171.21</v>
      </c>
      <c r="G38" s="11"/>
      <c r="H38" s="10">
        <f>ROUND((G38*F38),2)</f>
        <v>0</v>
      </c>
      <c r="O38">
        <f>rekapitulace!H8</f>
        <v>21</v>
      </c>
      <c r="P38">
        <f>ROUND(O38/100*H38,2)</f>
        <v>0</v>
      </c>
    </row>
    <row r="39" ht="12.75">
      <c r="D39" s="13" t="s">
        <v>107</v>
      </c>
    </row>
    <row r="40" spans="1:16" ht="38.25">
      <c r="A40" s="6">
        <v>14</v>
      </c>
      <c r="B40" s="6" t="s">
        <v>108</v>
      </c>
      <c r="C40" s="6" t="s">
        <v>44</v>
      </c>
      <c r="D40" s="6" t="s">
        <v>109</v>
      </c>
      <c r="E40" s="6" t="s">
        <v>71</v>
      </c>
      <c r="F40" s="8">
        <v>214.6</v>
      </c>
      <c r="G40" s="11"/>
      <c r="H40" s="10">
        <f>ROUND((G40*F40),2)</f>
        <v>0</v>
      </c>
      <c r="O40">
        <f>rekapitulace!H8</f>
        <v>21</v>
      </c>
      <c r="P40">
        <f>ROUND(O40/100*H40,2)</f>
        <v>0</v>
      </c>
    </row>
    <row r="41" ht="38.25">
      <c r="D41" s="13" t="s">
        <v>110</v>
      </c>
    </row>
    <row r="42" spans="1:16" ht="25.5">
      <c r="A42" s="6">
        <v>15</v>
      </c>
      <c r="B42" s="6" t="s">
        <v>108</v>
      </c>
      <c r="C42" s="6" t="s">
        <v>24</v>
      </c>
      <c r="D42" s="6" t="s">
        <v>111</v>
      </c>
      <c r="E42" s="6" t="s">
        <v>71</v>
      </c>
      <c r="F42" s="8">
        <v>23.6</v>
      </c>
      <c r="G42" s="11"/>
      <c r="H42" s="10">
        <f>ROUND((G42*F42),2)</f>
        <v>0</v>
      </c>
      <c r="O42">
        <f>rekapitulace!H8</f>
        <v>21</v>
      </c>
      <c r="P42">
        <f>ROUND(O42/100*H42,2)</f>
        <v>0</v>
      </c>
    </row>
    <row r="43" ht="12.75">
      <c r="D43" s="13" t="s">
        <v>112</v>
      </c>
    </row>
    <row r="44" spans="1:16" ht="38.25">
      <c r="A44" s="6">
        <v>16</v>
      </c>
      <c r="B44" s="6" t="s">
        <v>113</v>
      </c>
      <c r="C44" s="6" t="s">
        <v>44</v>
      </c>
      <c r="D44" s="6" t="s">
        <v>114</v>
      </c>
      <c r="E44" s="6" t="s">
        <v>71</v>
      </c>
      <c r="F44" s="8">
        <v>3862.1</v>
      </c>
      <c r="G44" s="11"/>
      <c r="H44" s="10">
        <f>ROUND((G44*F44),2)</f>
        <v>0</v>
      </c>
      <c r="O44">
        <f>rekapitulace!H8</f>
        <v>21</v>
      </c>
      <c r="P44">
        <f>ROUND(O44/100*H44,2)</f>
        <v>0</v>
      </c>
    </row>
    <row r="45" spans="1:16" ht="25.5">
      <c r="A45" s="6">
        <v>17</v>
      </c>
      <c r="B45" s="6" t="s">
        <v>113</v>
      </c>
      <c r="C45" s="6" t="s">
        <v>24</v>
      </c>
      <c r="D45" s="6" t="s">
        <v>115</v>
      </c>
      <c r="E45" s="6" t="s">
        <v>71</v>
      </c>
      <c r="F45" s="8">
        <v>439</v>
      </c>
      <c r="G45" s="11"/>
      <c r="H45" s="10">
        <f>ROUND((G45*F45),2)</f>
        <v>0</v>
      </c>
      <c r="O45">
        <f>rekapitulace!H8</f>
        <v>21</v>
      </c>
      <c r="P45">
        <f>ROUND(O45/100*H45,2)</f>
        <v>0</v>
      </c>
    </row>
    <row r="46" ht="12.75">
      <c r="D46" s="13" t="s">
        <v>116</v>
      </c>
    </row>
    <row r="47" spans="1:16" ht="25.5">
      <c r="A47" s="6">
        <v>18</v>
      </c>
      <c r="B47" s="6" t="s">
        <v>117</v>
      </c>
      <c r="C47" s="6" t="s">
        <v>44</v>
      </c>
      <c r="D47" s="6" t="s">
        <v>118</v>
      </c>
      <c r="E47" s="6" t="s">
        <v>71</v>
      </c>
      <c r="F47" s="8">
        <v>1971.015</v>
      </c>
      <c r="G47" s="11"/>
      <c r="H47" s="10">
        <f>ROUND((G47*F47),2)</f>
        <v>0</v>
      </c>
      <c r="O47">
        <f>rekapitulace!H8</f>
        <v>21</v>
      </c>
      <c r="P47">
        <f>ROUND(O47/100*H47,2)</f>
        <v>0</v>
      </c>
    </row>
    <row r="48" ht="12.75">
      <c r="D48" s="13" t="s">
        <v>119</v>
      </c>
    </row>
    <row r="49" spans="1:16" ht="25.5">
      <c r="A49" s="6">
        <v>19</v>
      </c>
      <c r="B49" s="6" t="s">
        <v>120</v>
      </c>
      <c r="C49" s="6" t="s">
        <v>44</v>
      </c>
      <c r="D49" s="6" t="s">
        <v>121</v>
      </c>
      <c r="E49" s="6" t="s">
        <v>71</v>
      </c>
      <c r="F49" s="8">
        <v>3545.25</v>
      </c>
      <c r="G49" s="11"/>
      <c r="H49" s="10">
        <f>ROUND((G49*F49),2)</f>
        <v>0</v>
      </c>
      <c r="O49">
        <f>rekapitulace!H8</f>
        <v>21</v>
      </c>
      <c r="P49">
        <f>ROUND(O49/100*H49,2)</f>
        <v>0</v>
      </c>
    </row>
    <row r="50" ht="12.75">
      <c r="D50" s="13" t="s">
        <v>122</v>
      </c>
    </row>
    <row r="51" spans="1:16" ht="25.5">
      <c r="A51" s="6">
        <v>20</v>
      </c>
      <c r="B51" s="6" t="s">
        <v>123</v>
      </c>
      <c r="C51" s="6" t="s">
        <v>44</v>
      </c>
      <c r="D51" s="6" t="s">
        <v>124</v>
      </c>
      <c r="E51" s="6" t="s">
        <v>71</v>
      </c>
      <c r="F51" s="8">
        <v>62.1</v>
      </c>
      <c r="G51" s="11"/>
      <c r="H51" s="10">
        <f>ROUND((G51*F51),2)</f>
        <v>0</v>
      </c>
      <c r="O51">
        <f>rekapitulace!H8</f>
        <v>21</v>
      </c>
      <c r="P51">
        <f>ROUND(O51/100*H51,2)</f>
        <v>0</v>
      </c>
    </row>
    <row r="52" ht="12.75">
      <c r="D52" s="13" t="s">
        <v>125</v>
      </c>
    </row>
    <row r="53" spans="1:16" ht="12.75">
      <c r="A53" s="6">
        <v>21</v>
      </c>
      <c r="B53" s="6" t="s">
        <v>126</v>
      </c>
      <c r="C53" s="6" t="s">
        <v>44</v>
      </c>
      <c r="D53" s="6" t="s">
        <v>127</v>
      </c>
      <c r="E53" s="6" t="s">
        <v>71</v>
      </c>
      <c r="F53" s="8">
        <v>121.2</v>
      </c>
      <c r="G53" s="11"/>
      <c r="H53" s="10">
        <f>ROUND((G53*F53),2)</f>
        <v>0</v>
      </c>
      <c r="O53">
        <f>rekapitulace!H8</f>
        <v>21</v>
      </c>
      <c r="P53">
        <f>ROUND(O53/100*H53,2)</f>
        <v>0</v>
      </c>
    </row>
    <row r="54" ht="12.75">
      <c r="D54" s="13" t="s">
        <v>128</v>
      </c>
    </row>
    <row r="55" spans="1:16" ht="25.5">
      <c r="A55" s="6">
        <v>22</v>
      </c>
      <c r="B55" s="6" t="s">
        <v>129</v>
      </c>
      <c r="C55" s="6" t="s">
        <v>44</v>
      </c>
      <c r="D55" s="6" t="s">
        <v>130</v>
      </c>
      <c r="E55" s="6" t="s">
        <v>71</v>
      </c>
      <c r="F55" s="8">
        <v>5476.3</v>
      </c>
      <c r="G55" s="11"/>
      <c r="H55" s="10">
        <f>ROUND((G55*F55),2)</f>
        <v>0</v>
      </c>
      <c r="O55">
        <f>rekapitulace!H8</f>
        <v>21</v>
      </c>
      <c r="P55">
        <f>ROUND(O55/100*H55,2)</f>
        <v>0</v>
      </c>
    </row>
    <row r="56" spans="1:16" ht="12.75">
      <c r="A56" s="6">
        <v>23</v>
      </c>
      <c r="B56" s="6" t="s">
        <v>131</v>
      </c>
      <c r="C56" s="6" t="s">
        <v>44</v>
      </c>
      <c r="D56" s="6" t="s">
        <v>132</v>
      </c>
      <c r="E56" s="6" t="s">
        <v>71</v>
      </c>
      <c r="F56" s="8">
        <v>4076.7</v>
      </c>
      <c r="G56" s="11"/>
      <c r="H56" s="10">
        <f>ROUND((G56*F56),2)</f>
        <v>0</v>
      </c>
      <c r="O56">
        <f>rekapitulace!H8</f>
        <v>21</v>
      </c>
      <c r="P56">
        <f>ROUND(O56/100*H56,2)</f>
        <v>0</v>
      </c>
    </row>
    <row r="57" ht="12.75">
      <c r="D57" s="13" t="s">
        <v>133</v>
      </c>
    </row>
    <row r="58" spans="1:16" ht="38.25">
      <c r="A58" s="6">
        <v>24</v>
      </c>
      <c r="B58" s="6" t="s">
        <v>134</v>
      </c>
      <c r="C58" s="6" t="s">
        <v>44</v>
      </c>
      <c r="D58" s="6" t="s">
        <v>135</v>
      </c>
      <c r="E58" s="6" t="s">
        <v>71</v>
      </c>
      <c r="F58" s="8">
        <v>10039.65</v>
      </c>
      <c r="G58" s="11"/>
      <c r="H58" s="10">
        <f>ROUND((G58*F58),2)</f>
        <v>0</v>
      </c>
      <c r="O58">
        <f>rekapitulace!H8</f>
        <v>21</v>
      </c>
      <c r="P58">
        <f>ROUND(O58/100*H58,2)</f>
        <v>0</v>
      </c>
    </row>
    <row r="59" ht="12.75">
      <c r="D59" s="13" t="s">
        <v>136</v>
      </c>
    </row>
    <row r="60" spans="1:16" ht="25.5">
      <c r="A60" s="6">
        <v>25</v>
      </c>
      <c r="B60" s="6" t="s">
        <v>137</v>
      </c>
      <c r="C60" s="6" t="s">
        <v>44</v>
      </c>
      <c r="D60" s="6" t="s">
        <v>138</v>
      </c>
      <c r="E60" s="6" t="s">
        <v>71</v>
      </c>
      <c r="F60" s="8">
        <v>1183.7</v>
      </c>
      <c r="G60" s="11"/>
      <c r="H60" s="10">
        <f>ROUND((G60*F60),2)</f>
        <v>0</v>
      </c>
      <c r="O60">
        <f>rekapitulace!H8</f>
        <v>21</v>
      </c>
      <c r="P60">
        <f>ROUND(O60/100*H60,2)</f>
        <v>0</v>
      </c>
    </row>
    <row r="61" spans="1:16" ht="38.25">
      <c r="A61" s="6">
        <v>26</v>
      </c>
      <c r="B61" s="6" t="s">
        <v>139</v>
      </c>
      <c r="C61" s="6" t="s">
        <v>44</v>
      </c>
      <c r="D61" s="6" t="s">
        <v>140</v>
      </c>
      <c r="E61" s="6" t="s">
        <v>71</v>
      </c>
      <c r="F61" s="8">
        <v>367.075</v>
      </c>
      <c r="G61" s="11"/>
      <c r="H61" s="10">
        <f>ROUND((G61*F61),2)</f>
        <v>0</v>
      </c>
      <c r="O61">
        <f>rekapitulace!H8</f>
        <v>21</v>
      </c>
      <c r="P61">
        <f>ROUND(O61/100*H61,2)</f>
        <v>0</v>
      </c>
    </row>
    <row r="62" ht="63.75">
      <c r="D62" s="13" t="s">
        <v>141</v>
      </c>
    </row>
    <row r="63" spans="1:16" ht="12.75">
      <c r="A63" s="6">
        <v>27</v>
      </c>
      <c r="B63" s="6" t="s">
        <v>142</v>
      </c>
      <c r="C63" s="6" t="s">
        <v>44</v>
      </c>
      <c r="D63" s="6" t="s">
        <v>143</v>
      </c>
      <c r="E63" s="6" t="s">
        <v>89</v>
      </c>
      <c r="F63" s="8">
        <v>1152</v>
      </c>
      <c r="G63" s="11"/>
      <c r="H63" s="10">
        <f>ROUND((G63*F63),2)</f>
        <v>0</v>
      </c>
      <c r="O63">
        <f>rekapitulace!H8</f>
        <v>21</v>
      </c>
      <c r="P63">
        <f>ROUND(O63/100*H63,2)</f>
        <v>0</v>
      </c>
    </row>
    <row r="64" spans="1:16" ht="25.5">
      <c r="A64" s="6">
        <v>28</v>
      </c>
      <c r="B64" s="6" t="s">
        <v>144</v>
      </c>
      <c r="C64" s="6" t="s">
        <v>44</v>
      </c>
      <c r="D64" s="6" t="s">
        <v>145</v>
      </c>
      <c r="E64" s="6" t="s">
        <v>89</v>
      </c>
      <c r="F64" s="8">
        <v>21257.8</v>
      </c>
      <c r="G64" s="11"/>
      <c r="H64" s="10">
        <f>ROUND((G64*F64),2)</f>
        <v>0</v>
      </c>
      <c r="O64">
        <f>rekapitulace!H8</f>
        <v>21</v>
      </c>
      <c r="P64">
        <f>ROUND(O64/100*H64,2)</f>
        <v>0</v>
      </c>
    </row>
    <row r="65" ht="12.75">
      <c r="D65" s="13" t="s">
        <v>146</v>
      </c>
    </row>
    <row r="66" spans="1:16" ht="25.5">
      <c r="A66" s="6">
        <v>29</v>
      </c>
      <c r="B66" s="6" t="s">
        <v>147</v>
      </c>
      <c r="C66" s="6" t="s">
        <v>44</v>
      </c>
      <c r="D66" s="6" t="s">
        <v>148</v>
      </c>
      <c r="E66" s="6" t="s">
        <v>89</v>
      </c>
      <c r="F66" s="8">
        <v>2200.1</v>
      </c>
      <c r="G66" s="11"/>
      <c r="H66" s="10">
        <f>ROUND((G66*F66),2)</f>
        <v>0</v>
      </c>
      <c r="O66">
        <f>rekapitulace!H8</f>
        <v>21</v>
      </c>
      <c r="P66">
        <f>ROUND(O66/100*H66,2)</f>
        <v>0</v>
      </c>
    </row>
    <row r="67" ht="12.75">
      <c r="D67" s="13" t="s">
        <v>149</v>
      </c>
    </row>
    <row r="68" spans="1:16" ht="25.5">
      <c r="A68" s="6">
        <v>30</v>
      </c>
      <c r="B68" s="6" t="s">
        <v>150</v>
      </c>
      <c r="C68" s="6" t="s">
        <v>44</v>
      </c>
      <c r="D68" s="6" t="s">
        <v>151</v>
      </c>
      <c r="E68" s="6" t="s">
        <v>89</v>
      </c>
      <c r="F68" s="8">
        <v>12358.5</v>
      </c>
      <c r="G68" s="11"/>
      <c r="H68" s="10">
        <f>ROUND((G68*F68),2)</f>
        <v>0</v>
      </c>
      <c r="O68">
        <f>rekapitulace!H8</f>
        <v>21</v>
      </c>
      <c r="P68">
        <f>ROUND(O68/100*H68,2)</f>
        <v>0</v>
      </c>
    </row>
    <row r="69" spans="1:16" ht="25.5">
      <c r="A69" s="6">
        <v>31</v>
      </c>
      <c r="B69" s="6" t="s">
        <v>152</v>
      </c>
      <c r="C69" s="6" t="s">
        <v>44</v>
      </c>
      <c r="D69" s="6" t="s">
        <v>153</v>
      </c>
      <c r="E69" s="6" t="s">
        <v>89</v>
      </c>
      <c r="F69" s="8">
        <v>781.556</v>
      </c>
      <c r="G69" s="11"/>
      <c r="H69" s="10">
        <f>ROUND((G69*F69),2)</f>
        <v>0</v>
      </c>
      <c r="O69">
        <f>rekapitulace!H8</f>
        <v>21</v>
      </c>
      <c r="P69">
        <f>ROUND(O69/100*H69,2)</f>
        <v>0</v>
      </c>
    </row>
    <row r="70" ht="38.25">
      <c r="D70" s="13" t="s">
        <v>154</v>
      </c>
    </row>
    <row r="71" spans="1:16" ht="25.5">
      <c r="A71" s="6">
        <v>32</v>
      </c>
      <c r="B71" s="6" t="s">
        <v>155</v>
      </c>
      <c r="C71" s="6" t="s">
        <v>44</v>
      </c>
      <c r="D71" s="6" t="s">
        <v>156</v>
      </c>
      <c r="E71" s="6" t="s">
        <v>89</v>
      </c>
      <c r="F71" s="8">
        <v>13140.1</v>
      </c>
      <c r="G71" s="11"/>
      <c r="H71" s="10">
        <f>ROUND((G71*F71),2)</f>
        <v>0</v>
      </c>
      <c r="O71">
        <f>rekapitulace!H8</f>
        <v>21</v>
      </c>
      <c r="P71">
        <f>ROUND(O71/100*H71,2)</f>
        <v>0</v>
      </c>
    </row>
    <row r="72" ht="12.75">
      <c r="D72" s="13" t="s">
        <v>157</v>
      </c>
    </row>
    <row r="73" spans="1:16" ht="25.5">
      <c r="A73" s="6">
        <v>33</v>
      </c>
      <c r="B73" s="6" t="s">
        <v>158</v>
      </c>
      <c r="C73" s="6" t="s">
        <v>44</v>
      </c>
      <c r="D73" s="6" t="s">
        <v>159</v>
      </c>
      <c r="E73" s="6" t="s">
        <v>89</v>
      </c>
      <c r="F73" s="8">
        <v>13140.1</v>
      </c>
      <c r="G73" s="11"/>
      <c r="H73" s="10">
        <f>ROUND((G73*F73),2)</f>
        <v>0</v>
      </c>
      <c r="O73">
        <f>rekapitulace!H8</f>
        <v>21</v>
      </c>
      <c r="P73">
        <f>ROUND(O73/100*H73,2)</f>
        <v>0</v>
      </c>
    </row>
    <row r="74" spans="1:16" ht="12.75" customHeight="1">
      <c r="A74" s="12"/>
      <c r="B74" s="12"/>
      <c r="C74" s="12" t="s">
        <v>24</v>
      </c>
      <c r="D74" s="12" t="s">
        <v>81</v>
      </c>
      <c r="E74" s="12"/>
      <c r="F74" s="12"/>
      <c r="G74" s="12"/>
      <c r="H74" s="12">
        <f>SUM(H23:H73)</f>
        <v>0</v>
      </c>
      <c r="P74">
        <f>SUM(P23:P73)</f>
        <v>0</v>
      </c>
    </row>
    <row r="76" spans="1:8" ht="12.75" customHeight="1">
      <c r="A76" s="7"/>
      <c r="B76" s="7"/>
      <c r="C76" s="7" t="s">
        <v>35</v>
      </c>
      <c r="D76" s="7" t="s">
        <v>160</v>
      </c>
      <c r="E76" s="7"/>
      <c r="F76" s="9"/>
      <c r="G76" s="7"/>
      <c r="H76" s="9"/>
    </row>
    <row r="77" spans="1:16" ht="38.25">
      <c r="A77" s="6">
        <v>34</v>
      </c>
      <c r="B77" s="6" t="s">
        <v>161</v>
      </c>
      <c r="C77" s="6" t="s">
        <v>44</v>
      </c>
      <c r="D77" s="6" t="s">
        <v>162</v>
      </c>
      <c r="E77" s="6" t="s">
        <v>71</v>
      </c>
      <c r="F77" s="8">
        <v>11.3</v>
      </c>
      <c r="G77" s="11"/>
      <c r="H77" s="10">
        <f>ROUND((G77*F77),2)</f>
        <v>0</v>
      </c>
      <c r="O77">
        <f>rekapitulace!H8</f>
        <v>21</v>
      </c>
      <c r="P77">
        <f>ROUND(O77/100*H77,2)</f>
        <v>0</v>
      </c>
    </row>
    <row r="78" ht="12.75">
      <c r="D78" s="13" t="s">
        <v>163</v>
      </c>
    </row>
    <row r="79" spans="1:16" ht="38.25">
      <c r="A79" s="6">
        <v>35</v>
      </c>
      <c r="B79" s="6" t="s">
        <v>164</v>
      </c>
      <c r="C79" s="6" t="s">
        <v>44</v>
      </c>
      <c r="D79" s="6" t="s">
        <v>165</v>
      </c>
      <c r="E79" s="6" t="s">
        <v>71</v>
      </c>
      <c r="F79" s="8">
        <v>7.275</v>
      </c>
      <c r="G79" s="11"/>
      <c r="H79" s="10">
        <f>ROUND((G79*F79),2)</f>
        <v>0</v>
      </c>
      <c r="O79">
        <f>rekapitulace!H8</f>
        <v>21</v>
      </c>
      <c r="P79">
        <f>ROUND(O79/100*H79,2)</f>
        <v>0</v>
      </c>
    </row>
    <row r="80" ht="51">
      <c r="D80" s="13" t="s">
        <v>166</v>
      </c>
    </row>
    <row r="81" spans="1:16" ht="38.25">
      <c r="A81" s="6">
        <v>36</v>
      </c>
      <c r="B81" s="6" t="s">
        <v>167</v>
      </c>
      <c r="C81" s="6" t="s">
        <v>44</v>
      </c>
      <c r="D81" s="6" t="s">
        <v>168</v>
      </c>
      <c r="E81" s="6" t="s">
        <v>71</v>
      </c>
      <c r="F81" s="8">
        <v>4.32</v>
      </c>
      <c r="G81" s="11"/>
      <c r="H81" s="10">
        <f>ROUND((G81*F81),2)</f>
        <v>0</v>
      </c>
      <c r="O81">
        <f>rekapitulace!H8</f>
        <v>21</v>
      </c>
      <c r="P81">
        <f>ROUND(O81/100*H81,2)</f>
        <v>0</v>
      </c>
    </row>
    <row r="82" ht="12.75">
      <c r="D82" s="13" t="s">
        <v>169</v>
      </c>
    </row>
    <row r="83" spans="1:16" ht="12.75" customHeight="1">
      <c r="A83" s="12"/>
      <c r="B83" s="12"/>
      <c r="C83" s="12" t="s">
        <v>35</v>
      </c>
      <c r="D83" s="12" t="s">
        <v>160</v>
      </c>
      <c r="E83" s="12"/>
      <c r="F83" s="12"/>
      <c r="G83" s="12"/>
      <c r="H83" s="12">
        <f>SUM(H77:H82)</f>
        <v>0</v>
      </c>
      <c r="P83">
        <f>SUM(P77:P82)</f>
        <v>0</v>
      </c>
    </row>
    <row r="85" spans="1:8" ht="12.75" customHeight="1">
      <c r="A85" s="7"/>
      <c r="B85" s="7"/>
      <c r="C85" s="7" t="s">
        <v>36</v>
      </c>
      <c r="D85" s="7" t="s">
        <v>170</v>
      </c>
      <c r="E85" s="7"/>
      <c r="F85" s="9"/>
      <c r="G85" s="7"/>
      <c r="H85" s="9"/>
    </row>
    <row r="86" spans="1:16" ht="38.25">
      <c r="A86" s="6">
        <v>37</v>
      </c>
      <c r="B86" s="6" t="s">
        <v>171</v>
      </c>
      <c r="C86" s="6" t="s">
        <v>44</v>
      </c>
      <c r="D86" s="6" t="s">
        <v>172</v>
      </c>
      <c r="E86" s="6" t="s">
        <v>71</v>
      </c>
      <c r="F86" s="8">
        <v>52.91</v>
      </c>
      <c r="G86" s="11"/>
      <c r="H86" s="10">
        <f>ROUND((G86*F86),2)</f>
        <v>0</v>
      </c>
      <c r="O86">
        <f>rekapitulace!H8</f>
        <v>21</v>
      </c>
      <c r="P86">
        <f>ROUND(O86/100*H86,2)</f>
        <v>0</v>
      </c>
    </row>
    <row r="87" ht="38.25">
      <c r="D87" s="13" t="s">
        <v>173</v>
      </c>
    </row>
    <row r="88" spans="1:16" ht="63.75">
      <c r="A88" s="6">
        <v>38</v>
      </c>
      <c r="B88" s="6" t="s">
        <v>174</v>
      </c>
      <c r="C88" s="6" t="s">
        <v>44</v>
      </c>
      <c r="D88" s="6" t="s">
        <v>175</v>
      </c>
      <c r="E88" s="6" t="s">
        <v>71</v>
      </c>
      <c r="F88" s="8">
        <v>54.773</v>
      </c>
      <c r="G88" s="11"/>
      <c r="H88" s="10">
        <f>ROUND((G88*F88),2)</f>
        <v>0</v>
      </c>
      <c r="O88">
        <f>rekapitulace!H8</f>
        <v>21</v>
      </c>
      <c r="P88">
        <f>ROUND(O88/100*H88,2)</f>
        <v>0</v>
      </c>
    </row>
    <row r="89" ht="76.5">
      <c r="D89" s="13" t="s">
        <v>176</v>
      </c>
    </row>
    <row r="90" spans="1:16" ht="25.5">
      <c r="A90" s="6">
        <v>39</v>
      </c>
      <c r="B90" s="6" t="s">
        <v>177</v>
      </c>
      <c r="C90" s="6" t="s">
        <v>44</v>
      </c>
      <c r="D90" s="6" t="s">
        <v>178</v>
      </c>
      <c r="E90" s="6" t="s">
        <v>71</v>
      </c>
      <c r="F90" s="8">
        <v>39.48</v>
      </c>
      <c r="G90" s="11"/>
      <c r="H90" s="10">
        <f>ROUND((G90*F90),2)</f>
        <v>0</v>
      </c>
      <c r="O90">
        <f>rekapitulace!H8</f>
        <v>21</v>
      </c>
      <c r="P90">
        <f>ROUND(O90/100*H90,2)</f>
        <v>0</v>
      </c>
    </row>
    <row r="91" ht="38.25">
      <c r="D91" s="13" t="s">
        <v>179</v>
      </c>
    </row>
    <row r="92" spans="1:16" ht="12.75" customHeight="1">
      <c r="A92" s="12"/>
      <c r="B92" s="12"/>
      <c r="C92" s="12" t="s">
        <v>36</v>
      </c>
      <c r="D92" s="12" t="s">
        <v>170</v>
      </c>
      <c r="E92" s="12"/>
      <c r="F92" s="12"/>
      <c r="G92" s="12"/>
      <c r="H92" s="12">
        <f>SUM(H86:H91)</f>
        <v>0</v>
      </c>
      <c r="P92">
        <f>SUM(P86:P91)</f>
        <v>0</v>
      </c>
    </row>
    <row r="94" spans="1:8" ht="12.75" customHeight="1">
      <c r="A94" s="7"/>
      <c r="B94" s="7"/>
      <c r="C94" s="7" t="s">
        <v>37</v>
      </c>
      <c r="D94" s="7" t="s">
        <v>180</v>
      </c>
      <c r="E94" s="7"/>
      <c r="F94" s="9"/>
      <c r="G94" s="7"/>
      <c r="H94" s="9"/>
    </row>
    <row r="95" spans="1:16" ht="38.25">
      <c r="A95" s="6">
        <v>40</v>
      </c>
      <c r="B95" s="6" t="s">
        <v>181</v>
      </c>
      <c r="C95" s="6" t="s">
        <v>44</v>
      </c>
      <c r="D95" s="6" t="s">
        <v>182</v>
      </c>
      <c r="E95" s="6" t="s">
        <v>89</v>
      </c>
      <c r="F95" s="8">
        <v>1152</v>
      </c>
      <c r="G95" s="11"/>
      <c r="H95" s="10">
        <f>ROUND((G95*F95),2)</f>
        <v>0</v>
      </c>
      <c r="O95">
        <f>rekapitulace!H8</f>
        <v>21</v>
      </c>
      <c r="P95">
        <f>ROUND(O95/100*H95,2)</f>
        <v>0</v>
      </c>
    </row>
    <row r="96" spans="1:16" ht="25.5">
      <c r="A96" s="6">
        <v>41</v>
      </c>
      <c r="B96" s="6" t="s">
        <v>183</v>
      </c>
      <c r="C96" s="6" t="s">
        <v>44</v>
      </c>
      <c r="D96" s="6" t="s">
        <v>184</v>
      </c>
      <c r="E96" s="6" t="s">
        <v>89</v>
      </c>
      <c r="F96" s="8">
        <v>40</v>
      </c>
      <c r="G96" s="11"/>
      <c r="H96" s="10">
        <f>ROUND((G96*F96),2)</f>
        <v>0</v>
      </c>
      <c r="O96">
        <f>rekapitulace!H8</f>
        <v>21</v>
      </c>
      <c r="P96">
        <f>ROUND(O96/100*H96,2)</f>
        <v>0</v>
      </c>
    </row>
    <row r="97" spans="1:16" ht="51">
      <c r="A97" s="6">
        <v>42</v>
      </c>
      <c r="B97" s="6" t="s">
        <v>185</v>
      </c>
      <c r="C97" s="6" t="s">
        <v>44</v>
      </c>
      <c r="D97" s="6" t="s">
        <v>186</v>
      </c>
      <c r="E97" s="6" t="s">
        <v>89</v>
      </c>
      <c r="F97" s="8">
        <v>40</v>
      </c>
      <c r="G97" s="11"/>
      <c r="H97" s="10">
        <f>ROUND((G97*F97),2)</f>
        <v>0</v>
      </c>
      <c r="O97">
        <f>rekapitulace!H8</f>
        <v>21</v>
      </c>
      <c r="P97">
        <f>ROUND(O97/100*H97,2)</f>
        <v>0</v>
      </c>
    </row>
    <row r="98" spans="1:16" ht="51">
      <c r="A98" s="6">
        <v>43</v>
      </c>
      <c r="B98" s="6" t="s">
        <v>187</v>
      </c>
      <c r="C98" s="6" t="s">
        <v>44</v>
      </c>
      <c r="D98" s="6" t="s">
        <v>188</v>
      </c>
      <c r="E98" s="6" t="s">
        <v>89</v>
      </c>
      <c r="F98" s="8">
        <v>14847</v>
      </c>
      <c r="G98" s="11"/>
      <c r="H98" s="10">
        <f>ROUND((G98*F98),2)</f>
        <v>0</v>
      </c>
      <c r="O98">
        <f>rekapitulace!H8</f>
        <v>21</v>
      </c>
      <c r="P98">
        <f>ROUND(O98/100*H98,2)</f>
        <v>0</v>
      </c>
    </row>
    <row r="99" ht="12.75">
      <c r="D99" s="13" t="s">
        <v>189</v>
      </c>
    </row>
    <row r="100" spans="1:16" ht="38.25">
      <c r="A100" s="6">
        <v>44</v>
      </c>
      <c r="B100" s="6" t="s">
        <v>190</v>
      </c>
      <c r="C100" s="6" t="s">
        <v>44</v>
      </c>
      <c r="D100" s="6" t="s">
        <v>191</v>
      </c>
      <c r="E100" s="6" t="s">
        <v>89</v>
      </c>
      <c r="F100" s="8">
        <v>4362.6</v>
      </c>
      <c r="G100" s="11"/>
      <c r="H100" s="10">
        <f>ROUND((G100*F100),2)</f>
        <v>0</v>
      </c>
      <c r="O100">
        <f>rekapitulace!H8</f>
        <v>21</v>
      </c>
      <c r="P100">
        <f>ROUND(O100/100*H100,2)</f>
        <v>0</v>
      </c>
    </row>
    <row r="101" ht="12.75">
      <c r="D101" s="13" t="s">
        <v>192</v>
      </c>
    </row>
    <row r="102" spans="1:16" ht="38.25">
      <c r="A102" s="6">
        <v>45</v>
      </c>
      <c r="B102" s="6" t="s">
        <v>193</v>
      </c>
      <c r="C102" s="6" t="s">
        <v>44</v>
      </c>
      <c r="D102" s="6" t="s">
        <v>194</v>
      </c>
      <c r="E102" s="6" t="s">
        <v>89</v>
      </c>
      <c r="F102" s="8">
        <v>1152</v>
      </c>
      <c r="G102" s="11"/>
      <c r="H102" s="10">
        <f>ROUND((G102*F102),2)</f>
        <v>0</v>
      </c>
      <c r="O102">
        <f>rekapitulace!H8</f>
        <v>21</v>
      </c>
      <c r="P102">
        <f>ROUND(O102/100*H102,2)</f>
        <v>0</v>
      </c>
    </row>
    <row r="103" spans="1:16" ht="38.25">
      <c r="A103" s="6">
        <v>46</v>
      </c>
      <c r="B103" s="6" t="s">
        <v>193</v>
      </c>
      <c r="C103" s="6" t="s">
        <v>24</v>
      </c>
      <c r="D103" s="6" t="s">
        <v>195</v>
      </c>
      <c r="E103" s="6" t="s">
        <v>89</v>
      </c>
      <c r="F103" s="8">
        <v>101</v>
      </c>
      <c r="G103" s="11"/>
      <c r="H103" s="10">
        <f>ROUND((G103*F103),2)</f>
        <v>0</v>
      </c>
      <c r="O103">
        <f>rekapitulace!H8</f>
        <v>21</v>
      </c>
      <c r="P103">
        <f>ROUND(O103/100*H103,2)</f>
        <v>0</v>
      </c>
    </row>
    <row r="104" spans="1:16" ht="38.25">
      <c r="A104" s="6">
        <v>47</v>
      </c>
      <c r="B104" s="6" t="s">
        <v>196</v>
      </c>
      <c r="C104" s="6" t="s">
        <v>44</v>
      </c>
      <c r="D104" s="6" t="s">
        <v>197</v>
      </c>
      <c r="E104" s="6" t="s">
        <v>89</v>
      </c>
      <c r="F104" s="8">
        <v>15585</v>
      </c>
      <c r="G104" s="11"/>
      <c r="H104" s="10">
        <f>ROUND((G104*F104),2)</f>
        <v>0</v>
      </c>
      <c r="O104">
        <f>rekapitulace!H8</f>
        <v>21</v>
      </c>
      <c r="P104">
        <f>ROUND(O104/100*H104,2)</f>
        <v>0</v>
      </c>
    </row>
    <row r="105" ht="12.75">
      <c r="D105" s="13" t="s">
        <v>198</v>
      </c>
    </row>
    <row r="106" spans="1:16" ht="25.5">
      <c r="A106" s="6">
        <v>48</v>
      </c>
      <c r="B106" s="6" t="s">
        <v>199</v>
      </c>
      <c r="C106" s="6" t="s">
        <v>44</v>
      </c>
      <c r="D106" s="6" t="s">
        <v>200</v>
      </c>
      <c r="E106" s="6" t="s">
        <v>89</v>
      </c>
      <c r="F106" s="8">
        <v>101</v>
      </c>
      <c r="G106" s="11"/>
      <c r="H106" s="10">
        <f>ROUND((G106*F106),2)</f>
        <v>0</v>
      </c>
      <c r="O106">
        <f>rekapitulace!H8</f>
        <v>21</v>
      </c>
      <c r="P106">
        <f>ROUND(O106/100*H106,2)</f>
        <v>0</v>
      </c>
    </row>
    <row r="107" spans="1:16" ht="25.5">
      <c r="A107" s="6">
        <v>49</v>
      </c>
      <c r="B107" s="6" t="s">
        <v>201</v>
      </c>
      <c r="C107" s="6" t="s">
        <v>44</v>
      </c>
      <c r="D107" s="6" t="s">
        <v>202</v>
      </c>
      <c r="E107" s="6" t="s">
        <v>89</v>
      </c>
      <c r="F107" s="8">
        <v>1178.5</v>
      </c>
      <c r="G107" s="11"/>
      <c r="H107" s="10">
        <f>ROUND((G107*F107),2)</f>
        <v>0</v>
      </c>
      <c r="O107">
        <f>rekapitulace!H8</f>
        <v>21</v>
      </c>
      <c r="P107">
        <f>ROUND(O107/100*H107,2)</f>
        <v>0</v>
      </c>
    </row>
    <row r="108" ht="12.75">
      <c r="D108" s="13" t="s">
        <v>203</v>
      </c>
    </row>
    <row r="109" spans="1:16" ht="25.5">
      <c r="A109" s="6">
        <v>50</v>
      </c>
      <c r="B109" s="6" t="s">
        <v>204</v>
      </c>
      <c r="C109" s="6" t="s">
        <v>44</v>
      </c>
      <c r="D109" s="6" t="s">
        <v>205</v>
      </c>
      <c r="E109" s="6" t="s">
        <v>89</v>
      </c>
      <c r="F109" s="8">
        <v>14847</v>
      </c>
      <c r="G109" s="11"/>
      <c r="H109" s="10">
        <f>ROUND((G109*F109),2)</f>
        <v>0</v>
      </c>
      <c r="O109">
        <f>rekapitulace!H8</f>
        <v>21</v>
      </c>
      <c r="P109">
        <f>ROUND(O109/100*H109,2)</f>
        <v>0</v>
      </c>
    </row>
    <row r="110" ht="12.75">
      <c r="D110" s="13" t="s">
        <v>189</v>
      </c>
    </row>
    <row r="111" spans="1:16" ht="25.5">
      <c r="A111" s="6">
        <v>51</v>
      </c>
      <c r="B111" s="6" t="s">
        <v>206</v>
      </c>
      <c r="C111" s="6" t="s">
        <v>44</v>
      </c>
      <c r="D111" s="6" t="s">
        <v>207</v>
      </c>
      <c r="E111" s="6" t="s">
        <v>89</v>
      </c>
      <c r="F111" s="8">
        <v>13757.1</v>
      </c>
      <c r="G111" s="11"/>
      <c r="H111" s="10">
        <f>ROUND((G111*F111),2)</f>
        <v>0</v>
      </c>
      <c r="O111">
        <f>rekapitulace!H8</f>
        <v>21</v>
      </c>
      <c r="P111">
        <f>ROUND(O111/100*H111,2)</f>
        <v>0</v>
      </c>
    </row>
    <row r="112" ht="12.75">
      <c r="D112" s="13" t="s">
        <v>208</v>
      </c>
    </row>
    <row r="113" spans="1:16" ht="25.5">
      <c r="A113" s="6">
        <v>52</v>
      </c>
      <c r="B113" s="6" t="s">
        <v>206</v>
      </c>
      <c r="C113" s="6" t="s">
        <v>24</v>
      </c>
      <c r="D113" s="6" t="s">
        <v>209</v>
      </c>
      <c r="E113" s="6" t="s">
        <v>89</v>
      </c>
      <c r="F113" s="8">
        <v>13939</v>
      </c>
      <c r="G113" s="11"/>
      <c r="H113" s="10">
        <f>ROUND((G113*F113),2)</f>
        <v>0</v>
      </c>
      <c r="O113">
        <f>rekapitulace!H8</f>
        <v>21</v>
      </c>
      <c r="P113">
        <f>ROUND(O113/100*H113,2)</f>
        <v>0</v>
      </c>
    </row>
    <row r="114" ht="12.75">
      <c r="D114" s="13" t="s">
        <v>210</v>
      </c>
    </row>
    <row r="115" spans="1:16" ht="25.5">
      <c r="A115" s="6">
        <v>53</v>
      </c>
      <c r="B115" s="6" t="s">
        <v>211</v>
      </c>
      <c r="C115" s="6" t="s">
        <v>44</v>
      </c>
      <c r="D115" s="6" t="s">
        <v>212</v>
      </c>
      <c r="E115" s="6" t="s">
        <v>89</v>
      </c>
      <c r="F115" s="8">
        <v>12801.393</v>
      </c>
      <c r="G115" s="11"/>
      <c r="H115" s="10">
        <f>ROUND((G115*F115),2)</f>
        <v>0</v>
      </c>
      <c r="O115">
        <f>rekapitulace!H8</f>
        <v>21</v>
      </c>
      <c r="P115">
        <f>ROUND(O115/100*H115,2)</f>
        <v>0</v>
      </c>
    </row>
    <row r="116" ht="12.75">
      <c r="D116" s="13" t="s">
        <v>213</v>
      </c>
    </row>
    <row r="117" spans="1:16" ht="25.5">
      <c r="A117" s="6">
        <v>54</v>
      </c>
      <c r="B117" s="6" t="s">
        <v>214</v>
      </c>
      <c r="C117" s="6" t="s">
        <v>44</v>
      </c>
      <c r="D117" s="6" t="s">
        <v>215</v>
      </c>
      <c r="E117" s="6" t="s">
        <v>89</v>
      </c>
      <c r="F117" s="8">
        <v>955.74</v>
      </c>
      <c r="G117" s="11"/>
      <c r="H117" s="10">
        <f>ROUND((G117*F117),2)</f>
        <v>0</v>
      </c>
      <c r="O117">
        <f>rekapitulace!H8</f>
        <v>21</v>
      </c>
      <c r="P117">
        <f>ROUND(O117/100*H117,2)</f>
        <v>0</v>
      </c>
    </row>
    <row r="118" ht="12.75">
      <c r="D118" s="13" t="s">
        <v>216</v>
      </c>
    </row>
    <row r="119" spans="1:16" ht="25.5">
      <c r="A119" s="6">
        <v>55</v>
      </c>
      <c r="B119" s="6" t="s">
        <v>217</v>
      </c>
      <c r="C119" s="6" t="s">
        <v>44</v>
      </c>
      <c r="D119" s="6" t="s">
        <v>218</v>
      </c>
      <c r="E119" s="6" t="s">
        <v>89</v>
      </c>
      <c r="F119" s="8">
        <v>983.85</v>
      </c>
      <c r="G119" s="11"/>
      <c r="H119" s="10">
        <f>ROUND((G119*F119),2)</f>
        <v>0</v>
      </c>
      <c r="O119">
        <f>rekapitulace!H8</f>
        <v>21</v>
      </c>
      <c r="P119">
        <f>ROUND(O119/100*H119,2)</f>
        <v>0</v>
      </c>
    </row>
    <row r="120" ht="12.75">
      <c r="D120" s="13" t="s">
        <v>219</v>
      </c>
    </row>
    <row r="121" spans="1:16" ht="12.75">
      <c r="A121" s="6">
        <v>56</v>
      </c>
      <c r="B121" s="6" t="s">
        <v>220</v>
      </c>
      <c r="C121" s="6" t="s">
        <v>44</v>
      </c>
      <c r="D121" s="6" t="s">
        <v>221</v>
      </c>
      <c r="E121" s="6" t="s">
        <v>89</v>
      </c>
      <c r="F121" s="8">
        <v>12955.08</v>
      </c>
      <c r="G121" s="11"/>
      <c r="H121" s="10">
        <f>ROUND((G121*F121),2)</f>
        <v>0</v>
      </c>
      <c r="O121">
        <f>rekapitulace!H8</f>
        <v>21</v>
      </c>
      <c r="P121">
        <f>ROUND(O121/100*H121,2)</f>
        <v>0</v>
      </c>
    </row>
    <row r="122" ht="12.75">
      <c r="D122" s="13" t="s">
        <v>222</v>
      </c>
    </row>
    <row r="123" spans="1:16" ht="25.5">
      <c r="A123" s="6">
        <v>57</v>
      </c>
      <c r="B123" s="6" t="s">
        <v>223</v>
      </c>
      <c r="C123" s="6" t="s">
        <v>44</v>
      </c>
      <c r="D123" s="6" t="s">
        <v>224</v>
      </c>
      <c r="E123" s="6" t="s">
        <v>89</v>
      </c>
      <c r="F123" s="8">
        <v>937</v>
      </c>
      <c r="G123" s="11"/>
      <c r="H123" s="10">
        <f>ROUND((G123*F123),2)</f>
        <v>0</v>
      </c>
      <c r="O123">
        <f>rekapitulace!H8</f>
        <v>21</v>
      </c>
      <c r="P123">
        <f>ROUND(O123/100*H123,2)</f>
        <v>0</v>
      </c>
    </row>
    <row r="124" ht="12.75">
      <c r="D124" s="13" t="s">
        <v>225</v>
      </c>
    </row>
    <row r="125" spans="1:16" ht="63.75">
      <c r="A125" s="6">
        <v>58</v>
      </c>
      <c r="B125" s="6" t="s">
        <v>226</v>
      </c>
      <c r="C125" s="6" t="s">
        <v>44</v>
      </c>
      <c r="D125" s="6" t="s">
        <v>227</v>
      </c>
      <c r="E125" s="6" t="s">
        <v>89</v>
      </c>
      <c r="F125" s="8">
        <v>12763.1</v>
      </c>
      <c r="G125" s="11"/>
      <c r="H125" s="10">
        <f>ROUND((G125*F125),2)</f>
        <v>0</v>
      </c>
      <c r="O125">
        <f>rekapitulace!H8</f>
        <v>21</v>
      </c>
      <c r="P125">
        <f>ROUND(O125/100*H125,2)</f>
        <v>0</v>
      </c>
    </row>
    <row r="126" ht="12.75">
      <c r="D126" s="13" t="s">
        <v>228</v>
      </c>
    </row>
    <row r="127" spans="1:16" ht="25.5">
      <c r="A127" s="6">
        <v>59</v>
      </c>
      <c r="B127" s="6" t="s">
        <v>229</v>
      </c>
      <c r="C127" s="6" t="s">
        <v>44</v>
      </c>
      <c r="D127" s="6" t="s">
        <v>230</v>
      </c>
      <c r="E127" s="6" t="s">
        <v>89</v>
      </c>
      <c r="F127" s="8">
        <v>101</v>
      </c>
      <c r="G127" s="11"/>
      <c r="H127" s="10">
        <f>ROUND((G127*F127),2)</f>
        <v>0</v>
      </c>
      <c r="O127">
        <f>rekapitulace!H8</f>
        <v>21</v>
      </c>
      <c r="P127">
        <f>ROUND(O127/100*H127,2)</f>
        <v>0</v>
      </c>
    </row>
    <row r="128" ht="12.75">
      <c r="D128" s="13" t="s">
        <v>231</v>
      </c>
    </row>
    <row r="129" spans="1:16" ht="25.5">
      <c r="A129" s="6">
        <v>60</v>
      </c>
      <c r="B129" s="6" t="s">
        <v>232</v>
      </c>
      <c r="C129" s="6" t="s">
        <v>44</v>
      </c>
      <c r="D129" s="6" t="s">
        <v>233</v>
      </c>
      <c r="E129" s="6" t="s">
        <v>89</v>
      </c>
      <c r="F129" s="8">
        <v>14847</v>
      </c>
      <c r="G129" s="11"/>
      <c r="H129" s="10">
        <f>ROUND((G129*F129),2)</f>
        <v>0</v>
      </c>
      <c r="O129">
        <f>rekapitulace!H8</f>
        <v>21</v>
      </c>
      <c r="P129">
        <f>ROUND(O129/100*H129,2)</f>
        <v>0</v>
      </c>
    </row>
    <row r="130" spans="1:16" ht="38.25">
      <c r="A130" s="6">
        <v>61</v>
      </c>
      <c r="B130" s="6" t="s">
        <v>234</v>
      </c>
      <c r="C130" s="6" t="s">
        <v>44</v>
      </c>
      <c r="D130" s="6" t="s">
        <v>235</v>
      </c>
      <c r="E130" s="6" t="s">
        <v>89</v>
      </c>
      <c r="F130" s="8">
        <v>40</v>
      </c>
      <c r="G130" s="11"/>
      <c r="H130" s="10">
        <f>ROUND((G130*F130),2)</f>
        <v>0</v>
      </c>
      <c r="O130">
        <f>rekapitulace!H8</f>
        <v>21</v>
      </c>
      <c r="P130">
        <f>ROUND(O130/100*H130,2)</f>
        <v>0</v>
      </c>
    </row>
    <row r="131" ht="12.75">
      <c r="D131" s="13" t="s">
        <v>236</v>
      </c>
    </row>
    <row r="132" spans="1:16" ht="25.5">
      <c r="A132" s="6">
        <v>62</v>
      </c>
      <c r="B132" s="6" t="s">
        <v>237</v>
      </c>
      <c r="C132" s="6" t="s">
        <v>44</v>
      </c>
      <c r="D132" s="6" t="s">
        <v>238</v>
      </c>
      <c r="E132" s="6" t="s">
        <v>89</v>
      </c>
      <c r="F132" s="8">
        <v>1152</v>
      </c>
      <c r="G132" s="11"/>
      <c r="H132" s="10">
        <f>ROUND((G132*F132),2)</f>
        <v>0</v>
      </c>
      <c r="O132">
        <f>rekapitulace!H8</f>
        <v>21</v>
      </c>
      <c r="P132">
        <f>ROUND(O132/100*H132,2)</f>
        <v>0</v>
      </c>
    </row>
    <row r="133" ht="12.75">
      <c r="D133" s="13" t="s">
        <v>239</v>
      </c>
    </row>
    <row r="134" spans="1:16" ht="12.75" customHeight="1">
      <c r="A134" s="12"/>
      <c r="B134" s="12"/>
      <c r="C134" s="12" t="s">
        <v>37</v>
      </c>
      <c r="D134" s="12" t="s">
        <v>180</v>
      </c>
      <c r="E134" s="12"/>
      <c r="F134" s="12"/>
      <c r="G134" s="12"/>
      <c r="H134" s="12">
        <f>SUM(H95:H133)</f>
        <v>0</v>
      </c>
      <c r="P134">
        <f>SUM(P95:P133)</f>
        <v>0</v>
      </c>
    </row>
    <row r="136" spans="1:8" ht="12.75" customHeight="1">
      <c r="A136" s="7"/>
      <c r="B136" s="7"/>
      <c r="C136" s="7" t="s">
        <v>39</v>
      </c>
      <c r="D136" s="7" t="s">
        <v>240</v>
      </c>
      <c r="E136" s="7"/>
      <c r="F136" s="9"/>
      <c r="G136" s="7"/>
      <c r="H136" s="9"/>
    </row>
    <row r="137" spans="1:16" ht="51">
      <c r="A137" s="6">
        <v>63</v>
      </c>
      <c r="B137" s="6" t="s">
        <v>241</v>
      </c>
      <c r="C137" s="6" t="s">
        <v>44</v>
      </c>
      <c r="D137" s="6" t="s">
        <v>242</v>
      </c>
      <c r="E137" s="6" t="s">
        <v>89</v>
      </c>
      <c r="F137" s="8">
        <v>443.216</v>
      </c>
      <c r="G137" s="11"/>
      <c r="H137" s="10">
        <f>ROUND((G137*F137),2)</f>
        <v>0</v>
      </c>
      <c r="O137">
        <f>rekapitulace!H8</f>
        <v>21</v>
      </c>
      <c r="P137">
        <f>ROUND(O137/100*H137,2)</f>
        <v>0</v>
      </c>
    </row>
    <row r="138" ht="76.5">
      <c r="D138" s="13" t="s">
        <v>243</v>
      </c>
    </row>
    <row r="139" spans="1:16" ht="12.75" customHeight="1">
      <c r="A139" s="12"/>
      <c r="B139" s="12"/>
      <c r="C139" s="12" t="s">
        <v>39</v>
      </c>
      <c r="D139" s="12" t="s">
        <v>240</v>
      </c>
      <c r="E139" s="12"/>
      <c r="F139" s="12"/>
      <c r="G139" s="12"/>
      <c r="H139" s="12">
        <f>SUM(H137:H138)</f>
        <v>0</v>
      </c>
      <c r="P139">
        <f>SUM(P137:P138)</f>
        <v>0</v>
      </c>
    </row>
    <row r="141" spans="1:8" ht="12.75" customHeight="1">
      <c r="A141" s="7"/>
      <c r="B141" s="7"/>
      <c r="C141" s="7" t="s">
        <v>40</v>
      </c>
      <c r="D141" s="7" t="s">
        <v>244</v>
      </c>
      <c r="E141" s="7"/>
      <c r="F141" s="9"/>
      <c r="G141" s="7"/>
      <c r="H141" s="9"/>
    </row>
    <row r="142" spans="1:16" ht="38.25">
      <c r="A142" s="6">
        <v>64</v>
      </c>
      <c r="B142" s="6" t="s">
        <v>245</v>
      </c>
      <c r="C142" s="6" t="s">
        <v>44</v>
      </c>
      <c r="D142" s="6" t="s">
        <v>246</v>
      </c>
      <c r="E142" s="6" t="s">
        <v>71</v>
      </c>
      <c r="F142" s="8">
        <v>48.31</v>
      </c>
      <c r="G142" s="11"/>
      <c r="H142" s="10">
        <f>ROUND((G142*F142),2)</f>
        <v>0</v>
      </c>
      <c r="O142">
        <f>rekapitulace!H8</f>
        <v>21</v>
      </c>
      <c r="P142">
        <f>ROUND(O142/100*H142,2)</f>
        <v>0</v>
      </c>
    </row>
    <row r="143" ht="12.75">
      <c r="D143" s="13" t="s">
        <v>247</v>
      </c>
    </row>
    <row r="144" spans="1:16" ht="38.25">
      <c r="A144" s="6">
        <v>65</v>
      </c>
      <c r="B144" s="6" t="s">
        <v>248</v>
      </c>
      <c r="C144" s="6" t="s">
        <v>44</v>
      </c>
      <c r="D144" s="6" t="s">
        <v>249</v>
      </c>
      <c r="E144" s="6" t="s">
        <v>71</v>
      </c>
      <c r="F144" s="8">
        <v>67.643</v>
      </c>
      <c r="G144" s="11"/>
      <c r="H144" s="10">
        <f>ROUND((G144*F144),2)</f>
        <v>0</v>
      </c>
      <c r="O144">
        <f>rekapitulace!H8</f>
        <v>21</v>
      </c>
      <c r="P144">
        <f>ROUND(O144/100*H144,2)</f>
        <v>0</v>
      </c>
    </row>
    <row r="145" ht="12.75">
      <c r="D145" s="13" t="s">
        <v>250</v>
      </c>
    </row>
    <row r="146" spans="1:16" ht="12.75" customHeight="1">
      <c r="A146" s="12"/>
      <c r="B146" s="12"/>
      <c r="C146" s="12" t="s">
        <v>40</v>
      </c>
      <c r="D146" s="12" t="s">
        <v>251</v>
      </c>
      <c r="E146" s="12"/>
      <c r="F146" s="12"/>
      <c r="G146" s="12"/>
      <c r="H146" s="12">
        <f>SUM(H142:H145)</f>
        <v>0</v>
      </c>
      <c r="P146">
        <f>SUM(P142:P145)</f>
        <v>0</v>
      </c>
    </row>
    <row r="148" spans="1:8" ht="12.75" customHeight="1">
      <c r="A148" s="7"/>
      <c r="B148" s="7"/>
      <c r="C148" s="7" t="s">
        <v>253</v>
      </c>
      <c r="D148" s="7" t="s">
        <v>252</v>
      </c>
      <c r="E148" s="7"/>
      <c r="F148" s="9"/>
      <c r="G148" s="7"/>
      <c r="H148" s="9"/>
    </row>
    <row r="149" spans="1:16" ht="51">
      <c r="A149" s="6">
        <v>66</v>
      </c>
      <c r="B149" s="6" t="s">
        <v>254</v>
      </c>
      <c r="C149" s="6" t="s">
        <v>44</v>
      </c>
      <c r="D149" s="6" t="s">
        <v>255</v>
      </c>
      <c r="E149" s="6" t="s">
        <v>101</v>
      </c>
      <c r="F149" s="8">
        <v>1118</v>
      </c>
      <c r="G149" s="11"/>
      <c r="H149" s="10">
        <f>ROUND((G149*F149),2)</f>
        <v>0</v>
      </c>
      <c r="O149">
        <f>rekapitulace!H8</f>
        <v>21</v>
      </c>
      <c r="P149">
        <f>ROUND(O149/100*H149,2)</f>
        <v>0</v>
      </c>
    </row>
    <row r="150" ht="12.75">
      <c r="D150" s="13" t="s">
        <v>256</v>
      </c>
    </row>
    <row r="151" spans="1:16" ht="38.25">
      <c r="A151" s="6">
        <v>67</v>
      </c>
      <c r="B151" s="6" t="s">
        <v>257</v>
      </c>
      <c r="C151" s="6" t="s">
        <v>44</v>
      </c>
      <c r="D151" s="6" t="s">
        <v>258</v>
      </c>
      <c r="E151" s="6" t="s">
        <v>101</v>
      </c>
      <c r="F151" s="8">
        <v>296</v>
      </c>
      <c r="G151" s="11"/>
      <c r="H151" s="10">
        <f>ROUND((G151*F151),2)</f>
        <v>0</v>
      </c>
      <c r="O151">
        <f>rekapitulace!H8</f>
        <v>21</v>
      </c>
      <c r="P151">
        <f>ROUND(O151/100*H151,2)</f>
        <v>0</v>
      </c>
    </row>
    <row r="152" ht="12.75">
      <c r="D152" s="13" t="s">
        <v>259</v>
      </c>
    </row>
    <row r="153" spans="1:16" ht="38.25">
      <c r="A153" s="6">
        <v>68</v>
      </c>
      <c r="B153" s="6" t="s">
        <v>260</v>
      </c>
      <c r="C153" s="6" t="s">
        <v>44</v>
      </c>
      <c r="D153" s="6" t="s">
        <v>261</v>
      </c>
      <c r="E153" s="6" t="s">
        <v>57</v>
      </c>
      <c r="F153" s="8">
        <v>28</v>
      </c>
      <c r="G153" s="11"/>
      <c r="H153" s="10">
        <f>ROUND((G153*F153),2)</f>
        <v>0</v>
      </c>
      <c r="O153">
        <f>rekapitulace!H8</f>
        <v>21</v>
      </c>
      <c r="P153">
        <f>ROUND(O153/100*H153,2)</f>
        <v>0</v>
      </c>
    </row>
    <row r="154" ht="12.75">
      <c r="D154" s="13" t="s">
        <v>262</v>
      </c>
    </row>
    <row r="155" spans="1:16" ht="38.25">
      <c r="A155" s="6">
        <v>69</v>
      </c>
      <c r="B155" s="6" t="s">
        <v>263</v>
      </c>
      <c r="C155" s="6" t="s">
        <v>44</v>
      </c>
      <c r="D155" s="6" t="s">
        <v>264</v>
      </c>
      <c r="E155" s="6" t="s">
        <v>57</v>
      </c>
      <c r="F155" s="8">
        <v>31</v>
      </c>
      <c r="G155" s="11"/>
      <c r="H155" s="10">
        <f>ROUND((G155*F155),2)</f>
        <v>0</v>
      </c>
      <c r="O155">
        <f>rekapitulace!H8</f>
        <v>21</v>
      </c>
      <c r="P155">
        <f>ROUND(O155/100*H155,2)</f>
        <v>0</v>
      </c>
    </row>
    <row r="156" spans="1:16" ht="25.5">
      <c r="A156" s="6">
        <v>70</v>
      </c>
      <c r="B156" s="6" t="s">
        <v>265</v>
      </c>
      <c r="C156" s="6" t="s">
        <v>44</v>
      </c>
      <c r="D156" s="6" t="s">
        <v>266</v>
      </c>
      <c r="E156" s="6" t="s">
        <v>57</v>
      </c>
      <c r="F156" s="8">
        <v>3</v>
      </c>
      <c r="G156" s="11"/>
      <c r="H156" s="10">
        <f>ROUND((G156*F156),2)</f>
        <v>0</v>
      </c>
      <c r="O156">
        <f>rekapitulace!H8</f>
        <v>21</v>
      </c>
      <c r="P156">
        <f>ROUND(O156/100*H156,2)</f>
        <v>0</v>
      </c>
    </row>
    <row r="157" spans="1:16" ht="25.5">
      <c r="A157" s="6">
        <v>71</v>
      </c>
      <c r="B157" s="6" t="s">
        <v>267</v>
      </c>
      <c r="C157" s="6" t="s">
        <v>44</v>
      </c>
      <c r="D157" s="6" t="s">
        <v>268</v>
      </c>
      <c r="E157" s="6" t="s">
        <v>101</v>
      </c>
      <c r="F157" s="8">
        <v>69</v>
      </c>
      <c r="G157" s="11"/>
      <c r="H157" s="10">
        <f>ROUND((G157*F157),2)</f>
        <v>0</v>
      </c>
      <c r="O157">
        <f>rekapitulace!H8</f>
        <v>21</v>
      </c>
      <c r="P157">
        <f>ROUND(O157/100*H157,2)</f>
        <v>0</v>
      </c>
    </row>
    <row r="158" ht="76.5">
      <c r="D158" s="13" t="s">
        <v>269</v>
      </c>
    </row>
    <row r="159" spans="1:16" ht="25.5">
      <c r="A159" s="6">
        <v>72</v>
      </c>
      <c r="B159" s="6" t="s">
        <v>270</v>
      </c>
      <c r="C159" s="6" t="s">
        <v>44</v>
      </c>
      <c r="D159" s="6" t="s">
        <v>271</v>
      </c>
      <c r="E159" s="6" t="s">
        <v>101</v>
      </c>
      <c r="F159" s="8">
        <v>36</v>
      </c>
      <c r="G159" s="11"/>
      <c r="H159" s="10">
        <f>ROUND((G159*F159),2)</f>
        <v>0</v>
      </c>
      <c r="O159">
        <f>rekapitulace!H8</f>
        <v>21</v>
      </c>
      <c r="P159">
        <f>ROUND(O159/100*H159,2)</f>
        <v>0</v>
      </c>
    </row>
    <row r="160" ht="12.75">
      <c r="D160" s="13" t="s">
        <v>272</v>
      </c>
    </row>
    <row r="161" spans="1:16" ht="51">
      <c r="A161" s="6">
        <v>73</v>
      </c>
      <c r="B161" s="6" t="s">
        <v>273</v>
      </c>
      <c r="C161" s="6" t="s">
        <v>44</v>
      </c>
      <c r="D161" s="6" t="s">
        <v>274</v>
      </c>
      <c r="E161" s="6" t="s">
        <v>71</v>
      </c>
      <c r="F161" s="8">
        <v>18.172</v>
      </c>
      <c r="G161" s="11"/>
      <c r="H161" s="10">
        <f>ROUND((G161*F161),2)</f>
        <v>0</v>
      </c>
      <c r="O161">
        <f>rekapitulace!H8</f>
        <v>21</v>
      </c>
      <c r="P161">
        <f>ROUND(O161/100*H161,2)</f>
        <v>0</v>
      </c>
    </row>
    <row r="162" ht="63.75">
      <c r="D162" s="13" t="s">
        <v>275</v>
      </c>
    </row>
    <row r="163" spans="1:16" ht="38.25">
      <c r="A163" s="6">
        <v>74</v>
      </c>
      <c r="B163" s="6" t="s">
        <v>276</v>
      </c>
      <c r="C163" s="6" t="s">
        <v>44</v>
      </c>
      <c r="D163" s="6" t="s">
        <v>277</v>
      </c>
      <c r="E163" s="6" t="s">
        <v>101</v>
      </c>
      <c r="F163" s="8">
        <v>12.2</v>
      </c>
      <c r="G163" s="11"/>
      <c r="H163" s="10">
        <f>ROUND((G163*F163),2)</f>
        <v>0</v>
      </c>
      <c r="O163">
        <f>rekapitulace!H8</f>
        <v>21</v>
      </c>
      <c r="P163">
        <f>ROUND(O163/100*H163,2)</f>
        <v>0</v>
      </c>
    </row>
    <row r="164" spans="1:16" ht="38.25">
      <c r="A164" s="6">
        <v>75</v>
      </c>
      <c r="B164" s="6" t="s">
        <v>278</v>
      </c>
      <c r="C164" s="6" t="s">
        <v>44</v>
      </c>
      <c r="D164" s="6" t="s">
        <v>279</v>
      </c>
      <c r="E164" s="6" t="s">
        <v>101</v>
      </c>
      <c r="F164" s="8">
        <v>52</v>
      </c>
      <c r="G164" s="11"/>
      <c r="H164" s="10">
        <f>ROUND((G164*F164),2)</f>
        <v>0</v>
      </c>
      <c r="O164">
        <f>rekapitulace!H8</f>
        <v>21</v>
      </c>
      <c r="P164">
        <f>ROUND(O164/100*H164,2)</f>
        <v>0</v>
      </c>
    </row>
    <row r="165" ht="12.75">
      <c r="D165" s="13" t="s">
        <v>280</v>
      </c>
    </row>
    <row r="166" spans="1:16" ht="38.25">
      <c r="A166" s="6">
        <v>76</v>
      </c>
      <c r="B166" s="6" t="s">
        <v>281</v>
      </c>
      <c r="C166" s="6" t="s">
        <v>44</v>
      </c>
      <c r="D166" s="6" t="s">
        <v>282</v>
      </c>
      <c r="E166" s="6" t="s">
        <v>101</v>
      </c>
      <c r="F166" s="8">
        <v>51.25</v>
      </c>
      <c r="G166" s="11"/>
      <c r="H166" s="10">
        <f>ROUND((G166*F166),2)</f>
        <v>0</v>
      </c>
      <c r="O166">
        <f>rekapitulace!H8</f>
        <v>21</v>
      </c>
      <c r="P166">
        <f>ROUND(O166/100*H166,2)</f>
        <v>0</v>
      </c>
    </row>
    <row r="167" ht="12.75">
      <c r="D167" s="13" t="s">
        <v>283</v>
      </c>
    </row>
    <row r="168" spans="1:16" ht="38.25">
      <c r="A168" s="6">
        <v>77</v>
      </c>
      <c r="B168" s="6" t="s">
        <v>284</v>
      </c>
      <c r="C168" s="6" t="s">
        <v>44</v>
      </c>
      <c r="D168" s="6" t="s">
        <v>285</v>
      </c>
      <c r="E168" s="6" t="s">
        <v>101</v>
      </c>
      <c r="F168" s="8">
        <v>13</v>
      </c>
      <c r="G168" s="11"/>
      <c r="H168" s="10">
        <f>ROUND((G168*F168),2)</f>
        <v>0</v>
      </c>
      <c r="O168">
        <f>rekapitulace!H8</f>
        <v>21</v>
      </c>
      <c r="P168">
        <f>ROUND(O168/100*H168,2)</f>
        <v>0</v>
      </c>
    </row>
    <row r="169" ht="12.75">
      <c r="D169" s="13" t="s">
        <v>286</v>
      </c>
    </row>
    <row r="170" spans="1:16" ht="38.25">
      <c r="A170" s="6">
        <v>78</v>
      </c>
      <c r="B170" s="6" t="s">
        <v>287</v>
      </c>
      <c r="C170" s="6" t="s">
        <v>44</v>
      </c>
      <c r="D170" s="6" t="s">
        <v>288</v>
      </c>
      <c r="E170" s="6" t="s">
        <v>101</v>
      </c>
      <c r="F170" s="8">
        <v>2230</v>
      </c>
      <c r="G170" s="11"/>
      <c r="H170" s="10">
        <f>ROUND((G170*F170),2)</f>
        <v>0</v>
      </c>
      <c r="O170">
        <f>rekapitulace!H8</f>
        <v>21</v>
      </c>
      <c r="P170">
        <f>ROUND(O170/100*H170,2)</f>
        <v>0</v>
      </c>
    </row>
    <row r="171" spans="1:16" ht="25.5">
      <c r="A171" s="6">
        <v>79</v>
      </c>
      <c r="B171" s="6" t="s">
        <v>289</v>
      </c>
      <c r="C171" s="6" t="s">
        <v>44</v>
      </c>
      <c r="D171" s="6" t="s">
        <v>290</v>
      </c>
      <c r="E171" s="6" t="s">
        <v>101</v>
      </c>
      <c r="F171" s="8">
        <v>2230</v>
      </c>
      <c r="G171" s="11"/>
      <c r="H171" s="10">
        <f>ROUND((G171*F171),2)</f>
        <v>0</v>
      </c>
      <c r="O171">
        <f>rekapitulace!H8</f>
        <v>21</v>
      </c>
      <c r="P171">
        <f>ROUND(O171/100*H171,2)</f>
        <v>0</v>
      </c>
    </row>
    <row r="172" spans="1:16" ht="25.5">
      <c r="A172" s="6">
        <v>80</v>
      </c>
      <c r="B172" s="6" t="s">
        <v>291</v>
      </c>
      <c r="C172" s="6" t="s">
        <v>44</v>
      </c>
      <c r="D172" s="6" t="s">
        <v>292</v>
      </c>
      <c r="E172" s="6" t="s">
        <v>101</v>
      </c>
      <c r="F172" s="8">
        <v>1754</v>
      </c>
      <c r="G172" s="11"/>
      <c r="H172" s="10">
        <f>ROUND((G172*F172),2)</f>
        <v>0</v>
      </c>
      <c r="O172">
        <f>rekapitulace!H8</f>
        <v>21</v>
      </c>
      <c r="P172">
        <f>ROUND(O172/100*H172,2)</f>
        <v>0</v>
      </c>
    </row>
    <row r="173" spans="1:16" ht="38.25">
      <c r="A173" s="6">
        <v>81</v>
      </c>
      <c r="B173" s="6" t="s">
        <v>293</v>
      </c>
      <c r="C173" s="6" t="s">
        <v>44</v>
      </c>
      <c r="D173" s="6" t="s">
        <v>294</v>
      </c>
      <c r="E173" s="6" t="s">
        <v>101</v>
      </c>
      <c r="F173" s="8">
        <v>832.5</v>
      </c>
      <c r="G173" s="11"/>
      <c r="H173" s="10">
        <f>ROUND((G173*F173),2)</f>
        <v>0</v>
      </c>
      <c r="O173">
        <f>rekapitulace!H8</f>
        <v>21</v>
      </c>
      <c r="P173">
        <f>ROUND(O173/100*H173,2)</f>
        <v>0</v>
      </c>
    </row>
    <row r="174" spans="1:16" ht="25.5">
      <c r="A174" s="6">
        <v>82</v>
      </c>
      <c r="B174" s="6" t="s">
        <v>295</v>
      </c>
      <c r="C174" s="6" t="s">
        <v>44</v>
      </c>
      <c r="D174" s="6" t="s">
        <v>296</v>
      </c>
      <c r="E174" s="6" t="s">
        <v>89</v>
      </c>
      <c r="F174" s="8">
        <v>315</v>
      </c>
      <c r="G174" s="11"/>
      <c r="H174" s="10">
        <f>ROUND((G174*F174),2)</f>
        <v>0</v>
      </c>
      <c r="O174">
        <f>rekapitulace!H8</f>
        <v>21</v>
      </c>
      <c r="P174">
        <f>ROUND(O174/100*H174,2)</f>
        <v>0</v>
      </c>
    </row>
    <row r="175" ht="12.75">
      <c r="D175" s="13" t="s">
        <v>297</v>
      </c>
    </row>
    <row r="176" spans="1:16" ht="25.5">
      <c r="A176" s="6">
        <v>83</v>
      </c>
      <c r="B176" s="6" t="s">
        <v>298</v>
      </c>
      <c r="C176" s="6" t="s">
        <v>44</v>
      </c>
      <c r="D176" s="6" t="s">
        <v>299</v>
      </c>
      <c r="E176" s="6" t="s">
        <v>89</v>
      </c>
      <c r="F176" s="8">
        <v>27696.1</v>
      </c>
      <c r="G176" s="11"/>
      <c r="H176" s="10">
        <f>ROUND((G176*F176),2)</f>
        <v>0</v>
      </c>
      <c r="O176">
        <f>rekapitulace!H8</f>
        <v>21</v>
      </c>
      <c r="P176">
        <f>ROUND(O176/100*H176,2)</f>
        <v>0</v>
      </c>
    </row>
    <row r="177" ht="12.75">
      <c r="D177" s="13" t="s">
        <v>300</v>
      </c>
    </row>
    <row r="178" spans="1:16" ht="25.5">
      <c r="A178" s="6">
        <v>84</v>
      </c>
      <c r="B178" s="6" t="s">
        <v>301</v>
      </c>
      <c r="C178" s="6" t="s">
        <v>44</v>
      </c>
      <c r="D178" s="6" t="s">
        <v>302</v>
      </c>
      <c r="E178" s="6" t="s">
        <v>71</v>
      </c>
      <c r="F178" s="8">
        <v>8.22</v>
      </c>
      <c r="G178" s="11"/>
      <c r="H178" s="10">
        <f>ROUND((G178*F178),2)</f>
        <v>0</v>
      </c>
      <c r="O178">
        <f>rekapitulace!H8</f>
        <v>21</v>
      </c>
      <c r="P178">
        <f>ROUND(O178/100*H178,2)</f>
        <v>0</v>
      </c>
    </row>
    <row r="179" ht="12.75">
      <c r="D179" s="13" t="s">
        <v>303</v>
      </c>
    </row>
    <row r="180" spans="1:16" ht="25.5">
      <c r="A180" s="6">
        <v>85</v>
      </c>
      <c r="B180" s="6" t="s">
        <v>301</v>
      </c>
      <c r="C180" s="6" t="s">
        <v>24</v>
      </c>
      <c r="D180" s="6" t="s">
        <v>304</v>
      </c>
      <c r="E180" s="6" t="s">
        <v>71</v>
      </c>
      <c r="F180" s="8">
        <v>8.625</v>
      </c>
      <c r="G180" s="11"/>
      <c r="H180" s="10">
        <f>ROUND((G180*F180),2)</f>
        <v>0</v>
      </c>
      <c r="O180">
        <f>rekapitulace!H8</f>
        <v>21</v>
      </c>
      <c r="P180">
        <f>ROUND(O180/100*H180,2)</f>
        <v>0</v>
      </c>
    </row>
    <row r="181" ht="38.25">
      <c r="D181" s="13" t="s">
        <v>305</v>
      </c>
    </row>
    <row r="182" spans="1:16" ht="25.5">
      <c r="A182" s="6">
        <v>86</v>
      </c>
      <c r="B182" s="6" t="s">
        <v>306</v>
      </c>
      <c r="C182" s="6" t="s">
        <v>44</v>
      </c>
      <c r="D182" s="6" t="s">
        <v>307</v>
      </c>
      <c r="E182" s="6" t="s">
        <v>71</v>
      </c>
      <c r="F182" s="8">
        <v>3.8</v>
      </c>
      <c r="G182" s="11"/>
      <c r="H182" s="10">
        <f>ROUND((G182*F182),2)</f>
        <v>0</v>
      </c>
      <c r="O182">
        <f>rekapitulace!H8</f>
        <v>21</v>
      </c>
      <c r="P182">
        <f>ROUND(O182/100*H182,2)</f>
        <v>0</v>
      </c>
    </row>
    <row r="183" ht="12.75">
      <c r="D183" s="13" t="s">
        <v>308</v>
      </c>
    </row>
    <row r="184" spans="1:16" ht="38.25">
      <c r="A184" s="6">
        <v>87</v>
      </c>
      <c r="B184" s="6" t="s">
        <v>309</v>
      </c>
      <c r="C184" s="6" t="s">
        <v>44</v>
      </c>
      <c r="D184" s="6" t="s">
        <v>310</v>
      </c>
      <c r="E184" s="6" t="s">
        <v>71</v>
      </c>
      <c r="F184" s="8">
        <v>13.341</v>
      </c>
      <c r="G184" s="11"/>
      <c r="H184" s="10">
        <f>ROUND((G184*F184),2)</f>
        <v>0</v>
      </c>
      <c r="O184">
        <f>rekapitulace!H8</f>
        <v>21</v>
      </c>
      <c r="P184">
        <f>ROUND(O184/100*H184,2)</f>
        <v>0</v>
      </c>
    </row>
    <row r="185" ht="38.25">
      <c r="D185" s="13" t="s">
        <v>311</v>
      </c>
    </row>
    <row r="186" spans="1:16" ht="25.5">
      <c r="A186" s="6">
        <v>88</v>
      </c>
      <c r="B186" s="6" t="s">
        <v>312</v>
      </c>
      <c r="C186" s="6" t="s">
        <v>44</v>
      </c>
      <c r="D186" s="6" t="s">
        <v>313</v>
      </c>
      <c r="E186" s="6" t="s">
        <v>101</v>
      </c>
      <c r="F186" s="8">
        <v>11</v>
      </c>
      <c r="G186" s="11"/>
      <c r="H186" s="10">
        <f>ROUND((G186*F186),2)</f>
        <v>0</v>
      </c>
      <c r="O186">
        <f>rekapitulace!H8</f>
        <v>21</v>
      </c>
      <c r="P186">
        <f>ROUND(O186/100*H186,2)</f>
        <v>0</v>
      </c>
    </row>
    <row r="187" spans="1:16" ht="25.5">
      <c r="A187" s="6">
        <v>89</v>
      </c>
      <c r="B187" s="6" t="s">
        <v>314</v>
      </c>
      <c r="C187" s="6" t="s">
        <v>44</v>
      </c>
      <c r="D187" s="6" t="s">
        <v>315</v>
      </c>
      <c r="E187" s="6" t="s">
        <v>101</v>
      </c>
      <c r="F187" s="8">
        <v>13</v>
      </c>
      <c r="G187" s="11"/>
      <c r="H187" s="10">
        <f>ROUND((G187*F187),2)</f>
        <v>0</v>
      </c>
      <c r="O187">
        <f>rekapitulace!H8</f>
        <v>21</v>
      </c>
      <c r="P187">
        <f>ROUND(O187/100*H187,2)</f>
        <v>0</v>
      </c>
    </row>
    <row r="188" spans="1:16" ht="12.75" customHeight="1">
      <c r="A188" s="12"/>
      <c r="B188" s="12"/>
      <c r="C188" s="12" t="s">
        <v>253</v>
      </c>
      <c r="D188" s="12" t="s">
        <v>252</v>
      </c>
      <c r="E188" s="12"/>
      <c r="F188" s="12"/>
      <c r="G188" s="12"/>
      <c r="H188" s="12">
        <f>SUM(H149:H187)</f>
        <v>0</v>
      </c>
      <c r="P188">
        <f>SUM(P149:P187)</f>
        <v>0</v>
      </c>
    </row>
    <row r="190" spans="1:16" ht="12.75" customHeight="1">
      <c r="A190" s="12"/>
      <c r="B190" s="12"/>
      <c r="C190" s="12"/>
      <c r="D190" s="12" t="s">
        <v>60</v>
      </c>
      <c r="E190" s="12"/>
      <c r="F190" s="12"/>
      <c r="G190" s="12"/>
      <c r="H190" s="12">
        <f>+H20+H74+H83+H92+H134+H139+H146+H188</f>
        <v>0</v>
      </c>
      <c r="P190">
        <f>+P20+P74+P83+P92+P134+P139+P146+P188</f>
        <v>0</v>
      </c>
    </row>
    <row r="192" spans="1:8" ht="12.75" customHeight="1">
      <c r="A192" s="7" t="s">
        <v>61</v>
      </c>
      <c r="B192" s="7"/>
      <c r="C192" s="7"/>
      <c r="D192" s="7"/>
      <c r="E192" s="7"/>
      <c r="F192" s="7"/>
      <c r="G192" s="7"/>
      <c r="H192" s="7"/>
    </row>
    <row r="193" spans="1:8" ht="12.75" customHeight="1">
      <c r="A193" s="7"/>
      <c r="B193" s="7"/>
      <c r="C193" s="7"/>
      <c r="D193" s="7" t="s">
        <v>62</v>
      </c>
      <c r="E193" s="7"/>
      <c r="F193" s="7"/>
      <c r="G193" s="7"/>
      <c r="H193" s="7"/>
    </row>
    <row r="194" spans="1:16" ht="12.75" customHeight="1">
      <c r="A194" s="12"/>
      <c r="B194" s="12"/>
      <c r="C194" s="12"/>
      <c r="D194" s="12" t="s">
        <v>63</v>
      </c>
      <c r="E194" s="12"/>
      <c r="F194" s="12"/>
      <c r="G194" s="12"/>
      <c r="H194" s="12">
        <v>0</v>
      </c>
      <c r="P194">
        <v>0</v>
      </c>
    </row>
    <row r="195" spans="1:8" ht="12.75" customHeight="1">
      <c r="A195" s="12"/>
      <c r="B195" s="12"/>
      <c r="C195" s="12"/>
      <c r="D195" s="12" t="s">
        <v>64</v>
      </c>
      <c r="E195" s="12"/>
      <c r="F195" s="12"/>
      <c r="G195" s="12"/>
      <c r="H195" s="12"/>
    </row>
    <row r="196" spans="1:16" ht="12.75" customHeight="1">
      <c r="A196" s="12"/>
      <c r="B196" s="12"/>
      <c r="C196" s="12"/>
      <c r="D196" s="12" t="s">
        <v>65</v>
      </c>
      <c r="E196" s="12"/>
      <c r="F196" s="12"/>
      <c r="G196" s="12"/>
      <c r="H196" s="12">
        <v>0</v>
      </c>
      <c r="P196">
        <v>0</v>
      </c>
    </row>
    <row r="197" spans="1:16" ht="12.75" customHeight="1">
      <c r="A197" s="12"/>
      <c r="B197" s="12"/>
      <c r="C197" s="12"/>
      <c r="D197" s="12" t="s">
        <v>66</v>
      </c>
      <c r="E197" s="12"/>
      <c r="F197" s="12"/>
      <c r="G197" s="12"/>
      <c r="H197" s="12">
        <f>H194+H196</f>
        <v>0</v>
      </c>
      <c r="P197">
        <f>P194+P196</f>
        <v>0</v>
      </c>
    </row>
    <row r="199" spans="1:16" ht="12.75" customHeight="1">
      <c r="A199" s="12"/>
      <c r="B199" s="12"/>
      <c r="C199" s="12"/>
      <c r="D199" s="12" t="s">
        <v>66</v>
      </c>
      <c r="E199" s="12"/>
      <c r="F199" s="12"/>
      <c r="G199" s="12"/>
      <c r="H199" s="12">
        <f>H190+H197</f>
        <v>0</v>
      </c>
      <c r="P199">
        <f>P190+P197</f>
        <v>0</v>
      </c>
    </row>
  </sheetData>
  <sheetProtection sheet="1" objects="1" scenarios="1"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fitToHeight="1" fitToWidth="1" horizontalDpi="300" verticalDpi="300" orientation="landscape" paperSize="9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316</v>
      </c>
      <c r="D5" s="5" t="s">
        <v>317</v>
      </c>
      <c r="E5" s="5"/>
    </row>
    <row r="6" spans="1:5" ht="12.75" customHeight="1">
      <c r="A6" t="s">
        <v>18</v>
      </c>
      <c r="C6" s="5" t="s">
        <v>316</v>
      </c>
      <c r="D6" s="5" t="s">
        <v>317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25.5">
      <c r="A12" s="6">
        <v>1</v>
      </c>
      <c r="B12" s="6" t="s">
        <v>69</v>
      </c>
      <c r="C12" s="6" t="s">
        <v>44</v>
      </c>
      <c r="D12" s="6" t="s">
        <v>70</v>
      </c>
      <c r="E12" s="6" t="s">
        <v>71</v>
      </c>
      <c r="F12" s="8">
        <v>111.35</v>
      </c>
      <c r="G12" s="11"/>
      <c r="H12" s="10">
        <f>ROUND((G12*F12),2)</f>
        <v>0</v>
      </c>
      <c r="O12">
        <f>rekapitulace!H8</f>
        <v>21</v>
      </c>
      <c r="P12">
        <f>ROUND(O12/100*H12,2)</f>
        <v>0</v>
      </c>
    </row>
    <row r="13" ht="12.75">
      <c r="D13" s="13" t="s">
        <v>318</v>
      </c>
    </row>
    <row r="14" spans="1:16" ht="25.5">
      <c r="A14" s="6">
        <v>2</v>
      </c>
      <c r="B14" s="6" t="s">
        <v>73</v>
      </c>
      <c r="C14" s="6" t="s">
        <v>44</v>
      </c>
      <c r="D14" s="6" t="s">
        <v>319</v>
      </c>
      <c r="E14" s="6" t="s">
        <v>71</v>
      </c>
      <c r="F14" s="8">
        <v>55.5</v>
      </c>
      <c r="G14" s="11"/>
      <c r="H14" s="10">
        <f>ROUND((G14*F14),2)</f>
        <v>0</v>
      </c>
      <c r="O14">
        <f>rekapitulace!H8</f>
        <v>21</v>
      </c>
      <c r="P14">
        <f>ROUND(O14/100*H14,2)</f>
        <v>0</v>
      </c>
    </row>
    <row r="15" spans="1:16" ht="25.5">
      <c r="A15" s="6">
        <v>3</v>
      </c>
      <c r="B15" s="6" t="s">
        <v>73</v>
      </c>
      <c r="C15" s="6" t="s">
        <v>24</v>
      </c>
      <c r="D15" s="6" t="s">
        <v>76</v>
      </c>
      <c r="E15" s="6" t="s">
        <v>71</v>
      </c>
      <c r="F15" s="8">
        <v>155.8</v>
      </c>
      <c r="G15" s="11"/>
      <c r="H15" s="10">
        <f>ROUND((G15*F15),2)</f>
        <v>0</v>
      </c>
      <c r="O15">
        <f>rekapitulace!H8</f>
        <v>21</v>
      </c>
      <c r="P15">
        <f>ROUND(O15/100*H15,2)</f>
        <v>0</v>
      </c>
    </row>
    <row r="16" ht="12.75">
      <c r="D16" s="13" t="s">
        <v>320</v>
      </c>
    </row>
    <row r="17" spans="1:16" ht="25.5">
      <c r="A17" s="6">
        <v>4</v>
      </c>
      <c r="B17" s="6" t="s">
        <v>78</v>
      </c>
      <c r="C17" s="6" t="s">
        <v>44</v>
      </c>
      <c r="D17" s="6" t="s">
        <v>79</v>
      </c>
      <c r="E17" s="6" t="s">
        <v>71</v>
      </c>
      <c r="F17" s="8">
        <v>74</v>
      </c>
      <c r="G17" s="11"/>
      <c r="H17" s="10">
        <f>ROUND((G17*F17),2)</f>
        <v>0</v>
      </c>
      <c r="O17">
        <f>rekapitulace!H8</f>
        <v>21</v>
      </c>
      <c r="P17">
        <f>ROUND(O17/100*H17,2)</f>
        <v>0</v>
      </c>
    </row>
    <row r="18" spans="1:16" ht="12.75" customHeight="1">
      <c r="A18" s="12"/>
      <c r="B18" s="12"/>
      <c r="C18" s="12" t="s">
        <v>42</v>
      </c>
      <c r="D18" s="12" t="s">
        <v>41</v>
      </c>
      <c r="E18" s="12"/>
      <c r="F18" s="12"/>
      <c r="G18" s="12"/>
      <c r="H18" s="12">
        <f>SUM(H12:H17)</f>
        <v>0</v>
      </c>
      <c r="P18">
        <f>SUM(P12:P17)</f>
        <v>0</v>
      </c>
    </row>
    <row r="20" spans="1:8" ht="12.75" customHeight="1">
      <c r="A20" s="7"/>
      <c r="B20" s="7"/>
      <c r="C20" s="7" t="s">
        <v>24</v>
      </c>
      <c r="D20" s="7" t="s">
        <v>81</v>
      </c>
      <c r="E20" s="7"/>
      <c r="F20" s="9"/>
      <c r="G20" s="7"/>
      <c r="H20" s="9"/>
    </row>
    <row r="21" spans="1:16" ht="38.25">
      <c r="A21" s="6">
        <v>5</v>
      </c>
      <c r="B21" s="6" t="s">
        <v>82</v>
      </c>
      <c r="C21" s="6" t="s">
        <v>44</v>
      </c>
      <c r="D21" s="6" t="s">
        <v>83</v>
      </c>
      <c r="E21" s="6" t="s">
        <v>71</v>
      </c>
      <c r="F21" s="8">
        <v>0.381</v>
      </c>
      <c r="G21" s="11"/>
      <c r="H21" s="10">
        <f>ROUND((G21*F21),2)</f>
        <v>0</v>
      </c>
      <c r="O21">
        <f>rekapitulace!H8</f>
        <v>21</v>
      </c>
      <c r="P21">
        <f>ROUND(O21/100*H21,2)</f>
        <v>0</v>
      </c>
    </row>
    <row r="22" ht="12.75">
      <c r="D22" s="13" t="s">
        <v>321</v>
      </c>
    </row>
    <row r="23" spans="1:16" ht="12.75">
      <c r="A23" s="6">
        <v>6</v>
      </c>
      <c r="B23" s="6" t="s">
        <v>91</v>
      </c>
      <c r="C23" s="6" t="s">
        <v>44</v>
      </c>
      <c r="D23" s="6" t="s">
        <v>92</v>
      </c>
      <c r="E23" s="6" t="s">
        <v>71</v>
      </c>
      <c r="F23" s="8">
        <v>18.488</v>
      </c>
      <c r="G23" s="11"/>
      <c r="H23" s="10">
        <f>ROUND((G23*F23),2)</f>
        <v>0</v>
      </c>
      <c r="O23">
        <f>rekapitulace!H8</f>
        <v>21</v>
      </c>
      <c r="P23">
        <f>ROUND(O23/100*H23,2)</f>
        <v>0</v>
      </c>
    </row>
    <row r="24" ht="12.75">
      <c r="D24" s="13" t="s">
        <v>322</v>
      </c>
    </row>
    <row r="25" spans="1:16" ht="12.75">
      <c r="A25" s="6">
        <v>7</v>
      </c>
      <c r="B25" s="6" t="s">
        <v>94</v>
      </c>
      <c r="C25" s="6" t="s">
        <v>44</v>
      </c>
      <c r="D25" s="6" t="s">
        <v>95</v>
      </c>
      <c r="E25" s="6" t="s">
        <v>71</v>
      </c>
      <c r="F25" s="8">
        <v>55.463</v>
      </c>
      <c r="G25" s="11"/>
      <c r="H25" s="10">
        <f>ROUND((G25*F25),2)</f>
        <v>0</v>
      </c>
      <c r="O25">
        <f>rekapitulace!H8</f>
        <v>21</v>
      </c>
      <c r="P25">
        <f>ROUND(O25/100*H25,2)</f>
        <v>0</v>
      </c>
    </row>
    <row r="26" ht="12.75">
      <c r="D26" s="13" t="s">
        <v>323</v>
      </c>
    </row>
    <row r="27" spans="1:16" ht="25.5">
      <c r="A27" s="6">
        <v>8</v>
      </c>
      <c r="B27" s="6" t="s">
        <v>102</v>
      </c>
      <c r="C27" s="6" t="s">
        <v>44</v>
      </c>
      <c r="D27" s="6" t="s">
        <v>103</v>
      </c>
      <c r="E27" s="6" t="s">
        <v>71</v>
      </c>
      <c r="F27" s="8">
        <v>73.95</v>
      </c>
      <c r="G27" s="11"/>
      <c r="H27" s="10">
        <f>ROUND((G27*F27),2)</f>
        <v>0</v>
      </c>
      <c r="O27">
        <f>rekapitulace!H8</f>
        <v>21</v>
      </c>
      <c r="P27">
        <f>ROUND(O27/100*H27,2)</f>
        <v>0</v>
      </c>
    </row>
    <row r="28" ht="12.75">
      <c r="D28" s="13" t="s">
        <v>324</v>
      </c>
    </row>
    <row r="29" spans="1:16" ht="25.5">
      <c r="A29" s="6">
        <v>9</v>
      </c>
      <c r="B29" s="6" t="s">
        <v>105</v>
      </c>
      <c r="C29" s="6" t="s">
        <v>44</v>
      </c>
      <c r="D29" s="6" t="s">
        <v>325</v>
      </c>
      <c r="E29" s="6" t="s">
        <v>71</v>
      </c>
      <c r="F29" s="8">
        <v>136.2</v>
      </c>
      <c r="G29" s="11"/>
      <c r="H29" s="10">
        <f>ROUND((G29*F29),2)</f>
        <v>0</v>
      </c>
      <c r="O29">
        <f>rekapitulace!H8</f>
        <v>21</v>
      </c>
      <c r="P29">
        <f>ROUND(O29/100*H29,2)</f>
        <v>0</v>
      </c>
    </row>
    <row r="30" ht="12.75">
      <c r="D30" s="13" t="s">
        <v>326</v>
      </c>
    </row>
    <row r="31" spans="1:16" ht="25.5">
      <c r="A31" s="6">
        <v>10</v>
      </c>
      <c r="B31" s="6" t="s">
        <v>108</v>
      </c>
      <c r="C31" s="6" t="s">
        <v>44</v>
      </c>
      <c r="D31" s="6" t="s">
        <v>327</v>
      </c>
      <c r="E31" s="6" t="s">
        <v>71</v>
      </c>
      <c r="F31" s="8">
        <v>32.5</v>
      </c>
      <c r="G31" s="11"/>
      <c r="H31" s="10">
        <f>ROUND((G31*F31),2)</f>
        <v>0</v>
      </c>
      <c r="O31">
        <f>rekapitulace!H8</f>
        <v>21</v>
      </c>
      <c r="P31">
        <f>ROUND(O31/100*H31,2)</f>
        <v>0</v>
      </c>
    </row>
    <row r="32" ht="12.75">
      <c r="D32" s="13" t="s">
        <v>328</v>
      </c>
    </row>
    <row r="33" spans="1:16" ht="38.25">
      <c r="A33" s="6">
        <v>11</v>
      </c>
      <c r="B33" s="6" t="s">
        <v>113</v>
      </c>
      <c r="C33" s="6" t="s">
        <v>44</v>
      </c>
      <c r="D33" s="6" t="s">
        <v>114</v>
      </c>
      <c r="E33" s="6" t="s">
        <v>71</v>
      </c>
      <c r="F33" s="8">
        <v>222.7</v>
      </c>
      <c r="G33" s="11"/>
      <c r="H33" s="10">
        <f>ROUND((G33*F33),2)</f>
        <v>0</v>
      </c>
      <c r="O33">
        <f>rekapitulace!H8</f>
        <v>21</v>
      </c>
      <c r="P33">
        <f>ROUND(O33/100*H33,2)</f>
        <v>0</v>
      </c>
    </row>
    <row r="34" spans="1:16" ht="25.5">
      <c r="A34" s="6">
        <v>12</v>
      </c>
      <c r="B34" s="6" t="s">
        <v>113</v>
      </c>
      <c r="C34" s="6" t="s">
        <v>24</v>
      </c>
      <c r="D34" s="6" t="s">
        <v>115</v>
      </c>
      <c r="E34" s="6" t="s">
        <v>71</v>
      </c>
      <c r="F34" s="8">
        <v>123.25</v>
      </c>
      <c r="G34" s="11"/>
      <c r="H34" s="10">
        <f>ROUND((G34*F34),2)</f>
        <v>0</v>
      </c>
      <c r="O34">
        <f>rekapitulace!H8</f>
        <v>21</v>
      </c>
      <c r="P34">
        <f>ROUND(O34/100*H34,2)</f>
        <v>0</v>
      </c>
    </row>
    <row r="35" ht="12.75">
      <c r="D35" s="13" t="s">
        <v>329</v>
      </c>
    </row>
    <row r="36" spans="1:16" ht="38.25">
      <c r="A36" s="6">
        <v>13</v>
      </c>
      <c r="B36" s="6" t="s">
        <v>117</v>
      </c>
      <c r="C36" s="6" t="s">
        <v>44</v>
      </c>
      <c r="D36" s="6" t="s">
        <v>330</v>
      </c>
      <c r="E36" s="6" t="s">
        <v>71</v>
      </c>
      <c r="F36" s="8">
        <v>155.52</v>
      </c>
      <c r="G36" s="11"/>
      <c r="H36" s="10">
        <f>ROUND((G36*F36),2)</f>
        <v>0</v>
      </c>
      <c r="O36">
        <f>rekapitulace!H8</f>
        <v>21</v>
      </c>
      <c r="P36">
        <f>ROUND(O36/100*H36,2)</f>
        <v>0</v>
      </c>
    </row>
    <row r="37" ht="12.75">
      <c r="D37" s="13" t="s">
        <v>331</v>
      </c>
    </row>
    <row r="38" spans="1:16" ht="25.5">
      <c r="A38" s="6">
        <v>14</v>
      </c>
      <c r="B38" s="6" t="s">
        <v>120</v>
      </c>
      <c r="C38" s="6" t="s">
        <v>44</v>
      </c>
      <c r="D38" s="6" t="s">
        <v>121</v>
      </c>
      <c r="E38" s="6" t="s">
        <v>71</v>
      </c>
      <c r="F38" s="8">
        <v>929.65</v>
      </c>
      <c r="G38" s="11"/>
      <c r="H38" s="10">
        <f>ROUND((G38*F38),2)</f>
        <v>0</v>
      </c>
      <c r="O38">
        <f>rekapitulace!H8</f>
        <v>21</v>
      </c>
      <c r="P38">
        <f>ROUND(O38/100*H38,2)</f>
        <v>0</v>
      </c>
    </row>
    <row r="39" ht="12.75">
      <c r="D39" s="13" t="s">
        <v>332</v>
      </c>
    </row>
    <row r="40" spans="1:16" ht="12.75">
      <c r="A40" s="6">
        <v>15</v>
      </c>
      <c r="B40" s="6" t="s">
        <v>126</v>
      </c>
      <c r="C40" s="6" t="s">
        <v>44</v>
      </c>
      <c r="D40" s="6" t="s">
        <v>127</v>
      </c>
      <c r="E40" s="6" t="s">
        <v>71</v>
      </c>
      <c r="F40" s="8">
        <v>19.5</v>
      </c>
      <c r="G40" s="11"/>
      <c r="H40" s="10">
        <f>ROUND((G40*F40),2)</f>
        <v>0</v>
      </c>
      <c r="O40">
        <f>rekapitulace!H8</f>
        <v>21</v>
      </c>
      <c r="P40">
        <f>ROUND(O40/100*H40,2)</f>
        <v>0</v>
      </c>
    </row>
    <row r="41" ht="12.75">
      <c r="D41" s="13" t="s">
        <v>333</v>
      </c>
    </row>
    <row r="42" spans="1:16" ht="25.5">
      <c r="A42" s="6">
        <v>16</v>
      </c>
      <c r="B42" s="6" t="s">
        <v>129</v>
      </c>
      <c r="C42" s="6" t="s">
        <v>44</v>
      </c>
      <c r="D42" s="6" t="s">
        <v>130</v>
      </c>
      <c r="E42" s="6" t="s">
        <v>71</v>
      </c>
      <c r="F42" s="8">
        <v>1041</v>
      </c>
      <c r="G42" s="11"/>
      <c r="H42" s="10">
        <f>ROUND((G42*F42),2)</f>
        <v>0</v>
      </c>
      <c r="O42">
        <f>rekapitulace!H8</f>
        <v>21</v>
      </c>
      <c r="P42">
        <f>ROUND(O42/100*H42,2)</f>
        <v>0</v>
      </c>
    </row>
    <row r="43" spans="1:16" ht="12.75">
      <c r="A43" s="6">
        <v>17</v>
      </c>
      <c r="B43" s="6" t="s">
        <v>131</v>
      </c>
      <c r="C43" s="6" t="s">
        <v>44</v>
      </c>
      <c r="D43" s="6" t="s">
        <v>132</v>
      </c>
      <c r="E43" s="6" t="s">
        <v>71</v>
      </c>
      <c r="F43" s="8">
        <v>255.2</v>
      </c>
      <c r="G43" s="11"/>
      <c r="H43" s="10">
        <f>ROUND((G43*F43),2)</f>
        <v>0</v>
      </c>
      <c r="O43">
        <f>rekapitulace!H8</f>
        <v>21</v>
      </c>
      <c r="P43">
        <f>ROUND(O43/100*H43,2)</f>
        <v>0</v>
      </c>
    </row>
    <row r="44" ht="12.75">
      <c r="D44" s="13" t="s">
        <v>334</v>
      </c>
    </row>
    <row r="45" spans="1:16" ht="38.25">
      <c r="A45" s="6">
        <v>18</v>
      </c>
      <c r="B45" s="6" t="s">
        <v>134</v>
      </c>
      <c r="C45" s="6" t="s">
        <v>44</v>
      </c>
      <c r="D45" s="6" t="s">
        <v>135</v>
      </c>
      <c r="E45" s="6" t="s">
        <v>71</v>
      </c>
      <c r="F45" s="8">
        <v>1007.75</v>
      </c>
      <c r="G45" s="11"/>
      <c r="H45" s="10">
        <f>ROUND((G45*F45),2)</f>
        <v>0</v>
      </c>
      <c r="O45">
        <f>rekapitulace!H8</f>
        <v>21</v>
      </c>
      <c r="P45">
        <f>ROUND(O45/100*H45,2)</f>
        <v>0</v>
      </c>
    </row>
    <row r="46" ht="12.75">
      <c r="D46" s="13" t="s">
        <v>335</v>
      </c>
    </row>
    <row r="47" spans="1:16" ht="25.5">
      <c r="A47" s="6">
        <v>19</v>
      </c>
      <c r="B47" s="6" t="s">
        <v>137</v>
      </c>
      <c r="C47" s="6" t="s">
        <v>44</v>
      </c>
      <c r="D47" s="6" t="s">
        <v>138</v>
      </c>
      <c r="E47" s="6" t="s">
        <v>71</v>
      </c>
      <c r="F47" s="8">
        <v>78.93</v>
      </c>
      <c r="G47" s="11"/>
      <c r="H47" s="10">
        <f>ROUND((G47*F47),2)</f>
        <v>0</v>
      </c>
      <c r="O47">
        <f>rekapitulace!H8</f>
        <v>21</v>
      </c>
      <c r="P47">
        <f>ROUND(O47/100*H47,2)</f>
        <v>0</v>
      </c>
    </row>
    <row r="48" spans="1:16" ht="12.75">
      <c r="A48" s="6">
        <v>20</v>
      </c>
      <c r="B48" s="6" t="s">
        <v>142</v>
      </c>
      <c r="C48" s="6" t="s">
        <v>44</v>
      </c>
      <c r="D48" s="6" t="s">
        <v>143</v>
      </c>
      <c r="E48" s="6" t="s">
        <v>89</v>
      </c>
      <c r="F48" s="8">
        <v>24</v>
      </c>
      <c r="G48" s="11"/>
      <c r="H48" s="10">
        <f>ROUND((G48*F48),2)</f>
        <v>0</v>
      </c>
      <c r="O48">
        <f>rekapitulace!H8</f>
        <v>21</v>
      </c>
      <c r="P48">
        <f>ROUND(O48/100*H48,2)</f>
        <v>0</v>
      </c>
    </row>
    <row r="49" ht="12.75">
      <c r="D49" s="13" t="s">
        <v>336</v>
      </c>
    </row>
    <row r="50" spans="1:16" ht="25.5">
      <c r="A50" s="6">
        <v>21</v>
      </c>
      <c r="B50" s="6" t="s">
        <v>144</v>
      </c>
      <c r="C50" s="6" t="s">
        <v>44</v>
      </c>
      <c r="D50" s="6" t="s">
        <v>145</v>
      </c>
      <c r="E50" s="6" t="s">
        <v>89</v>
      </c>
      <c r="F50" s="8">
        <v>2282.5</v>
      </c>
      <c r="G50" s="11"/>
      <c r="H50" s="10">
        <f>ROUND((G50*F50),2)</f>
        <v>0</v>
      </c>
      <c r="O50">
        <f>rekapitulace!H8</f>
        <v>21</v>
      </c>
      <c r="P50">
        <f>ROUND(O50/100*H50,2)</f>
        <v>0</v>
      </c>
    </row>
    <row r="51" ht="12.75">
      <c r="D51" s="13" t="s">
        <v>337</v>
      </c>
    </row>
    <row r="52" spans="1:16" ht="25.5">
      <c r="A52" s="6">
        <v>22</v>
      </c>
      <c r="B52" s="6" t="s">
        <v>147</v>
      </c>
      <c r="C52" s="6" t="s">
        <v>44</v>
      </c>
      <c r="D52" s="6" t="s">
        <v>338</v>
      </c>
      <c r="E52" s="6" t="s">
        <v>89</v>
      </c>
      <c r="F52" s="8">
        <v>1165.8</v>
      </c>
      <c r="G52" s="11"/>
      <c r="H52" s="10">
        <f>ROUND((G52*F52),2)</f>
        <v>0</v>
      </c>
      <c r="O52">
        <f>rekapitulace!H8</f>
        <v>21</v>
      </c>
      <c r="P52">
        <f>ROUND(O52/100*H52,2)</f>
        <v>0</v>
      </c>
    </row>
    <row r="53" ht="12.75">
      <c r="D53" s="13" t="s">
        <v>339</v>
      </c>
    </row>
    <row r="54" spans="1:16" ht="25.5">
      <c r="A54" s="6">
        <v>23</v>
      </c>
      <c r="B54" s="6" t="s">
        <v>150</v>
      </c>
      <c r="C54" s="6" t="s">
        <v>44</v>
      </c>
      <c r="D54" s="6" t="s">
        <v>151</v>
      </c>
      <c r="E54" s="6" t="s">
        <v>89</v>
      </c>
      <c r="F54" s="8">
        <v>1036.8</v>
      </c>
      <c r="G54" s="11"/>
      <c r="H54" s="10">
        <f>ROUND((G54*F54),2)</f>
        <v>0</v>
      </c>
      <c r="O54">
        <f>rekapitulace!H8</f>
        <v>21</v>
      </c>
      <c r="P54">
        <f>ROUND(O54/100*H54,2)</f>
        <v>0</v>
      </c>
    </row>
    <row r="55" spans="1:16" ht="25.5">
      <c r="A55" s="6">
        <v>24</v>
      </c>
      <c r="B55" s="6" t="s">
        <v>152</v>
      </c>
      <c r="C55" s="6" t="s">
        <v>44</v>
      </c>
      <c r="D55" s="6" t="s">
        <v>153</v>
      </c>
      <c r="E55" s="6" t="s">
        <v>89</v>
      </c>
      <c r="F55" s="8">
        <v>905</v>
      </c>
      <c r="G55" s="11"/>
      <c r="H55" s="10">
        <f>ROUND((G55*F55),2)</f>
        <v>0</v>
      </c>
      <c r="O55">
        <f>rekapitulace!H8</f>
        <v>21</v>
      </c>
      <c r="P55">
        <f>ROUND(O55/100*H55,2)</f>
        <v>0</v>
      </c>
    </row>
    <row r="56" spans="1:16" ht="25.5">
      <c r="A56" s="6">
        <v>25</v>
      </c>
      <c r="B56" s="6" t="s">
        <v>155</v>
      </c>
      <c r="C56" s="6" t="s">
        <v>44</v>
      </c>
      <c r="D56" s="6" t="s">
        <v>156</v>
      </c>
      <c r="E56" s="6" t="s">
        <v>89</v>
      </c>
      <c r="F56" s="8">
        <v>1941.8</v>
      </c>
      <c r="G56" s="11"/>
      <c r="H56" s="10">
        <f>ROUND((G56*F56),2)</f>
        <v>0</v>
      </c>
      <c r="O56">
        <f>rekapitulace!H8</f>
        <v>21</v>
      </c>
      <c r="P56">
        <f>ROUND(O56/100*H56,2)</f>
        <v>0</v>
      </c>
    </row>
    <row r="57" spans="1:16" ht="25.5">
      <c r="A57" s="6">
        <v>26</v>
      </c>
      <c r="B57" s="6" t="s">
        <v>158</v>
      </c>
      <c r="C57" s="6" t="s">
        <v>44</v>
      </c>
      <c r="D57" s="6" t="s">
        <v>159</v>
      </c>
      <c r="E57" s="6" t="s">
        <v>89</v>
      </c>
      <c r="F57" s="8">
        <v>1941.8</v>
      </c>
      <c r="G57" s="11"/>
      <c r="H57" s="10">
        <f>ROUND((G57*F57),2)</f>
        <v>0</v>
      </c>
      <c r="O57">
        <f>rekapitulace!H8</f>
        <v>21</v>
      </c>
      <c r="P57">
        <f>ROUND(O57/100*H57,2)</f>
        <v>0</v>
      </c>
    </row>
    <row r="58" spans="1:16" ht="12.75" customHeight="1">
      <c r="A58" s="12"/>
      <c r="B58" s="12"/>
      <c r="C58" s="12" t="s">
        <v>24</v>
      </c>
      <c r="D58" s="12" t="s">
        <v>81</v>
      </c>
      <c r="E58" s="12"/>
      <c r="F58" s="12"/>
      <c r="G58" s="12"/>
      <c r="H58" s="12">
        <f>SUM(H21:H57)</f>
        <v>0</v>
      </c>
      <c r="P58">
        <f>SUM(P21:P57)</f>
        <v>0</v>
      </c>
    </row>
    <row r="60" spans="1:8" ht="12.75" customHeight="1">
      <c r="A60" s="7"/>
      <c r="B60" s="7"/>
      <c r="C60" s="7" t="s">
        <v>36</v>
      </c>
      <c r="D60" s="7" t="s">
        <v>170</v>
      </c>
      <c r="E60" s="7"/>
      <c r="F60" s="9"/>
      <c r="G60" s="7"/>
      <c r="H60" s="9"/>
    </row>
    <row r="61" spans="1:16" ht="38.25">
      <c r="A61" s="6">
        <v>27</v>
      </c>
      <c r="B61" s="6" t="s">
        <v>171</v>
      </c>
      <c r="C61" s="6" t="s">
        <v>44</v>
      </c>
      <c r="D61" s="6" t="s">
        <v>172</v>
      </c>
      <c r="E61" s="6" t="s">
        <v>71</v>
      </c>
      <c r="F61" s="8">
        <v>6.29</v>
      </c>
      <c r="G61" s="11"/>
      <c r="H61" s="10">
        <f>ROUND((G61*F61),2)</f>
        <v>0</v>
      </c>
      <c r="O61">
        <f>rekapitulace!H8</f>
        <v>21</v>
      </c>
      <c r="P61">
        <f>ROUND(O61/100*H61,2)</f>
        <v>0</v>
      </c>
    </row>
    <row r="62" ht="12.75">
      <c r="D62" s="13" t="s">
        <v>340</v>
      </c>
    </row>
    <row r="63" spans="1:16" ht="38.25">
      <c r="A63" s="6">
        <v>28</v>
      </c>
      <c r="B63" s="6" t="s">
        <v>174</v>
      </c>
      <c r="C63" s="6" t="s">
        <v>44</v>
      </c>
      <c r="D63" s="6" t="s">
        <v>341</v>
      </c>
      <c r="E63" s="6" t="s">
        <v>71</v>
      </c>
      <c r="F63" s="8">
        <v>6.29</v>
      </c>
      <c r="G63" s="11"/>
      <c r="H63" s="10">
        <f>ROUND((G63*F63),2)</f>
        <v>0</v>
      </c>
      <c r="O63">
        <f>rekapitulace!H8</f>
        <v>21</v>
      </c>
      <c r="P63">
        <f>ROUND(O63/100*H63,2)</f>
        <v>0</v>
      </c>
    </row>
    <row r="64" ht="12.75">
      <c r="D64" s="13" t="s">
        <v>340</v>
      </c>
    </row>
    <row r="65" spans="1:16" ht="25.5">
      <c r="A65" s="6">
        <v>29</v>
      </c>
      <c r="B65" s="6" t="s">
        <v>177</v>
      </c>
      <c r="C65" s="6" t="s">
        <v>44</v>
      </c>
      <c r="D65" s="6" t="s">
        <v>178</v>
      </c>
      <c r="E65" s="6" t="s">
        <v>71</v>
      </c>
      <c r="F65" s="8">
        <v>6.2</v>
      </c>
      <c r="G65" s="11"/>
      <c r="H65" s="10">
        <f>ROUND((G65*F65),2)</f>
        <v>0</v>
      </c>
      <c r="O65">
        <f>rekapitulace!H8</f>
        <v>21</v>
      </c>
      <c r="P65">
        <f>ROUND(O65/100*H65,2)</f>
        <v>0</v>
      </c>
    </row>
    <row r="66" ht="12.75">
      <c r="D66" s="13" t="s">
        <v>342</v>
      </c>
    </row>
    <row r="67" spans="1:16" ht="12.75" customHeight="1">
      <c r="A67" s="12"/>
      <c r="B67" s="12"/>
      <c r="C67" s="12" t="s">
        <v>36</v>
      </c>
      <c r="D67" s="12" t="s">
        <v>170</v>
      </c>
      <c r="E67" s="12"/>
      <c r="F67" s="12"/>
      <c r="G67" s="12"/>
      <c r="H67" s="12">
        <f>SUM(H61:H66)</f>
        <v>0</v>
      </c>
      <c r="P67">
        <f>SUM(P61:P66)</f>
        <v>0</v>
      </c>
    </row>
    <row r="69" spans="1:8" ht="12.75" customHeight="1">
      <c r="A69" s="7"/>
      <c r="B69" s="7"/>
      <c r="C69" s="7" t="s">
        <v>37</v>
      </c>
      <c r="D69" s="7" t="s">
        <v>180</v>
      </c>
      <c r="E69" s="7"/>
      <c r="F69" s="9"/>
      <c r="G69" s="7"/>
      <c r="H69" s="9"/>
    </row>
    <row r="70" spans="1:16" ht="25.5">
      <c r="A70" s="6">
        <v>30</v>
      </c>
      <c r="B70" s="6" t="s">
        <v>183</v>
      </c>
      <c r="C70" s="6" t="s">
        <v>44</v>
      </c>
      <c r="D70" s="6" t="s">
        <v>184</v>
      </c>
      <c r="E70" s="6" t="s">
        <v>89</v>
      </c>
      <c r="F70" s="8">
        <v>57</v>
      </c>
      <c r="G70" s="11"/>
      <c r="H70" s="10">
        <f>ROUND((G70*F70),2)</f>
        <v>0</v>
      </c>
      <c r="O70">
        <f>rekapitulace!H8</f>
        <v>21</v>
      </c>
      <c r="P70">
        <f>ROUND(O70/100*H70,2)</f>
        <v>0</v>
      </c>
    </row>
    <row r="71" spans="1:16" ht="51">
      <c r="A71" s="6">
        <v>31</v>
      </c>
      <c r="B71" s="6" t="s">
        <v>185</v>
      </c>
      <c r="C71" s="6" t="s">
        <v>44</v>
      </c>
      <c r="D71" s="6" t="s">
        <v>343</v>
      </c>
      <c r="E71" s="6" t="s">
        <v>89</v>
      </c>
      <c r="F71" s="8">
        <v>57</v>
      </c>
      <c r="G71" s="11"/>
      <c r="H71" s="10">
        <f>ROUND((G71*F71),2)</f>
        <v>0</v>
      </c>
      <c r="O71">
        <f>rekapitulace!H8</f>
        <v>21</v>
      </c>
      <c r="P71">
        <f>ROUND(O71/100*H71,2)</f>
        <v>0</v>
      </c>
    </row>
    <row r="72" spans="1:16" ht="51">
      <c r="A72" s="6">
        <v>32</v>
      </c>
      <c r="B72" s="6" t="s">
        <v>187</v>
      </c>
      <c r="C72" s="6" t="s">
        <v>44</v>
      </c>
      <c r="D72" s="6" t="s">
        <v>344</v>
      </c>
      <c r="E72" s="6" t="s">
        <v>89</v>
      </c>
      <c r="F72" s="8">
        <v>1455.6</v>
      </c>
      <c r="G72" s="11"/>
      <c r="H72" s="10">
        <f>ROUND((G72*F72),2)</f>
        <v>0</v>
      </c>
      <c r="O72">
        <f>rekapitulace!H8</f>
        <v>21</v>
      </c>
      <c r="P72">
        <f>ROUND(O72/100*H72,2)</f>
        <v>0</v>
      </c>
    </row>
    <row r="73" ht="12.75">
      <c r="D73" s="13" t="s">
        <v>345</v>
      </c>
    </row>
    <row r="74" spans="1:16" ht="38.25">
      <c r="A74" s="6">
        <v>33</v>
      </c>
      <c r="B74" s="6" t="s">
        <v>190</v>
      </c>
      <c r="C74" s="6" t="s">
        <v>44</v>
      </c>
      <c r="D74" s="6" t="s">
        <v>346</v>
      </c>
      <c r="E74" s="6" t="s">
        <v>89</v>
      </c>
      <c r="F74" s="8">
        <v>303.4</v>
      </c>
      <c r="G74" s="11"/>
      <c r="H74" s="10">
        <f>ROUND((G74*F74),2)</f>
        <v>0</v>
      </c>
      <c r="O74">
        <f>rekapitulace!H8</f>
        <v>21</v>
      </c>
      <c r="P74">
        <f>ROUND(O74/100*H74,2)</f>
        <v>0</v>
      </c>
    </row>
    <row r="75" ht="12.75">
      <c r="D75" s="13" t="s">
        <v>347</v>
      </c>
    </row>
    <row r="76" spans="1:16" ht="38.25">
      <c r="A76" s="6">
        <v>34</v>
      </c>
      <c r="B76" s="6" t="s">
        <v>196</v>
      </c>
      <c r="C76" s="6" t="s">
        <v>44</v>
      </c>
      <c r="D76" s="6" t="s">
        <v>348</v>
      </c>
      <c r="E76" s="6" t="s">
        <v>89</v>
      </c>
      <c r="F76" s="8">
        <v>1603.9</v>
      </c>
      <c r="G76" s="11"/>
      <c r="H76" s="10">
        <f>ROUND((G76*F76),2)</f>
        <v>0</v>
      </c>
      <c r="O76">
        <f>rekapitulace!H8</f>
        <v>21</v>
      </c>
      <c r="P76">
        <f>ROUND(O76/100*H76,2)</f>
        <v>0</v>
      </c>
    </row>
    <row r="77" ht="12.75">
      <c r="D77" s="13" t="s">
        <v>349</v>
      </c>
    </row>
    <row r="78" spans="1:16" ht="25.5">
      <c r="A78" s="6">
        <v>35</v>
      </c>
      <c r="B78" s="6" t="s">
        <v>201</v>
      </c>
      <c r="C78" s="6" t="s">
        <v>44</v>
      </c>
      <c r="D78" s="6" t="s">
        <v>202</v>
      </c>
      <c r="E78" s="6" t="s">
        <v>89</v>
      </c>
      <c r="F78" s="8">
        <v>267</v>
      </c>
      <c r="G78" s="11"/>
      <c r="H78" s="10">
        <f>ROUND((G78*F78),2)</f>
        <v>0</v>
      </c>
      <c r="O78">
        <f>rekapitulace!H8</f>
        <v>21</v>
      </c>
      <c r="P78">
        <f>ROUND(O78/100*H78,2)</f>
        <v>0</v>
      </c>
    </row>
    <row r="79" ht="12.75">
      <c r="D79" s="13" t="s">
        <v>350</v>
      </c>
    </row>
    <row r="80" spans="1:16" ht="25.5">
      <c r="A80" s="6">
        <v>36</v>
      </c>
      <c r="B80" s="6" t="s">
        <v>204</v>
      </c>
      <c r="C80" s="6" t="s">
        <v>44</v>
      </c>
      <c r="D80" s="6" t="s">
        <v>205</v>
      </c>
      <c r="E80" s="6" t="s">
        <v>89</v>
      </c>
      <c r="F80" s="8">
        <v>1455.6</v>
      </c>
      <c r="G80" s="11"/>
      <c r="H80" s="10">
        <f>ROUND((G80*F80),2)</f>
        <v>0</v>
      </c>
      <c r="O80">
        <f>rekapitulace!H8</f>
        <v>21</v>
      </c>
      <c r="P80">
        <f>ROUND(O80/100*H80,2)</f>
        <v>0</v>
      </c>
    </row>
    <row r="81" ht="12.75">
      <c r="D81" s="13" t="s">
        <v>345</v>
      </c>
    </row>
    <row r="82" spans="1:16" ht="25.5">
      <c r="A82" s="6">
        <v>37</v>
      </c>
      <c r="B82" s="6" t="s">
        <v>206</v>
      </c>
      <c r="C82" s="6" t="s">
        <v>44</v>
      </c>
      <c r="D82" s="6" t="s">
        <v>207</v>
      </c>
      <c r="E82" s="6" t="s">
        <v>89</v>
      </c>
      <c r="F82" s="8">
        <v>1355.1</v>
      </c>
      <c r="G82" s="11"/>
      <c r="H82" s="10">
        <f>ROUND((G82*F82),2)</f>
        <v>0</v>
      </c>
      <c r="O82">
        <f>rekapitulace!H8</f>
        <v>21</v>
      </c>
      <c r="P82">
        <f>ROUND(O82/100*H82,2)</f>
        <v>0</v>
      </c>
    </row>
    <row r="83" ht="12.75">
      <c r="D83" s="13" t="s">
        <v>351</v>
      </c>
    </row>
    <row r="84" spans="1:16" ht="25.5">
      <c r="A84" s="6">
        <v>38</v>
      </c>
      <c r="B84" s="6" t="s">
        <v>206</v>
      </c>
      <c r="C84" s="6" t="s">
        <v>24</v>
      </c>
      <c r="D84" s="6" t="s">
        <v>209</v>
      </c>
      <c r="E84" s="6" t="s">
        <v>89</v>
      </c>
      <c r="F84" s="8">
        <v>1389.9</v>
      </c>
      <c r="G84" s="11"/>
      <c r="H84" s="10">
        <f>ROUND((G84*F84),2)</f>
        <v>0</v>
      </c>
      <c r="O84">
        <f>rekapitulace!H8</f>
        <v>21</v>
      </c>
      <c r="P84">
        <f>ROUND(O84/100*H84,2)</f>
        <v>0</v>
      </c>
    </row>
    <row r="85" ht="12.75">
      <c r="D85" s="13" t="s">
        <v>352</v>
      </c>
    </row>
    <row r="86" spans="1:16" ht="25.5">
      <c r="A86" s="6">
        <v>39</v>
      </c>
      <c r="B86" s="6" t="s">
        <v>211</v>
      </c>
      <c r="C86" s="6" t="s">
        <v>44</v>
      </c>
      <c r="D86" s="6" t="s">
        <v>212</v>
      </c>
      <c r="E86" s="6" t="s">
        <v>89</v>
      </c>
      <c r="F86" s="8">
        <v>1256.21</v>
      </c>
      <c r="G86" s="11"/>
      <c r="H86" s="10">
        <f>ROUND((G86*F86),2)</f>
        <v>0</v>
      </c>
      <c r="O86">
        <f>rekapitulace!H8</f>
        <v>21</v>
      </c>
      <c r="P86">
        <f>ROUND(O86/100*H86,2)</f>
        <v>0</v>
      </c>
    </row>
    <row r="87" ht="12.75">
      <c r="D87" s="13" t="s">
        <v>353</v>
      </c>
    </row>
    <row r="88" spans="1:16" ht="25.5">
      <c r="A88" s="6">
        <v>40</v>
      </c>
      <c r="B88" s="6" t="s">
        <v>214</v>
      </c>
      <c r="C88" s="6" t="s">
        <v>44</v>
      </c>
      <c r="D88" s="6" t="s">
        <v>354</v>
      </c>
      <c r="E88" s="6" t="s">
        <v>89</v>
      </c>
      <c r="F88" s="8">
        <v>98.94</v>
      </c>
      <c r="G88" s="11"/>
      <c r="H88" s="10">
        <f>ROUND((G88*F88),2)</f>
        <v>0</v>
      </c>
      <c r="O88">
        <f>rekapitulace!H8</f>
        <v>21</v>
      </c>
      <c r="P88">
        <f>ROUND(O88/100*H88,2)</f>
        <v>0</v>
      </c>
    </row>
    <row r="89" ht="12.75">
      <c r="D89" s="13" t="s">
        <v>355</v>
      </c>
    </row>
    <row r="90" spans="1:16" ht="25.5">
      <c r="A90" s="6">
        <v>41</v>
      </c>
      <c r="B90" s="6" t="s">
        <v>217</v>
      </c>
      <c r="C90" s="6" t="s">
        <v>44</v>
      </c>
      <c r="D90" s="6" t="s">
        <v>356</v>
      </c>
      <c r="E90" s="6" t="s">
        <v>89</v>
      </c>
      <c r="F90" s="8">
        <v>101.85</v>
      </c>
      <c r="G90" s="11"/>
      <c r="H90" s="10">
        <f>ROUND((G90*F90),2)</f>
        <v>0</v>
      </c>
      <c r="O90">
        <f>rekapitulace!H8</f>
        <v>21</v>
      </c>
      <c r="P90">
        <f>ROUND(O90/100*H90,2)</f>
        <v>0</v>
      </c>
    </row>
    <row r="91" ht="12.75">
      <c r="D91" s="13" t="s">
        <v>357</v>
      </c>
    </row>
    <row r="92" spans="1:16" ht="25.5">
      <c r="A92" s="6">
        <v>42</v>
      </c>
      <c r="B92" s="6" t="s">
        <v>220</v>
      </c>
      <c r="C92" s="6" t="s">
        <v>44</v>
      </c>
      <c r="D92" s="6" t="s">
        <v>358</v>
      </c>
      <c r="E92" s="6" t="s">
        <v>89</v>
      </c>
      <c r="F92" s="8">
        <v>1287.96</v>
      </c>
      <c r="G92" s="11"/>
      <c r="H92" s="10">
        <f>ROUND((G92*F92),2)</f>
        <v>0</v>
      </c>
      <c r="O92">
        <f>rekapitulace!H8</f>
        <v>21</v>
      </c>
      <c r="P92">
        <f>ROUND(O92/100*H92,2)</f>
        <v>0</v>
      </c>
    </row>
    <row r="93" ht="12.75">
      <c r="D93" s="13" t="s">
        <v>359</v>
      </c>
    </row>
    <row r="94" spans="1:16" ht="25.5">
      <c r="A94" s="6">
        <v>43</v>
      </c>
      <c r="B94" s="6" t="s">
        <v>223</v>
      </c>
      <c r="C94" s="6" t="s">
        <v>44</v>
      </c>
      <c r="D94" s="6" t="s">
        <v>360</v>
      </c>
      <c r="E94" s="6" t="s">
        <v>89</v>
      </c>
      <c r="F94" s="8">
        <v>97</v>
      </c>
      <c r="G94" s="11"/>
      <c r="H94" s="10">
        <f>ROUND((G94*F94),2)</f>
        <v>0</v>
      </c>
      <c r="O94">
        <f>rekapitulace!H8</f>
        <v>21</v>
      </c>
      <c r="P94">
        <f>ROUND(O94/100*H94,2)</f>
        <v>0</v>
      </c>
    </row>
    <row r="95" spans="1:16" ht="63.75">
      <c r="A95" s="6">
        <v>44</v>
      </c>
      <c r="B95" s="6" t="s">
        <v>226</v>
      </c>
      <c r="C95" s="6" t="s">
        <v>44</v>
      </c>
      <c r="D95" s="6" t="s">
        <v>227</v>
      </c>
      <c r="E95" s="6" t="s">
        <v>89</v>
      </c>
      <c r="F95" s="8">
        <v>1239.7</v>
      </c>
      <c r="G95" s="11"/>
      <c r="H95" s="10">
        <f>ROUND((G95*F95),2)</f>
        <v>0</v>
      </c>
      <c r="O95">
        <f>rekapitulace!H8</f>
        <v>21</v>
      </c>
      <c r="P95">
        <f>ROUND(O95/100*H95,2)</f>
        <v>0</v>
      </c>
    </row>
    <row r="96" ht="12.75">
      <c r="D96" s="13" t="s">
        <v>361</v>
      </c>
    </row>
    <row r="97" spans="1:16" ht="25.5">
      <c r="A97" s="6">
        <v>45</v>
      </c>
      <c r="B97" s="6" t="s">
        <v>232</v>
      </c>
      <c r="C97" s="6" t="s">
        <v>44</v>
      </c>
      <c r="D97" s="6" t="s">
        <v>233</v>
      </c>
      <c r="E97" s="6" t="s">
        <v>89</v>
      </c>
      <c r="F97" s="8">
        <v>1445.6</v>
      </c>
      <c r="G97" s="11"/>
      <c r="H97" s="10">
        <f>ROUND((G97*F97),2)</f>
        <v>0</v>
      </c>
      <c r="O97">
        <f>rekapitulace!H8</f>
        <v>21</v>
      </c>
      <c r="P97">
        <f>ROUND(O97/100*H97,2)</f>
        <v>0</v>
      </c>
    </row>
    <row r="98" spans="1:16" ht="38.25">
      <c r="A98" s="6">
        <v>46</v>
      </c>
      <c r="B98" s="6" t="s">
        <v>234</v>
      </c>
      <c r="C98" s="6" t="s">
        <v>44</v>
      </c>
      <c r="D98" s="6" t="s">
        <v>362</v>
      </c>
      <c r="E98" s="6" t="s">
        <v>89</v>
      </c>
      <c r="F98" s="8">
        <v>57</v>
      </c>
      <c r="G98" s="11"/>
      <c r="H98" s="10">
        <f>ROUND((G98*F98),2)</f>
        <v>0</v>
      </c>
      <c r="O98">
        <f>rekapitulace!H8</f>
        <v>21</v>
      </c>
      <c r="P98">
        <f>ROUND(O98/100*H98,2)</f>
        <v>0</v>
      </c>
    </row>
    <row r="99" ht="12.75">
      <c r="D99" s="13" t="s">
        <v>363</v>
      </c>
    </row>
    <row r="100" spans="1:16" ht="12.75" customHeight="1">
      <c r="A100" s="12"/>
      <c r="B100" s="12"/>
      <c r="C100" s="12" t="s">
        <v>37</v>
      </c>
      <c r="D100" s="12" t="s">
        <v>180</v>
      </c>
      <c r="E100" s="12"/>
      <c r="F100" s="12"/>
      <c r="G100" s="12"/>
      <c r="H100" s="12">
        <f>SUM(H70:H99)</f>
        <v>0</v>
      </c>
      <c r="P100">
        <f>SUM(P70:P99)</f>
        <v>0</v>
      </c>
    </row>
    <row r="102" spans="1:8" ht="12.75" customHeight="1">
      <c r="A102" s="7"/>
      <c r="B102" s="7"/>
      <c r="C102" s="7" t="s">
        <v>39</v>
      </c>
      <c r="D102" s="7" t="s">
        <v>240</v>
      </c>
      <c r="E102" s="7"/>
      <c r="F102" s="9"/>
      <c r="G102" s="7"/>
      <c r="H102" s="9"/>
    </row>
    <row r="103" spans="1:16" ht="51">
      <c r="A103" s="6">
        <v>47</v>
      </c>
      <c r="B103" s="6" t="s">
        <v>241</v>
      </c>
      <c r="C103" s="6" t="s">
        <v>44</v>
      </c>
      <c r="D103" s="6" t="s">
        <v>242</v>
      </c>
      <c r="E103" s="6" t="s">
        <v>89</v>
      </c>
      <c r="F103" s="8">
        <v>43.5</v>
      </c>
      <c r="G103" s="11"/>
      <c r="H103" s="10">
        <f>ROUND((G103*F103),2)</f>
        <v>0</v>
      </c>
      <c r="O103">
        <f>rekapitulace!H8</f>
        <v>21</v>
      </c>
      <c r="P103">
        <f>ROUND(O103/100*H103,2)</f>
        <v>0</v>
      </c>
    </row>
    <row r="104" ht="12.75">
      <c r="D104" s="13" t="s">
        <v>364</v>
      </c>
    </row>
    <row r="105" spans="1:16" ht="12.75" customHeight="1">
      <c r="A105" s="12"/>
      <c r="B105" s="12"/>
      <c r="C105" s="12" t="s">
        <v>39</v>
      </c>
      <c r="D105" s="12" t="s">
        <v>240</v>
      </c>
      <c r="E105" s="12"/>
      <c r="F105" s="12"/>
      <c r="G105" s="12"/>
      <c r="H105" s="12">
        <f>SUM(H103:H104)</f>
        <v>0</v>
      </c>
      <c r="P105">
        <f>SUM(P103:P104)</f>
        <v>0</v>
      </c>
    </row>
    <row r="107" spans="1:8" ht="12.75" customHeight="1">
      <c r="A107" s="7"/>
      <c r="B107" s="7"/>
      <c r="C107" s="7" t="s">
        <v>40</v>
      </c>
      <c r="D107" s="7" t="s">
        <v>244</v>
      </c>
      <c r="E107" s="7"/>
      <c r="F107" s="9"/>
      <c r="G107" s="7"/>
      <c r="H107" s="9"/>
    </row>
    <row r="108" spans="1:16" ht="38.25">
      <c r="A108" s="6">
        <v>48</v>
      </c>
      <c r="B108" s="6" t="s">
        <v>365</v>
      </c>
      <c r="C108" s="6" t="s">
        <v>44</v>
      </c>
      <c r="D108" s="6" t="s">
        <v>366</v>
      </c>
      <c r="E108" s="6" t="s">
        <v>101</v>
      </c>
      <c r="F108" s="8">
        <v>14.5</v>
      </c>
      <c r="G108" s="11"/>
      <c r="H108" s="10">
        <f>ROUND((G108*F108),2)</f>
        <v>0</v>
      </c>
      <c r="O108">
        <f>rekapitulace!H8</f>
        <v>21</v>
      </c>
      <c r="P108">
        <f>ROUND(O108/100*H108,2)</f>
        <v>0</v>
      </c>
    </row>
    <row r="109" spans="1:16" ht="25.5">
      <c r="A109" s="6">
        <v>49</v>
      </c>
      <c r="B109" s="6" t="s">
        <v>245</v>
      </c>
      <c r="C109" s="6" t="s">
        <v>44</v>
      </c>
      <c r="D109" s="6" t="s">
        <v>367</v>
      </c>
      <c r="E109" s="6" t="s">
        <v>71</v>
      </c>
      <c r="F109" s="8">
        <v>11.6</v>
      </c>
      <c r="G109" s="11"/>
      <c r="H109" s="10">
        <f>ROUND((G109*F109),2)</f>
        <v>0</v>
      </c>
      <c r="O109">
        <f>rekapitulace!H8</f>
        <v>21</v>
      </c>
      <c r="P109">
        <f>ROUND(O109/100*H109,2)</f>
        <v>0</v>
      </c>
    </row>
    <row r="110" ht="12.75">
      <c r="D110" s="13" t="s">
        <v>368</v>
      </c>
    </row>
    <row r="111" spans="1:16" ht="12.75" customHeight="1">
      <c r="A111" s="12"/>
      <c r="B111" s="12"/>
      <c r="C111" s="12" t="s">
        <v>40</v>
      </c>
      <c r="D111" s="12" t="s">
        <v>251</v>
      </c>
      <c r="E111" s="12"/>
      <c r="F111" s="12"/>
      <c r="G111" s="12"/>
      <c r="H111" s="12">
        <f>SUM(H108:H110)</f>
        <v>0</v>
      </c>
      <c r="P111">
        <f>SUM(P108:P110)</f>
        <v>0</v>
      </c>
    </row>
    <row r="113" spans="1:8" ht="12.75" customHeight="1">
      <c r="A113" s="7"/>
      <c r="B113" s="7"/>
      <c r="C113" s="7" t="s">
        <v>253</v>
      </c>
      <c r="D113" s="7" t="s">
        <v>252</v>
      </c>
      <c r="E113" s="7"/>
      <c r="F113" s="9"/>
      <c r="G113" s="7"/>
      <c r="H113" s="9"/>
    </row>
    <row r="114" spans="1:16" ht="51">
      <c r="A114" s="6">
        <v>50</v>
      </c>
      <c r="B114" s="6" t="s">
        <v>254</v>
      </c>
      <c r="C114" s="6" t="s">
        <v>44</v>
      </c>
      <c r="D114" s="6" t="s">
        <v>255</v>
      </c>
      <c r="E114" s="6" t="s">
        <v>101</v>
      </c>
      <c r="F114" s="8">
        <v>108</v>
      </c>
      <c r="G114" s="11"/>
      <c r="H114" s="10">
        <f>ROUND((G114*F114),2)</f>
        <v>0</v>
      </c>
      <c r="O114">
        <f>rekapitulace!H8</f>
        <v>21</v>
      </c>
      <c r="P114">
        <f>ROUND(O114/100*H114,2)</f>
        <v>0</v>
      </c>
    </row>
    <row r="115" spans="1:16" ht="38.25">
      <c r="A115" s="6">
        <v>51</v>
      </c>
      <c r="B115" s="6" t="s">
        <v>260</v>
      </c>
      <c r="C115" s="6" t="s">
        <v>44</v>
      </c>
      <c r="D115" s="6" t="s">
        <v>369</v>
      </c>
      <c r="E115" s="6" t="s">
        <v>57</v>
      </c>
      <c r="F115" s="8">
        <v>17</v>
      </c>
      <c r="G115" s="11"/>
      <c r="H115" s="10">
        <f>ROUND((G115*F115),2)</f>
        <v>0</v>
      </c>
      <c r="O115">
        <f>rekapitulace!H8</f>
        <v>21</v>
      </c>
      <c r="P115">
        <f>ROUND(O115/100*H115,2)</f>
        <v>0</v>
      </c>
    </row>
    <row r="116" ht="12.75">
      <c r="D116" s="13" t="s">
        <v>370</v>
      </c>
    </row>
    <row r="117" spans="1:16" ht="38.25">
      <c r="A117" s="6">
        <v>52</v>
      </c>
      <c r="B117" s="6" t="s">
        <v>263</v>
      </c>
      <c r="C117" s="6" t="s">
        <v>44</v>
      </c>
      <c r="D117" s="6" t="s">
        <v>264</v>
      </c>
      <c r="E117" s="6" t="s">
        <v>57</v>
      </c>
      <c r="F117" s="8">
        <v>8</v>
      </c>
      <c r="G117" s="11"/>
      <c r="H117" s="10">
        <f>ROUND((G117*F117),2)</f>
        <v>0</v>
      </c>
      <c r="O117">
        <f>rekapitulace!H8</f>
        <v>21</v>
      </c>
      <c r="P117">
        <f>ROUND(O117/100*H117,2)</f>
        <v>0</v>
      </c>
    </row>
    <row r="118" spans="1:16" ht="12.75">
      <c r="A118" s="6">
        <v>53</v>
      </c>
      <c r="B118" s="6" t="s">
        <v>278</v>
      </c>
      <c r="C118" s="6" t="s">
        <v>44</v>
      </c>
      <c r="D118" s="6" t="s">
        <v>371</v>
      </c>
      <c r="E118" s="6" t="s">
        <v>101</v>
      </c>
      <c r="F118" s="8">
        <v>0</v>
      </c>
      <c r="G118" s="11"/>
      <c r="H118" s="10">
        <f>ROUND((G118*F118),2)</f>
        <v>0</v>
      </c>
      <c r="O118">
        <f>rekapitulace!H8</f>
        <v>21</v>
      </c>
      <c r="P118">
        <f>ROUND(O118/100*H118,2)</f>
        <v>0</v>
      </c>
    </row>
    <row r="119" spans="1:16" ht="38.25">
      <c r="A119" s="6">
        <v>54</v>
      </c>
      <c r="B119" s="6" t="s">
        <v>287</v>
      </c>
      <c r="C119" s="6" t="s">
        <v>44</v>
      </c>
      <c r="D119" s="6" t="s">
        <v>288</v>
      </c>
      <c r="E119" s="6" t="s">
        <v>101</v>
      </c>
      <c r="F119" s="8">
        <v>211.5</v>
      </c>
      <c r="G119" s="11"/>
      <c r="H119" s="10">
        <f>ROUND((G119*F119),2)</f>
        <v>0</v>
      </c>
      <c r="O119">
        <f>rekapitulace!H8</f>
        <v>21</v>
      </c>
      <c r="P119">
        <f>ROUND(O119/100*H119,2)</f>
        <v>0</v>
      </c>
    </row>
    <row r="120" spans="1:16" ht="25.5">
      <c r="A120" s="6">
        <v>55</v>
      </c>
      <c r="B120" s="6" t="s">
        <v>289</v>
      </c>
      <c r="C120" s="6" t="s">
        <v>44</v>
      </c>
      <c r="D120" s="6" t="s">
        <v>372</v>
      </c>
      <c r="E120" s="6" t="s">
        <v>101</v>
      </c>
      <c r="F120" s="8">
        <v>211.5</v>
      </c>
      <c r="G120" s="11"/>
      <c r="H120" s="10">
        <f>ROUND((G120*F120),2)</f>
        <v>0</v>
      </c>
      <c r="O120">
        <f>rekapitulace!H8</f>
        <v>21</v>
      </c>
      <c r="P120">
        <f>ROUND(O120/100*H120,2)</f>
        <v>0</v>
      </c>
    </row>
    <row r="121" spans="1:16" ht="25.5">
      <c r="A121" s="6">
        <v>56</v>
      </c>
      <c r="B121" s="6" t="s">
        <v>298</v>
      </c>
      <c r="C121" s="6" t="s">
        <v>44</v>
      </c>
      <c r="D121" s="6" t="s">
        <v>299</v>
      </c>
      <c r="E121" s="6" t="s">
        <v>89</v>
      </c>
      <c r="F121" s="8">
        <v>2745</v>
      </c>
      <c r="G121" s="11"/>
      <c r="H121" s="10">
        <f>ROUND((G121*F121),2)</f>
        <v>0</v>
      </c>
      <c r="O121">
        <f>rekapitulace!H8</f>
        <v>21</v>
      </c>
      <c r="P121">
        <f>ROUND(O121/100*H121,2)</f>
        <v>0</v>
      </c>
    </row>
    <row r="122" ht="12.75">
      <c r="D122" s="13" t="s">
        <v>373</v>
      </c>
    </row>
    <row r="123" spans="1:16" ht="12.75" customHeight="1">
      <c r="A123" s="12"/>
      <c r="B123" s="12"/>
      <c r="C123" s="12" t="s">
        <v>253</v>
      </c>
      <c r="D123" s="12" t="s">
        <v>252</v>
      </c>
      <c r="E123" s="12"/>
      <c r="F123" s="12"/>
      <c r="G123" s="12"/>
      <c r="H123" s="12">
        <f>SUM(H114:H122)</f>
        <v>0</v>
      </c>
      <c r="P123">
        <f>SUM(P114:P122)</f>
        <v>0</v>
      </c>
    </row>
    <row r="125" spans="1:16" ht="12.75" customHeight="1">
      <c r="A125" s="12"/>
      <c r="B125" s="12"/>
      <c r="C125" s="12"/>
      <c r="D125" s="12" t="s">
        <v>60</v>
      </c>
      <c r="E125" s="12"/>
      <c r="F125" s="12"/>
      <c r="G125" s="12"/>
      <c r="H125" s="12">
        <f>+H18+H58+H67+H100+H105+H111+H123</f>
        <v>0</v>
      </c>
      <c r="P125">
        <f>+P18+P58+P67+P100+P105+P111+P123</f>
        <v>0</v>
      </c>
    </row>
    <row r="127" spans="1:8" ht="12.75" customHeight="1">
      <c r="A127" s="7" t="s">
        <v>61</v>
      </c>
      <c r="B127" s="7"/>
      <c r="C127" s="7"/>
      <c r="D127" s="7"/>
      <c r="E127" s="7"/>
      <c r="F127" s="7"/>
      <c r="G127" s="7"/>
      <c r="H127" s="7"/>
    </row>
    <row r="128" spans="1:8" ht="12.75" customHeight="1">
      <c r="A128" s="7"/>
      <c r="B128" s="7"/>
      <c r="C128" s="7"/>
      <c r="D128" s="7" t="s">
        <v>62</v>
      </c>
      <c r="E128" s="7"/>
      <c r="F128" s="7"/>
      <c r="G128" s="7"/>
      <c r="H128" s="7"/>
    </row>
    <row r="129" spans="1:16" ht="12.75" customHeight="1">
      <c r="A129" s="12"/>
      <c r="B129" s="12"/>
      <c r="C129" s="12"/>
      <c r="D129" s="12" t="s">
        <v>63</v>
      </c>
      <c r="E129" s="12"/>
      <c r="F129" s="12"/>
      <c r="G129" s="12"/>
      <c r="H129" s="12">
        <v>0</v>
      </c>
      <c r="P129">
        <v>0</v>
      </c>
    </row>
    <row r="130" spans="1:8" ht="12.75" customHeight="1">
      <c r="A130" s="12"/>
      <c r="B130" s="12"/>
      <c r="C130" s="12"/>
      <c r="D130" s="12" t="s">
        <v>64</v>
      </c>
      <c r="E130" s="12"/>
      <c r="F130" s="12"/>
      <c r="G130" s="12"/>
      <c r="H130" s="12"/>
    </row>
    <row r="131" spans="1:16" ht="12.75" customHeight="1">
      <c r="A131" s="12"/>
      <c r="B131" s="12"/>
      <c r="C131" s="12"/>
      <c r="D131" s="12" t="s">
        <v>65</v>
      </c>
      <c r="E131" s="12"/>
      <c r="F131" s="12"/>
      <c r="G131" s="12"/>
      <c r="H131" s="12">
        <v>0</v>
      </c>
      <c r="P131">
        <v>0</v>
      </c>
    </row>
    <row r="132" spans="1:16" ht="12.75" customHeight="1">
      <c r="A132" s="12"/>
      <c r="B132" s="12"/>
      <c r="C132" s="12"/>
      <c r="D132" s="12" t="s">
        <v>66</v>
      </c>
      <c r="E132" s="12"/>
      <c r="F132" s="12"/>
      <c r="G132" s="12"/>
      <c r="H132" s="12">
        <f>H129+H131</f>
        <v>0</v>
      </c>
      <c r="P132">
        <f>P129+P131</f>
        <v>0</v>
      </c>
    </row>
    <row r="134" spans="1:16" ht="12.75" customHeight="1">
      <c r="A134" s="12"/>
      <c r="B134" s="12"/>
      <c r="C134" s="12"/>
      <c r="D134" s="12" t="s">
        <v>66</v>
      </c>
      <c r="E134" s="12"/>
      <c r="F134" s="12"/>
      <c r="G134" s="12"/>
      <c r="H134" s="12">
        <f>H125+H132</f>
        <v>0</v>
      </c>
      <c r="P134">
        <f>P125+P132</f>
        <v>0</v>
      </c>
    </row>
  </sheetData>
  <sheetProtection sheet="1" objects="1" scenarios="1"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fitToHeight="0" fitToWidth="1" horizontalDpi="300" verticalDpi="3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374</v>
      </c>
      <c r="D5" s="5" t="s">
        <v>375</v>
      </c>
      <c r="E5" s="5"/>
    </row>
    <row r="6" spans="1:5" ht="12.75" customHeight="1">
      <c r="A6" t="s">
        <v>18</v>
      </c>
      <c r="C6" s="5" t="s">
        <v>374</v>
      </c>
      <c r="D6" s="5" t="s">
        <v>375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253</v>
      </c>
      <c r="D11" s="7" t="s">
        <v>252</v>
      </c>
      <c r="E11" s="7"/>
      <c r="F11" s="9"/>
      <c r="G11" s="7"/>
      <c r="H11" s="9"/>
    </row>
    <row r="12" spans="1:16" ht="51">
      <c r="A12" s="6">
        <v>1</v>
      </c>
      <c r="B12" s="6" t="s">
        <v>376</v>
      </c>
      <c r="C12" s="6" t="s">
        <v>44</v>
      </c>
      <c r="D12" s="6" t="s">
        <v>377</v>
      </c>
      <c r="E12" s="6" t="s">
        <v>57</v>
      </c>
      <c r="F12" s="8">
        <v>7</v>
      </c>
      <c r="G12" s="11"/>
      <c r="H12" s="10">
        <f>ROUND((G12*F12),2)</f>
        <v>0</v>
      </c>
      <c r="O12">
        <f>rekapitulace!H8</f>
        <v>21</v>
      </c>
      <c r="P12">
        <f>ROUND(O12/100*H12,2)</f>
        <v>0</v>
      </c>
    </row>
    <row r="13" ht="12.75">
      <c r="D13" s="13" t="s">
        <v>378</v>
      </c>
    </row>
    <row r="14" spans="1:16" ht="38.25">
      <c r="A14" s="6">
        <v>2</v>
      </c>
      <c r="B14" s="6" t="s">
        <v>379</v>
      </c>
      <c r="C14" s="6" t="s">
        <v>44</v>
      </c>
      <c r="D14" s="6" t="s">
        <v>380</v>
      </c>
      <c r="E14" s="6" t="s">
        <v>57</v>
      </c>
      <c r="F14" s="8">
        <v>6</v>
      </c>
      <c r="G14" s="11"/>
      <c r="H14" s="10">
        <f>ROUND((G14*F14),2)</f>
        <v>0</v>
      </c>
      <c r="O14">
        <f>rekapitulace!H8</f>
        <v>21</v>
      </c>
      <c r="P14">
        <f>ROUND(O14/100*H14,2)</f>
        <v>0</v>
      </c>
    </row>
    <row r="15" ht="12.75">
      <c r="D15" s="13" t="s">
        <v>381</v>
      </c>
    </row>
    <row r="16" spans="1:16" ht="25.5">
      <c r="A16" s="6">
        <v>3</v>
      </c>
      <c r="B16" s="6" t="s">
        <v>382</v>
      </c>
      <c r="C16" s="6" t="s">
        <v>44</v>
      </c>
      <c r="D16" s="6" t="s">
        <v>383</v>
      </c>
      <c r="E16" s="6" t="s">
        <v>57</v>
      </c>
      <c r="F16" s="8">
        <v>13</v>
      </c>
      <c r="G16" s="11"/>
      <c r="H16" s="10">
        <f>ROUND((G16*F16),2)</f>
        <v>0</v>
      </c>
      <c r="O16">
        <f>rekapitulace!H8</f>
        <v>21</v>
      </c>
      <c r="P16">
        <f>ROUND(O16/100*H16,2)</f>
        <v>0</v>
      </c>
    </row>
    <row r="17" ht="12.75">
      <c r="D17" s="13" t="s">
        <v>384</v>
      </c>
    </row>
    <row r="18" spans="1:16" ht="25.5">
      <c r="A18" s="6">
        <v>4</v>
      </c>
      <c r="B18" s="6" t="s">
        <v>385</v>
      </c>
      <c r="C18" s="6" t="s">
        <v>44</v>
      </c>
      <c r="D18" s="6" t="s">
        <v>386</v>
      </c>
      <c r="E18" s="6" t="s">
        <v>387</v>
      </c>
      <c r="F18" s="8">
        <v>570</v>
      </c>
      <c r="G18" s="11"/>
      <c r="H18" s="10">
        <f>ROUND((G18*F18),2)</f>
        <v>0</v>
      </c>
      <c r="O18">
        <f>rekapitulace!H8</f>
        <v>21</v>
      </c>
      <c r="P18">
        <f>ROUND(O18/100*H18,2)</f>
        <v>0</v>
      </c>
    </row>
    <row r="19" ht="12.75">
      <c r="D19" s="13" t="s">
        <v>388</v>
      </c>
    </row>
    <row r="20" spans="1:16" ht="25.5">
      <c r="A20" s="6">
        <v>5</v>
      </c>
      <c r="B20" s="6" t="s">
        <v>389</v>
      </c>
      <c r="C20" s="6" t="s">
        <v>44</v>
      </c>
      <c r="D20" s="6" t="s">
        <v>390</v>
      </c>
      <c r="E20" s="6" t="s">
        <v>57</v>
      </c>
      <c r="F20" s="8">
        <v>8</v>
      </c>
      <c r="G20" s="11"/>
      <c r="H20" s="10">
        <f>ROUND((G20*F20),2)</f>
        <v>0</v>
      </c>
      <c r="O20">
        <f>rekapitulace!H8</f>
        <v>21</v>
      </c>
      <c r="P20">
        <f>ROUND(O20/100*H20,2)</f>
        <v>0</v>
      </c>
    </row>
    <row r="21" ht="12.75">
      <c r="D21" s="13" t="s">
        <v>391</v>
      </c>
    </row>
    <row r="22" spans="1:16" ht="12.75">
      <c r="A22" s="6">
        <v>6</v>
      </c>
      <c r="B22" s="6" t="s">
        <v>392</v>
      </c>
      <c r="C22" s="6" t="s">
        <v>44</v>
      </c>
      <c r="D22" s="6" t="s">
        <v>393</v>
      </c>
      <c r="E22" s="6" t="s">
        <v>57</v>
      </c>
      <c r="F22" s="8">
        <v>8</v>
      </c>
      <c r="G22" s="11"/>
      <c r="H22" s="10">
        <f>ROUND((G22*F22),2)</f>
        <v>0</v>
      </c>
      <c r="O22">
        <f>rekapitulace!H8</f>
        <v>21</v>
      </c>
      <c r="P22">
        <f>ROUND(O22/100*H22,2)</f>
        <v>0</v>
      </c>
    </row>
    <row r="23" ht="12.75">
      <c r="D23" s="13" t="s">
        <v>391</v>
      </c>
    </row>
    <row r="24" spans="1:16" ht="25.5">
      <c r="A24" s="6">
        <v>7</v>
      </c>
      <c r="B24" s="6" t="s">
        <v>394</v>
      </c>
      <c r="C24" s="6" t="s">
        <v>44</v>
      </c>
      <c r="D24" s="6" t="s">
        <v>395</v>
      </c>
      <c r="E24" s="6" t="s">
        <v>387</v>
      </c>
      <c r="F24" s="8">
        <v>480</v>
      </c>
      <c r="G24" s="11"/>
      <c r="H24" s="10">
        <f>ROUND((G24*F24),2)</f>
        <v>0</v>
      </c>
      <c r="O24">
        <f>rekapitulace!H8</f>
        <v>21</v>
      </c>
      <c r="P24">
        <f>ROUND(O24/100*H24,2)</f>
        <v>0</v>
      </c>
    </row>
    <row r="25" ht="12.75">
      <c r="D25" s="13" t="s">
        <v>396</v>
      </c>
    </row>
    <row r="26" spans="1:16" ht="25.5">
      <c r="A26" s="6">
        <v>8</v>
      </c>
      <c r="B26" s="6" t="s">
        <v>397</v>
      </c>
      <c r="C26" s="6" t="s">
        <v>44</v>
      </c>
      <c r="D26" s="6" t="s">
        <v>398</v>
      </c>
      <c r="E26" s="6" t="s">
        <v>89</v>
      </c>
      <c r="F26" s="8">
        <v>3.5</v>
      </c>
      <c r="G26" s="11"/>
      <c r="H26" s="10">
        <f>ROUND((G26*F26),2)</f>
        <v>0</v>
      </c>
      <c r="O26">
        <f>rekapitulace!H8</f>
        <v>21</v>
      </c>
      <c r="P26">
        <f>ROUND(O26/100*H26,2)</f>
        <v>0</v>
      </c>
    </row>
    <row r="27" ht="12.75">
      <c r="D27" s="13" t="s">
        <v>399</v>
      </c>
    </row>
    <row r="28" spans="1:16" ht="12.75">
      <c r="A28" s="6">
        <v>9</v>
      </c>
      <c r="B28" s="6" t="s">
        <v>400</v>
      </c>
      <c r="C28" s="6" t="s">
        <v>44</v>
      </c>
      <c r="D28" s="6" t="s">
        <v>401</v>
      </c>
      <c r="E28" s="6" t="s">
        <v>89</v>
      </c>
      <c r="F28" s="8">
        <v>3.5</v>
      </c>
      <c r="G28" s="11"/>
      <c r="H28" s="10">
        <f>ROUND((G28*F28),2)</f>
        <v>0</v>
      </c>
      <c r="O28">
        <f>rekapitulace!H8</f>
        <v>21</v>
      </c>
      <c r="P28">
        <f>ROUND(O28/100*H28,2)</f>
        <v>0</v>
      </c>
    </row>
    <row r="29" ht="12.75">
      <c r="D29" s="13" t="s">
        <v>399</v>
      </c>
    </row>
    <row r="30" spans="1:16" ht="12.75">
      <c r="A30" s="6">
        <v>10</v>
      </c>
      <c r="B30" s="6" t="s">
        <v>402</v>
      </c>
      <c r="C30" s="6" t="s">
        <v>44</v>
      </c>
      <c r="D30" s="6" t="s">
        <v>403</v>
      </c>
      <c r="E30" s="6" t="s">
        <v>57</v>
      </c>
      <c r="F30" s="8">
        <v>3</v>
      </c>
      <c r="G30" s="11"/>
      <c r="H30" s="10">
        <f>ROUND((G30*F30),2)</f>
        <v>0</v>
      </c>
      <c r="O30">
        <f>rekapitulace!H8</f>
        <v>21</v>
      </c>
      <c r="P30">
        <f>ROUND(O30/100*H30,2)</f>
        <v>0</v>
      </c>
    </row>
    <row r="31" ht="12.75">
      <c r="D31" s="13" t="s">
        <v>404</v>
      </c>
    </row>
    <row r="32" spans="1:16" ht="12.75">
      <c r="A32" s="6">
        <v>11</v>
      </c>
      <c r="B32" s="6" t="s">
        <v>405</v>
      </c>
      <c r="C32" s="6" t="s">
        <v>44</v>
      </c>
      <c r="D32" s="6" t="s">
        <v>406</v>
      </c>
      <c r="E32" s="6" t="s">
        <v>57</v>
      </c>
      <c r="F32" s="8">
        <v>2</v>
      </c>
      <c r="G32" s="11"/>
      <c r="H32" s="10">
        <f>ROUND((G32*F32),2)</f>
        <v>0</v>
      </c>
      <c r="O32">
        <f>rekapitulace!H8</f>
        <v>21</v>
      </c>
      <c r="P32">
        <f>ROUND(O32/100*H32,2)</f>
        <v>0</v>
      </c>
    </row>
    <row r="33" spans="1:16" ht="12.75">
      <c r="A33" s="6">
        <v>12</v>
      </c>
      <c r="B33" s="6" t="s">
        <v>407</v>
      </c>
      <c r="C33" s="6" t="s">
        <v>44</v>
      </c>
      <c r="D33" s="6" t="s">
        <v>408</v>
      </c>
      <c r="E33" s="6" t="s">
        <v>57</v>
      </c>
      <c r="F33" s="8">
        <v>5</v>
      </c>
      <c r="G33" s="11"/>
      <c r="H33" s="10">
        <f>ROUND((G33*F33),2)</f>
        <v>0</v>
      </c>
      <c r="O33">
        <f>rekapitulace!H8</f>
        <v>21</v>
      </c>
      <c r="P33">
        <f>ROUND(O33/100*H33,2)</f>
        <v>0</v>
      </c>
    </row>
    <row r="34" ht="12.75">
      <c r="D34" s="13" t="s">
        <v>409</v>
      </c>
    </row>
    <row r="35" spans="1:16" ht="25.5">
      <c r="A35" s="6">
        <v>13</v>
      </c>
      <c r="B35" s="6" t="s">
        <v>410</v>
      </c>
      <c r="C35" s="6" t="s">
        <v>44</v>
      </c>
      <c r="D35" s="6" t="s">
        <v>411</v>
      </c>
      <c r="E35" s="6" t="s">
        <v>387</v>
      </c>
      <c r="F35" s="8">
        <v>210</v>
      </c>
      <c r="G35" s="11"/>
      <c r="H35" s="10">
        <f>ROUND((G35*F35),2)</f>
        <v>0</v>
      </c>
      <c r="O35">
        <f>rekapitulace!H8</f>
        <v>21</v>
      </c>
      <c r="P35">
        <f>ROUND(O35/100*H35,2)</f>
        <v>0</v>
      </c>
    </row>
    <row r="36" ht="12.75">
      <c r="D36" s="13" t="s">
        <v>412</v>
      </c>
    </row>
    <row r="37" spans="1:16" ht="25.5">
      <c r="A37" s="6">
        <v>14</v>
      </c>
      <c r="B37" s="6" t="s">
        <v>413</v>
      </c>
      <c r="C37" s="6" t="s">
        <v>44</v>
      </c>
      <c r="D37" s="6" t="s">
        <v>414</v>
      </c>
      <c r="E37" s="6" t="s">
        <v>57</v>
      </c>
      <c r="F37" s="8">
        <v>3</v>
      </c>
      <c r="G37" s="11"/>
      <c r="H37" s="10">
        <f>ROUND((G37*F37),2)</f>
        <v>0</v>
      </c>
      <c r="O37">
        <f>rekapitulace!H8</f>
        <v>21</v>
      </c>
      <c r="P37">
        <f>ROUND(O37/100*H37,2)</f>
        <v>0</v>
      </c>
    </row>
    <row r="38" ht="12.75">
      <c r="D38" s="13" t="s">
        <v>404</v>
      </c>
    </row>
    <row r="39" spans="1:16" ht="25.5">
      <c r="A39" s="6">
        <v>15</v>
      </c>
      <c r="B39" s="6" t="s">
        <v>415</v>
      </c>
      <c r="C39" s="6" t="s">
        <v>44</v>
      </c>
      <c r="D39" s="6" t="s">
        <v>416</v>
      </c>
      <c r="E39" s="6" t="s">
        <v>57</v>
      </c>
      <c r="F39" s="8">
        <v>2</v>
      </c>
      <c r="G39" s="11"/>
      <c r="H39" s="10">
        <f>ROUND((G39*F39),2)</f>
        <v>0</v>
      </c>
      <c r="O39">
        <f>rekapitulace!H8</f>
        <v>21</v>
      </c>
      <c r="P39">
        <f>ROUND(O39/100*H39,2)</f>
        <v>0</v>
      </c>
    </row>
    <row r="40" spans="1:16" ht="12.75">
      <c r="A40" s="6">
        <v>16</v>
      </c>
      <c r="B40" s="6" t="s">
        <v>417</v>
      </c>
      <c r="C40" s="6" t="s">
        <v>44</v>
      </c>
      <c r="D40" s="6" t="s">
        <v>418</v>
      </c>
      <c r="E40" s="6" t="s">
        <v>57</v>
      </c>
      <c r="F40" s="8">
        <v>5</v>
      </c>
      <c r="G40" s="11"/>
      <c r="H40" s="10">
        <f>ROUND((G40*F40),2)</f>
        <v>0</v>
      </c>
      <c r="O40">
        <f>rekapitulace!H8</f>
        <v>21</v>
      </c>
      <c r="P40">
        <f>ROUND(O40/100*H40,2)</f>
        <v>0</v>
      </c>
    </row>
    <row r="41" ht="12.75">
      <c r="D41" s="13" t="s">
        <v>409</v>
      </c>
    </row>
    <row r="42" spans="1:16" ht="25.5">
      <c r="A42" s="6">
        <v>17</v>
      </c>
      <c r="B42" s="6" t="s">
        <v>419</v>
      </c>
      <c r="C42" s="6" t="s">
        <v>44</v>
      </c>
      <c r="D42" s="6" t="s">
        <v>420</v>
      </c>
      <c r="E42" s="6" t="s">
        <v>387</v>
      </c>
      <c r="F42" s="8">
        <v>210</v>
      </c>
      <c r="G42" s="11"/>
      <c r="H42" s="10">
        <f>ROUND((G42*F42),2)</f>
        <v>0</v>
      </c>
      <c r="O42">
        <f>rekapitulace!H8</f>
        <v>21</v>
      </c>
      <c r="P42">
        <f>ROUND(O42/100*H42,2)</f>
        <v>0</v>
      </c>
    </row>
    <row r="43" ht="12.75">
      <c r="D43" s="13" t="s">
        <v>412</v>
      </c>
    </row>
    <row r="44" spans="1:16" ht="12.75">
      <c r="A44" s="6">
        <v>18</v>
      </c>
      <c r="B44" s="6" t="s">
        <v>421</v>
      </c>
      <c r="C44" s="6" t="s">
        <v>44</v>
      </c>
      <c r="D44" s="6" t="s">
        <v>422</v>
      </c>
      <c r="E44" s="6" t="s">
        <v>57</v>
      </c>
      <c r="F44" s="8">
        <v>1</v>
      </c>
      <c r="G44" s="11"/>
      <c r="H44" s="10">
        <f>ROUND((G44*F44),2)</f>
        <v>0</v>
      </c>
      <c r="O44">
        <f>rekapitulace!H8</f>
        <v>21</v>
      </c>
      <c r="P44">
        <f>ROUND(O44/100*H44,2)</f>
        <v>0</v>
      </c>
    </row>
    <row r="45" spans="1:16" ht="25.5">
      <c r="A45" s="6">
        <v>19</v>
      </c>
      <c r="B45" s="6" t="s">
        <v>423</v>
      </c>
      <c r="C45" s="6" t="s">
        <v>44</v>
      </c>
      <c r="D45" s="6" t="s">
        <v>424</v>
      </c>
      <c r="E45" s="6" t="s">
        <v>57</v>
      </c>
      <c r="F45" s="8">
        <v>1</v>
      </c>
      <c r="G45" s="11"/>
      <c r="H45" s="10">
        <f>ROUND((G45*F45),2)</f>
        <v>0</v>
      </c>
      <c r="O45">
        <f>rekapitulace!H8</f>
        <v>21</v>
      </c>
      <c r="P45">
        <f>ROUND(O45/100*H45,2)</f>
        <v>0</v>
      </c>
    </row>
    <row r="46" spans="1:16" ht="12.75">
      <c r="A46" s="6">
        <v>20</v>
      </c>
      <c r="B46" s="6" t="s">
        <v>425</v>
      </c>
      <c r="C46" s="6" t="s">
        <v>44</v>
      </c>
      <c r="D46" s="6" t="s">
        <v>426</v>
      </c>
      <c r="E46" s="6" t="s">
        <v>57</v>
      </c>
      <c r="F46" s="8">
        <v>2</v>
      </c>
      <c r="G46" s="11"/>
      <c r="H46" s="10">
        <f>ROUND((G46*F46),2)</f>
        <v>0</v>
      </c>
      <c r="O46">
        <f>rekapitulace!H8</f>
        <v>21</v>
      </c>
      <c r="P46">
        <f>ROUND(O46/100*H46,2)</f>
        <v>0</v>
      </c>
    </row>
    <row r="47" spans="1:16" ht="25.5">
      <c r="A47" s="6">
        <v>21</v>
      </c>
      <c r="B47" s="6" t="s">
        <v>427</v>
      </c>
      <c r="C47" s="6" t="s">
        <v>44</v>
      </c>
      <c r="D47" s="6" t="s">
        <v>428</v>
      </c>
      <c r="E47" s="6" t="s">
        <v>387</v>
      </c>
      <c r="F47" s="8">
        <v>90</v>
      </c>
      <c r="G47" s="11"/>
      <c r="H47" s="10">
        <f>ROUND((G47*F47),2)</f>
        <v>0</v>
      </c>
      <c r="O47">
        <f>rekapitulace!H8</f>
        <v>21</v>
      </c>
      <c r="P47">
        <f>ROUND(O47/100*H47,2)</f>
        <v>0</v>
      </c>
    </row>
    <row r="48" ht="12.75">
      <c r="D48" s="13" t="s">
        <v>429</v>
      </c>
    </row>
    <row r="49" spans="1:16" ht="25.5">
      <c r="A49" s="6">
        <v>22</v>
      </c>
      <c r="B49" s="6" t="s">
        <v>430</v>
      </c>
      <c r="C49" s="6" t="s">
        <v>44</v>
      </c>
      <c r="D49" s="6" t="s">
        <v>431</v>
      </c>
      <c r="E49" s="6" t="s">
        <v>57</v>
      </c>
      <c r="F49" s="8">
        <v>2</v>
      </c>
      <c r="G49" s="11"/>
      <c r="H49" s="10">
        <f>ROUND((G49*F49),2)</f>
        <v>0</v>
      </c>
      <c r="O49">
        <f>rekapitulace!H8</f>
        <v>21</v>
      </c>
      <c r="P49">
        <f>ROUND(O49/100*H49,2)</f>
        <v>0</v>
      </c>
    </row>
    <row r="50" spans="1:16" ht="25.5">
      <c r="A50" s="6">
        <v>23</v>
      </c>
      <c r="B50" s="6" t="s">
        <v>432</v>
      </c>
      <c r="C50" s="6" t="s">
        <v>44</v>
      </c>
      <c r="D50" s="6" t="s">
        <v>433</v>
      </c>
      <c r="E50" s="6" t="s">
        <v>57</v>
      </c>
      <c r="F50" s="8">
        <v>2</v>
      </c>
      <c r="G50" s="11"/>
      <c r="H50" s="10">
        <f>ROUND((G50*F50),2)</f>
        <v>0</v>
      </c>
      <c r="O50">
        <f>rekapitulace!H8</f>
        <v>21</v>
      </c>
      <c r="P50">
        <f>ROUND(O50/100*H50,2)</f>
        <v>0</v>
      </c>
    </row>
    <row r="51" spans="1:16" ht="12.75">
      <c r="A51" s="6">
        <v>24</v>
      </c>
      <c r="B51" s="6" t="s">
        <v>434</v>
      </c>
      <c r="C51" s="6" t="s">
        <v>44</v>
      </c>
      <c r="D51" s="6" t="s">
        <v>435</v>
      </c>
      <c r="E51" s="6" t="s">
        <v>57</v>
      </c>
      <c r="F51" s="8">
        <v>4</v>
      </c>
      <c r="G51" s="11"/>
      <c r="H51" s="10">
        <f>ROUND((G51*F51),2)</f>
        <v>0</v>
      </c>
      <c r="O51">
        <f>rekapitulace!H8</f>
        <v>21</v>
      </c>
      <c r="P51">
        <f>ROUND(O51/100*H51,2)</f>
        <v>0</v>
      </c>
    </row>
    <row r="52" spans="1:16" ht="25.5">
      <c r="A52" s="6">
        <v>25</v>
      </c>
      <c r="B52" s="6" t="s">
        <v>436</v>
      </c>
      <c r="C52" s="6" t="s">
        <v>44</v>
      </c>
      <c r="D52" s="6" t="s">
        <v>437</v>
      </c>
      <c r="E52" s="6" t="s">
        <v>387</v>
      </c>
      <c r="F52" s="8">
        <v>180</v>
      </c>
      <c r="G52" s="11"/>
      <c r="H52" s="10">
        <f>ROUND((G52*F52),2)</f>
        <v>0</v>
      </c>
      <c r="O52">
        <f>rekapitulace!H8</f>
        <v>21</v>
      </c>
      <c r="P52">
        <f>ROUND(O52/100*H52,2)</f>
        <v>0</v>
      </c>
    </row>
    <row r="53" ht="12.75">
      <c r="D53" s="13" t="s">
        <v>438</v>
      </c>
    </row>
    <row r="54" spans="1:16" ht="12.75">
      <c r="A54" s="6">
        <v>26</v>
      </c>
      <c r="B54" s="6" t="s">
        <v>439</v>
      </c>
      <c r="C54" s="6" t="s">
        <v>44</v>
      </c>
      <c r="D54" s="6" t="s">
        <v>440</v>
      </c>
      <c r="E54" s="6" t="s">
        <v>57</v>
      </c>
      <c r="F54" s="8">
        <v>34</v>
      </c>
      <c r="G54" s="11"/>
      <c r="H54" s="10">
        <f>ROUND((G54*F54),2)</f>
        <v>0</v>
      </c>
      <c r="O54">
        <f>rekapitulace!H8</f>
        <v>21</v>
      </c>
      <c r="P54">
        <f>ROUND(O54/100*H54,2)</f>
        <v>0</v>
      </c>
    </row>
    <row r="55" ht="12.75">
      <c r="D55" s="13" t="s">
        <v>441</v>
      </c>
    </row>
    <row r="56" spans="1:16" ht="25.5">
      <c r="A56" s="6">
        <v>27</v>
      </c>
      <c r="B56" s="6" t="s">
        <v>442</v>
      </c>
      <c r="C56" s="6" t="s">
        <v>44</v>
      </c>
      <c r="D56" s="6" t="s">
        <v>443</v>
      </c>
      <c r="E56" s="6" t="s">
        <v>57</v>
      </c>
      <c r="F56" s="8">
        <v>10</v>
      </c>
      <c r="G56" s="11"/>
      <c r="H56" s="10">
        <f>ROUND((G56*F56),2)</f>
        <v>0</v>
      </c>
      <c r="O56">
        <f>rekapitulace!H8</f>
        <v>21</v>
      </c>
      <c r="P56">
        <f>ROUND(O56/100*H56,2)</f>
        <v>0</v>
      </c>
    </row>
    <row r="57" spans="1:16" ht="12.75">
      <c r="A57" s="6">
        <v>28</v>
      </c>
      <c r="B57" s="6" t="s">
        <v>444</v>
      </c>
      <c r="C57" s="6" t="s">
        <v>44</v>
      </c>
      <c r="D57" s="6" t="s">
        <v>445</v>
      </c>
      <c r="E57" s="6" t="s">
        <v>57</v>
      </c>
      <c r="F57" s="8">
        <v>44</v>
      </c>
      <c r="G57" s="11"/>
      <c r="H57" s="10">
        <f>ROUND((G57*F57),2)</f>
        <v>0</v>
      </c>
      <c r="O57">
        <f>rekapitulace!H8</f>
        <v>21</v>
      </c>
      <c r="P57">
        <f>ROUND(O57/100*H57,2)</f>
        <v>0</v>
      </c>
    </row>
    <row r="58" ht="12.75">
      <c r="D58" s="13" t="s">
        <v>446</v>
      </c>
    </row>
    <row r="59" spans="1:16" ht="25.5">
      <c r="A59" s="6">
        <v>29</v>
      </c>
      <c r="B59" s="6" t="s">
        <v>447</v>
      </c>
      <c r="C59" s="6" t="s">
        <v>44</v>
      </c>
      <c r="D59" s="6" t="s">
        <v>448</v>
      </c>
      <c r="E59" s="6" t="s">
        <v>387</v>
      </c>
      <c r="F59" s="8">
        <v>1740</v>
      </c>
      <c r="G59" s="11"/>
      <c r="H59" s="10">
        <f>ROUND((G59*F59),2)</f>
        <v>0</v>
      </c>
      <c r="O59">
        <f>rekapitulace!H8</f>
        <v>21</v>
      </c>
      <c r="P59">
        <f>ROUND(O59/100*H59,2)</f>
        <v>0</v>
      </c>
    </row>
    <row r="60" ht="12.75">
      <c r="D60" s="13" t="s">
        <v>449</v>
      </c>
    </row>
    <row r="61" spans="1:16" ht="12.75">
      <c r="A61" s="6">
        <v>30</v>
      </c>
      <c r="B61" s="6" t="s">
        <v>450</v>
      </c>
      <c r="C61" s="6" t="s">
        <v>44</v>
      </c>
      <c r="D61" s="6" t="s">
        <v>451</v>
      </c>
      <c r="E61" s="6" t="s">
        <v>57</v>
      </c>
      <c r="F61" s="8">
        <v>41</v>
      </c>
      <c r="G61" s="11"/>
      <c r="H61" s="10">
        <f>ROUND((G61*F61),2)</f>
        <v>0</v>
      </c>
      <c r="O61">
        <f>rekapitulace!H8</f>
        <v>21</v>
      </c>
      <c r="P61">
        <f>ROUND(O61/100*H61,2)</f>
        <v>0</v>
      </c>
    </row>
    <row r="62" ht="12.75">
      <c r="D62" s="13" t="s">
        <v>452</v>
      </c>
    </row>
    <row r="63" spans="1:16" ht="25.5">
      <c r="A63" s="6">
        <v>31</v>
      </c>
      <c r="B63" s="6" t="s">
        <v>453</v>
      </c>
      <c r="C63" s="6" t="s">
        <v>44</v>
      </c>
      <c r="D63" s="6" t="s">
        <v>454</v>
      </c>
      <c r="E63" s="6" t="s">
        <v>57</v>
      </c>
      <c r="F63" s="8">
        <v>16</v>
      </c>
      <c r="G63" s="11"/>
      <c r="H63" s="10">
        <f>ROUND((G63*F63),2)</f>
        <v>0</v>
      </c>
      <c r="O63">
        <f>rekapitulace!H8</f>
        <v>21</v>
      </c>
      <c r="P63">
        <f>ROUND(O63/100*H63,2)</f>
        <v>0</v>
      </c>
    </row>
    <row r="64" spans="1:16" ht="12.75">
      <c r="A64" s="6">
        <v>32</v>
      </c>
      <c r="B64" s="6" t="s">
        <v>455</v>
      </c>
      <c r="C64" s="6" t="s">
        <v>44</v>
      </c>
      <c r="D64" s="6" t="s">
        <v>456</v>
      </c>
      <c r="E64" s="6" t="s">
        <v>57</v>
      </c>
      <c r="F64" s="8">
        <v>57</v>
      </c>
      <c r="G64" s="11"/>
      <c r="H64" s="10">
        <f>ROUND((G64*F64),2)</f>
        <v>0</v>
      </c>
      <c r="O64">
        <f>rekapitulace!H8</f>
        <v>21</v>
      </c>
      <c r="P64">
        <f>ROUND(O64/100*H64,2)</f>
        <v>0</v>
      </c>
    </row>
    <row r="65" ht="12.75">
      <c r="D65" s="13" t="s">
        <v>457</v>
      </c>
    </row>
    <row r="66" spans="1:16" ht="25.5">
      <c r="A66" s="6">
        <v>33</v>
      </c>
      <c r="B66" s="6" t="s">
        <v>455</v>
      </c>
      <c r="C66" s="6" t="s">
        <v>24</v>
      </c>
      <c r="D66" s="6" t="s">
        <v>458</v>
      </c>
      <c r="E66" s="6" t="s">
        <v>57</v>
      </c>
      <c r="F66" s="8">
        <v>8</v>
      </c>
      <c r="G66" s="11"/>
      <c r="H66" s="10">
        <f>ROUND((G66*F66),2)</f>
        <v>0</v>
      </c>
      <c r="O66">
        <f>rekapitulace!H8</f>
        <v>21</v>
      </c>
      <c r="P66">
        <f>ROUND(O66/100*H66,2)</f>
        <v>0</v>
      </c>
    </row>
    <row r="67" ht="12.75">
      <c r="D67" s="13" t="s">
        <v>391</v>
      </c>
    </row>
    <row r="68" spans="1:16" ht="25.5">
      <c r="A68" s="6">
        <v>34</v>
      </c>
      <c r="B68" s="6" t="s">
        <v>459</v>
      </c>
      <c r="C68" s="6" t="s">
        <v>44</v>
      </c>
      <c r="D68" s="6" t="s">
        <v>460</v>
      </c>
      <c r="E68" s="6" t="s">
        <v>387</v>
      </c>
      <c r="F68" s="8">
        <v>2790</v>
      </c>
      <c r="G68" s="11"/>
      <c r="H68" s="10">
        <f>ROUND((G68*F68),2)</f>
        <v>0</v>
      </c>
      <c r="O68">
        <f>rekapitulace!H8</f>
        <v>21</v>
      </c>
      <c r="P68">
        <f>ROUND(O68/100*H68,2)</f>
        <v>0</v>
      </c>
    </row>
    <row r="69" ht="12.75">
      <c r="D69" s="13" t="s">
        <v>461</v>
      </c>
    </row>
    <row r="70" spans="1:16" ht="12.75">
      <c r="A70" s="6">
        <v>35</v>
      </c>
      <c r="B70" s="6" t="s">
        <v>462</v>
      </c>
      <c r="C70" s="6" t="s">
        <v>44</v>
      </c>
      <c r="D70" s="6" t="s">
        <v>463</v>
      </c>
      <c r="E70" s="6" t="s">
        <v>57</v>
      </c>
      <c r="F70" s="8">
        <v>15</v>
      </c>
      <c r="G70" s="11"/>
      <c r="H70" s="10">
        <f>ROUND((G70*F70),2)</f>
        <v>0</v>
      </c>
      <c r="O70">
        <f>rekapitulace!H8</f>
        <v>21</v>
      </c>
      <c r="P70">
        <f>ROUND(O70/100*H70,2)</f>
        <v>0</v>
      </c>
    </row>
    <row r="71" ht="12.75">
      <c r="D71" s="13" t="s">
        <v>464</v>
      </c>
    </row>
    <row r="72" spans="1:16" ht="25.5">
      <c r="A72" s="6">
        <v>36</v>
      </c>
      <c r="B72" s="6" t="s">
        <v>465</v>
      </c>
      <c r="C72" s="6" t="s">
        <v>44</v>
      </c>
      <c r="D72" s="6" t="s">
        <v>466</v>
      </c>
      <c r="E72" s="6" t="s">
        <v>57</v>
      </c>
      <c r="F72" s="8">
        <v>6</v>
      </c>
      <c r="G72" s="11"/>
      <c r="H72" s="10">
        <f>ROUND((G72*F72),2)</f>
        <v>0</v>
      </c>
      <c r="O72">
        <f>rekapitulace!H8</f>
        <v>21</v>
      </c>
      <c r="P72">
        <f>ROUND(O72/100*H72,2)</f>
        <v>0</v>
      </c>
    </row>
    <row r="73" spans="1:16" ht="25.5">
      <c r="A73" s="6">
        <v>37</v>
      </c>
      <c r="B73" s="6" t="s">
        <v>467</v>
      </c>
      <c r="C73" s="6" t="s">
        <v>44</v>
      </c>
      <c r="D73" s="6" t="s">
        <v>468</v>
      </c>
      <c r="E73" s="6" t="s">
        <v>57</v>
      </c>
      <c r="F73" s="8">
        <v>21</v>
      </c>
      <c r="G73" s="11"/>
      <c r="H73" s="10">
        <f>ROUND((G73*F73),2)</f>
        <v>0</v>
      </c>
      <c r="O73">
        <f>rekapitulace!H8</f>
        <v>21</v>
      </c>
      <c r="P73">
        <f>ROUND(O73/100*H73,2)</f>
        <v>0</v>
      </c>
    </row>
    <row r="74" ht="12.75">
      <c r="D74" s="13" t="s">
        <v>469</v>
      </c>
    </row>
    <row r="75" spans="1:16" ht="25.5">
      <c r="A75" s="6">
        <v>38</v>
      </c>
      <c r="B75" s="6" t="s">
        <v>470</v>
      </c>
      <c r="C75" s="6" t="s">
        <v>44</v>
      </c>
      <c r="D75" s="6" t="s">
        <v>471</v>
      </c>
      <c r="E75" s="6" t="s">
        <v>387</v>
      </c>
      <c r="F75" s="8">
        <v>1050</v>
      </c>
      <c r="G75" s="11"/>
      <c r="H75" s="10">
        <f>ROUND((G75*F75),2)</f>
        <v>0</v>
      </c>
      <c r="O75">
        <f>rekapitulace!H8</f>
        <v>21</v>
      </c>
      <c r="P75">
        <f>ROUND(O75/100*H75,2)</f>
        <v>0</v>
      </c>
    </row>
    <row r="76" ht="12.75">
      <c r="D76" s="13" t="s">
        <v>472</v>
      </c>
    </row>
    <row r="77" spans="1:16" ht="12.75" customHeight="1">
      <c r="A77" s="12"/>
      <c r="B77" s="12"/>
      <c r="C77" s="12" t="s">
        <v>253</v>
      </c>
      <c r="D77" s="12" t="s">
        <v>252</v>
      </c>
      <c r="E77" s="12"/>
      <c r="F77" s="12"/>
      <c r="G77" s="12"/>
      <c r="H77" s="12">
        <f>SUM(H12:H76)</f>
        <v>0</v>
      </c>
      <c r="P77">
        <f>SUM(P12:P76)</f>
        <v>0</v>
      </c>
    </row>
    <row r="79" spans="1:16" ht="12.75" customHeight="1">
      <c r="A79" s="12"/>
      <c r="B79" s="12"/>
      <c r="C79" s="12"/>
      <c r="D79" s="12" t="s">
        <v>60</v>
      </c>
      <c r="E79" s="12"/>
      <c r="F79" s="12"/>
      <c r="G79" s="12"/>
      <c r="H79" s="12">
        <f>+H77</f>
        <v>0</v>
      </c>
      <c r="P79">
        <f>+P77</f>
        <v>0</v>
      </c>
    </row>
    <row r="81" spans="1:8" ht="12.75" customHeight="1">
      <c r="A81" s="7" t="s">
        <v>61</v>
      </c>
      <c r="B81" s="7"/>
      <c r="C81" s="7"/>
      <c r="D81" s="7"/>
      <c r="E81" s="7"/>
      <c r="F81" s="7"/>
      <c r="G81" s="7"/>
      <c r="H81" s="7"/>
    </row>
    <row r="82" spans="1:8" ht="12.75" customHeight="1">
      <c r="A82" s="7"/>
      <c r="B82" s="7"/>
      <c r="C82" s="7"/>
      <c r="D82" s="7" t="s">
        <v>62</v>
      </c>
      <c r="E82" s="7"/>
      <c r="F82" s="7"/>
      <c r="G82" s="7"/>
      <c r="H82" s="7"/>
    </row>
    <row r="83" spans="1:16" ht="12.75" customHeight="1">
      <c r="A83" s="12"/>
      <c r="B83" s="12"/>
      <c r="C83" s="12"/>
      <c r="D83" s="12" t="s">
        <v>63</v>
      </c>
      <c r="E83" s="12"/>
      <c r="F83" s="12"/>
      <c r="G83" s="12"/>
      <c r="H83" s="12">
        <v>0</v>
      </c>
      <c r="P83">
        <v>0</v>
      </c>
    </row>
    <row r="84" spans="1:8" ht="12.75" customHeight="1">
      <c r="A84" s="12"/>
      <c r="B84" s="12"/>
      <c r="C84" s="12"/>
      <c r="D84" s="12" t="s">
        <v>64</v>
      </c>
      <c r="E84" s="12"/>
      <c r="F84" s="12"/>
      <c r="G84" s="12"/>
      <c r="H84" s="12"/>
    </row>
    <row r="85" spans="1:16" ht="12.75" customHeight="1">
      <c r="A85" s="12"/>
      <c r="B85" s="12"/>
      <c r="C85" s="12"/>
      <c r="D85" s="12" t="s">
        <v>65</v>
      </c>
      <c r="E85" s="12"/>
      <c r="F85" s="12"/>
      <c r="G85" s="12"/>
      <c r="H85" s="12">
        <v>0</v>
      </c>
      <c r="P85">
        <v>0</v>
      </c>
    </row>
    <row r="86" spans="1:16" ht="12.75" customHeight="1">
      <c r="A86" s="12"/>
      <c r="B86" s="12"/>
      <c r="C86" s="12"/>
      <c r="D86" s="12" t="s">
        <v>66</v>
      </c>
      <c r="E86" s="12"/>
      <c r="F86" s="12"/>
      <c r="G86" s="12"/>
      <c r="H86" s="12">
        <f>H83+H85</f>
        <v>0</v>
      </c>
      <c r="P86">
        <f>P83+P85</f>
        <v>0</v>
      </c>
    </row>
    <row r="88" spans="1:16" ht="12.75" customHeight="1">
      <c r="A88" s="12"/>
      <c r="B88" s="12"/>
      <c r="C88" s="12"/>
      <c r="D88" s="12" t="s">
        <v>66</v>
      </c>
      <c r="E88" s="12"/>
      <c r="F88" s="12"/>
      <c r="G88" s="12"/>
      <c r="H88" s="12">
        <f>H79+H86</f>
        <v>0</v>
      </c>
      <c r="P88">
        <f>P79+P86</f>
        <v>0</v>
      </c>
    </row>
  </sheetData>
  <sheetProtection sheet="1" objects="1" scenarios="1"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fitToHeight="0" fitToWidth="1" horizontalDpi="300" verticalDpi="3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473</v>
      </c>
      <c r="D5" s="5" t="s">
        <v>474</v>
      </c>
      <c r="E5" s="5"/>
    </row>
    <row r="6" spans="1:5" ht="12.75" customHeight="1">
      <c r="A6" t="s">
        <v>18</v>
      </c>
      <c r="C6" s="5" t="s">
        <v>473</v>
      </c>
      <c r="D6" s="5" t="s">
        <v>474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253</v>
      </c>
      <c r="D11" s="7" t="s">
        <v>252</v>
      </c>
      <c r="E11" s="7"/>
      <c r="F11" s="9"/>
      <c r="G11" s="7"/>
      <c r="H11" s="9"/>
    </row>
    <row r="12" spans="1:16" ht="51">
      <c r="A12" s="6">
        <v>1</v>
      </c>
      <c r="B12" s="6" t="s">
        <v>376</v>
      </c>
      <c r="C12" s="6" t="s">
        <v>44</v>
      </c>
      <c r="D12" s="6" t="s">
        <v>475</v>
      </c>
      <c r="E12" s="6" t="s">
        <v>57</v>
      </c>
      <c r="F12" s="8">
        <v>33</v>
      </c>
      <c r="G12" s="11"/>
      <c r="H12" s="10">
        <f>ROUND((G12*F12),2)</f>
        <v>0</v>
      </c>
      <c r="O12">
        <f>rekapitulace!H8</f>
        <v>21</v>
      </c>
      <c r="P12">
        <f>ROUND(O12/100*H12,2)</f>
        <v>0</v>
      </c>
    </row>
    <row r="13" ht="12.75">
      <c r="D13" s="13" t="s">
        <v>476</v>
      </c>
    </row>
    <row r="14" spans="1:16" ht="25.5">
      <c r="A14" s="6">
        <v>2</v>
      </c>
      <c r="B14" s="6" t="s">
        <v>389</v>
      </c>
      <c r="C14" s="6" t="s">
        <v>44</v>
      </c>
      <c r="D14" s="6" t="s">
        <v>477</v>
      </c>
      <c r="E14" s="6" t="s">
        <v>57</v>
      </c>
      <c r="F14" s="8">
        <v>3</v>
      </c>
      <c r="G14" s="11"/>
      <c r="H14" s="10">
        <f>ROUND((G14*F14),2)</f>
        <v>0</v>
      </c>
      <c r="O14">
        <f>rekapitulace!H8</f>
        <v>21</v>
      </c>
      <c r="P14">
        <f>ROUND(O14/100*H14,2)</f>
        <v>0</v>
      </c>
    </row>
    <row r="15" spans="1:16" ht="25.5">
      <c r="A15" s="6">
        <v>3</v>
      </c>
      <c r="B15" s="6" t="s">
        <v>478</v>
      </c>
      <c r="C15" s="6" t="s">
        <v>44</v>
      </c>
      <c r="D15" s="6" t="s">
        <v>479</v>
      </c>
      <c r="E15" s="6" t="s">
        <v>89</v>
      </c>
      <c r="F15" s="8">
        <v>38.5</v>
      </c>
      <c r="G15" s="11"/>
      <c r="H15" s="10">
        <f>ROUND((G15*F15),2)</f>
        <v>0</v>
      </c>
      <c r="O15">
        <f>rekapitulace!H8</f>
        <v>21</v>
      </c>
      <c r="P15">
        <f>ROUND(O15/100*H15,2)</f>
        <v>0</v>
      </c>
    </row>
    <row r="16" ht="12.75">
      <c r="D16" s="13" t="s">
        <v>480</v>
      </c>
    </row>
    <row r="17" spans="1:16" ht="12.75">
      <c r="A17" s="6">
        <v>4</v>
      </c>
      <c r="B17" s="6" t="s">
        <v>481</v>
      </c>
      <c r="C17" s="6" t="s">
        <v>44</v>
      </c>
      <c r="D17" s="6" t="s">
        <v>482</v>
      </c>
      <c r="E17" s="6" t="s">
        <v>57</v>
      </c>
      <c r="F17" s="8">
        <v>1</v>
      </c>
      <c r="G17" s="11"/>
      <c r="H17" s="10">
        <f>ROUND((G17*F17),2)</f>
        <v>0</v>
      </c>
      <c r="O17">
        <f>rekapitulace!H8</f>
        <v>21</v>
      </c>
      <c r="P17">
        <f>ROUND(O17/100*H17,2)</f>
        <v>0</v>
      </c>
    </row>
    <row r="18" spans="1:16" ht="38.25">
      <c r="A18" s="6">
        <v>5</v>
      </c>
      <c r="B18" s="6" t="s">
        <v>483</v>
      </c>
      <c r="C18" s="6" t="s">
        <v>44</v>
      </c>
      <c r="D18" s="6" t="s">
        <v>484</v>
      </c>
      <c r="E18" s="6" t="s">
        <v>57</v>
      </c>
      <c r="F18" s="8">
        <v>27</v>
      </c>
      <c r="G18" s="11"/>
      <c r="H18" s="10">
        <f>ROUND((G18*F18),2)</f>
        <v>0</v>
      </c>
      <c r="O18">
        <f>rekapitulace!H8</f>
        <v>21</v>
      </c>
      <c r="P18">
        <f>ROUND(O18/100*H18,2)</f>
        <v>0</v>
      </c>
    </row>
    <row r="19" spans="1:16" ht="25.5">
      <c r="A19" s="6">
        <v>6</v>
      </c>
      <c r="B19" s="6" t="s">
        <v>485</v>
      </c>
      <c r="C19" s="6" t="s">
        <v>44</v>
      </c>
      <c r="D19" s="6" t="s">
        <v>486</v>
      </c>
      <c r="E19" s="6" t="s">
        <v>57</v>
      </c>
      <c r="F19" s="8">
        <v>10</v>
      </c>
      <c r="G19" s="11"/>
      <c r="H19" s="10">
        <f>ROUND((G19*F19),2)</f>
        <v>0</v>
      </c>
      <c r="O19">
        <f>rekapitulace!H8</f>
        <v>21</v>
      </c>
      <c r="P19">
        <f>ROUND(O19/100*H19,2)</f>
        <v>0</v>
      </c>
    </row>
    <row r="20" ht="12.75">
      <c r="D20" s="13" t="s">
        <v>487</v>
      </c>
    </row>
    <row r="21" spans="1:16" ht="38.25">
      <c r="A21" s="6">
        <v>7</v>
      </c>
      <c r="B21" s="6" t="s">
        <v>488</v>
      </c>
      <c r="C21" s="6" t="s">
        <v>44</v>
      </c>
      <c r="D21" s="6" t="s">
        <v>489</v>
      </c>
      <c r="E21" s="6" t="s">
        <v>89</v>
      </c>
      <c r="F21" s="8">
        <v>763.54</v>
      </c>
      <c r="G21" s="11"/>
      <c r="H21" s="10">
        <f>ROUND((G21*F21),2)</f>
        <v>0</v>
      </c>
      <c r="O21">
        <f>rekapitulace!H8</f>
        <v>21</v>
      </c>
      <c r="P21">
        <f>ROUND(O21/100*H21,2)</f>
        <v>0</v>
      </c>
    </row>
    <row r="22" ht="12.75">
      <c r="D22" s="13" t="s">
        <v>490</v>
      </c>
    </row>
    <row r="23" spans="1:16" ht="38.25">
      <c r="A23" s="6">
        <v>8</v>
      </c>
      <c r="B23" s="6" t="s">
        <v>488</v>
      </c>
      <c r="C23" s="6" t="s">
        <v>24</v>
      </c>
      <c r="D23" s="6" t="s">
        <v>491</v>
      </c>
      <c r="E23" s="6" t="s">
        <v>89</v>
      </c>
      <c r="F23" s="8">
        <v>353.63</v>
      </c>
      <c r="G23" s="11"/>
      <c r="H23" s="10">
        <f>ROUND((G23*F23),2)</f>
        <v>0</v>
      </c>
      <c r="O23">
        <f>rekapitulace!H8</f>
        <v>21</v>
      </c>
      <c r="P23">
        <f>ROUND(O23/100*H23,2)</f>
        <v>0</v>
      </c>
    </row>
    <row r="24" ht="12.75">
      <c r="D24" s="13" t="s">
        <v>492</v>
      </c>
    </row>
    <row r="25" spans="1:16" ht="38.25">
      <c r="A25" s="6">
        <v>9</v>
      </c>
      <c r="B25" s="6" t="s">
        <v>493</v>
      </c>
      <c r="C25" s="6" t="s">
        <v>44</v>
      </c>
      <c r="D25" s="6" t="s">
        <v>494</v>
      </c>
      <c r="E25" s="6" t="s">
        <v>89</v>
      </c>
      <c r="F25" s="8">
        <v>763.54</v>
      </c>
      <c r="G25" s="11"/>
      <c r="H25" s="10">
        <f>ROUND((G25*F25),2)</f>
        <v>0</v>
      </c>
      <c r="O25">
        <f>rekapitulace!H8</f>
        <v>21</v>
      </c>
      <c r="P25">
        <f>ROUND(O25/100*H25,2)</f>
        <v>0</v>
      </c>
    </row>
    <row r="26" ht="12.75">
      <c r="D26" s="13" t="s">
        <v>490</v>
      </c>
    </row>
    <row r="27" spans="1:16" ht="38.25">
      <c r="A27" s="6">
        <v>10</v>
      </c>
      <c r="B27" s="6" t="s">
        <v>493</v>
      </c>
      <c r="C27" s="6" t="s">
        <v>24</v>
      </c>
      <c r="D27" s="6" t="s">
        <v>495</v>
      </c>
      <c r="E27" s="6" t="s">
        <v>89</v>
      </c>
      <c r="F27" s="8">
        <v>353.63</v>
      </c>
      <c r="G27" s="11"/>
      <c r="H27" s="10">
        <f>ROUND((G27*F27),2)</f>
        <v>0</v>
      </c>
      <c r="O27">
        <f>rekapitulace!H8</f>
        <v>21</v>
      </c>
      <c r="P27">
        <f>ROUND(O27/100*H27,2)</f>
        <v>0</v>
      </c>
    </row>
    <row r="28" ht="12.75">
      <c r="D28" s="13" t="s">
        <v>492</v>
      </c>
    </row>
    <row r="29" spans="1:16" ht="12.75" customHeight="1">
      <c r="A29" s="12"/>
      <c r="B29" s="12"/>
      <c r="C29" s="12" t="s">
        <v>253</v>
      </c>
      <c r="D29" s="12" t="s">
        <v>252</v>
      </c>
      <c r="E29" s="12"/>
      <c r="F29" s="12"/>
      <c r="G29" s="12"/>
      <c r="H29" s="12">
        <f>SUM(H12:H28)</f>
        <v>0</v>
      </c>
      <c r="P29">
        <f>SUM(P12:P28)</f>
        <v>0</v>
      </c>
    </row>
    <row r="31" spans="1:16" ht="12.75" customHeight="1">
      <c r="A31" s="12"/>
      <c r="B31" s="12"/>
      <c r="C31" s="12"/>
      <c r="D31" s="12" t="s">
        <v>60</v>
      </c>
      <c r="E31" s="12"/>
      <c r="F31" s="12"/>
      <c r="G31" s="12"/>
      <c r="H31" s="12">
        <f>+H29</f>
        <v>0</v>
      </c>
      <c r="P31">
        <f>+P29</f>
        <v>0</v>
      </c>
    </row>
    <row r="33" spans="1:8" ht="12.75" customHeight="1">
      <c r="A33" s="7" t="s">
        <v>61</v>
      </c>
      <c r="B33" s="7"/>
      <c r="C33" s="7"/>
      <c r="D33" s="7"/>
      <c r="E33" s="7"/>
      <c r="F33" s="7"/>
      <c r="G33" s="7"/>
      <c r="H33" s="7"/>
    </row>
    <row r="34" spans="1:8" ht="12.75" customHeight="1">
      <c r="A34" s="7"/>
      <c r="B34" s="7"/>
      <c r="C34" s="7"/>
      <c r="D34" s="7" t="s">
        <v>62</v>
      </c>
      <c r="E34" s="7"/>
      <c r="F34" s="7"/>
      <c r="G34" s="7"/>
      <c r="H34" s="7"/>
    </row>
    <row r="35" spans="1:16" ht="12.75" customHeight="1">
      <c r="A35" s="12"/>
      <c r="B35" s="12"/>
      <c r="C35" s="12"/>
      <c r="D35" s="12" t="s">
        <v>63</v>
      </c>
      <c r="E35" s="12"/>
      <c r="F35" s="12"/>
      <c r="G35" s="12"/>
      <c r="H35" s="12">
        <v>0</v>
      </c>
      <c r="P35">
        <v>0</v>
      </c>
    </row>
    <row r="36" spans="1:8" ht="12.75" customHeight="1">
      <c r="A36" s="12"/>
      <c r="B36" s="12"/>
      <c r="C36" s="12"/>
      <c r="D36" s="12" t="s">
        <v>64</v>
      </c>
      <c r="E36" s="12"/>
      <c r="F36" s="12"/>
      <c r="G36" s="12"/>
      <c r="H36" s="12"/>
    </row>
    <row r="37" spans="1:16" ht="12.75" customHeight="1">
      <c r="A37" s="12"/>
      <c r="B37" s="12"/>
      <c r="C37" s="12"/>
      <c r="D37" s="12" t="s">
        <v>65</v>
      </c>
      <c r="E37" s="12"/>
      <c r="F37" s="12"/>
      <c r="G37" s="12"/>
      <c r="H37" s="12">
        <v>0</v>
      </c>
      <c r="P37">
        <v>0</v>
      </c>
    </row>
    <row r="38" spans="1:16" ht="12.75" customHeight="1">
      <c r="A38" s="12"/>
      <c r="B38" s="12"/>
      <c r="C38" s="12"/>
      <c r="D38" s="12" t="s">
        <v>66</v>
      </c>
      <c r="E38" s="12"/>
      <c r="F38" s="12"/>
      <c r="G38" s="12"/>
      <c r="H38" s="12">
        <f>H35+H37</f>
        <v>0</v>
      </c>
      <c r="P38">
        <f>P35+P37</f>
        <v>0</v>
      </c>
    </row>
    <row r="40" spans="1:16" ht="12.75" customHeight="1">
      <c r="A40" s="12"/>
      <c r="B40" s="12"/>
      <c r="C40" s="12"/>
      <c r="D40" s="12" t="s">
        <v>66</v>
      </c>
      <c r="E40" s="12"/>
      <c r="F40" s="12"/>
      <c r="G40" s="12"/>
      <c r="H40" s="12">
        <f>H31+H38</f>
        <v>0</v>
      </c>
      <c r="P40">
        <f>P31+P38</f>
        <v>0</v>
      </c>
    </row>
  </sheetData>
  <sheetProtection sheet="1" objects="1" scenarios="1"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fitToHeight="0" fitToWidth="1" horizontalDpi="300" verticalDpi="3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496</v>
      </c>
      <c r="D5" s="5" t="s">
        <v>497</v>
      </c>
      <c r="E5" s="5"/>
    </row>
    <row r="6" spans="1:5" ht="12.75" customHeight="1">
      <c r="A6" t="s">
        <v>18</v>
      </c>
      <c r="C6" s="5" t="s">
        <v>496</v>
      </c>
      <c r="D6" s="5" t="s">
        <v>497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25.5">
      <c r="A12" s="6">
        <v>1</v>
      </c>
      <c r="B12" s="6" t="s">
        <v>69</v>
      </c>
      <c r="C12" s="6" t="s">
        <v>44</v>
      </c>
      <c r="D12" s="6" t="s">
        <v>498</v>
      </c>
      <c r="E12" s="6" t="s">
        <v>71</v>
      </c>
      <c r="F12" s="8">
        <v>62.45</v>
      </c>
      <c r="G12" s="11"/>
      <c r="H12" s="10">
        <f>ROUND((G12*F12),2)</f>
        <v>0</v>
      </c>
      <c r="O12">
        <f>rekapitulace!H8</f>
        <v>21</v>
      </c>
      <c r="P12">
        <f>ROUND(O12/100*H12,2)</f>
        <v>0</v>
      </c>
    </row>
    <row r="13" spans="1:16" ht="38.25">
      <c r="A13" s="6">
        <v>2</v>
      </c>
      <c r="B13" s="6" t="s">
        <v>51</v>
      </c>
      <c r="C13" s="6" t="s">
        <v>44</v>
      </c>
      <c r="D13" s="6" t="s">
        <v>499</v>
      </c>
      <c r="E13" s="6" t="s">
        <v>46</v>
      </c>
      <c r="F13" s="8">
        <v>1</v>
      </c>
      <c r="G13" s="11"/>
      <c r="H13" s="10">
        <f>ROUND((G13*F13),2)</f>
        <v>0</v>
      </c>
      <c r="O13">
        <f>rekapitulace!H8</f>
        <v>21</v>
      </c>
      <c r="P13">
        <f>ROUND(O13/100*H13,2)</f>
        <v>0</v>
      </c>
    </row>
    <row r="14" spans="1:16" ht="12.75" customHeight="1">
      <c r="A14" s="12"/>
      <c r="B14" s="12"/>
      <c r="C14" s="12" t="s">
        <v>42</v>
      </c>
      <c r="D14" s="12" t="s">
        <v>41</v>
      </c>
      <c r="E14" s="12"/>
      <c r="F14" s="12"/>
      <c r="G14" s="12"/>
      <c r="H14" s="12">
        <f>SUM(H12:H13)</f>
        <v>0</v>
      </c>
      <c r="P14">
        <f>SUM(P12:P13)</f>
        <v>0</v>
      </c>
    </row>
    <row r="16" spans="1:8" ht="12.75" customHeight="1">
      <c r="A16" s="7"/>
      <c r="B16" s="7"/>
      <c r="C16" s="7" t="s">
        <v>24</v>
      </c>
      <c r="D16" s="7" t="s">
        <v>81</v>
      </c>
      <c r="E16" s="7"/>
      <c r="F16" s="9"/>
      <c r="G16" s="7"/>
      <c r="H16" s="9"/>
    </row>
    <row r="17" spans="1:16" ht="25.5">
      <c r="A17" s="6">
        <v>3</v>
      </c>
      <c r="B17" s="6" t="s">
        <v>120</v>
      </c>
      <c r="C17" s="6" t="s">
        <v>44</v>
      </c>
      <c r="D17" s="6" t="s">
        <v>500</v>
      </c>
      <c r="E17" s="6" t="s">
        <v>71</v>
      </c>
      <c r="F17" s="8">
        <v>40</v>
      </c>
      <c r="G17" s="11"/>
      <c r="H17" s="10">
        <f>ROUND((G17*F17),2)</f>
        <v>0</v>
      </c>
      <c r="O17">
        <f>rekapitulace!H8</f>
        <v>21</v>
      </c>
      <c r="P17">
        <f>ROUND(O17/100*H17,2)</f>
        <v>0</v>
      </c>
    </row>
    <row r="18" spans="1:16" ht="25.5">
      <c r="A18" s="6">
        <v>4</v>
      </c>
      <c r="B18" s="6" t="s">
        <v>501</v>
      </c>
      <c r="C18" s="6" t="s">
        <v>44</v>
      </c>
      <c r="D18" s="6" t="s">
        <v>502</v>
      </c>
      <c r="E18" s="6" t="s">
        <v>71</v>
      </c>
      <c r="F18" s="8">
        <v>77.96</v>
      </c>
      <c r="G18" s="11"/>
      <c r="H18" s="10">
        <f>ROUND((G18*F18),2)</f>
        <v>0</v>
      </c>
      <c r="O18">
        <f>rekapitulace!H8</f>
        <v>21</v>
      </c>
      <c r="P18">
        <f>ROUND(O18/100*H18,2)</f>
        <v>0</v>
      </c>
    </row>
    <row r="19" spans="1:16" ht="25.5">
      <c r="A19" s="6">
        <v>5</v>
      </c>
      <c r="B19" s="6" t="s">
        <v>501</v>
      </c>
      <c r="C19" s="6" t="s">
        <v>24</v>
      </c>
      <c r="D19" s="6" t="s">
        <v>503</v>
      </c>
      <c r="E19" s="6" t="s">
        <v>71</v>
      </c>
      <c r="F19" s="8">
        <v>16</v>
      </c>
      <c r="G19" s="11"/>
      <c r="H19" s="10">
        <f>ROUND((G19*F19),2)</f>
        <v>0</v>
      </c>
      <c r="O19">
        <f>rekapitulace!H8</f>
        <v>21</v>
      </c>
      <c r="P19">
        <f>ROUND(O19/100*H19,2)</f>
        <v>0</v>
      </c>
    </row>
    <row r="20" ht="12.75">
      <c r="D20" s="13" t="s">
        <v>504</v>
      </c>
    </row>
    <row r="21" spans="1:16" ht="12.75">
      <c r="A21" s="6">
        <v>6</v>
      </c>
      <c r="B21" s="6" t="s">
        <v>505</v>
      </c>
      <c r="C21" s="6" t="s">
        <v>44</v>
      </c>
      <c r="D21" s="6" t="s">
        <v>506</v>
      </c>
      <c r="E21" s="6" t="s">
        <v>71</v>
      </c>
      <c r="F21" s="8">
        <v>55.51</v>
      </c>
      <c r="G21" s="11"/>
      <c r="H21" s="10">
        <f>ROUND((G21*F21),2)</f>
        <v>0</v>
      </c>
      <c r="O21">
        <f>rekapitulace!H8</f>
        <v>21</v>
      </c>
      <c r="P21">
        <f>ROUND(O21/100*H21,2)</f>
        <v>0</v>
      </c>
    </row>
    <row r="22" spans="1:16" ht="25.5">
      <c r="A22" s="6">
        <v>7</v>
      </c>
      <c r="B22" s="6" t="s">
        <v>139</v>
      </c>
      <c r="C22" s="6" t="s">
        <v>44</v>
      </c>
      <c r="D22" s="6" t="s">
        <v>507</v>
      </c>
      <c r="E22" s="6" t="s">
        <v>71</v>
      </c>
      <c r="F22" s="8">
        <v>16.54</v>
      </c>
      <c r="G22" s="11"/>
      <c r="H22" s="10">
        <f>ROUND((G22*F22),2)</f>
        <v>0</v>
      </c>
      <c r="O22">
        <f>rekapitulace!H8</f>
        <v>21</v>
      </c>
      <c r="P22">
        <f>ROUND(O22/100*H22,2)</f>
        <v>0</v>
      </c>
    </row>
    <row r="23" spans="1:16" ht="12.75">
      <c r="A23" s="6">
        <v>8</v>
      </c>
      <c r="B23" s="6" t="s">
        <v>508</v>
      </c>
      <c r="C23" s="6" t="s">
        <v>44</v>
      </c>
      <c r="D23" s="6" t="s">
        <v>509</v>
      </c>
      <c r="E23" s="6" t="s">
        <v>89</v>
      </c>
      <c r="F23" s="8">
        <v>39</v>
      </c>
      <c r="G23" s="11"/>
      <c r="H23" s="10">
        <f>ROUND((G23*F23),2)</f>
        <v>0</v>
      </c>
      <c r="O23">
        <f>rekapitulace!H8</f>
        <v>21</v>
      </c>
      <c r="P23">
        <f>ROUND(O23/100*H23,2)</f>
        <v>0</v>
      </c>
    </row>
    <row r="24" spans="1:16" ht="25.5">
      <c r="A24" s="6">
        <v>9</v>
      </c>
      <c r="B24" s="6" t="s">
        <v>510</v>
      </c>
      <c r="C24" s="6" t="s">
        <v>44</v>
      </c>
      <c r="D24" s="6" t="s">
        <v>511</v>
      </c>
      <c r="E24" s="6" t="s">
        <v>89</v>
      </c>
      <c r="F24" s="8">
        <v>39</v>
      </c>
      <c r="G24" s="11"/>
      <c r="H24" s="10">
        <f>ROUND((G24*F24),2)</f>
        <v>0</v>
      </c>
      <c r="O24">
        <f>rekapitulace!H8</f>
        <v>21</v>
      </c>
      <c r="P24">
        <f>ROUND(O24/100*H24,2)</f>
        <v>0</v>
      </c>
    </row>
    <row r="25" spans="1:16" ht="12.75" customHeight="1">
      <c r="A25" s="12"/>
      <c r="B25" s="12"/>
      <c r="C25" s="12" t="s">
        <v>24</v>
      </c>
      <c r="D25" s="12" t="s">
        <v>81</v>
      </c>
      <c r="E25" s="12"/>
      <c r="F25" s="12"/>
      <c r="G25" s="12"/>
      <c r="H25" s="12">
        <f>SUM(H17:H24)</f>
        <v>0</v>
      </c>
      <c r="P25">
        <f>SUM(P17:P24)</f>
        <v>0</v>
      </c>
    </row>
    <row r="27" spans="1:8" ht="12.75" customHeight="1">
      <c r="A27" s="7"/>
      <c r="B27" s="7"/>
      <c r="C27" s="7" t="s">
        <v>36</v>
      </c>
      <c r="D27" s="7" t="s">
        <v>170</v>
      </c>
      <c r="E27" s="7"/>
      <c r="F27" s="9"/>
      <c r="G27" s="7"/>
      <c r="H27" s="9"/>
    </row>
    <row r="28" spans="1:16" ht="25.5">
      <c r="A28" s="6">
        <v>10</v>
      </c>
      <c r="B28" s="6" t="s">
        <v>174</v>
      </c>
      <c r="C28" s="6" t="s">
        <v>44</v>
      </c>
      <c r="D28" s="6" t="s">
        <v>512</v>
      </c>
      <c r="E28" s="6" t="s">
        <v>71</v>
      </c>
      <c r="F28" s="8">
        <v>4.73</v>
      </c>
      <c r="G28" s="11"/>
      <c r="H28" s="10">
        <f>ROUND((G28*F28),2)</f>
        <v>0</v>
      </c>
      <c r="O28">
        <f>rekapitulace!H8</f>
        <v>21</v>
      </c>
      <c r="P28">
        <f>ROUND(O28/100*H28,2)</f>
        <v>0</v>
      </c>
    </row>
    <row r="29" spans="1:16" ht="12.75" customHeight="1">
      <c r="A29" s="12"/>
      <c r="B29" s="12"/>
      <c r="C29" s="12" t="s">
        <v>36</v>
      </c>
      <c r="D29" s="12" t="s">
        <v>170</v>
      </c>
      <c r="E29" s="12"/>
      <c r="F29" s="12"/>
      <c r="G29" s="12"/>
      <c r="H29" s="12">
        <f>SUM(H28:H28)</f>
        <v>0</v>
      </c>
      <c r="P29">
        <f>SUM(P28:P28)</f>
        <v>0</v>
      </c>
    </row>
    <row r="31" spans="1:8" ht="12.75" customHeight="1">
      <c r="A31" s="7"/>
      <c r="B31" s="7"/>
      <c r="C31" s="7" t="s">
        <v>40</v>
      </c>
      <c r="D31" s="7" t="s">
        <v>244</v>
      </c>
      <c r="E31" s="7"/>
      <c r="F31" s="9"/>
      <c r="G31" s="7"/>
      <c r="H31" s="9"/>
    </row>
    <row r="32" spans="1:16" ht="25.5">
      <c r="A32" s="6">
        <v>11</v>
      </c>
      <c r="B32" s="6" t="s">
        <v>513</v>
      </c>
      <c r="C32" s="6" t="s">
        <v>44</v>
      </c>
      <c r="D32" s="6" t="s">
        <v>514</v>
      </c>
      <c r="E32" s="6" t="s">
        <v>101</v>
      </c>
      <c r="F32" s="8">
        <v>52.5</v>
      </c>
      <c r="G32" s="11"/>
      <c r="H32" s="10">
        <f aca="true" t="shared" si="0" ref="H32:H43">ROUND((G32*F32),2)</f>
        <v>0</v>
      </c>
      <c r="O32">
        <f>rekapitulace!H8</f>
        <v>21</v>
      </c>
      <c r="P32">
        <f aca="true" t="shared" si="1" ref="P32:P43">ROUND(O32/100*H32,2)</f>
        <v>0</v>
      </c>
    </row>
    <row r="33" spans="1:16" ht="25.5">
      <c r="A33" s="6">
        <v>12</v>
      </c>
      <c r="B33" s="6" t="s">
        <v>513</v>
      </c>
      <c r="C33" s="6" t="s">
        <v>24</v>
      </c>
      <c r="D33" s="6" t="s">
        <v>515</v>
      </c>
      <c r="E33" s="6" t="s">
        <v>516</v>
      </c>
      <c r="F33" s="8">
        <v>2</v>
      </c>
      <c r="G33" s="11"/>
      <c r="H33" s="10">
        <f t="shared" si="0"/>
        <v>0</v>
      </c>
      <c r="O33">
        <f>rekapitulace!H8</f>
        <v>21</v>
      </c>
      <c r="P33">
        <f t="shared" si="1"/>
        <v>0</v>
      </c>
    </row>
    <row r="34" spans="1:16" ht="25.5">
      <c r="A34" s="6">
        <v>13</v>
      </c>
      <c r="B34" s="6" t="s">
        <v>517</v>
      </c>
      <c r="C34" s="6" t="s">
        <v>44</v>
      </c>
      <c r="D34" s="6" t="s">
        <v>518</v>
      </c>
      <c r="E34" s="6" t="s">
        <v>101</v>
      </c>
      <c r="F34" s="8">
        <v>28.5</v>
      </c>
      <c r="G34" s="11"/>
      <c r="H34" s="10">
        <f t="shared" si="0"/>
        <v>0</v>
      </c>
      <c r="O34">
        <f>rekapitulace!H8</f>
        <v>21</v>
      </c>
      <c r="P34">
        <f t="shared" si="1"/>
        <v>0</v>
      </c>
    </row>
    <row r="35" spans="1:16" ht="25.5">
      <c r="A35" s="6">
        <v>14</v>
      </c>
      <c r="B35" s="6" t="s">
        <v>519</v>
      </c>
      <c r="C35" s="6" t="s">
        <v>44</v>
      </c>
      <c r="D35" s="6" t="s">
        <v>520</v>
      </c>
      <c r="E35" s="6" t="s">
        <v>101</v>
      </c>
      <c r="F35" s="8">
        <v>28.5</v>
      </c>
      <c r="G35" s="11"/>
      <c r="H35" s="10">
        <f t="shared" si="0"/>
        <v>0</v>
      </c>
      <c r="O35">
        <f>rekapitulace!H8</f>
        <v>21</v>
      </c>
      <c r="P35">
        <f t="shared" si="1"/>
        <v>0</v>
      </c>
    </row>
    <row r="36" spans="1:16" ht="25.5">
      <c r="A36" s="6">
        <v>15</v>
      </c>
      <c r="B36" s="6" t="s">
        <v>521</v>
      </c>
      <c r="C36" s="6" t="s">
        <v>44</v>
      </c>
      <c r="D36" s="6" t="s">
        <v>522</v>
      </c>
      <c r="E36" s="6" t="s">
        <v>57</v>
      </c>
      <c r="F36" s="8">
        <v>3</v>
      </c>
      <c r="G36" s="11"/>
      <c r="H36" s="10">
        <f t="shared" si="0"/>
        <v>0</v>
      </c>
      <c r="O36">
        <f>rekapitulace!H8</f>
        <v>21</v>
      </c>
      <c r="P36">
        <f t="shared" si="1"/>
        <v>0</v>
      </c>
    </row>
    <row r="37" spans="1:16" ht="25.5">
      <c r="A37" s="6">
        <v>16</v>
      </c>
      <c r="B37" s="6" t="s">
        <v>521</v>
      </c>
      <c r="C37" s="6" t="s">
        <v>24</v>
      </c>
      <c r="D37" s="6" t="s">
        <v>523</v>
      </c>
      <c r="E37" s="6" t="s">
        <v>57</v>
      </c>
      <c r="F37" s="8">
        <v>3</v>
      </c>
      <c r="G37" s="11"/>
      <c r="H37" s="10">
        <f t="shared" si="0"/>
        <v>0</v>
      </c>
      <c r="O37">
        <f>rekapitulace!H8</f>
        <v>21</v>
      </c>
      <c r="P37">
        <f t="shared" si="1"/>
        <v>0</v>
      </c>
    </row>
    <row r="38" spans="1:16" ht="38.25">
      <c r="A38" s="6">
        <v>17</v>
      </c>
      <c r="B38" s="6" t="s">
        <v>524</v>
      </c>
      <c r="C38" s="6" t="s">
        <v>44</v>
      </c>
      <c r="D38" s="6" t="s">
        <v>525</v>
      </c>
      <c r="E38" s="6" t="s">
        <v>101</v>
      </c>
      <c r="F38" s="8">
        <v>52.5</v>
      </c>
      <c r="G38" s="11"/>
      <c r="H38" s="10">
        <f t="shared" si="0"/>
        <v>0</v>
      </c>
      <c r="O38">
        <f>rekapitulace!H8</f>
        <v>21</v>
      </c>
      <c r="P38">
        <f t="shared" si="1"/>
        <v>0</v>
      </c>
    </row>
    <row r="39" spans="1:16" ht="25.5">
      <c r="A39" s="6">
        <v>18</v>
      </c>
      <c r="B39" s="6" t="s">
        <v>526</v>
      </c>
      <c r="C39" s="6" t="s">
        <v>44</v>
      </c>
      <c r="D39" s="6" t="s">
        <v>527</v>
      </c>
      <c r="E39" s="6" t="s">
        <v>101</v>
      </c>
      <c r="F39" s="8">
        <v>24</v>
      </c>
      <c r="G39" s="11"/>
      <c r="H39" s="10">
        <f t="shared" si="0"/>
        <v>0</v>
      </c>
      <c r="O39">
        <f>rekapitulace!H8</f>
        <v>21</v>
      </c>
      <c r="P39">
        <f t="shared" si="1"/>
        <v>0</v>
      </c>
    </row>
    <row r="40" spans="1:16" ht="25.5">
      <c r="A40" s="6">
        <v>19</v>
      </c>
      <c r="B40" s="6" t="s">
        <v>526</v>
      </c>
      <c r="C40" s="6" t="s">
        <v>24</v>
      </c>
      <c r="D40" s="6" t="s">
        <v>528</v>
      </c>
      <c r="E40" s="6" t="s">
        <v>101</v>
      </c>
      <c r="F40" s="8">
        <v>28.5</v>
      </c>
      <c r="G40" s="11"/>
      <c r="H40" s="10">
        <f t="shared" si="0"/>
        <v>0</v>
      </c>
      <c r="O40">
        <f>rekapitulace!H8</f>
        <v>21</v>
      </c>
      <c r="P40">
        <f t="shared" si="1"/>
        <v>0</v>
      </c>
    </row>
    <row r="41" spans="1:16" ht="25.5">
      <c r="A41" s="6">
        <v>20</v>
      </c>
      <c r="B41" s="6" t="s">
        <v>529</v>
      </c>
      <c r="C41" s="6" t="s">
        <v>44</v>
      </c>
      <c r="D41" s="6" t="s">
        <v>530</v>
      </c>
      <c r="E41" s="6" t="s">
        <v>57</v>
      </c>
      <c r="F41" s="8">
        <v>2</v>
      </c>
      <c r="G41" s="11"/>
      <c r="H41" s="10">
        <f t="shared" si="0"/>
        <v>0</v>
      </c>
      <c r="O41">
        <f>rekapitulace!H8</f>
        <v>21</v>
      </c>
      <c r="P41">
        <f t="shared" si="1"/>
        <v>0</v>
      </c>
    </row>
    <row r="42" spans="1:16" ht="12.75">
      <c r="A42" s="6">
        <v>21</v>
      </c>
      <c r="B42" s="6" t="s">
        <v>531</v>
      </c>
      <c r="C42" s="6" t="s">
        <v>44</v>
      </c>
      <c r="D42" s="6" t="s">
        <v>532</v>
      </c>
      <c r="E42" s="6" t="s">
        <v>101</v>
      </c>
      <c r="F42" s="8">
        <v>52.5</v>
      </c>
      <c r="G42" s="11"/>
      <c r="H42" s="10">
        <f t="shared" si="0"/>
        <v>0</v>
      </c>
      <c r="O42">
        <f>rekapitulace!H8</f>
        <v>21</v>
      </c>
      <c r="P42">
        <f t="shared" si="1"/>
        <v>0</v>
      </c>
    </row>
    <row r="43" spans="1:16" ht="38.25">
      <c r="A43" s="6">
        <v>22</v>
      </c>
      <c r="B43" s="6" t="s">
        <v>533</v>
      </c>
      <c r="C43" s="6" t="s">
        <v>44</v>
      </c>
      <c r="D43" s="6" t="s">
        <v>534</v>
      </c>
      <c r="E43" s="6" t="s">
        <v>101</v>
      </c>
      <c r="F43" s="8">
        <v>52.5</v>
      </c>
      <c r="G43" s="11"/>
      <c r="H43" s="10">
        <f t="shared" si="0"/>
        <v>0</v>
      </c>
      <c r="O43">
        <f>rekapitulace!H8</f>
        <v>21</v>
      </c>
      <c r="P43">
        <f t="shared" si="1"/>
        <v>0</v>
      </c>
    </row>
    <row r="44" spans="1:16" ht="12.75" customHeight="1">
      <c r="A44" s="12"/>
      <c r="B44" s="12"/>
      <c r="C44" s="12" t="s">
        <v>40</v>
      </c>
      <c r="D44" s="12" t="s">
        <v>251</v>
      </c>
      <c r="E44" s="12"/>
      <c r="F44" s="12"/>
      <c r="G44" s="12"/>
      <c r="H44" s="12">
        <f>SUM(H32:H43)</f>
        <v>0</v>
      </c>
      <c r="P44">
        <f>SUM(P32:P43)</f>
        <v>0</v>
      </c>
    </row>
    <row r="46" spans="1:16" ht="12.75" customHeight="1">
      <c r="A46" s="12"/>
      <c r="B46" s="12"/>
      <c r="C46" s="12"/>
      <c r="D46" s="12" t="s">
        <v>60</v>
      </c>
      <c r="E46" s="12"/>
      <c r="F46" s="12"/>
      <c r="G46" s="12"/>
      <c r="H46" s="12">
        <f>+H14+H25+H29+H44</f>
        <v>0</v>
      </c>
      <c r="P46">
        <f>+P14+P25+P29+P44</f>
        <v>0</v>
      </c>
    </row>
    <row r="48" spans="1:8" ht="12.75" customHeight="1">
      <c r="A48" s="7" t="s">
        <v>61</v>
      </c>
      <c r="B48" s="7"/>
      <c r="C48" s="7"/>
      <c r="D48" s="7"/>
      <c r="E48" s="7"/>
      <c r="F48" s="7"/>
      <c r="G48" s="7"/>
      <c r="H48" s="7"/>
    </row>
    <row r="49" spans="1:8" ht="12.75" customHeight="1">
      <c r="A49" s="7"/>
      <c r="B49" s="7"/>
      <c r="C49" s="7"/>
      <c r="D49" s="7" t="s">
        <v>62</v>
      </c>
      <c r="E49" s="7"/>
      <c r="F49" s="7"/>
      <c r="G49" s="7"/>
      <c r="H49" s="7"/>
    </row>
    <row r="50" spans="1:16" ht="12.75" customHeight="1">
      <c r="A50" s="12"/>
      <c r="B50" s="12"/>
      <c r="C50" s="12"/>
      <c r="D50" s="12" t="s">
        <v>63</v>
      </c>
      <c r="E50" s="12"/>
      <c r="F50" s="12"/>
      <c r="G50" s="12"/>
      <c r="H50" s="12">
        <v>0</v>
      </c>
      <c r="P50">
        <v>0</v>
      </c>
    </row>
    <row r="51" spans="1:8" ht="12.75" customHeight="1">
      <c r="A51" s="12"/>
      <c r="B51" s="12"/>
      <c r="C51" s="12"/>
      <c r="D51" s="12" t="s">
        <v>64</v>
      </c>
      <c r="E51" s="12"/>
      <c r="F51" s="12"/>
      <c r="G51" s="12"/>
      <c r="H51" s="12"/>
    </row>
    <row r="52" spans="1:16" ht="12.75" customHeight="1">
      <c r="A52" s="12"/>
      <c r="B52" s="12"/>
      <c r="C52" s="12"/>
      <c r="D52" s="12" t="s">
        <v>65</v>
      </c>
      <c r="E52" s="12"/>
      <c r="F52" s="12"/>
      <c r="G52" s="12"/>
      <c r="H52" s="12">
        <v>0</v>
      </c>
      <c r="P52">
        <v>0</v>
      </c>
    </row>
    <row r="53" spans="1:16" ht="12.75" customHeight="1">
      <c r="A53" s="12"/>
      <c r="B53" s="12"/>
      <c r="C53" s="12"/>
      <c r="D53" s="12" t="s">
        <v>66</v>
      </c>
      <c r="E53" s="12"/>
      <c r="F53" s="12"/>
      <c r="G53" s="12"/>
      <c r="H53" s="12">
        <f>H50+H52</f>
        <v>0</v>
      </c>
      <c r="P53">
        <f>P50+P52</f>
        <v>0</v>
      </c>
    </row>
    <row r="55" spans="1:16" ht="12.75" customHeight="1">
      <c r="A55" s="12"/>
      <c r="B55" s="12"/>
      <c r="C55" s="12"/>
      <c r="D55" s="12" t="s">
        <v>66</v>
      </c>
      <c r="E55" s="12"/>
      <c r="F55" s="12"/>
      <c r="G55" s="12"/>
      <c r="H55" s="12">
        <f>H46+H53</f>
        <v>0</v>
      </c>
      <c r="P55">
        <f>P46+P53</f>
        <v>0</v>
      </c>
    </row>
  </sheetData>
  <sheetProtection sheet="1" objects="1" scenarios="1"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fitToHeight="0" fitToWidth="1" horizontalDpi="300" verticalDpi="3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535</v>
      </c>
      <c r="D5" s="5" t="s">
        <v>536</v>
      </c>
      <c r="E5" s="5"/>
    </row>
    <row r="6" spans="1:5" ht="12.75" customHeight="1">
      <c r="A6" t="s">
        <v>18</v>
      </c>
      <c r="C6" s="5" t="s">
        <v>535</v>
      </c>
      <c r="D6" s="5" t="s">
        <v>536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25.5">
      <c r="A12" s="6">
        <v>1</v>
      </c>
      <c r="B12" s="6" t="s">
        <v>69</v>
      </c>
      <c r="C12" s="6" t="s">
        <v>44</v>
      </c>
      <c r="D12" s="6" t="s">
        <v>498</v>
      </c>
      <c r="E12" s="6" t="s">
        <v>71</v>
      </c>
      <c r="F12" s="8">
        <v>358.97</v>
      </c>
      <c r="G12" s="11"/>
      <c r="H12" s="10">
        <f>ROUND((G12*F12),2)</f>
        <v>0</v>
      </c>
      <c r="O12">
        <f>rekapitulace!H8</f>
        <v>21</v>
      </c>
      <c r="P12">
        <f>ROUND(O12/100*H12,2)</f>
        <v>0</v>
      </c>
    </row>
    <row r="13" ht="12.75">
      <c r="D13" s="13" t="s">
        <v>537</v>
      </c>
    </row>
    <row r="14" spans="1:16" ht="25.5">
      <c r="A14" s="6">
        <v>2</v>
      </c>
      <c r="B14" s="6" t="s">
        <v>73</v>
      </c>
      <c r="C14" s="6" t="s">
        <v>44</v>
      </c>
      <c r="D14" s="6" t="s">
        <v>538</v>
      </c>
      <c r="E14" s="6" t="s">
        <v>71</v>
      </c>
      <c r="F14" s="8">
        <v>3.6</v>
      </c>
      <c r="G14" s="11"/>
      <c r="H14" s="10">
        <f>ROUND((G14*F14),2)</f>
        <v>0</v>
      </c>
      <c r="O14">
        <f>rekapitulace!H8</f>
        <v>21</v>
      </c>
      <c r="P14">
        <f>ROUND(O14/100*H14,2)</f>
        <v>0</v>
      </c>
    </row>
    <row r="15" spans="1:16" ht="38.25">
      <c r="A15" s="6">
        <v>3</v>
      </c>
      <c r="B15" s="6" t="s">
        <v>539</v>
      </c>
      <c r="C15" s="6" t="s">
        <v>44</v>
      </c>
      <c r="D15" s="6" t="s">
        <v>540</v>
      </c>
      <c r="E15" s="6" t="s">
        <v>89</v>
      </c>
      <c r="F15" s="8">
        <v>4.5</v>
      </c>
      <c r="G15" s="11"/>
      <c r="H15" s="10">
        <f>ROUND((G15*F15),2)</f>
        <v>0</v>
      </c>
      <c r="O15">
        <f>rekapitulace!H8</f>
        <v>21</v>
      </c>
      <c r="P15">
        <f>ROUND(O15/100*H15,2)</f>
        <v>0</v>
      </c>
    </row>
    <row r="16" ht="12.75">
      <c r="D16" s="13" t="s">
        <v>541</v>
      </c>
    </row>
    <row r="17" spans="1:16" ht="38.25">
      <c r="A17" s="6">
        <v>4</v>
      </c>
      <c r="B17" s="6" t="s">
        <v>51</v>
      </c>
      <c r="C17" s="6" t="s">
        <v>44</v>
      </c>
      <c r="D17" s="6" t="s">
        <v>542</v>
      </c>
      <c r="E17" s="6" t="s">
        <v>46</v>
      </c>
      <c r="F17" s="8">
        <v>1</v>
      </c>
      <c r="G17" s="11"/>
      <c r="H17" s="10">
        <f>ROUND((G17*F17),2)</f>
        <v>0</v>
      </c>
      <c r="O17">
        <f>rekapitulace!H8</f>
        <v>21</v>
      </c>
      <c r="P17">
        <f>ROUND(O17/100*H17,2)</f>
        <v>0</v>
      </c>
    </row>
    <row r="18" spans="1:16" ht="12.75" customHeight="1">
      <c r="A18" s="12"/>
      <c r="B18" s="12"/>
      <c r="C18" s="12" t="s">
        <v>42</v>
      </c>
      <c r="D18" s="12" t="s">
        <v>41</v>
      </c>
      <c r="E18" s="12"/>
      <c r="F18" s="12"/>
      <c r="G18" s="12"/>
      <c r="H18" s="12">
        <f>SUM(H12:H17)</f>
        <v>0</v>
      </c>
      <c r="P18">
        <f>SUM(P12:P17)</f>
        <v>0</v>
      </c>
    </row>
    <row r="20" spans="1:8" ht="12.75" customHeight="1">
      <c r="A20" s="7"/>
      <c r="B20" s="7"/>
      <c r="C20" s="7" t="s">
        <v>24</v>
      </c>
      <c r="D20" s="7" t="s">
        <v>81</v>
      </c>
      <c r="E20" s="7"/>
      <c r="F20" s="9"/>
      <c r="G20" s="7"/>
      <c r="H20" s="9"/>
    </row>
    <row r="21" spans="1:16" ht="25.5">
      <c r="A21" s="6">
        <v>5</v>
      </c>
      <c r="B21" s="6" t="s">
        <v>543</v>
      </c>
      <c r="C21" s="6" t="s">
        <v>44</v>
      </c>
      <c r="D21" s="6" t="s">
        <v>544</v>
      </c>
      <c r="E21" s="6" t="s">
        <v>545</v>
      </c>
      <c r="F21" s="8">
        <v>250</v>
      </c>
      <c r="G21" s="11"/>
      <c r="H21" s="10">
        <f>ROUND((G21*F21),2)</f>
        <v>0</v>
      </c>
      <c r="O21">
        <f>rekapitulace!H8</f>
        <v>21</v>
      </c>
      <c r="P21">
        <f>ROUND(O21/100*H21,2)</f>
        <v>0</v>
      </c>
    </row>
    <row r="22" ht="12.75">
      <c r="D22" s="13" t="s">
        <v>546</v>
      </c>
    </row>
    <row r="23" spans="1:16" ht="25.5">
      <c r="A23" s="6">
        <v>6</v>
      </c>
      <c r="B23" s="6" t="s">
        <v>547</v>
      </c>
      <c r="C23" s="6" t="s">
        <v>44</v>
      </c>
      <c r="D23" s="6" t="s">
        <v>548</v>
      </c>
      <c r="E23" s="6" t="s">
        <v>71</v>
      </c>
      <c r="F23" s="8">
        <v>0.576</v>
      </c>
      <c r="G23" s="11"/>
      <c r="H23" s="10">
        <f>ROUND((G23*F23),2)</f>
        <v>0</v>
      </c>
      <c r="O23">
        <f>rekapitulace!H8</f>
        <v>21</v>
      </c>
      <c r="P23">
        <f>ROUND(O23/100*H23,2)</f>
        <v>0</v>
      </c>
    </row>
    <row r="24" ht="12.75">
      <c r="D24" s="13" t="s">
        <v>549</v>
      </c>
    </row>
    <row r="25" spans="1:16" ht="25.5">
      <c r="A25" s="6">
        <v>7</v>
      </c>
      <c r="B25" s="6" t="s">
        <v>550</v>
      </c>
      <c r="C25" s="6" t="s">
        <v>44</v>
      </c>
      <c r="D25" s="6" t="s">
        <v>551</v>
      </c>
      <c r="E25" s="6" t="s">
        <v>71</v>
      </c>
      <c r="F25" s="8">
        <v>5.46</v>
      </c>
      <c r="G25" s="11"/>
      <c r="H25" s="10">
        <f>ROUND((G25*F25),2)</f>
        <v>0</v>
      </c>
      <c r="O25">
        <f>rekapitulace!H8</f>
        <v>21</v>
      </c>
      <c r="P25">
        <f>ROUND(O25/100*H25,2)</f>
        <v>0</v>
      </c>
    </row>
    <row r="26" spans="1:16" ht="25.5">
      <c r="A26" s="6">
        <v>8</v>
      </c>
      <c r="B26" s="6" t="s">
        <v>552</v>
      </c>
      <c r="C26" s="6" t="s">
        <v>44</v>
      </c>
      <c r="D26" s="6" t="s">
        <v>553</v>
      </c>
      <c r="E26" s="6" t="s">
        <v>71</v>
      </c>
      <c r="F26" s="8">
        <v>420.05</v>
      </c>
      <c r="G26" s="11"/>
      <c r="H26" s="10">
        <f>ROUND((G26*F26),2)</f>
        <v>0</v>
      </c>
      <c r="O26">
        <f>rekapitulace!H8</f>
        <v>21</v>
      </c>
      <c r="P26">
        <f>ROUND(O26/100*H26,2)</f>
        <v>0</v>
      </c>
    </row>
    <row r="27" ht="12.75">
      <c r="D27" s="13" t="s">
        <v>554</v>
      </c>
    </row>
    <row r="28" spans="1:16" ht="25.5">
      <c r="A28" s="6">
        <v>9</v>
      </c>
      <c r="B28" s="6" t="s">
        <v>501</v>
      </c>
      <c r="C28" s="6" t="s">
        <v>44</v>
      </c>
      <c r="D28" s="6" t="s">
        <v>555</v>
      </c>
      <c r="E28" s="6" t="s">
        <v>71</v>
      </c>
      <c r="F28" s="8">
        <v>31.37</v>
      </c>
      <c r="G28" s="11"/>
      <c r="H28" s="10">
        <f>ROUND((G28*F28),2)</f>
        <v>0</v>
      </c>
      <c r="O28">
        <f>rekapitulace!H8</f>
        <v>21</v>
      </c>
      <c r="P28">
        <f>ROUND(O28/100*H28,2)</f>
        <v>0</v>
      </c>
    </row>
    <row r="29" spans="1:16" ht="12.75">
      <c r="A29" s="6">
        <v>10</v>
      </c>
      <c r="B29" s="6" t="s">
        <v>505</v>
      </c>
      <c r="C29" s="6" t="s">
        <v>44</v>
      </c>
      <c r="D29" s="6" t="s">
        <v>506</v>
      </c>
      <c r="E29" s="6" t="s">
        <v>71</v>
      </c>
      <c r="F29" s="8">
        <v>95.13</v>
      </c>
      <c r="G29" s="11"/>
      <c r="H29" s="10">
        <f>ROUND((G29*F29),2)</f>
        <v>0</v>
      </c>
      <c r="O29">
        <f>rekapitulace!H8</f>
        <v>21</v>
      </c>
      <c r="P29">
        <f>ROUND(O29/100*H29,2)</f>
        <v>0</v>
      </c>
    </row>
    <row r="30" ht="12.75">
      <c r="D30" s="13" t="s">
        <v>556</v>
      </c>
    </row>
    <row r="31" spans="1:16" ht="25.5">
      <c r="A31" s="6">
        <v>11</v>
      </c>
      <c r="B31" s="6" t="s">
        <v>139</v>
      </c>
      <c r="C31" s="6" t="s">
        <v>44</v>
      </c>
      <c r="D31" s="6" t="s">
        <v>557</v>
      </c>
      <c r="E31" s="6" t="s">
        <v>71</v>
      </c>
      <c r="F31" s="8">
        <v>14.65</v>
      </c>
      <c r="G31" s="11"/>
      <c r="H31" s="10">
        <f>ROUND((G31*F31),2)</f>
        <v>0</v>
      </c>
      <c r="O31">
        <f>rekapitulace!H8</f>
        <v>21</v>
      </c>
      <c r="P31">
        <f>ROUND(O31/100*H31,2)</f>
        <v>0</v>
      </c>
    </row>
    <row r="32" spans="1:16" ht="38.25">
      <c r="A32" s="6">
        <v>12</v>
      </c>
      <c r="B32" s="6" t="s">
        <v>142</v>
      </c>
      <c r="C32" s="6" t="s">
        <v>44</v>
      </c>
      <c r="D32" s="6" t="s">
        <v>558</v>
      </c>
      <c r="E32" s="6" t="s">
        <v>89</v>
      </c>
      <c r="F32" s="8">
        <v>205.15</v>
      </c>
      <c r="G32" s="11"/>
      <c r="H32" s="10">
        <f>ROUND((G32*F32),2)</f>
        <v>0</v>
      </c>
      <c r="O32">
        <f>rekapitulace!H8</f>
        <v>21</v>
      </c>
      <c r="P32">
        <f>ROUND(O32/100*H32,2)</f>
        <v>0</v>
      </c>
    </row>
    <row r="33" ht="12.75">
      <c r="D33" s="13" t="s">
        <v>559</v>
      </c>
    </row>
    <row r="34" spans="1:16" ht="25.5">
      <c r="A34" s="6">
        <v>13</v>
      </c>
      <c r="B34" s="6" t="s">
        <v>560</v>
      </c>
      <c r="C34" s="6" t="s">
        <v>44</v>
      </c>
      <c r="D34" s="6" t="s">
        <v>561</v>
      </c>
      <c r="E34" s="6" t="s">
        <v>89</v>
      </c>
      <c r="F34" s="8">
        <v>217.29</v>
      </c>
      <c r="G34" s="11"/>
      <c r="H34" s="10">
        <f>ROUND((G34*F34),2)</f>
        <v>0</v>
      </c>
      <c r="O34">
        <f>rekapitulace!H8</f>
        <v>21</v>
      </c>
      <c r="P34">
        <f>ROUND(O34/100*H34,2)</f>
        <v>0</v>
      </c>
    </row>
    <row r="35" ht="12.75">
      <c r="D35" s="13" t="s">
        <v>562</v>
      </c>
    </row>
    <row r="36" spans="1:16" ht="25.5">
      <c r="A36" s="6">
        <v>14</v>
      </c>
      <c r="B36" s="6" t="s">
        <v>150</v>
      </c>
      <c r="C36" s="6" t="s">
        <v>44</v>
      </c>
      <c r="D36" s="6" t="s">
        <v>563</v>
      </c>
      <c r="E36" s="6" t="s">
        <v>89</v>
      </c>
      <c r="F36" s="8">
        <v>210</v>
      </c>
      <c r="G36" s="11"/>
      <c r="H36" s="10">
        <f>ROUND((G36*F36),2)</f>
        <v>0</v>
      </c>
      <c r="O36">
        <f>rekapitulace!H8</f>
        <v>21</v>
      </c>
      <c r="P36">
        <f>ROUND(O36/100*H36,2)</f>
        <v>0</v>
      </c>
    </row>
    <row r="37" ht="12.75">
      <c r="D37" s="13" t="s">
        <v>564</v>
      </c>
    </row>
    <row r="38" spans="1:16" ht="12.75" customHeight="1">
      <c r="A38" s="12"/>
      <c r="B38" s="12"/>
      <c r="C38" s="12" t="s">
        <v>24</v>
      </c>
      <c r="D38" s="12" t="s">
        <v>81</v>
      </c>
      <c r="E38" s="12"/>
      <c r="F38" s="12"/>
      <c r="G38" s="12"/>
      <c r="H38" s="12">
        <f>SUM(H21:H37)</f>
        <v>0</v>
      </c>
      <c r="P38">
        <f>SUM(P21:P37)</f>
        <v>0</v>
      </c>
    </row>
    <row r="40" spans="1:8" ht="12.75" customHeight="1">
      <c r="A40" s="7"/>
      <c r="B40" s="7"/>
      <c r="C40" s="7" t="s">
        <v>34</v>
      </c>
      <c r="D40" s="7" t="s">
        <v>565</v>
      </c>
      <c r="E40" s="7"/>
      <c r="F40" s="9"/>
      <c r="G40" s="7"/>
      <c r="H40" s="9"/>
    </row>
    <row r="41" spans="1:16" ht="25.5">
      <c r="A41" s="6">
        <v>15</v>
      </c>
      <c r="B41" s="6" t="s">
        <v>566</v>
      </c>
      <c r="C41" s="6" t="s">
        <v>44</v>
      </c>
      <c r="D41" s="6" t="s">
        <v>567</v>
      </c>
      <c r="E41" s="6" t="s">
        <v>101</v>
      </c>
      <c r="F41" s="8">
        <v>30</v>
      </c>
      <c r="G41" s="11"/>
      <c r="H41" s="10">
        <f>ROUND((G41*F41),2)</f>
        <v>0</v>
      </c>
      <c r="O41">
        <f>rekapitulace!H8</f>
        <v>21</v>
      </c>
      <c r="P41">
        <f>ROUND(O41/100*H41,2)</f>
        <v>0</v>
      </c>
    </row>
    <row r="42" ht="12.75">
      <c r="D42" s="13" t="s">
        <v>568</v>
      </c>
    </row>
    <row r="43" spans="1:16" ht="38.25">
      <c r="A43" s="6">
        <v>16</v>
      </c>
      <c r="B43" s="6" t="s">
        <v>569</v>
      </c>
      <c r="C43" s="6" t="s">
        <v>44</v>
      </c>
      <c r="D43" s="6" t="s">
        <v>570</v>
      </c>
      <c r="E43" s="6" t="s">
        <v>71</v>
      </c>
      <c r="F43" s="8">
        <v>2.696</v>
      </c>
      <c r="G43" s="11"/>
      <c r="H43" s="10">
        <f>ROUND((G43*F43),2)</f>
        <v>0</v>
      </c>
      <c r="O43">
        <f>rekapitulace!H8</f>
        <v>21</v>
      </c>
      <c r="P43">
        <f>ROUND(O43/100*H43,2)</f>
        <v>0</v>
      </c>
    </row>
    <row r="44" ht="38.25">
      <c r="D44" s="13" t="s">
        <v>571</v>
      </c>
    </row>
    <row r="45" spans="1:16" ht="12.75" customHeight="1">
      <c r="A45" s="12"/>
      <c r="B45" s="12"/>
      <c r="C45" s="12" t="s">
        <v>34</v>
      </c>
      <c r="D45" s="12" t="s">
        <v>565</v>
      </c>
      <c r="E45" s="12"/>
      <c r="F45" s="12"/>
      <c r="G45" s="12"/>
      <c r="H45" s="12">
        <f>SUM(H41:H44)</f>
        <v>0</v>
      </c>
      <c r="P45">
        <f>SUM(P41:P44)</f>
        <v>0</v>
      </c>
    </row>
    <row r="47" spans="1:8" ht="12.75" customHeight="1">
      <c r="A47" s="7"/>
      <c r="B47" s="7"/>
      <c r="C47" s="7" t="s">
        <v>35</v>
      </c>
      <c r="D47" s="7" t="s">
        <v>160</v>
      </c>
      <c r="E47" s="7"/>
      <c r="F47" s="9"/>
      <c r="G47" s="7"/>
      <c r="H47" s="9"/>
    </row>
    <row r="48" spans="1:16" ht="51">
      <c r="A48" s="6">
        <v>17</v>
      </c>
      <c r="B48" s="6" t="s">
        <v>572</v>
      </c>
      <c r="C48" s="6" t="s">
        <v>44</v>
      </c>
      <c r="D48" s="6" t="s">
        <v>573</v>
      </c>
      <c r="E48" s="6" t="s">
        <v>574</v>
      </c>
      <c r="F48" s="8">
        <v>0.642</v>
      </c>
      <c r="G48" s="11"/>
      <c r="H48" s="10">
        <f>ROUND((G48*F48),2)</f>
        <v>0</v>
      </c>
      <c r="O48">
        <f>rekapitulace!H8</f>
        <v>21</v>
      </c>
      <c r="P48">
        <f>ROUND(O48/100*H48,2)</f>
        <v>0</v>
      </c>
    </row>
    <row r="49" ht="38.25">
      <c r="D49" s="13" t="s">
        <v>575</v>
      </c>
    </row>
    <row r="50" spans="1:16" ht="12.75" customHeight="1">
      <c r="A50" s="12"/>
      <c r="B50" s="12"/>
      <c r="C50" s="12" t="s">
        <v>35</v>
      </c>
      <c r="D50" s="12" t="s">
        <v>160</v>
      </c>
      <c r="E50" s="12"/>
      <c r="F50" s="12"/>
      <c r="G50" s="12"/>
      <c r="H50" s="12">
        <f>SUM(H48:H49)</f>
        <v>0</v>
      </c>
      <c r="P50">
        <f>SUM(P48:P49)</f>
        <v>0</v>
      </c>
    </row>
    <row r="52" spans="1:8" ht="12.75" customHeight="1">
      <c r="A52" s="7"/>
      <c r="B52" s="7"/>
      <c r="C52" s="7" t="s">
        <v>36</v>
      </c>
      <c r="D52" s="7" t="s">
        <v>170</v>
      </c>
      <c r="E52" s="7"/>
      <c r="F52" s="9"/>
      <c r="G52" s="7"/>
      <c r="H52" s="9"/>
    </row>
    <row r="53" spans="1:16" ht="38.25">
      <c r="A53" s="6">
        <v>18</v>
      </c>
      <c r="B53" s="6" t="s">
        <v>171</v>
      </c>
      <c r="C53" s="6" t="s">
        <v>44</v>
      </c>
      <c r="D53" s="6" t="s">
        <v>576</v>
      </c>
      <c r="E53" s="6" t="s">
        <v>71</v>
      </c>
      <c r="F53" s="8">
        <v>2.65</v>
      </c>
      <c r="G53" s="11"/>
      <c r="H53" s="10">
        <f>ROUND((G53*F53),2)</f>
        <v>0</v>
      </c>
      <c r="O53">
        <f>rekapitulace!H8</f>
        <v>21</v>
      </c>
      <c r="P53">
        <f>ROUND(O53/100*H53,2)</f>
        <v>0</v>
      </c>
    </row>
    <row r="54" ht="12.75">
      <c r="D54" s="13" t="s">
        <v>577</v>
      </c>
    </row>
    <row r="55" spans="1:16" ht="51">
      <c r="A55" s="6">
        <v>19</v>
      </c>
      <c r="B55" s="6" t="s">
        <v>174</v>
      </c>
      <c r="C55" s="6" t="s">
        <v>44</v>
      </c>
      <c r="D55" s="6" t="s">
        <v>578</v>
      </c>
      <c r="E55" s="6" t="s">
        <v>71</v>
      </c>
      <c r="F55" s="8">
        <v>22.21</v>
      </c>
      <c r="G55" s="11"/>
      <c r="H55" s="10">
        <f>ROUND((G55*F55),2)</f>
        <v>0</v>
      </c>
      <c r="O55">
        <f>rekapitulace!H8</f>
        <v>21</v>
      </c>
      <c r="P55">
        <f>ROUND(O55/100*H55,2)</f>
        <v>0</v>
      </c>
    </row>
    <row r="56" ht="12.75">
      <c r="D56" s="13" t="s">
        <v>579</v>
      </c>
    </row>
    <row r="57" spans="1:16" ht="25.5">
      <c r="A57" s="6">
        <v>20</v>
      </c>
      <c r="B57" s="6" t="s">
        <v>177</v>
      </c>
      <c r="C57" s="6" t="s">
        <v>44</v>
      </c>
      <c r="D57" s="6" t="s">
        <v>580</v>
      </c>
      <c r="E57" s="6" t="s">
        <v>71</v>
      </c>
      <c r="F57" s="8">
        <v>2.25</v>
      </c>
      <c r="G57" s="11"/>
      <c r="H57" s="10">
        <f>ROUND((G57*F57),2)</f>
        <v>0</v>
      </c>
      <c r="O57">
        <f>rekapitulace!H8</f>
        <v>21</v>
      </c>
      <c r="P57">
        <f>ROUND(O57/100*H57,2)</f>
        <v>0</v>
      </c>
    </row>
    <row r="58" ht="12.75">
      <c r="D58" s="13" t="s">
        <v>581</v>
      </c>
    </row>
    <row r="59" spans="1:16" ht="38.25">
      <c r="A59" s="6">
        <v>21</v>
      </c>
      <c r="B59" s="6" t="s">
        <v>582</v>
      </c>
      <c r="C59" s="6" t="s">
        <v>44</v>
      </c>
      <c r="D59" s="6" t="s">
        <v>583</v>
      </c>
      <c r="E59" s="6" t="s">
        <v>71</v>
      </c>
      <c r="F59" s="8">
        <v>30.57</v>
      </c>
      <c r="G59" s="11"/>
      <c r="H59" s="10">
        <f>ROUND((G59*F59),2)</f>
        <v>0</v>
      </c>
      <c r="O59">
        <f>rekapitulace!H8</f>
        <v>21</v>
      </c>
      <c r="P59">
        <f>ROUND(O59/100*H59,2)</f>
        <v>0</v>
      </c>
    </row>
    <row r="60" ht="12.75">
      <c r="D60" s="13" t="s">
        <v>584</v>
      </c>
    </row>
    <row r="61" spans="1:16" ht="12.75" customHeight="1">
      <c r="A61" s="12"/>
      <c r="B61" s="12"/>
      <c r="C61" s="12" t="s">
        <v>36</v>
      </c>
      <c r="D61" s="12" t="s">
        <v>170</v>
      </c>
      <c r="E61" s="12"/>
      <c r="F61" s="12"/>
      <c r="G61" s="12"/>
      <c r="H61" s="12">
        <f>SUM(H53:H60)</f>
        <v>0</v>
      </c>
      <c r="P61">
        <f>SUM(P53:P60)</f>
        <v>0</v>
      </c>
    </row>
    <row r="63" spans="1:8" ht="12.75" customHeight="1">
      <c r="A63" s="7"/>
      <c r="B63" s="7"/>
      <c r="C63" s="7" t="s">
        <v>37</v>
      </c>
      <c r="D63" s="7" t="s">
        <v>180</v>
      </c>
      <c r="E63" s="7"/>
      <c r="F63" s="9"/>
      <c r="G63" s="7"/>
      <c r="H63" s="9"/>
    </row>
    <row r="64" spans="1:16" ht="25.5">
      <c r="A64" s="6">
        <v>22</v>
      </c>
      <c r="B64" s="6" t="s">
        <v>585</v>
      </c>
      <c r="C64" s="6" t="s">
        <v>44</v>
      </c>
      <c r="D64" s="6" t="s">
        <v>586</v>
      </c>
      <c r="E64" s="6" t="s">
        <v>71</v>
      </c>
      <c r="F64" s="8">
        <v>26.025</v>
      </c>
      <c r="G64" s="11"/>
      <c r="H64" s="10">
        <f>ROUND((G64*F64),2)</f>
        <v>0</v>
      </c>
      <c r="O64">
        <f>rekapitulace!H8</f>
        <v>21</v>
      </c>
      <c r="P64">
        <f>ROUND(O64/100*H64,2)</f>
        <v>0</v>
      </c>
    </row>
    <row r="65" ht="12.75">
      <c r="D65" s="13" t="s">
        <v>587</v>
      </c>
    </row>
    <row r="66" spans="1:16" ht="12.75" customHeight="1">
      <c r="A66" s="12"/>
      <c r="B66" s="12"/>
      <c r="C66" s="12" t="s">
        <v>37</v>
      </c>
      <c r="D66" s="12" t="s">
        <v>180</v>
      </c>
      <c r="E66" s="12"/>
      <c r="F66" s="12"/>
      <c r="G66" s="12"/>
      <c r="H66" s="12">
        <f>SUM(H64:H65)</f>
        <v>0</v>
      </c>
      <c r="P66">
        <f>SUM(P64:P65)</f>
        <v>0</v>
      </c>
    </row>
    <row r="68" spans="1:8" ht="12.75" customHeight="1">
      <c r="A68" s="7"/>
      <c r="B68" s="7"/>
      <c r="C68" s="7" t="s">
        <v>39</v>
      </c>
      <c r="D68" s="7" t="s">
        <v>240</v>
      </c>
      <c r="E68" s="7"/>
      <c r="F68" s="9"/>
      <c r="G68" s="7"/>
      <c r="H68" s="9"/>
    </row>
    <row r="69" spans="1:16" ht="25.5">
      <c r="A69" s="6">
        <v>23</v>
      </c>
      <c r="B69" s="6" t="s">
        <v>588</v>
      </c>
      <c r="C69" s="6" t="s">
        <v>44</v>
      </c>
      <c r="D69" s="6" t="s">
        <v>589</v>
      </c>
      <c r="E69" s="6" t="s">
        <v>89</v>
      </c>
      <c r="F69" s="8">
        <v>252.9</v>
      </c>
      <c r="G69" s="11"/>
      <c r="H69" s="10">
        <f>ROUND((G69*F69),2)</f>
        <v>0</v>
      </c>
      <c r="O69">
        <f>rekapitulace!H8</f>
        <v>21</v>
      </c>
      <c r="P69">
        <f>ROUND(O69/100*H69,2)</f>
        <v>0</v>
      </c>
    </row>
    <row r="70" ht="12.75">
      <c r="D70" s="13" t="s">
        <v>590</v>
      </c>
    </row>
    <row r="71" spans="1:16" ht="12.75">
      <c r="A71" s="6">
        <v>24</v>
      </c>
      <c r="B71" s="6" t="s">
        <v>591</v>
      </c>
      <c r="C71" s="6" t="s">
        <v>44</v>
      </c>
      <c r="D71" s="6" t="s">
        <v>592</v>
      </c>
      <c r="E71" s="6" t="s">
        <v>89</v>
      </c>
      <c r="F71" s="8">
        <v>12</v>
      </c>
      <c r="G71" s="11"/>
      <c r="H71" s="10">
        <f>ROUND((G71*F71),2)</f>
        <v>0</v>
      </c>
      <c r="O71">
        <f>rekapitulace!H8</f>
        <v>21</v>
      </c>
      <c r="P71">
        <f>ROUND(O71/100*H71,2)</f>
        <v>0</v>
      </c>
    </row>
    <row r="72" ht="12.75">
      <c r="D72" s="13" t="s">
        <v>593</v>
      </c>
    </row>
    <row r="73" spans="1:16" ht="12.75" customHeight="1">
      <c r="A73" s="12"/>
      <c r="B73" s="12"/>
      <c r="C73" s="12" t="s">
        <v>39</v>
      </c>
      <c r="D73" s="12" t="s">
        <v>240</v>
      </c>
      <c r="E73" s="12"/>
      <c r="F73" s="12"/>
      <c r="G73" s="12"/>
      <c r="H73" s="12">
        <f>SUM(H69:H72)</f>
        <v>0</v>
      </c>
      <c r="P73">
        <f>SUM(P69:P72)</f>
        <v>0</v>
      </c>
    </row>
    <row r="75" spans="1:8" ht="12.75" customHeight="1">
      <c r="A75" s="7"/>
      <c r="B75" s="7"/>
      <c r="C75" s="7" t="s">
        <v>40</v>
      </c>
      <c r="D75" s="7" t="s">
        <v>244</v>
      </c>
      <c r="E75" s="7"/>
      <c r="F75" s="9"/>
      <c r="G75" s="7"/>
      <c r="H75" s="9"/>
    </row>
    <row r="76" spans="1:16" ht="38.25">
      <c r="A76" s="6">
        <v>25</v>
      </c>
      <c r="B76" s="6" t="s">
        <v>594</v>
      </c>
      <c r="C76" s="6" t="s">
        <v>44</v>
      </c>
      <c r="D76" s="6" t="s">
        <v>595</v>
      </c>
      <c r="E76" s="6" t="s">
        <v>101</v>
      </c>
      <c r="F76" s="8">
        <v>6.65</v>
      </c>
      <c r="G76" s="11"/>
      <c r="H76" s="10">
        <f aca="true" t="shared" si="0" ref="H76:H82">ROUND((G76*F76),2)</f>
        <v>0</v>
      </c>
      <c r="O76">
        <f>rekapitulace!H8</f>
        <v>21</v>
      </c>
      <c r="P76">
        <f aca="true" t="shared" si="1" ref="P76:P82">ROUND(O76/100*H76,2)</f>
        <v>0</v>
      </c>
    </row>
    <row r="77" spans="1:16" ht="25.5">
      <c r="A77" s="6">
        <v>26</v>
      </c>
      <c r="B77" s="6" t="s">
        <v>596</v>
      </c>
      <c r="C77" s="6" t="s">
        <v>44</v>
      </c>
      <c r="D77" s="6" t="s">
        <v>597</v>
      </c>
      <c r="E77" s="6" t="s">
        <v>101</v>
      </c>
      <c r="F77" s="8">
        <v>10.78</v>
      </c>
      <c r="G77" s="11"/>
      <c r="H77" s="10">
        <f t="shared" si="0"/>
        <v>0</v>
      </c>
      <c r="O77">
        <f>rekapitulace!H8</f>
        <v>21</v>
      </c>
      <c r="P77">
        <f t="shared" si="1"/>
        <v>0</v>
      </c>
    </row>
    <row r="78" spans="1:16" ht="38.25">
      <c r="A78" s="6">
        <v>27</v>
      </c>
      <c r="B78" s="6" t="s">
        <v>598</v>
      </c>
      <c r="C78" s="6" t="s">
        <v>44</v>
      </c>
      <c r="D78" s="6" t="s">
        <v>599</v>
      </c>
      <c r="E78" s="6" t="s">
        <v>57</v>
      </c>
      <c r="F78" s="8">
        <v>1</v>
      </c>
      <c r="G78" s="11"/>
      <c r="H78" s="10">
        <f t="shared" si="0"/>
        <v>0</v>
      </c>
      <c r="O78">
        <f>rekapitulace!H8</f>
        <v>21</v>
      </c>
      <c r="P78">
        <f t="shared" si="1"/>
        <v>0</v>
      </c>
    </row>
    <row r="79" spans="1:16" ht="25.5">
      <c r="A79" s="6">
        <v>28</v>
      </c>
      <c r="B79" s="6" t="s">
        <v>600</v>
      </c>
      <c r="C79" s="6" t="s">
        <v>44</v>
      </c>
      <c r="D79" s="6" t="s">
        <v>601</v>
      </c>
      <c r="E79" s="6" t="s">
        <v>57</v>
      </c>
      <c r="F79" s="8">
        <v>1</v>
      </c>
      <c r="G79" s="11"/>
      <c r="H79" s="10">
        <f t="shared" si="0"/>
        <v>0</v>
      </c>
      <c r="O79">
        <f>rekapitulace!H8</f>
        <v>21</v>
      </c>
      <c r="P79">
        <f t="shared" si="1"/>
        <v>0</v>
      </c>
    </row>
    <row r="80" spans="1:16" ht="25.5">
      <c r="A80" s="6">
        <v>29</v>
      </c>
      <c r="B80" s="6" t="s">
        <v>602</v>
      </c>
      <c r="C80" s="6" t="s">
        <v>44</v>
      </c>
      <c r="D80" s="6" t="s">
        <v>603</v>
      </c>
      <c r="E80" s="6" t="s">
        <v>57</v>
      </c>
      <c r="F80" s="8">
        <v>2</v>
      </c>
      <c r="G80" s="11"/>
      <c r="H80" s="10">
        <f t="shared" si="0"/>
        <v>0</v>
      </c>
      <c r="O80">
        <f>rekapitulace!H8</f>
        <v>21</v>
      </c>
      <c r="P80">
        <f t="shared" si="1"/>
        <v>0</v>
      </c>
    </row>
    <row r="81" spans="1:16" ht="25.5">
      <c r="A81" s="6">
        <v>30</v>
      </c>
      <c r="B81" s="6" t="s">
        <v>604</v>
      </c>
      <c r="C81" s="6" t="s">
        <v>44</v>
      </c>
      <c r="D81" s="6" t="s">
        <v>605</v>
      </c>
      <c r="E81" s="6" t="s">
        <v>57</v>
      </c>
      <c r="F81" s="8">
        <v>2</v>
      </c>
      <c r="G81" s="11"/>
      <c r="H81" s="10">
        <f t="shared" si="0"/>
        <v>0</v>
      </c>
      <c r="O81">
        <f>rekapitulace!H8</f>
        <v>21</v>
      </c>
      <c r="P81">
        <f t="shared" si="1"/>
        <v>0</v>
      </c>
    </row>
    <row r="82" spans="1:16" ht="12.75">
      <c r="A82" s="6">
        <v>31</v>
      </c>
      <c r="B82" s="6" t="s">
        <v>606</v>
      </c>
      <c r="C82" s="6" t="s">
        <v>607</v>
      </c>
      <c r="D82" s="6" t="s">
        <v>608</v>
      </c>
      <c r="E82" s="6" t="s">
        <v>57</v>
      </c>
      <c r="F82" s="8">
        <v>1</v>
      </c>
      <c r="G82" s="11"/>
      <c r="H82" s="10">
        <f t="shared" si="0"/>
        <v>0</v>
      </c>
      <c r="O82">
        <f>rekapitulace!H8</f>
        <v>21</v>
      </c>
      <c r="P82">
        <f t="shared" si="1"/>
        <v>0</v>
      </c>
    </row>
    <row r="83" spans="1:16" ht="12.75" customHeight="1">
      <c r="A83" s="12"/>
      <c r="B83" s="12"/>
      <c r="C83" s="12" t="s">
        <v>40</v>
      </c>
      <c r="D83" s="12" t="s">
        <v>251</v>
      </c>
      <c r="E83" s="12"/>
      <c r="F83" s="12"/>
      <c r="G83" s="12"/>
      <c r="H83" s="12">
        <f>SUM(H76:H82)</f>
        <v>0</v>
      </c>
      <c r="P83">
        <f>SUM(P76:P82)</f>
        <v>0</v>
      </c>
    </row>
    <row r="85" spans="1:8" ht="12.75" customHeight="1">
      <c r="A85" s="7"/>
      <c r="B85" s="7"/>
      <c r="C85" s="7" t="s">
        <v>253</v>
      </c>
      <c r="D85" s="7" t="s">
        <v>252</v>
      </c>
      <c r="E85" s="7"/>
      <c r="F85" s="9"/>
      <c r="G85" s="7"/>
      <c r="H85" s="9"/>
    </row>
    <row r="86" spans="1:16" ht="25.5">
      <c r="A86" s="6">
        <v>32</v>
      </c>
      <c r="B86" s="6" t="s">
        <v>291</v>
      </c>
      <c r="C86" s="6" t="s">
        <v>44</v>
      </c>
      <c r="D86" s="6" t="s">
        <v>609</v>
      </c>
      <c r="E86" s="6" t="s">
        <v>101</v>
      </c>
      <c r="F86" s="8">
        <v>28</v>
      </c>
      <c r="G86" s="11"/>
      <c r="H86" s="10">
        <f>ROUND((G86*F86),2)</f>
        <v>0</v>
      </c>
      <c r="O86">
        <f>rekapitulace!H8</f>
        <v>21</v>
      </c>
      <c r="P86">
        <f>ROUND(O86/100*H86,2)</f>
        <v>0</v>
      </c>
    </row>
    <row r="87" ht="12.75">
      <c r="D87" s="13" t="s">
        <v>610</v>
      </c>
    </row>
    <row r="88" spans="1:16" ht="38.25">
      <c r="A88" s="6">
        <v>33</v>
      </c>
      <c r="B88" s="6" t="s">
        <v>306</v>
      </c>
      <c r="C88" s="6" t="s">
        <v>44</v>
      </c>
      <c r="D88" s="6" t="s">
        <v>611</v>
      </c>
      <c r="E88" s="6" t="s">
        <v>71</v>
      </c>
      <c r="F88" s="8">
        <v>3.6</v>
      </c>
      <c r="G88" s="11"/>
      <c r="H88" s="10">
        <f>ROUND((G88*F88),2)</f>
        <v>0</v>
      </c>
      <c r="O88">
        <f>rekapitulace!H8</f>
        <v>21</v>
      </c>
      <c r="P88">
        <f>ROUND(O88/100*H88,2)</f>
        <v>0</v>
      </c>
    </row>
    <row r="89" spans="1:16" ht="12.75" customHeight="1">
      <c r="A89" s="12"/>
      <c r="B89" s="12"/>
      <c r="C89" s="12" t="s">
        <v>253</v>
      </c>
      <c r="D89" s="12" t="s">
        <v>252</v>
      </c>
      <c r="E89" s="12"/>
      <c r="F89" s="12"/>
      <c r="G89" s="12"/>
      <c r="H89" s="12">
        <f>SUM(H86:H88)</f>
        <v>0</v>
      </c>
      <c r="P89">
        <f>SUM(P86:P88)</f>
        <v>0</v>
      </c>
    </row>
    <row r="91" spans="1:16" ht="12.75" customHeight="1">
      <c r="A91" s="12"/>
      <c r="B91" s="12"/>
      <c r="C91" s="12"/>
      <c r="D91" s="12" t="s">
        <v>60</v>
      </c>
      <c r="E91" s="12"/>
      <c r="F91" s="12"/>
      <c r="G91" s="12"/>
      <c r="H91" s="12">
        <f>+H18+H38+H45+H50+H61+H66+H73+H83+H89</f>
        <v>0</v>
      </c>
      <c r="P91">
        <f>+P18+P38+P45+P50+P61+P66+P73+P83+P89</f>
        <v>0</v>
      </c>
    </row>
    <row r="93" spans="1:8" ht="12.75" customHeight="1">
      <c r="A93" s="7" t="s">
        <v>61</v>
      </c>
      <c r="B93" s="7"/>
      <c r="C93" s="7"/>
      <c r="D93" s="7"/>
      <c r="E93" s="7"/>
      <c r="F93" s="7"/>
      <c r="G93" s="7"/>
      <c r="H93" s="7"/>
    </row>
    <row r="94" spans="1:8" ht="12.75" customHeight="1">
      <c r="A94" s="7"/>
      <c r="B94" s="7"/>
      <c r="C94" s="7"/>
      <c r="D94" s="7" t="s">
        <v>62</v>
      </c>
      <c r="E94" s="7"/>
      <c r="F94" s="7"/>
      <c r="G94" s="7"/>
      <c r="H94" s="7"/>
    </row>
    <row r="95" spans="1:16" ht="12.75" customHeight="1">
      <c r="A95" s="12"/>
      <c r="B95" s="12"/>
      <c r="C95" s="12"/>
      <c r="D95" s="12" t="s">
        <v>63</v>
      </c>
      <c r="E95" s="12"/>
      <c r="F95" s="12"/>
      <c r="G95" s="12"/>
      <c r="H95" s="12">
        <v>0</v>
      </c>
      <c r="P95">
        <v>0</v>
      </c>
    </row>
    <row r="96" spans="1:8" ht="12.75" customHeight="1">
      <c r="A96" s="12"/>
      <c r="B96" s="12"/>
      <c r="C96" s="12"/>
      <c r="D96" s="12" t="s">
        <v>64</v>
      </c>
      <c r="E96" s="12"/>
      <c r="F96" s="12"/>
      <c r="G96" s="12"/>
      <c r="H96" s="12"/>
    </row>
    <row r="97" spans="1:16" ht="12.75" customHeight="1">
      <c r="A97" s="12"/>
      <c r="B97" s="12"/>
      <c r="C97" s="12"/>
      <c r="D97" s="12" t="s">
        <v>65</v>
      </c>
      <c r="E97" s="12"/>
      <c r="F97" s="12"/>
      <c r="G97" s="12"/>
      <c r="H97" s="12">
        <v>0</v>
      </c>
      <c r="P97">
        <v>0</v>
      </c>
    </row>
    <row r="98" spans="1:16" ht="12.75" customHeight="1">
      <c r="A98" s="12"/>
      <c r="B98" s="12"/>
      <c r="C98" s="12"/>
      <c r="D98" s="12" t="s">
        <v>66</v>
      </c>
      <c r="E98" s="12"/>
      <c r="F98" s="12"/>
      <c r="G98" s="12"/>
      <c r="H98" s="12">
        <f>H95+H97</f>
        <v>0</v>
      </c>
      <c r="P98">
        <f>P95+P97</f>
        <v>0</v>
      </c>
    </row>
    <row r="100" spans="1:16" ht="12.75" customHeight="1">
      <c r="A100" s="12"/>
      <c r="B100" s="12"/>
      <c r="C100" s="12"/>
      <c r="D100" s="12" t="s">
        <v>66</v>
      </c>
      <c r="E100" s="12"/>
      <c r="F100" s="12"/>
      <c r="G100" s="12"/>
      <c r="H100" s="12">
        <f>H91+H98</f>
        <v>0</v>
      </c>
      <c r="P100">
        <f>P91+P98</f>
        <v>0</v>
      </c>
    </row>
  </sheetData>
  <sheetProtection sheet="1" objects="1" scenarios="1"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fitToHeight="0" fitToWidth="1" horizontalDpi="300" verticalDpi="3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612</v>
      </c>
      <c r="D5" s="5" t="s">
        <v>613</v>
      </c>
      <c r="E5" s="5"/>
    </row>
    <row r="6" spans="1:5" ht="12.75" customHeight="1">
      <c r="A6" t="s">
        <v>18</v>
      </c>
      <c r="C6" s="5" t="s">
        <v>612</v>
      </c>
      <c r="D6" s="5" t="s">
        <v>613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25.5">
      <c r="A12" s="6">
        <v>1</v>
      </c>
      <c r="B12" s="6" t="s">
        <v>69</v>
      </c>
      <c r="C12" s="6" t="s">
        <v>44</v>
      </c>
      <c r="D12" s="6" t="s">
        <v>498</v>
      </c>
      <c r="E12" s="6" t="s">
        <v>71</v>
      </c>
      <c r="F12" s="8">
        <v>599.06</v>
      </c>
      <c r="G12" s="11"/>
      <c r="H12" s="10">
        <f>ROUND((G12*F12),2)</f>
        <v>0</v>
      </c>
      <c r="O12">
        <f>rekapitulace!H8</f>
        <v>21</v>
      </c>
      <c r="P12">
        <f>ROUND(O12/100*H12,2)</f>
        <v>0</v>
      </c>
    </row>
    <row r="13" spans="1:16" ht="25.5">
      <c r="A13" s="6">
        <v>2</v>
      </c>
      <c r="B13" s="6" t="s">
        <v>73</v>
      </c>
      <c r="C13" s="6" t="s">
        <v>44</v>
      </c>
      <c r="D13" s="6" t="s">
        <v>614</v>
      </c>
      <c r="E13" s="6" t="s">
        <v>71</v>
      </c>
      <c r="F13" s="8">
        <v>2.4</v>
      </c>
      <c r="G13" s="11"/>
      <c r="H13" s="10">
        <f>ROUND((G13*F13),2)</f>
        <v>0</v>
      </c>
      <c r="O13">
        <f>rekapitulace!H8</f>
        <v>21</v>
      </c>
      <c r="P13">
        <f>ROUND(O13/100*H13,2)</f>
        <v>0</v>
      </c>
    </row>
    <row r="14" spans="1:16" ht="38.25">
      <c r="A14" s="6">
        <v>3</v>
      </c>
      <c r="B14" s="6" t="s">
        <v>51</v>
      </c>
      <c r="C14" s="6" t="s">
        <v>44</v>
      </c>
      <c r="D14" s="6" t="s">
        <v>615</v>
      </c>
      <c r="E14" s="6" t="s">
        <v>46</v>
      </c>
      <c r="F14" s="8">
        <v>1</v>
      </c>
      <c r="G14" s="11"/>
      <c r="H14" s="10">
        <f>ROUND((G14*F14),2)</f>
        <v>0</v>
      </c>
      <c r="O14">
        <f>rekapitulace!H8</f>
        <v>21</v>
      </c>
      <c r="P14">
        <f>ROUND(O14/100*H14,2)</f>
        <v>0</v>
      </c>
    </row>
    <row r="15" spans="1:16" ht="12.75" customHeight="1">
      <c r="A15" s="12"/>
      <c r="B15" s="12"/>
      <c r="C15" s="12" t="s">
        <v>42</v>
      </c>
      <c r="D15" s="12" t="s">
        <v>41</v>
      </c>
      <c r="E15" s="12"/>
      <c r="F15" s="12"/>
      <c r="G15" s="12"/>
      <c r="H15" s="12">
        <f>SUM(H12:H14)</f>
        <v>0</v>
      </c>
      <c r="P15">
        <f>SUM(P12:P14)</f>
        <v>0</v>
      </c>
    </row>
    <row r="17" spans="1:8" ht="12.75" customHeight="1">
      <c r="A17" s="7"/>
      <c r="B17" s="7"/>
      <c r="C17" s="7" t="s">
        <v>24</v>
      </c>
      <c r="D17" s="7" t="s">
        <v>81</v>
      </c>
      <c r="E17" s="7"/>
      <c r="F17" s="9"/>
      <c r="G17" s="7"/>
      <c r="H17" s="9"/>
    </row>
    <row r="18" spans="1:16" ht="12.75">
      <c r="A18" s="6">
        <v>4</v>
      </c>
      <c r="B18" s="6" t="s">
        <v>543</v>
      </c>
      <c r="C18" s="6" t="s">
        <v>44</v>
      </c>
      <c r="D18" s="6" t="s">
        <v>616</v>
      </c>
      <c r="E18" s="6" t="s">
        <v>545</v>
      </c>
      <c r="F18" s="8">
        <v>100</v>
      </c>
      <c r="G18" s="11"/>
      <c r="H18" s="10">
        <f>ROUND((G18*F18),2)</f>
        <v>0</v>
      </c>
      <c r="O18">
        <f>rekapitulace!H8</f>
        <v>21</v>
      </c>
      <c r="P18">
        <f>ROUND(O18/100*H18,2)</f>
        <v>0</v>
      </c>
    </row>
    <row r="19" spans="1:16" ht="25.5">
      <c r="A19" s="6">
        <v>5</v>
      </c>
      <c r="B19" s="6" t="s">
        <v>105</v>
      </c>
      <c r="C19" s="6" t="s">
        <v>44</v>
      </c>
      <c r="D19" s="6" t="s">
        <v>617</v>
      </c>
      <c r="E19" s="6" t="s">
        <v>71</v>
      </c>
      <c r="F19" s="8">
        <v>1089.71</v>
      </c>
      <c r="G19" s="11"/>
      <c r="H19" s="10">
        <f>ROUND((G19*F19),2)</f>
        <v>0</v>
      </c>
      <c r="O19">
        <f>rekapitulace!H8</f>
        <v>21</v>
      </c>
      <c r="P19">
        <f>ROUND(O19/100*H19,2)</f>
        <v>0</v>
      </c>
    </row>
    <row r="20" spans="1:16" ht="25.5">
      <c r="A20" s="6">
        <v>6</v>
      </c>
      <c r="B20" s="6" t="s">
        <v>501</v>
      </c>
      <c r="C20" s="6" t="s">
        <v>44</v>
      </c>
      <c r="D20" s="6" t="s">
        <v>618</v>
      </c>
      <c r="E20" s="6" t="s">
        <v>71</v>
      </c>
      <c r="F20" s="8">
        <v>1757.81</v>
      </c>
      <c r="G20" s="11"/>
      <c r="H20" s="10">
        <f>ROUND((G20*F20),2)</f>
        <v>0</v>
      </c>
      <c r="O20">
        <f>rekapitulace!H8</f>
        <v>21</v>
      </c>
      <c r="P20">
        <f>ROUND(O20/100*H20,2)</f>
        <v>0</v>
      </c>
    </row>
    <row r="21" ht="12.75">
      <c r="D21" s="13" t="s">
        <v>619</v>
      </c>
    </row>
    <row r="22" spans="1:16" ht="25.5">
      <c r="A22" s="6">
        <v>7</v>
      </c>
      <c r="B22" s="6" t="s">
        <v>501</v>
      </c>
      <c r="C22" s="6" t="s">
        <v>24</v>
      </c>
      <c r="D22" s="6" t="s">
        <v>620</v>
      </c>
      <c r="E22" s="6" t="s">
        <v>71</v>
      </c>
      <c r="F22" s="8">
        <v>18</v>
      </c>
      <c r="G22" s="11"/>
      <c r="H22" s="10">
        <f>ROUND((G22*F22),2)</f>
        <v>0</v>
      </c>
      <c r="O22">
        <f>rekapitulace!H8</f>
        <v>21</v>
      </c>
      <c r="P22">
        <f>ROUND(O22/100*H22,2)</f>
        <v>0</v>
      </c>
    </row>
    <row r="23" ht="12.75">
      <c r="D23" s="13" t="s">
        <v>621</v>
      </c>
    </row>
    <row r="24" spans="1:16" ht="12.75">
      <c r="A24" s="6">
        <v>8</v>
      </c>
      <c r="B24" s="6" t="s">
        <v>505</v>
      </c>
      <c r="C24" s="6" t="s">
        <v>44</v>
      </c>
      <c r="D24" s="6" t="s">
        <v>506</v>
      </c>
      <c r="E24" s="6" t="s">
        <v>71</v>
      </c>
      <c r="F24" s="8">
        <v>1176.75</v>
      </c>
      <c r="G24" s="11"/>
      <c r="H24" s="10">
        <f>ROUND((G24*F24),2)</f>
        <v>0</v>
      </c>
      <c r="O24">
        <f>rekapitulace!H8</f>
        <v>21</v>
      </c>
      <c r="P24">
        <f>ROUND(O24/100*H24,2)</f>
        <v>0</v>
      </c>
    </row>
    <row r="25" spans="1:16" ht="25.5">
      <c r="A25" s="6">
        <v>9</v>
      </c>
      <c r="B25" s="6" t="s">
        <v>139</v>
      </c>
      <c r="C25" s="6" t="s">
        <v>44</v>
      </c>
      <c r="D25" s="6" t="s">
        <v>557</v>
      </c>
      <c r="E25" s="6" t="s">
        <v>71</v>
      </c>
      <c r="F25" s="8">
        <v>388.31</v>
      </c>
      <c r="G25" s="11"/>
      <c r="H25" s="10">
        <f>ROUND((G25*F25),2)</f>
        <v>0</v>
      </c>
      <c r="O25">
        <f>rekapitulace!H8</f>
        <v>21</v>
      </c>
      <c r="P25">
        <f>ROUND(O25/100*H25,2)</f>
        <v>0</v>
      </c>
    </row>
    <row r="26" spans="1:16" ht="25.5">
      <c r="A26" s="6">
        <v>10</v>
      </c>
      <c r="B26" s="6" t="s">
        <v>622</v>
      </c>
      <c r="C26" s="6" t="s">
        <v>44</v>
      </c>
      <c r="D26" s="6" t="s">
        <v>623</v>
      </c>
      <c r="E26" s="6" t="s">
        <v>89</v>
      </c>
      <c r="F26" s="8">
        <v>2724.275</v>
      </c>
      <c r="G26" s="11"/>
      <c r="H26" s="10">
        <f>ROUND((G26*F26),2)</f>
        <v>0</v>
      </c>
      <c r="O26">
        <f>rekapitulace!H8</f>
        <v>21</v>
      </c>
      <c r="P26">
        <f>ROUND(O26/100*H26,2)</f>
        <v>0</v>
      </c>
    </row>
    <row r="27" ht="12.75">
      <c r="D27" s="13" t="s">
        <v>624</v>
      </c>
    </row>
    <row r="28" spans="1:16" ht="12.75" customHeight="1">
      <c r="A28" s="12"/>
      <c r="B28" s="12"/>
      <c r="C28" s="12" t="s">
        <v>24</v>
      </c>
      <c r="D28" s="12" t="s">
        <v>81</v>
      </c>
      <c r="E28" s="12"/>
      <c r="F28" s="12"/>
      <c r="G28" s="12"/>
      <c r="H28" s="12">
        <f>SUM(H18:H27)</f>
        <v>0</v>
      </c>
      <c r="P28">
        <f>SUM(P18:P27)</f>
        <v>0</v>
      </c>
    </row>
    <row r="30" spans="1:8" ht="12.75" customHeight="1">
      <c r="A30" s="7"/>
      <c r="B30" s="7"/>
      <c r="C30" s="7" t="s">
        <v>36</v>
      </c>
      <c r="D30" s="7" t="s">
        <v>170</v>
      </c>
      <c r="E30" s="7"/>
      <c r="F30" s="9"/>
      <c r="G30" s="7"/>
      <c r="H30" s="9"/>
    </row>
    <row r="31" spans="1:16" ht="38.25">
      <c r="A31" s="6">
        <v>11</v>
      </c>
      <c r="B31" s="6" t="s">
        <v>171</v>
      </c>
      <c r="C31" s="6" t="s">
        <v>44</v>
      </c>
      <c r="D31" s="6" t="s">
        <v>625</v>
      </c>
      <c r="E31" s="6" t="s">
        <v>71</v>
      </c>
      <c r="F31" s="8">
        <v>8.02</v>
      </c>
      <c r="G31" s="11"/>
      <c r="H31" s="10">
        <f>ROUND((G31*F31),2)</f>
        <v>0</v>
      </c>
      <c r="O31">
        <f>rekapitulace!H8</f>
        <v>21</v>
      </c>
      <c r="P31">
        <f>ROUND(O31/100*H31,2)</f>
        <v>0</v>
      </c>
    </row>
    <row r="32" ht="51">
      <c r="D32" s="13" t="s">
        <v>626</v>
      </c>
    </row>
    <row r="33" spans="1:16" ht="38.25">
      <c r="A33" s="6">
        <v>12</v>
      </c>
      <c r="B33" s="6" t="s">
        <v>174</v>
      </c>
      <c r="C33" s="6" t="s">
        <v>44</v>
      </c>
      <c r="D33" s="6" t="s">
        <v>627</v>
      </c>
      <c r="E33" s="6" t="s">
        <v>71</v>
      </c>
      <c r="F33" s="8">
        <v>98.92</v>
      </c>
      <c r="G33" s="11"/>
      <c r="H33" s="10">
        <f>ROUND((G33*F33),2)</f>
        <v>0</v>
      </c>
      <c r="O33">
        <f>rekapitulace!H8</f>
        <v>21</v>
      </c>
      <c r="P33">
        <f>ROUND(O33/100*H33,2)</f>
        <v>0</v>
      </c>
    </row>
    <row r="34" ht="38.25">
      <c r="D34" s="13" t="s">
        <v>628</v>
      </c>
    </row>
    <row r="35" spans="1:16" ht="25.5">
      <c r="A35" s="6">
        <v>13</v>
      </c>
      <c r="B35" s="6" t="s">
        <v>177</v>
      </c>
      <c r="C35" s="6" t="s">
        <v>44</v>
      </c>
      <c r="D35" s="6" t="s">
        <v>580</v>
      </c>
      <c r="E35" s="6" t="s">
        <v>71</v>
      </c>
      <c r="F35" s="8">
        <v>2.25</v>
      </c>
      <c r="G35" s="11"/>
      <c r="H35" s="10">
        <f>ROUND((G35*F35),2)</f>
        <v>0</v>
      </c>
      <c r="O35">
        <f>rekapitulace!H8</f>
        <v>21</v>
      </c>
      <c r="P35">
        <f>ROUND(O35/100*H35,2)</f>
        <v>0</v>
      </c>
    </row>
    <row r="36" ht="12.75">
      <c r="D36" s="13" t="s">
        <v>629</v>
      </c>
    </row>
    <row r="37" spans="1:16" ht="12.75" customHeight="1">
      <c r="A37" s="12"/>
      <c r="B37" s="12"/>
      <c r="C37" s="12" t="s">
        <v>36</v>
      </c>
      <c r="D37" s="12" t="s">
        <v>170</v>
      </c>
      <c r="E37" s="12"/>
      <c r="F37" s="12"/>
      <c r="G37" s="12"/>
      <c r="H37" s="12">
        <f>SUM(H31:H36)</f>
        <v>0</v>
      </c>
      <c r="P37">
        <f>SUM(P31:P36)</f>
        <v>0</v>
      </c>
    </row>
    <row r="39" spans="1:8" ht="12.75" customHeight="1">
      <c r="A39" s="7"/>
      <c r="B39" s="7"/>
      <c r="C39" s="7" t="s">
        <v>40</v>
      </c>
      <c r="D39" s="7" t="s">
        <v>244</v>
      </c>
      <c r="E39" s="7"/>
      <c r="F39" s="9"/>
      <c r="G39" s="7"/>
      <c r="H39" s="9"/>
    </row>
    <row r="40" spans="1:16" ht="12.75">
      <c r="A40" s="6">
        <v>14</v>
      </c>
      <c r="B40" s="6" t="s">
        <v>630</v>
      </c>
      <c r="C40" s="6" t="s">
        <v>44</v>
      </c>
      <c r="D40" s="6" t="s">
        <v>631</v>
      </c>
      <c r="E40" s="6" t="s">
        <v>101</v>
      </c>
      <c r="F40" s="8">
        <v>59.27</v>
      </c>
      <c r="G40" s="11"/>
      <c r="H40" s="10">
        <f>ROUND((G40*F40),2)</f>
        <v>0</v>
      </c>
      <c r="O40">
        <f>rekapitulace!H8</f>
        <v>21</v>
      </c>
      <c r="P40">
        <f>ROUND(O40/100*H40,2)</f>
        <v>0</v>
      </c>
    </row>
    <row r="41" spans="1:16" ht="25.5">
      <c r="A41" s="6">
        <v>15</v>
      </c>
      <c r="B41" s="6" t="s">
        <v>632</v>
      </c>
      <c r="C41" s="6" t="s">
        <v>44</v>
      </c>
      <c r="D41" s="6" t="s">
        <v>633</v>
      </c>
      <c r="E41" s="6" t="s">
        <v>101</v>
      </c>
      <c r="F41" s="8">
        <v>908.09</v>
      </c>
      <c r="G41" s="11"/>
      <c r="H41" s="10">
        <f>ROUND((G41*F41),2)</f>
        <v>0</v>
      </c>
      <c r="O41">
        <f>rekapitulace!H8</f>
        <v>21</v>
      </c>
      <c r="P41">
        <f>ROUND(O41/100*H41,2)</f>
        <v>0</v>
      </c>
    </row>
    <row r="42" spans="1:16" ht="25.5">
      <c r="A42" s="6">
        <v>16</v>
      </c>
      <c r="B42" s="6" t="s">
        <v>634</v>
      </c>
      <c r="C42" s="6" t="s">
        <v>44</v>
      </c>
      <c r="D42" s="6" t="s">
        <v>635</v>
      </c>
      <c r="E42" s="6" t="s">
        <v>57</v>
      </c>
      <c r="F42" s="8">
        <v>15</v>
      </c>
      <c r="G42" s="11"/>
      <c r="H42" s="10">
        <f>ROUND((G42*F42),2)</f>
        <v>0</v>
      </c>
      <c r="O42">
        <f>rekapitulace!H8</f>
        <v>21</v>
      </c>
      <c r="P42">
        <f>ROUND(O42/100*H42,2)</f>
        <v>0</v>
      </c>
    </row>
    <row r="43" spans="1:16" ht="12.75">
      <c r="A43" s="6">
        <v>17</v>
      </c>
      <c r="B43" s="6" t="s">
        <v>606</v>
      </c>
      <c r="C43" s="6" t="s">
        <v>607</v>
      </c>
      <c r="D43" s="6" t="s">
        <v>608</v>
      </c>
      <c r="E43" s="6" t="s">
        <v>57</v>
      </c>
      <c r="F43" s="8">
        <v>1</v>
      </c>
      <c r="G43" s="11"/>
      <c r="H43" s="10">
        <f>ROUND((G43*F43),2)</f>
        <v>0</v>
      </c>
      <c r="O43">
        <f>rekapitulace!H8</f>
        <v>21</v>
      </c>
      <c r="P43">
        <f>ROUND(O43/100*H43,2)</f>
        <v>0</v>
      </c>
    </row>
    <row r="44" spans="1:16" ht="12.75">
      <c r="A44" s="6">
        <v>18</v>
      </c>
      <c r="B44" s="6" t="s">
        <v>245</v>
      </c>
      <c r="C44" s="6" t="s">
        <v>44</v>
      </c>
      <c r="D44" s="6" t="s">
        <v>636</v>
      </c>
      <c r="E44" s="6" t="s">
        <v>71</v>
      </c>
      <c r="F44" s="8">
        <v>29.64</v>
      </c>
      <c r="G44" s="11"/>
      <c r="H44" s="10">
        <f>ROUND((G44*F44),2)</f>
        <v>0</v>
      </c>
      <c r="O44">
        <f>rekapitulace!H8</f>
        <v>21</v>
      </c>
      <c r="P44">
        <f>ROUND(O44/100*H44,2)</f>
        <v>0</v>
      </c>
    </row>
    <row r="45" spans="1:16" ht="12.75" customHeight="1">
      <c r="A45" s="12"/>
      <c r="B45" s="12"/>
      <c r="C45" s="12" t="s">
        <v>40</v>
      </c>
      <c r="D45" s="12" t="s">
        <v>251</v>
      </c>
      <c r="E45" s="12"/>
      <c r="F45" s="12"/>
      <c r="G45" s="12"/>
      <c r="H45" s="12">
        <f>SUM(H40:H44)</f>
        <v>0</v>
      </c>
      <c r="P45">
        <f>SUM(P40:P44)</f>
        <v>0</v>
      </c>
    </row>
    <row r="47" spans="1:8" ht="12.75" customHeight="1">
      <c r="A47" s="7"/>
      <c r="B47" s="7"/>
      <c r="C47" s="7" t="s">
        <v>253</v>
      </c>
      <c r="D47" s="7" t="s">
        <v>252</v>
      </c>
      <c r="E47" s="7"/>
      <c r="F47" s="9"/>
      <c r="G47" s="7"/>
      <c r="H47" s="9"/>
    </row>
    <row r="48" spans="1:16" ht="25.5">
      <c r="A48" s="6">
        <v>19</v>
      </c>
      <c r="B48" s="6" t="s">
        <v>637</v>
      </c>
      <c r="C48" s="6" t="s">
        <v>44</v>
      </c>
      <c r="D48" s="6" t="s">
        <v>638</v>
      </c>
      <c r="E48" s="6" t="s">
        <v>71</v>
      </c>
      <c r="F48" s="8">
        <v>2.4</v>
      </c>
      <c r="G48" s="11"/>
      <c r="H48" s="10">
        <f>ROUND((G48*F48),2)</f>
        <v>0</v>
      </c>
      <c r="O48">
        <f>rekapitulace!H8</f>
        <v>21</v>
      </c>
      <c r="P48">
        <f>ROUND(O48/100*H48,2)</f>
        <v>0</v>
      </c>
    </row>
    <row r="49" spans="1:16" ht="12.75" customHeight="1">
      <c r="A49" s="12"/>
      <c r="B49" s="12"/>
      <c r="C49" s="12" t="s">
        <v>253</v>
      </c>
      <c r="D49" s="12" t="s">
        <v>252</v>
      </c>
      <c r="E49" s="12"/>
      <c r="F49" s="12"/>
      <c r="G49" s="12"/>
      <c r="H49" s="12">
        <f>SUM(H48:H48)</f>
        <v>0</v>
      </c>
      <c r="P49">
        <f>SUM(P48:P48)</f>
        <v>0</v>
      </c>
    </row>
    <row r="51" spans="1:16" ht="12.75" customHeight="1">
      <c r="A51" s="12"/>
      <c r="B51" s="12"/>
      <c r="C51" s="12"/>
      <c r="D51" s="12" t="s">
        <v>60</v>
      </c>
      <c r="E51" s="12"/>
      <c r="F51" s="12"/>
      <c r="G51" s="12"/>
      <c r="H51" s="12">
        <f>+H15+H28+H37+H45+H49</f>
        <v>0</v>
      </c>
      <c r="P51">
        <f>+P15+P28+P37+P45+P49</f>
        <v>0</v>
      </c>
    </row>
    <row r="53" spans="1:8" ht="12.75" customHeight="1">
      <c r="A53" s="7" t="s">
        <v>61</v>
      </c>
      <c r="B53" s="7"/>
      <c r="C53" s="7"/>
      <c r="D53" s="7"/>
      <c r="E53" s="7"/>
      <c r="F53" s="7"/>
      <c r="G53" s="7"/>
      <c r="H53" s="7"/>
    </row>
    <row r="54" spans="1:8" ht="12.75" customHeight="1">
      <c r="A54" s="7"/>
      <c r="B54" s="7"/>
      <c r="C54" s="7"/>
      <c r="D54" s="7" t="s">
        <v>62</v>
      </c>
      <c r="E54" s="7"/>
      <c r="F54" s="7"/>
      <c r="G54" s="7"/>
      <c r="H54" s="7"/>
    </row>
    <row r="55" spans="1:16" ht="12.75" customHeight="1">
      <c r="A55" s="12"/>
      <c r="B55" s="12"/>
      <c r="C55" s="12"/>
      <c r="D55" s="12" t="s">
        <v>63</v>
      </c>
      <c r="E55" s="12"/>
      <c r="F55" s="12"/>
      <c r="G55" s="12"/>
      <c r="H55" s="12">
        <v>0</v>
      </c>
      <c r="P55">
        <v>0</v>
      </c>
    </row>
    <row r="56" spans="1:8" ht="12.75" customHeight="1">
      <c r="A56" s="12"/>
      <c r="B56" s="12"/>
      <c r="C56" s="12"/>
      <c r="D56" s="12" t="s">
        <v>64</v>
      </c>
      <c r="E56" s="12"/>
      <c r="F56" s="12"/>
      <c r="G56" s="12"/>
      <c r="H56" s="12"/>
    </row>
    <row r="57" spans="1:16" ht="12.75" customHeight="1">
      <c r="A57" s="12"/>
      <c r="B57" s="12"/>
      <c r="C57" s="12"/>
      <c r="D57" s="12" t="s">
        <v>65</v>
      </c>
      <c r="E57" s="12"/>
      <c r="F57" s="12"/>
      <c r="G57" s="12"/>
      <c r="H57" s="12">
        <v>0</v>
      </c>
      <c r="P57">
        <v>0</v>
      </c>
    </row>
    <row r="58" spans="1:16" ht="12.75" customHeight="1">
      <c r="A58" s="12"/>
      <c r="B58" s="12"/>
      <c r="C58" s="12"/>
      <c r="D58" s="12" t="s">
        <v>66</v>
      </c>
      <c r="E58" s="12"/>
      <c r="F58" s="12"/>
      <c r="G58" s="12"/>
      <c r="H58" s="12">
        <f>H55+H57</f>
        <v>0</v>
      </c>
      <c r="P58">
        <f>P55+P57</f>
        <v>0</v>
      </c>
    </row>
    <row r="60" spans="1:16" ht="12.75" customHeight="1">
      <c r="A60" s="12"/>
      <c r="B60" s="12"/>
      <c r="C60" s="12"/>
      <c r="D60" s="12" t="s">
        <v>66</v>
      </c>
      <c r="E60" s="12"/>
      <c r="F60" s="12"/>
      <c r="G60" s="12"/>
      <c r="H60" s="12">
        <f>H51+H58</f>
        <v>0</v>
      </c>
      <c r="P60">
        <f>P51+P58</f>
        <v>0</v>
      </c>
    </row>
  </sheetData>
  <sheetProtection sheet="1" objects="1" scenarios="1"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fitToHeight="0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Sabina Kolocová</dc:creator>
  <cp:keywords/>
  <dc:description/>
  <cp:lastModifiedBy>sabina.kolocova</cp:lastModifiedBy>
  <cp:lastPrinted>2019-02-19T09:52:04Z</cp:lastPrinted>
  <dcterms:created xsi:type="dcterms:W3CDTF">2018-12-21T11:24:21Z</dcterms:created>
  <dcterms:modified xsi:type="dcterms:W3CDTF">2019-02-19T09:52:09Z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