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365" windowHeight="937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<sst xmlns="http://schemas.openxmlformats.org/spreadsheetml/2006/main" count="63" uniqueCount="48">
  <si>
    <t xml:space="preserve">Specifikace položky </t>
  </si>
  <si>
    <t>ČP</t>
  </si>
  <si>
    <t>MJ</t>
  </si>
  <si>
    <t>Cena celkem</t>
  </si>
  <si>
    <t>Počet/MJ</t>
  </si>
  <si>
    <t>Cena/MJ</t>
  </si>
  <si>
    <t>Ostatní práce</t>
  </si>
  <si>
    <t>%</t>
  </si>
  <si>
    <t>CENA CELKEM BEZ DPH</t>
  </si>
  <si>
    <t>CENA CELKEM S DPH</t>
  </si>
  <si>
    <t>t</t>
  </si>
  <si>
    <t>m3</t>
  </si>
  <si>
    <t>m2</t>
  </si>
  <si>
    <t>Zařízení staveniště</t>
  </si>
  <si>
    <t>DPH 15%</t>
  </si>
  <si>
    <t xml:space="preserve">Vnitrostaveništní doprava suti a vybouraných hmot pro budovy v do 12 m </t>
  </si>
  <si>
    <t>Odvoz a uskladnění zeminy na skládku - kontejner 3 m3, vč. nakládky</t>
  </si>
  <si>
    <t>S6</t>
  </si>
  <si>
    <t>Zemní práce</t>
  </si>
  <si>
    <t>Komunikace</t>
  </si>
  <si>
    <t>bm</t>
  </si>
  <si>
    <t>ks</t>
  </si>
  <si>
    <t xml:space="preserve">Výkop pro skladbu komunikace </t>
  </si>
  <si>
    <t>Vybourání stávající živičné komunikace do tl. 5cm</t>
  </si>
  <si>
    <t>Odvoz suti na skládku a vybouraných hmot nebo meziskládku do 10ti km se složením</t>
  </si>
  <si>
    <t>Siniční komunikace, obalová asfaltová směs (kompletní skladba včetně všech souvrství a obrubníků) - 
Podklad z kameniva hrubého drceného velikosti 32-63 mm s výplňovým kamenivem (vibrovaný štěrk), s rozprostřením, vlhčením a zhutněním tl. 20 cm, podklad ze štěrkodrti s rozprostřením a zhutněním tl. 20 cm, kryt z kameniva obaleného asfaltem s rozprostřením a zhutněním tl. 10 cm, zřízení zemních krajnic z horniny jakékoliv třídy, se zhutněním. Bez zemních prací. Skladba: podklad z hrubého kameniva 20 cm podklad ze štěrkodrti 20 cm obalované kamenivo 10 cm celkem 50 cm</t>
  </si>
  <si>
    <t>kg</t>
  </si>
  <si>
    <t>Frézování drážky pro osazení spon helikální výztuže - odhad</t>
  </si>
  <si>
    <t>Kladno, Poskytovatel sociálních služeb - Zahrada, Heleny Malířové 1802, 272 01 Kladno</t>
  </si>
  <si>
    <t>vypracoval 28.06.2018</t>
  </si>
  <si>
    <t>Výkaz výměr</t>
  </si>
  <si>
    <t>kpl</t>
  </si>
  <si>
    <t>Vyčištění degradovaného spárování zdiva</t>
  </si>
  <si>
    <t>Epoxidová penetrace</t>
  </si>
  <si>
    <t>Dodávka nového litinového poklopu včetně montáže 600x600mm</t>
  </si>
  <si>
    <t>Vnitrostaveništní přesun hmot</t>
  </si>
  <si>
    <t>Mimostaveništní přesun hmot</t>
  </si>
  <si>
    <t>Inženýring stavby</t>
  </si>
  <si>
    <t>Frézování drážky pro osazení dodatečné vodorovné výztuže</t>
  </si>
  <si>
    <t>Sešívací helikální výztuž R8 - sešívání zdiva</t>
  </si>
  <si>
    <t>Oprava šachtice</t>
  </si>
  <si>
    <t>Vyčerpání šachtice a ekologická likvidace</t>
  </si>
  <si>
    <t>Vyčištění dna šachtice od zbytkovéh sedimentu</t>
  </si>
  <si>
    <t>Omytí povrchu šachtice</t>
  </si>
  <si>
    <t>Statické zajištění stropu šachtice, kotvy HIT V M10</t>
  </si>
  <si>
    <t xml:space="preserve"> Kompletní kce zastřešení šachtice z  ŽB z betonu C 25/30 vodostavebního 
bednění a odbednění</t>
  </si>
  <si>
    <t>Armovací výztuž ŽB stropu šachtice</t>
  </si>
  <si>
    <t>Oprava stěn šachtice vodostavebním betonem do tl. 10mm do 60% Plášť studny z betonu vodostavebního C25/30  
XF1 odolnost proti střídavému působení mrazu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</si>
</sst>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sz val="14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1" xfId="0" applyFont="1" applyBorder="1"/>
    <xf numFmtId="4" fontId="3" fillId="0" borderId="1" xfId="0" applyNumberFormat="1" applyFont="1" applyBorder="1"/>
    <xf numFmtId="0" fontId="2" fillId="2" borderId="0" xfId="0" applyFont="1" applyFill="1"/>
    <xf numFmtId="4" fontId="2" fillId="2" borderId="0" xfId="0" applyNumberFormat="1" applyFont="1" applyFill="1"/>
    <xf numFmtId="4" fontId="5" fillId="0" borderId="0" xfId="0" applyNumberFormat="1" applyFont="1"/>
    <xf numFmtId="0" fontId="0" fillId="0" borderId="0" xfId="0" applyAlignment="1">
      <alignment wrapText="1"/>
    </xf>
    <xf numFmtId="4" fontId="0" fillId="3" borderId="0" xfId="0" applyNumberFormat="1" applyFill="1" applyProtection="1">
      <protection locked="0"/>
    </xf>
    <xf numFmtId="4" fontId="0" fillId="0" borderId="0" xfId="0" applyNumberFormat="1" applyProtection="1">
      <protection locked="0"/>
    </xf>
    <xf numFmtId="4" fontId="2" fillId="2" borderId="0" xfId="0" applyNumberFormat="1" applyFont="1" applyFill="1" applyProtection="1">
      <protection locked="0"/>
    </xf>
    <xf numFmtId="4" fontId="2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1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</xdr:col>
      <xdr:colOff>3343275</xdr:colOff>
      <xdr:row>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47650" y="219075"/>
          <a:ext cx="3343275" cy="1609725"/>
        </a:xfrm>
        <a:prstGeom prst="rect">
          <a:avLst/>
        </a:prstGeom>
        <a:noFill/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cs-CZ" sz="14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7"/>
  <sheetViews>
    <sheetView tabSelected="1" zoomScale="80" zoomScaleNormal="80" zoomScaleSheetLayoutView="100" workbookViewId="0" topLeftCell="A1">
      <selection activeCell="D10" sqref="D10"/>
    </sheetView>
  </sheetViews>
  <sheetFormatPr defaultColWidth="9.140625" defaultRowHeight="15"/>
  <cols>
    <col min="1" max="1" width="3.7109375" style="0" customWidth="1"/>
    <col min="2" max="2" width="107.00390625" style="0" customWidth="1"/>
    <col min="3" max="3" width="6.00390625" style="0" customWidth="1"/>
    <col min="4" max="4" width="9.140625" style="2" customWidth="1"/>
    <col min="5" max="5" width="15.00390625" style="2" customWidth="1"/>
    <col min="6" max="6" width="16.28125" style="2" customWidth="1"/>
  </cols>
  <sheetData>
    <row r="2" ht="129" customHeight="1"/>
    <row r="3" ht="15"/>
    <row r="4" spans="2:6" s="6" customFormat="1" ht="21">
      <c r="B4" s="7" t="s">
        <v>30</v>
      </c>
      <c r="D4" s="8"/>
      <c r="E4" s="8"/>
      <c r="F4" s="8"/>
    </row>
    <row r="5" spans="2:6" s="6" customFormat="1" ht="21">
      <c r="B5" s="7" t="s">
        <v>28</v>
      </c>
      <c r="C5" s="7"/>
      <c r="D5" s="8"/>
      <c r="E5" s="8"/>
      <c r="F5" s="8"/>
    </row>
    <row r="7" spans="1:6" ht="15">
      <c r="A7" s="1" t="s">
        <v>1</v>
      </c>
      <c r="B7" s="1" t="s">
        <v>0</v>
      </c>
      <c r="C7" s="1" t="s">
        <v>2</v>
      </c>
      <c r="D7" s="3" t="s">
        <v>4</v>
      </c>
      <c r="E7" s="9" t="s">
        <v>5</v>
      </c>
      <c r="F7" s="9" t="s">
        <v>3</v>
      </c>
    </row>
    <row r="8" spans="1:6" ht="15">
      <c r="A8" s="1"/>
      <c r="B8" s="1"/>
      <c r="C8" s="1"/>
      <c r="D8" s="3"/>
      <c r="E8" s="9"/>
      <c r="F8" s="9"/>
    </row>
    <row r="9" spans="1:6" ht="15">
      <c r="A9" s="12"/>
      <c r="B9" s="12" t="s">
        <v>18</v>
      </c>
      <c r="C9" s="12"/>
      <c r="D9" s="13"/>
      <c r="E9" s="13"/>
      <c r="F9" s="13">
        <f>SUM(F10:F14)</f>
        <v>0</v>
      </c>
    </row>
    <row r="10" spans="2:6" ht="15">
      <c r="B10" t="s">
        <v>23</v>
      </c>
      <c r="C10" t="s">
        <v>12</v>
      </c>
      <c r="D10" s="2">
        <v>241.9</v>
      </c>
      <c r="E10" s="16"/>
      <c r="F10" s="17">
        <f aca="true" t="shared" si="0" ref="F10:F13">D10*E10</f>
        <v>0</v>
      </c>
    </row>
    <row r="11" spans="2:6" ht="15">
      <c r="B11" t="s">
        <v>22</v>
      </c>
      <c r="C11" t="s">
        <v>11</v>
      </c>
      <c r="D11" s="2">
        <f>D10/2</f>
        <v>120.95</v>
      </c>
      <c r="E11" s="16"/>
      <c r="F11" s="17">
        <f t="shared" si="0"/>
        <v>0</v>
      </c>
    </row>
    <row r="12" spans="2:6" ht="15">
      <c r="B12" t="s">
        <v>15</v>
      </c>
      <c r="C12" t="s">
        <v>10</v>
      </c>
      <c r="D12" s="2">
        <v>65.1</v>
      </c>
      <c r="E12" s="16"/>
      <c r="F12" s="17">
        <f t="shared" si="0"/>
        <v>0</v>
      </c>
    </row>
    <row r="13" spans="2:6" ht="15">
      <c r="B13" t="s">
        <v>24</v>
      </c>
      <c r="C13" t="s">
        <v>10</v>
      </c>
      <c r="D13" s="2">
        <f>+D12</f>
        <v>65.1</v>
      </c>
      <c r="E13" s="16"/>
      <c r="F13" s="17">
        <f t="shared" si="0"/>
        <v>0</v>
      </c>
    </row>
    <row r="14" spans="2:6" ht="15">
      <c r="B14" t="s">
        <v>16</v>
      </c>
      <c r="C14" t="s">
        <v>11</v>
      </c>
      <c r="D14" s="2">
        <f>D11*1.9</f>
        <v>229.805</v>
      </c>
      <c r="E14" s="16"/>
      <c r="F14" s="17">
        <f>D14*E14</f>
        <v>0</v>
      </c>
    </row>
    <row r="15" spans="5:6" ht="15">
      <c r="E15" s="17"/>
      <c r="F15" s="17"/>
    </row>
    <row r="16" spans="1:6" ht="15">
      <c r="A16" s="12"/>
      <c r="B16" s="12" t="s">
        <v>19</v>
      </c>
      <c r="C16" s="12"/>
      <c r="D16" s="13"/>
      <c r="E16" s="18"/>
      <c r="F16" s="18">
        <f>SUM(F17:F17)</f>
        <v>0</v>
      </c>
    </row>
    <row r="17" spans="2:6" ht="90">
      <c r="B17" s="15" t="s">
        <v>25</v>
      </c>
      <c r="C17" t="s">
        <v>12</v>
      </c>
      <c r="D17" s="2">
        <v>241.9</v>
      </c>
      <c r="E17" s="16"/>
      <c r="F17" s="17">
        <f>+E17*D17</f>
        <v>0</v>
      </c>
    </row>
    <row r="18" spans="5:6" ht="15">
      <c r="E18" s="17"/>
      <c r="F18" s="17"/>
    </row>
    <row r="19" spans="1:6" ht="15">
      <c r="A19" s="12"/>
      <c r="B19" s="12" t="s">
        <v>40</v>
      </c>
      <c r="C19" s="12"/>
      <c r="D19" s="13"/>
      <c r="E19" s="18"/>
      <c r="F19" s="18">
        <f>SUM(F20:F32)</f>
        <v>0</v>
      </c>
    </row>
    <row r="20" spans="2:6" ht="15">
      <c r="B20" t="s">
        <v>41</v>
      </c>
      <c r="C20" t="s">
        <v>11</v>
      </c>
      <c r="D20" s="2">
        <v>55</v>
      </c>
      <c r="E20" s="16"/>
      <c r="F20" s="17">
        <f>+E20*D20</f>
        <v>0</v>
      </c>
    </row>
    <row r="21" spans="2:6" ht="15">
      <c r="B21" t="s">
        <v>42</v>
      </c>
      <c r="C21" t="s">
        <v>31</v>
      </c>
      <c r="D21" s="2">
        <v>1</v>
      </c>
      <c r="E21" s="16"/>
      <c r="F21" s="17">
        <f aca="true" t="shared" si="1" ref="F21:F32">+E21*D21</f>
        <v>0</v>
      </c>
    </row>
    <row r="22" spans="2:6" ht="15">
      <c r="B22" t="s">
        <v>43</v>
      </c>
      <c r="C22" t="s">
        <v>12</v>
      </c>
      <c r="D22" s="2">
        <v>75.4</v>
      </c>
      <c r="E22" s="16"/>
      <c r="F22" s="17">
        <f t="shared" si="1"/>
        <v>0</v>
      </c>
    </row>
    <row r="23" spans="2:6" ht="15">
      <c r="B23" t="s">
        <v>33</v>
      </c>
      <c r="C23" t="s">
        <v>12</v>
      </c>
      <c r="D23" s="2">
        <v>12</v>
      </c>
      <c r="E23" s="16"/>
      <c r="F23" s="17">
        <f t="shared" si="1"/>
        <v>0</v>
      </c>
    </row>
    <row r="24" spans="2:6" ht="15">
      <c r="B24" t="s">
        <v>32</v>
      </c>
      <c r="C24" t="s">
        <v>12</v>
      </c>
      <c r="D24" s="2">
        <f>D22</f>
        <v>75.4</v>
      </c>
      <c r="E24" s="16"/>
      <c r="F24" s="17">
        <f t="shared" si="1"/>
        <v>0</v>
      </c>
    </row>
    <row r="25" spans="2:6" ht="15">
      <c r="B25" t="s">
        <v>38</v>
      </c>
      <c r="C25" t="s">
        <v>20</v>
      </c>
      <c r="D25" s="2">
        <v>55</v>
      </c>
      <c r="E25" s="16"/>
      <c r="F25" s="17">
        <f t="shared" si="1"/>
        <v>0</v>
      </c>
    </row>
    <row r="26" spans="2:6" ht="15">
      <c r="B26" t="s">
        <v>27</v>
      </c>
      <c r="C26" t="s">
        <v>20</v>
      </c>
      <c r="D26" s="2">
        <f>D25</f>
        <v>55</v>
      </c>
      <c r="E26" s="16"/>
      <c r="F26" s="17">
        <f t="shared" si="1"/>
        <v>0</v>
      </c>
    </row>
    <row r="27" spans="2:6" ht="15">
      <c r="B27" t="s">
        <v>39</v>
      </c>
      <c r="C27" t="s">
        <v>26</v>
      </c>
      <c r="D27" s="2">
        <v>250</v>
      </c>
      <c r="E27" s="16"/>
      <c r="F27" s="17">
        <f t="shared" si="1"/>
        <v>0</v>
      </c>
    </row>
    <row r="28" spans="2:6" ht="15">
      <c r="B28" t="s">
        <v>44</v>
      </c>
      <c r="C28" t="s">
        <v>21</v>
      </c>
      <c r="D28" s="2">
        <v>128</v>
      </c>
      <c r="E28" s="16"/>
      <c r="F28" s="17">
        <f t="shared" si="1"/>
        <v>0</v>
      </c>
    </row>
    <row r="29" spans="2:6" ht="30">
      <c r="B29" s="15" t="s">
        <v>45</v>
      </c>
      <c r="C29" t="s">
        <v>11</v>
      </c>
      <c r="D29" s="2">
        <v>11.2</v>
      </c>
      <c r="E29" s="16"/>
      <c r="F29" s="17">
        <f t="shared" si="1"/>
        <v>0</v>
      </c>
    </row>
    <row r="30" spans="2:6" ht="15">
      <c r="B30" s="15" t="s">
        <v>34</v>
      </c>
      <c r="C30" t="s">
        <v>21</v>
      </c>
      <c r="D30" s="2">
        <v>1</v>
      </c>
      <c r="E30" s="16"/>
      <c r="F30" s="17">
        <f t="shared" si="1"/>
        <v>0</v>
      </c>
    </row>
    <row r="31" spans="2:6" ht="15">
      <c r="B31" t="s">
        <v>46</v>
      </c>
      <c r="C31" t="s">
        <v>10</v>
      </c>
      <c r="D31" s="2">
        <v>1.95</v>
      </c>
      <c r="E31" s="16"/>
      <c r="F31" s="17">
        <f t="shared" si="1"/>
        <v>0</v>
      </c>
    </row>
    <row r="32" spans="2:6" ht="30">
      <c r="B32" s="15" t="s">
        <v>47</v>
      </c>
      <c r="C32" t="s">
        <v>12</v>
      </c>
      <c r="D32" s="2">
        <v>75.4</v>
      </c>
      <c r="E32" s="16"/>
      <c r="F32" s="17">
        <f t="shared" si="1"/>
        <v>0</v>
      </c>
    </row>
    <row r="33" spans="5:6" ht="15">
      <c r="E33" s="17"/>
      <c r="F33" s="17"/>
    </row>
    <row r="34" spans="1:6" ht="15">
      <c r="A34" s="12" t="s">
        <v>17</v>
      </c>
      <c r="B34" s="12" t="s">
        <v>6</v>
      </c>
      <c r="C34" s="12"/>
      <c r="D34" s="13"/>
      <c r="E34" s="18"/>
      <c r="F34" s="18">
        <f>SUM(F35:F38)</f>
        <v>0</v>
      </c>
    </row>
    <row r="35" spans="2:6" ht="15">
      <c r="B35" t="s">
        <v>35</v>
      </c>
      <c r="C35" t="s">
        <v>7</v>
      </c>
      <c r="D35" s="16"/>
      <c r="E35" s="17"/>
      <c r="F35" s="17">
        <f>E35*D35/100</f>
        <v>0</v>
      </c>
    </row>
    <row r="36" spans="2:6" ht="15">
      <c r="B36" t="s">
        <v>36</v>
      </c>
      <c r="C36" t="s">
        <v>7</v>
      </c>
      <c r="D36" s="16"/>
      <c r="E36" s="17"/>
      <c r="F36" s="17">
        <f>E36*D36/100</f>
        <v>0</v>
      </c>
    </row>
    <row r="37" spans="2:6" ht="15">
      <c r="B37" t="s">
        <v>13</v>
      </c>
      <c r="C37" t="s">
        <v>7</v>
      </c>
      <c r="D37" s="16"/>
      <c r="E37" s="17"/>
      <c r="F37" s="17">
        <f>E37*D37/100</f>
        <v>0</v>
      </c>
    </row>
    <row r="38" spans="2:6" ht="15">
      <c r="B38" t="s">
        <v>37</v>
      </c>
      <c r="C38" t="s">
        <v>7</v>
      </c>
      <c r="D38" s="16"/>
      <c r="E38" s="17"/>
      <c r="F38" s="17">
        <f>E38*D38/100</f>
        <v>0</v>
      </c>
    </row>
    <row r="39" spans="5:6" ht="15">
      <c r="E39" s="17"/>
      <c r="F39" s="19"/>
    </row>
    <row r="40" spans="2:6" ht="18.75">
      <c r="B40" s="4" t="s">
        <v>8</v>
      </c>
      <c r="C40" s="4"/>
      <c r="D40" s="5"/>
      <c r="E40" s="20"/>
      <c r="F40" s="20">
        <f>+E35+F34</f>
        <v>0</v>
      </c>
    </row>
    <row r="41" spans="2:6" ht="19.5" thickBot="1">
      <c r="B41" s="10" t="s">
        <v>14</v>
      </c>
      <c r="C41" s="10"/>
      <c r="D41" s="11"/>
      <c r="E41" s="21"/>
      <c r="F41" s="21">
        <f>+F40*0.15</f>
        <v>0</v>
      </c>
    </row>
    <row r="42" spans="2:6" ht="18.75">
      <c r="B42" s="4" t="s">
        <v>9</v>
      </c>
      <c r="C42" s="4"/>
      <c r="D42" s="5"/>
      <c r="E42" s="20"/>
      <c r="F42" s="20">
        <f>+F41+F40</f>
        <v>0</v>
      </c>
    </row>
    <row r="43" spans="5:6" ht="15">
      <c r="E43" s="17"/>
      <c r="F43" s="17"/>
    </row>
    <row r="44" spans="5:6" ht="15">
      <c r="E44" s="17"/>
      <c r="F44" s="17"/>
    </row>
    <row r="45" spans="5:6" ht="15">
      <c r="E45" s="17"/>
      <c r="F45" s="17"/>
    </row>
    <row r="46" spans="2:6" ht="15">
      <c r="B46" s="2" t="s">
        <v>29</v>
      </c>
      <c r="E46" s="17"/>
      <c r="F46" s="17"/>
    </row>
    <row r="47" ht="21">
      <c r="D47" s="14"/>
    </row>
  </sheetData>
  <sheetProtection algorithmName="SHA-512" hashValue="nzMRXgprh4qiHV0ZVrtsGiXub+TgzhQfQtsbkBz9ETMxt4XO7kvS9wbmnn+ECIlXoc8hKYGpruyOe1megKQ1Wg==" saltValue="U5VlsgW8X0Yu417Ai0o2D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Eva Bartošová</cp:lastModifiedBy>
  <cp:lastPrinted>2014-10-23T15:42:54Z</cp:lastPrinted>
  <dcterms:created xsi:type="dcterms:W3CDTF">2011-02-24T16:11:05Z</dcterms:created>
  <dcterms:modified xsi:type="dcterms:W3CDTF">2018-12-04T12:41:04Z</dcterms:modified>
  <cp:category/>
  <cp:version/>
  <cp:contentType/>
  <cp:contentStatus/>
</cp:coreProperties>
</file>