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_Akce\24_017-A_III0082_Kozomín_průtah\03_Doprava\04_Soupis_prací\20250929_SP_r00_cistopis_PDPS\"/>
    </mc:Choice>
  </mc:AlternateContent>
  <bookViews>
    <workbookView xWindow="0" yWindow="0" windowWidth="0" windowHeight="0"/>
  </bookViews>
  <sheets>
    <sheet name="Rekapitulace" sheetId="7" r:id="rId1"/>
    <sheet name="SO 000" sheetId="2" r:id="rId2"/>
    <sheet name="SO 101.1" sheetId="3" r:id="rId3"/>
    <sheet name="SO 101" sheetId="4" r:id="rId4"/>
    <sheet name="SO 134" sheetId="5" r:id="rId5"/>
    <sheet name="SO 185" sheetId="6" r:id="rId6"/>
  </sheets>
  <calcPr/>
</workbook>
</file>

<file path=xl/calcChain.xml><?xml version="1.0" encoding="utf-8"?>
<calcChain xmlns="http://schemas.openxmlformats.org/spreadsheetml/2006/main">
  <c i="7" l="1" r="E14"/>
  <c r="D14"/>
  <c r="C14"/>
  <c r="E13"/>
  <c r="D13"/>
  <c r="C13"/>
  <c r="E12"/>
  <c r="D12"/>
  <c r="C12"/>
  <c r="E11"/>
  <c r="D11"/>
  <c r="C11"/>
  <c r="E10"/>
  <c r="D10"/>
  <c r="C10"/>
  <c r="C7"/>
  <c r="C6"/>
  <c i="6" r="I3"/>
  <c r="I8"/>
  <c r="O9"/>
  <c r="I9"/>
  <c i="5" r="I3"/>
  <c r="I59"/>
  <c r="O68"/>
  <c r="I68"/>
  <c r="O64"/>
  <c r="I64"/>
  <c r="O60"/>
  <c r="I60"/>
  <c r="I34"/>
  <c r="O55"/>
  <c r="I55"/>
  <c r="O51"/>
  <c r="I51"/>
  <c r="O47"/>
  <c r="I47"/>
  <c r="O43"/>
  <c r="I43"/>
  <c r="O39"/>
  <c r="I39"/>
  <c r="O35"/>
  <c r="I35"/>
  <c r="I17"/>
  <c r="O30"/>
  <c r="I30"/>
  <c r="O26"/>
  <c r="I26"/>
  <c r="O22"/>
  <c r="I22"/>
  <c r="O18"/>
  <c r="I18"/>
  <c r="I8"/>
  <c r="O13"/>
  <c r="I13"/>
  <c r="O9"/>
  <c r="I9"/>
  <c i="4" r="I3"/>
  <c r="I238"/>
  <c r="O303"/>
  <c r="I303"/>
  <c r="O299"/>
  <c r="I299"/>
  <c r="O295"/>
  <c r="I295"/>
  <c r="O291"/>
  <c r="I291"/>
  <c r="O287"/>
  <c r="I287"/>
  <c r="O283"/>
  <c r="I283"/>
  <c r="O279"/>
  <c r="I279"/>
  <c r="O275"/>
  <c r="I275"/>
  <c r="O271"/>
  <c r="I271"/>
  <c r="O267"/>
  <c r="I267"/>
  <c r="O263"/>
  <c r="I263"/>
  <c r="O259"/>
  <c r="I259"/>
  <c r="O255"/>
  <c r="I255"/>
  <c r="O251"/>
  <c r="I251"/>
  <c r="O247"/>
  <c r="I247"/>
  <c r="O243"/>
  <c r="I243"/>
  <c r="O239"/>
  <c r="I239"/>
  <c r="I193"/>
  <c r="O234"/>
  <c r="I234"/>
  <c r="O230"/>
  <c r="I230"/>
  <c r="O226"/>
  <c r="I226"/>
  <c r="O222"/>
  <c r="I222"/>
  <c r="O218"/>
  <c r="I218"/>
  <c r="O214"/>
  <c r="I214"/>
  <c r="O210"/>
  <c r="I210"/>
  <c r="O206"/>
  <c r="I206"/>
  <c r="O202"/>
  <c r="I202"/>
  <c r="O198"/>
  <c r="I198"/>
  <c r="O194"/>
  <c r="I194"/>
  <c r="I144"/>
  <c r="O189"/>
  <c r="I189"/>
  <c r="O185"/>
  <c r="I185"/>
  <c r="O181"/>
  <c r="I181"/>
  <c r="O177"/>
  <c r="I177"/>
  <c r="O173"/>
  <c r="I173"/>
  <c r="O169"/>
  <c r="I169"/>
  <c r="O165"/>
  <c r="I165"/>
  <c r="O161"/>
  <c r="I161"/>
  <c r="O157"/>
  <c r="I157"/>
  <c r="O153"/>
  <c r="I153"/>
  <c r="O149"/>
  <c r="I149"/>
  <c r="O145"/>
  <c r="I145"/>
  <c r="I131"/>
  <c r="O140"/>
  <c r="I140"/>
  <c r="O136"/>
  <c r="I136"/>
  <c r="O132"/>
  <c r="I132"/>
  <c r="I122"/>
  <c r="O127"/>
  <c r="I127"/>
  <c r="O123"/>
  <c r="I123"/>
  <c r="I21"/>
  <c r="O118"/>
  <c r="I118"/>
  <c r="O114"/>
  <c r="I114"/>
  <c r="O110"/>
  <c r="I110"/>
  <c r="O106"/>
  <c r="I106"/>
  <c r="O102"/>
  <c r="I102"/>
  <c r="O98"/>
  <c r="I98"/>
  <c r="O94"/>
  <c r="I94"/>
  <c r="O90"/>
  <c r="I90"/>
  <c r="O86"/>
  <c r="I86"/>
  <c r="O82"/>
  <c r="I82"/>
  <c r="O78"/>
  <c r="I78"/>
  <c r="O74"/>
  <c r="I74"/>
  <c r="O70"/>
  <c r="I70"/>
  <c r="O66"/>
  <c r="I66"/>
  <c r="O62"/>
  <c r="I62"/>
  <c r="O58"/>
  <c r="I58"/>
  <c r="O54"/>
  <c r="I54"/>
  <c r="O50"/>
  <c r="I50"/>
  <c r="O46"/>
  <c r="I46"/>
  <c r="O42"/>
  <c r="I42"/>
  <c r="O38"/>
  <c r="I38"/>
  <c r="O34"/>
  <c r="I34"/>
  <c r="O30"/>
  <c r="I30"/>
  <c r="O26"/>
  <c r="I26"/>
  <c r="O22"/>
  <c r="I22"/>
  <c r="I8"/>
  <c r="O17"/>
  <c r="I17"/>
  <c r="O13"/>
  <c r="I13"/>
  <c r="O9"/>
  <c r="I9"/>
  <c i="3" r="I3"/>
  <c r="I39"/>
  <c r="O44"/>
  <c r="I44"/>
  <c r="O40"/>
  <c r="I40"/>
  <c r="I26"/>
  <c r="O35"/>
  <c r="I35"/>
  <c r="O31"/>
  <c r="I31"/>
  <c r="O27"/>
  <c r="I27"/>
  <c r="I13"/>
  <c r="O22"/>
  <c r="I22"/>
  <c r="O18"/>
  <c r="I18"/>
  <c r="O14"/>
  <c r="I14"/>
  <c r="I8"/>
  <c r="O9"/>
  <c r="I9"/>
  <c i="2" r="I3"/>
  <c r="I8"/>
  <c r="O53"/>
  <c r="I53"/>
  <c r="O50"/>
  <c r="I50"/>
  <c r="O47"/>
  <c r="I47"/>
  <c r="O44"/>
  <c r="I44"/>
  <c r="O41"/>
  <c r="I41"/>
  <c r="O38"/>
  <c r="I38"/>
  <c r="O35"/>
  <c r="I35"/>
  <c r="O32"/>
  <c r="I32"/>
  <c r="O29"/>
  <c r="I29"/>
  <c r="O25"/>
  <c r="I25"/>
  <c r="O21"/>
  <c r="I21"/>
  <c r="O18"/>
  <c r="I18"/>
  <c r="O15"/>
  <c r="I15"/>
  <c r="O12"/>
  <c r="I12"/>
  <c r="O9"/>
  <c r="I9"/>
</calcChain>
</file>

<file path=xl/sharedStrings.xml><?xml version="1.0" encoding="utf-8"?>
<sst xmlns="http://schemas.openxmlformats.org/spreadsheetml/2006/main">
  <si>
    <t>EstiCon</t>
  </si>
  <si>
    <t xml:space="preserve">Firma: </t>
  </si>
  <si>
    <t>Rekapitulace ceny</t>
  </si>
  <si>
    <t>Stavba: III/0082 - Kozomín,prutah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</si>
  <si>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</si>
  <si>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</si>
  <si>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</si>
  <si>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</si>
  <si>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</si>
  <si>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</si>
  <si>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</si>
  <si>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000</t>
  </si>
  <si>
    <t>Všeobecné a ostatní náklady</t>
  </si>
  <si>
    <t>SO 101.1</t>
  </si>
  <si>
    <t>Propustek c.1 km 0,131</t>
  </si>
  <si>
    <t>SO 101</t>
  </si>
  <si>
    <t>Silnice III/0082 Kozomín</t>
  </si>
  <si>
    <t>SO 134</t>
  </si>
  <si>
    <t>Chodníky a nástupište HD</t>
  </si>
  <si>
    <t>SO 185</t>
  </si>
  <si>
    <t>Dopravne inženýrská opatrení (DIO)</t>
  </si>
  <si>
    <t>Soupis prací objektu</t>
  </si>
  <si>
    <t>S</t>
  </si>
  <si>
    <t>Stavba:</t>
  </si>
  <si>
    <t>III/0082</t>
  </si>
  <si>
    <t>Kozomín,prutah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</si>
  <si>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</si>
  <si>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</si>
  <si>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</si>
  <si>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</si>
  <si>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</si>
  <si>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</si>
  <si>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</si>
  <si>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</si>
  <si>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</si>
  <si>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</si>
  <si>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</si>
  <si>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</si>
  <si>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</si>
  <si>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</si>
  <si>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</si>
  <si>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</si>
  <si>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</si>
  <si>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02730</t>
  </si>
  <si>
    <t/>
  </si>
  <si>
    <t>POMOC PRÁCE ZRÍZ NEBO ZAJIŠT OCHRANU INŽENÝRSKÝCH SÍTÍ</t>
  </si>
  <si>
    <t>KPL</t>
  </si>
  <si>
    <t>OTSKP ~ 2025</t>
  </si>
  <si>
    <t>PP</t>
  </si>
  <si>
    <t>Zajištení inženýrských sítí behem realizace stavby dle požadavku správcu. Nutné vytycení všech podzemních sítí s protokolárním zápisem príslušných správcu. Presnou polohu podzemních vedení overit rucne kopanými sondami. Podzemní plynovod, sdelovací kabely, elektrické vedení vcetne vrchního vedení, vodovod, v trase prícné prechody. Prechody 
nutno ochránit. Zajištení stavby proti škodám na okolních pozemcích a objektech. 
Délka stavby 649 m
Pevná cena</t>
  </si>
  <si>
    <t>TS</t>
  </si>
  <si>
    <t>Položka zahrnuje:
- veškeré náklady spojené s ochranou inženýrských sítí
Položka nezahrnuje:
- x</t>
  </si>
  <si>
    <t>02821</t>
  </si>
  <si>
    <t>PRUZKUMNÉ PRÁCE ARCHEOLOGICKÉ NA POVRCHU</t>
  </si>
  <si>
    <t>Pruzkumné archeologické práce pred zacátkem stavby.
Délka stavby 649 m
Pevná cena</t>
  </si>
  <si>
    <t>Položka zahrnuje:
- veškeré náklady spojené s objednatelem požadovanými pracemi
Položka nezahrnuje:
- x</t>
  </si>
  <si>
    <t>02910</t>
  </si>
  <si>
    <t>OSTATNÍ POŽADAVKY - ZEMEMERICSKÁ MERENÍ</t>
  </si>
  <si>
    <t>Zamerení skutecného provedení stavby ke kolaudaci stavby. 
3x tiskem + 1x elektronicky
Délka stavby 649 m
Pevná cena</t>
  </si>
  <si>
    <t>Položka zahrnuje:
- veškeré náklady spojené s objednatelem požadovanými pracemi
Položka nezahrnuje:
- x
Zpusob stanovení:
- pro stanovení orientacní investorské ceny urcete jednotkovou cenu jako 1% odhadované ceny stavby</t>
  </si>
  <si>
    <t>02911</t>
  </si>
  <si>
    <t>1</t>
  </si>
  <si>
    <t>OSTATNÍ POŽADAVKY - GEODETICKÉ ZAMERENÍ</t>
  </si>
  <si>
    <t>Veškerá nutná zamerení k realizaci díla (napr. zamerení stavby pred výstavbou, vytycení stavby a obvodu stavenište apod.) a k uvedení stavby do užívání a predání dokonceného 
díla. Vytycení stavby, zrízení vytycovací síte stavby. 
3x tiskem, 1x elektronicky
Délka stavby 649 m
Pevná cena</t>
  </si>
  <si>
    <t>2</t>
  </si>
  <si>
    <t>Zamerení vrstev pro urcení kubatur sanací (dle zamerení prícných rezu v PD) a pro urcení kubatur konstrukcních vrstev a celkových plošných a délkových výmer.
Délka stavby 649m
Pevná cena</t>
  </si>
  <si>
    <t>VV</t>
  </si>
  <si>
    <t>1 = 1,000 [A]</t>
  </si>
  <si>
    <t>02940</t>
  </si>
  <si>
    <t>OSTATNÍ POŽADAVKY - VYPRACOVÁNÍ DOKUMENTACE</t>
  </si>
  <si>
    <t>PASPORT STÁVAJÍCÍHO STAVU_x000d_
_x000d_
Zajištení a zdokumentování stávajícího stavu zástavby a objektu, které mohou být dotceny stavbou pred zahájením, v prubehu a na konci stavebních prací._x000d_
_x000d_
 3x tiskem + 1x elektronicky
Délka stavby 649 m
Pevná cena</t>
  </si>
  <si>
    <t>Havarijní plán</t>
  </si>
  <si>
    <t>02943</t>
  </si>
  <si>
    <t>OSTATNÍ POŽADAVKY - VYPRACOVÁNÍ RDS</t>
  </si>
  <si>
    <t>Realizacní dokumentace stavby (4x tiskem + 1x elektronicky). Obsah dle smernice pro dokumentaci staveb PK, v souladu s PDPS. Reší podrobnosti pro kvalitní a bezpecné 
zhotovení stavby. Mimo jiné zahrnuje vypracování souradnicového a výškového pokrytí komunikace, zahuštení prícných rezu pro plynulé rešení, detaily oprav poruch dle TP 82 - Katalog poruch netuhých vozovek, aktualizace dopracování dopravního znacení. Vypracuje autorizovaná osoba. Odsouhlasí správce stavby.
Havarijní plán a protipovodnový plán (2x tiskem). 
Pro mosty také zpracování Plánu údržby mostu.
Zadavatel poskytne dokumentaci ve formátu *.pdf
Délka stavby 649m
Pevná cena</t>
  </si>
  <si>
    <t>02944</t>
  </si>
  <si>
    <t>OSTAT POŽADAVKY - DOKUMENTACE SKUTEC PROVEDENÍ V DIGIT FORME</t>
  </si>
  <si>
    <t>Dokumentace skutecného provedení stavby dle kap. 17 Smernice pro dokumentaci staveb pozemních komunikací (SDS PK) (8/2025). Výkresy a související písemnosti zhotovené stavby potrebné pro evidenci pozemní komunikace. Výkresy odchylek a zmen stavby oproti DSP, PDPS. Overení podpisem odpovedného zástupce zhotovitele a správce stavby. 
Soucástí je predání dokumentace v tištené podobe a predání v digitální podobe (rozsah a usporádání odpovídající podobe tištené) v uzavreném (PDF) a otevreném formátu (DWG, XLS, DOC, apod.).
4x tiskem + 1x elektronicky
Délka stavby 649m
Pevná cena</t>
  </si>
  <si>
    <t>02945</t>
  </si>
  <si>
    <t>OSTAT POŽADAVKY - GEOMETRICKÝ PLÁN</t>
  </si>
  <si>
    <t>Geometrický oddelovací plán pro majetkové vyporádání vlastnických vztahu. 
Vcetne odsouhlasení TDS a projednání a potvrzení katastrálním úradem. 
12x tiskem
Délka stavby 649 m
Pevná cena</t>
  </si>
  <si>
    <t xml:space="preserve">Položka zahrnuje:       
- prípravu podkladu, vyhotovení žádosti pro vklad na katastrální úrad
- polní práce spojené s vyhotovením geometrického plánu
- výpocetní a grafické kancelárské práce
- úrední overení výsledného elaborátu
- schválení návrhu vkladu do katastru nemovitostí príslušným katastrálním úradem
Položka nezahrnuje:
- x</t>
  </si>
  <si>
    <t>02946</t>
  </si>
  <si>
    <t>OSTAT POŽADAVKY - FOTODOKUMENTACE</t>
  </si>
  <si>
    <t>1x mesícne zpráva o prubehu výstavby doplnená o sadu barevných fotografií v tištené i elektronické podobe.
3x záverecná fotodokumentace v albu s popisem v tištené i elektronické podobe.
Délka stavby 649 m
Pevná cena</t>
  </si>
  <si>
    <t>Položka zahrnuje:
- fotodokumentaci zadavatelem požadovaného deje a konstrukcí v požadovaných casových intervalech
- zadavatelem specifikované výstupy (fotografie v papírovém a digitálním formátu) v požadovaném poctu
Položka nezahrnuje:
- x</t>
  </si>
  <si>
    <t>02960</t>
  </si>
  <si>
    <t>OSTATNÍ POŽADAVKY - ODBORNÝ DOZOR</t>
  </si>
  <si>
    <t>Kompletní práce související se zajištením BOZP na stavbe.</t>
  </si>
  <si>
    <t>02991</t>
  </si>
  <si>
    <t>OSTATNÍ POŽADAVKY - INFORMACNÍ TABULE</t>
  </si>
  <si>
    <t>KUS</t>
  </si>
  <si>
    <t>Náklady na zrízení informacních tabulí s údaji o stavbe s textem dle vzoru objednatele, vcetne kotvení. Po ukoncení stavby odstranení. 
2 kusy tabulí 
Pevná cena</t>
  </si>
  <si>
    <t>Položka zahrnuje:
- dodání a osazení informacních tabulí v predepsaném provedení a množství s obsahem predepsaným zadavatelem
- veškeré nosné a upevnovací konstrukce
- základové konstrukce vcetne nutných zemních prací
- demontáž a odvoz po skoncení platnosti
- prípadne nutné opravy poškozených cátí behem platnosti
Položka nezahrnuje:
- x</t>
  </si>
  <si>
    <t>03100</t>
  </si>
  <si>
    <t>ZARÍZENÍ STAVENIŠTE - ZRÍZENÍ, PROVOZ, DEMONTÁŽ</t>
  </si>
  <si>
    <t>Kompletní zarízení stavenište pro celou stavbu vcetne zajištení potrebných povolení a rozhodnutí.
Položka zahrnuje náklady spojené se staveništními komunikacemi, oplocením stavenište, vstupem a vjezdem na stavenište, staveništní prípojky vody, kanalizace, elektrické energie, zajištení dodávky elektrické energie, rozvody médií po stavbe vcetne vyvolaných preložek sítí a s tím spojených nákladu s odstávkou a zabezpecení stávajících IS proti poškození, kancelárské plochy pro potreby zhotovitele a zástupce investora, sociální zarízení, zajištení skladovacích ploch a prostor pro potreby stavby. Komplexní ostrahu a zabezpecení stavenište. Monitoring vlivu stavby na okolní prostredí (hluk, prašnost, doprava). Poplatky a náklady spojené se záborem verejného prostranství a s tím související dopravní znacení a zabezpecení pracovište. Poplatky a náklady za spotrebované energie, plyn a vodu atd. v dobe výstavby až do predání díla. Zajištení údržby verejných komunikací a komunikací pro peší v prubehu celé stavby, vcetne prípadné zimní údržby.</t>
  </si>
  <si>
    <t>Položka zahrnuje:
 objednatelem povolené náklady na porízení (event. pronájem), provozování, udržování a likvidaci zhotovitelova zarízení
Položka nezahrnuje:
- x</t>
  </si>
  <si>
    <t>03720</t>
  </si>
  <si>
    <t>POMOC PRÁCE ZAJIŠT NEBO ZRÍZ REGULACI A OCHRANU DOPRAVY</t>
  </si>
  <si>
    <t>Úhrnná cástka musí obsahovat veškeré náklady na docasné úpravy a regulaci dopravy (i peší) na staveništi a nezbytné znacení a opatrení vyplývající z požadavku BOZP na 
staveništi vc. provizorních lávek, nájezdu, apod. 
Trasy pro peší v souladu s vyhl. c. 146/2024 Sb., o požadavcích na výstavbu a CSN 73 4001, Prístupnost a bezbariérové užívání. 
Po dobu realizace stavby zajišten prístup k objektum pro požární techniku, policii, záchranné služby. 
Vcetne návrhu docasného dopravního znacení vc. jeho projednání s dotcenými orgány a organizacemi a získání stanovení DIO.
Délka stavby 649
Pevná cena</t>
  </si>
  <si>
    <t>Položka zahrnuje:
- objednatelem povolené náklady na požadovaná zarízení zhotovitele
Položka nezahrnuje:
- x</t>
  </si>
  <si>
    <t>015140</t>
  </si>
  <si>
    <t xml:space="preserve">POPLATKY ZA LIKVIDACI ODPADU NEKONTAMINOVANÝCH - 17 01 01  BETON Z DEMOLIC OBJEKTU, ZÁKLADU TV</t>
  </si>
  <si>
    <t>T</t>
  </si>
  <si>
    <t>dle pol. 11328 0,3*2,3 = 0,690 [A]_x000d_
dle pol. 96616 2*2,3 = 4,600 [B]_x000d_
Celkové množství = 5,290</t>
  </si>
  <si>
    <t>1. Položka obsahuje:
 – veškeré poplatky provozovateli skládky, recyklacní linky nebo jiného zarízení na zpracování nebo likvidaci odpadu související s prevzetím, uložením, zpracováním nebo likvidací odpadu
2. Položka neobsahuje:
 – náklady spojené s dopravou odpadu z místa stavby na místo prevzetí provozovatelem skládky, recyklacní linky nebo jiného zarízení na zpracování nebo likvidaci odpadu
3. Zpusob merení:
Tunou se rozumí hmotnost odpadu vytrídeného v souladu se zákonem c. 541/2020 Sb., o nakládání s odpady, v platném znení.</t>
  </si>
  <si>
    <t>Zemní práce</t>
  </si>
  <si>
    <t>11328</t>
  </si>
  <si>
    <t>ODSTRANENÍ PRÍKOPU, ŽLABU A RIGOLU Z PRÍKOPOVÝCH TVÁRNIC</t>
  </si>
  <si>
    <t>M2</t>
  </si>
  <si>
    <t xml:space="preserve">vcetne odvozu na recyklacní skládku
poplatek dle  pol. 015140
ZHOTOVITEL V CENE ZOHLEDNÍ SKUTECNÉ NÁKLADY NA DOPRAVU NA MÍSTO ULOŽENÍ</t>
  </si>
  <si>
    <t>5*0,6*0,1 = 0,300 [A]</t>
  </si>
  <si>
    <t xml:space="preserve">Položka zahrnuje:
-  odstranení tvárnic vcetne podkladu
-  veškerou manipulaci s vybouranou sutí a s vybouranými hmotami, vc. uložení na skládku. 
Položka nezahrnuje:
-  poplatek za skládku, který se vykazuje v položce 0141** (s výjimkou malého množství bouraného materiálu, kde je možné poplatek zahrnout do jednotkové ceny bourání – tento fakt musí být uveden v doplnujícím textu k položce). jednotkové ceny bourání – tento fakt musí být uveden v doplnujícím textu k položce).</t>
  </si>
  <si>
    <t>12373</t>
  </si>
  <si>
    <t>ODKOP PRO SPOD STAVBU SILNIC A ŽELEZNIC TR. I</t>
  </si>
  <si>
    <t>M3</t>
  </si>
  <si>
    <t xml:space="preserve">vcetne uložení na mezideponii v míste stavby, zpetné použití do násypu propustku
poplatek dle  pol. 015111
ZHOTOVITEL V CENE ZOHLEDNÍ SKUTECNÉ NÁKLADY NA DOPRAVU NA MÍSTO ULOŽENÍ</t>
  </si>
  <si>
    <t>odkop u propustku, odkop podkl. 4*0,5*1,5+5,9*1*0,4+0,4*0,8*1+0,3*0,6*2 = 6,040 [A]</t>
  </si>
  <si>
    <t xml:space="preserve">Položka zahrnuje:
- vodorovnou a svislou dopravu, premístení, preložení, manipulace s výkopkem
- kompletní provedení vykopávky nezapažené i zapažené
- ošetrení výkopište po celou dobu práce v nem vc. klimatických opatrení
- ztížení vykopávek v blízkosti podzemního vedení, konstrukcí a objektu vc. jejich docasného zajištení
- ztížení pod vodou, v okolí výbušnin, ve stísnených prostorech a pod.
- príplatek za lepivost
- težení po vrstvách, pásech a po jiných nutných cástech (figurách)
- cerpání vody vc. cerpacích jímek, potrubí a pohotovostní cerpací soupravy (viz ustanovení k pol. 1151,2)
- potrebné snížení hladiny podzemní vody
- težení a rozpojování jednotlivých balvanu
- vytahování a nošení výkopku
- svahování a presvah. svahu do konecného tvaru, výmena hornin v podloží a v pláni znehodnocené klimatickými vlivy
- rucní vykopávky, odstranení korenu a napadávek
- pažení, vzeprení a rozeprení vc. prepažování (vyjma pažení záporového a štetových sten)
- úpravu, ochranu a ocištení dna, základové spáry, sten a svahu
- zhutnení podloží, prípadne i svahu vc. svahování
- zrízení stupnu v podloží a lavic na svazích, není-li pro tyto práce zrízena samostatná položka
- udržování výkopište a jeho ochrana proti vode
- odvedení nebo obvedení vody v okolí výkopište a ve výkopišti
- trídení výkopku
- veškeré pomocné konstrukce umožnující provedení vykopávky (príjezdy, sjezdy, nájezdy, lešení, podper. konstr., premostení, zpevnené plochy, zakrytí a pod.)
Položka nezahrnuje:
-  uložení zeminy (na skládku, do násypu) ani poplatky za skládku, vykazují se v položce c.0141**</t>
  </si>
  <si>
    <t>17110</t>
  </si>
  <si>
    <t>ULOŽENÍ SYPANINY DO NÁSYPU SE ZHUTNENÍM</t>
  </si>
  <si>
    <t>zásyp v míste odbourané zdi, zásyp prodlouženého propustku</t>
  </si>
  <si>
    <t>4*1,5*2,5-4*3,14*0,35*0,35 = 13,461 [A]</t>
  </si>
  <si>
    <t xml:space="preserve">Položka zahrnuje:
- kompletní provedení zemní konstrukce vc. výberu vhodného materiálu
- úprava  ukládaného  materiálu  vlhcením,  trídením,  promícháním  nebo  vysoušením,  príp. jiné úpravy za úcelem zlepšení jeho  mech. vlastností
- hutnení i ruzné míry hutnení 
- ošetrení úložište po celou dobu práce v nem vc. klimatických opatrení
- ztížení v okolí vedení, konstrukcí a objektu a jejich docasné zajištení
- ztížení provádení vc. hutnení ve ztížených podmínkách a stísnených prostorech
- ztížené ukládání sypaniny pod vodu
- ukládání po vrstvách a po jiných nutných cástech (figurách) vc. dosypávek
- spouštení a nošení materiálu
- výmena cástí zemní konstrukce znehodnocené klimatickými vlivy
- rucní hutnení a výpln jam a prohlubní v podloží
- úprava, ocištení, ochrana a zhutnení podloží
- svahování, hutnení a uzavírání povrchu svahu
- zrízení lavic na svazích
- udržování úložište a jeho ochrana proti vode
- odvedení nebo obvedení vody v okolí úložište a v úložišti
- veškeré  pomocné konstrukce umožnující provedení  zemní konstrukce  (príjezdy,  sjezdy,  nájezdy, lešení, podperné konstrukce, premostení, zpevnené plochy, zakrytí a pod.)
Položka nezahrnuje:
- x</t>
  </si>
  <si>
    <t>4</t>
  </si>
  <si>
    <t>Vodorovné konstrukce</t>
  </si>
  <si>
    <t>451314</t>
  </si>
  <si>
    <t>PODKLADNÍ A VÝPLNOVÉ VRSTVY Z PROSTÉHO BETONU C25/30</t>
  </si>
  <si>
    <t>podkladní beton, obetonování potrubí C25/30 - XF3</t>
  </si>
  <si>
    <t>bet práh. propustek 1*0,8*0,4 = 0,320 [A]_x000d_
bet.práh zakoncení dlažby 2*0,6*0,3 = 0,360 [B]_x000d_
obetonování potrubí 4,7*3,14*(0,35*0,35-0,25*0,25) = 0,885 [C]_x000d_
Celkové množství = 1,565</t>
  </si>
  <si>
    <t xml:space="preserve">Položka zahrnuje:
- dodání  cerstvého  betonu  (betonové  smesi)  požadované  kvality,  jeho  uložení  do požadovaného tvaru pri jakékoliv hustote výztuže, konzistenci cerstvého betonu a zpusobu hutnení, ošetrení a ochranu betonu,
- zhotovení nepropustného, mrazuvzdorného betonu a betonu požadované trvanlivosti a vlastností, užití potrebných prísad a technologií výroby betonu,
- zrízení pracovních a dilatacních spar, vcetne potrebných úprav, výplne, vložek, opracování, ocištení a ošetrení,
- bednení  požadovaných  konstr. (i ztracené) s úpravou  dle požadované  kvality povrchu betonu, vcetne odbednovacích a odskružovacích prostredku, náteru zabranujících soudržnosti betonu a bednení,
- podperné  konstr. (skruže) a lešení všech druhu pro bednení,  vc. ochranných a bezpecnostních opatrení a základu techto konstrukcí a lešení,
- vytvorení kotevních cel, kapes, nálitku a sedel, zrízení  všech  požadovaných  otvoru,  výklenku, prostupu, dutin, drážek a pod., vc. ztížení práce a úprav  kolem nich,
- úpravy pro osazení výztuže, doplnkových konstrukcí a vybavení,
- úpravy povrchu pro položení požadované izolace, povlaku a náteru, prípadne vyspravení,
- ztížení práce u kabelových a injektážních trubek a ostatních zarízení osazovaných do betonu,
- konstrukce betonových kloubu, upevnení kotevních prvku a doplnkových konstrukcí,
- nátery zabranující soudržnost betonu a bednení,
- výpln, tesnení  a tmelení spar a spoju,
- opatrení  povrchu  betonu  izolací  proti zemní vlhkosti v cástech, kde prijdou do styku se zeminou nebo kamenivem,
- prípadné zrízení spojovací vrstvy u základu,
- úpravy pro osazení zarízení ochrany konstrukce proti vlivu bludných proudu,
Položka nezahrnuje:
- x</t>
  </si>
  <si>
    <t>45157</t>
  </si>
  <si>
    <t>PODKLADNÍ A VÝPLNOVÉ VRSTVY Z KAMENIVA TEŽENÉHO</t>
  </si>
  <si>
    <t>Šterkopísek fr.0-8, tl.0,1m, vc. hutnení, lože pro potrubí a prípojky</t>
  </si>
  <si>
    <t>5*0,1+5,9*1*0,1 = 1,090 [A]</t>
  </si>
  <si>
    <t>Položka zahrnuje:
- dodávku predepsaného kameniva
- mimostaveništní a vnitrostaveništní dopravu a jeho uložení
- není-li v zadávací dokumentaci uvedeno jinak, jedná se o nakupovaný materiál
Položka nezahrnuje:
- x</t>
  </si>
  <si>
    <t>465512</t>
  </si>
  <si>
    <t>DLAŽBY Z LOMOVÉHO KAMENE NA MC</t>
  </si>
  <si>
    <t>dlažba LK tl. 0,2 m do bet tl. 0,1</t>
  </si>
  <si>
    <t>obláždení cela propustku 5*0,3 = 1,500 [A]</t>
  </si>
  <si>
    <t>Položka zahrnuje:
- nutné zemní práce (svahování, úpravu pláne a pod.)
- zrízení spojovací vrstvy
- zrízení lože dlažby z cementové malty predepsané kvality a predepsané tlouštky
- dodávku a položení dlažby z lomového kamene do predepsaného tvaru
- spárování, tesnení, tmelení a vyplnení spar MC prípadne s vyklínováním
- úprava povrchu pro odvedení srážkové vody
Položka nezahrnuje:
- podklad pod dlažbu, vykazuje se samostatne položkami SD 45</t>
  </si>
  <si>
    <t>9</t>
  </si>
  <si>
    <t>Ostatní konstrukce a práce</t>
  </si>
  <si>
    <t>9183C3</t>
  </si>
  <si>
    <t>PROPUSTY Z TRUB DN 500MM PLASTOVÝCH</t>
  </si>
  <si>
    <t>M</t>
  </si>
  <si>
    <t>PP DN500 SN 16 vc. napojení na stávající potrubí propustku</t>
  </si>
  <si>
    <t>4,9 = 4,900 [A]</t>
  </si>
  <si>
    <t>Položka zahrnuje:
- dodání a položení potrubí z trub z dokumentací predepsaného materiálu a predepsaného prumeru
- prípadné úpravy trub (zkrácení, šikmé seríznutí)
Položka nezahrnuje:
- podkladní vrstvy a obetonování</t>
  </si>
  <si>
    <t>96616</t>
  </si>
  <si>
    <t>BOURÁNÍ KONSTRUKCÍ ZE ŽELEZOBETONU</t>
  </si>
  <si>
    <t>bourání levého cela propustku 2*2*0,5 = 2,000 [A]</t>
  </si>
  <si>
    <t>Položka zahrnuje:
- rozbourání konstrukce bez ohledu na použitou technologii
- veškeré pomocné konstrukce (lešení a pod.)
- veškerou manipulaci s vybouranou sutí a hmotami vcetne uložení na skládku
- veškeré další práce plynoucí z technologického predpisu a z platných predpisu
Položka nezahrnuje:
- poplatek za skládku, který se vykazuje v položce 0141** (s výjimkou malého množství bouraného materiálu, kde je možné poplatek zahrnout do jednotkové ceny bourání – tento fakt musí být uveden v doplnujícím textu k položce)</t>
  </si>
  <si>
    <t>014211</t>
  </si>
  <si>
    <t>POPLATKY ZA ZEMNÍK - ORNICE</t>
  </si>
  <si>
    <t>nákup zeminy v kvalite ornice vc. naložení a dopravy na stavbu</t>
  </si>
  <si>
    <t>440*0,15 = 66,000 [A]</t>
  </si>
  <si>
    <t>Položka zahrnuje:
- veškeré poplatky majiteli zemníku související s nákupem zeminy (nikoliv s otvírkou zemníku)
Položka nezahrnuje:
- x</t>
  </si>
  <si>
    <t>015111</t>
  </si>
  <si>
    <t xml:space="preserve">POPLATKY ZA LIKVIDACI ODPADU NEKONTAMINOVANÝCH - 17 05 04  VYTEŽENÉ ZEMINY A HORNINY -  I. TRÍDA TEŽITELNOSTI</t>
  </si>
  <si>
    <t>cerpáno se souhlasem TDI</t>
  </si>
  <si>
    <t>dle pol. 11130 420*0,15*2 = 126,000 [A]_x000d_
dle pol. 13173,13273 (27,5+188,498-106,567)*2 = 218,862 [B]_x000d_
dle pol. 12931 (90*0,25)*2 = 45,000 [C]_x000d_
dle pol. 129945+129946+129958 (65+50,3+17)*0,075*2 = 19,845 [D]_x000d_
dle pol. 212635 1075*0,5*0,45*2 = 483,750 [E]_x000d_
dle pol. 12373 3335,458*2 = 6670,916 [F]_x000d_
Celkové množství = 7564,373</t>
  </si>
  <si>
    <t>dle pol. 11318 5,386*2,3 = 12,388 [A]_x000d_
dle pol. 11328 21*0,1*2,3 = 4,830 [B]_x000d_
dle pol. 11352 224*0,1 = 22,400 [C]_x000d_
dle pol. 91781 (prepdoklad 10%) cerpáno se souhlasemTDI 473*0,1*0,1 = 4,730 [D]_x000d_
dle pol. 587206 (max 10%) - cerpáno se souhlasem TDI 260*0,06*0,1*2,3 = 3,588 [E]_x000d_
dle pol. 96687 4*0,5 = 2,000 [F]_x000d_
dle pol. 96688 1*3 = 3,000 [G]_x000d_
dle pol. 969234 8*0,14 = 1,120 [H]_x000d_
dle pol. 969245 65*0,19 = 12,350 [I]_x000d_
dle pol. 969246 30*0,25 = 7,500 [J]_x000d_
Celkové množství = 73,906</t>
  </si>
  <si>
    <t>11130</t>
  </si>
  <si>
    <t>SEJMUTÍ DRNU</t>
  </si>
  <si>
    <t xml:space="preserve">vcetne odvozu na recyklacní skládku_x000d_
poplatek dle  pol. 015111_x000d_
ZHOTOVITEL V CENE ZOHLEDNÍ SKUTECNÉ NÁKLADY NA DOPRAVU NA MÍSTO ULOŽENÍ</t>
  </si>
  <si>
    <t>420 = 420,000 [A]</t>
  </si>
  <si>
    <t xml:space="preserve">Položka zahrnuje:
- vodorovnou dopravu  a uložení na skládku
Položka nezahrnuje:
- x</t>
  </si>
  <si>
    <t>11313</t>
  </si>
  <si>
    <t>ODSTRANENÍ KRYTU ZPEVNENÝCH PLOCH S ASFALTOVÝM POJIVEM</t>
  </si>
  <si>
    <t>vcetne predrceni a odvozu na mezideponii _x000d_
využití materiálu do AZ_x000d_
ZHOTOVITEL V CENE ZOHLEDNÍ SKUTECNÉ NÁKLADY NA DOPRAVU NA MÍSTO ULOŽENÍ</t>
  </si>
  <si>
    <t>plocha AC 50 % povrchu hlavní trasy tl. dle DGN 25 mm 4019,8*0,025*0,5 = 50,248 [A]</t>
  </si>
  <si>
    <t xml:space="preserve">Položka zahrnuje:
- veškerou manipulaci s vybouranou sutí a s vybouranými hmotami vc. uložení na skládku. 
Položka nezahrnuje:
-  poplatek za skládku, který se vykazuje v položce 0141** (s výjimkou malého množství bouraného materiálu, kde je možné poplatek zahrnout do jednotkové ceny bourání – tento fakt musí být uveden v doplnujícím textu k položce).</t>
  </si>
  <si>
    <t>11318</t>
  </si>
  <si>
    <t>ODSTRANENÍ KRYTU ZPEVNENÝCH PLOCH Z DLAŽDIC</t>
  </si>
  <si>
    <t xml:space="preserve">vcetne odvozu na recyklacní skládku_x000d_
poplatek dle  pol. 015140_x000d_
ZHOTOVITEL V CENE ZOHLEDNÍ SKUTECNÉ NÁKLADY NA DOPRAVU NA MÍSTO ULOŽENÍ</t>
  </si>
  <si>
    <t>bouráni dlažby v míste križovatek a napojení 67,32*0,08 = 5,386 [A]</t>
  </si>
  <si>
    <t xml:space="preserve">Položka zahrnuje:
- veškerou manipulaci s vybouranou sutí a s vybouranými hmotami vc. uložení na skládku. 
Položka nezahrnuje:
-  poplatek za skládku, který se vykazuje v položce 0141** (s výjimkou malého množství bouraného materiálu, kde je možné poplatek zahrnout do jednotkové ceny bourání – tento fakt musí být uveden v doplnujícím textu k položce). jednotkové ceny bourání – tento fakt musí být uveden v doplnujícím textu k položce).</t>
  </si>
  <si>
    <t>35*0,6 = 21,000 [A]</t>
  </si>
  <si>
    <t>11332</t>
  </si>
  <si>
    <t>ODSTRANENÍ PODKLADU ZPEVNENÝCH PLOCH Z KAMENIVA NESTMELENÉHO</t>
  </si>
  <si>
    <t xml:space="preserve">vcetne  odvozu na mezideponii _x000d_
využití materiálu do AZ_x000d_
_x000d_
ZHOTOVITEL V CENE ZOHLEDNÍ SKUTECNÉ NÁKLADY NA DOPRAVU NA MÍSTO ULOŽENÍ</t>
  </si>
  <si>
    <t>v míste stávající asf konstrukce pod novou vozovkou, prum tl. dle DGN 70 mm 3915,77*0,07 = 274,104 [A]</t>
  </si>
  <si>
    <t>11333</t>
  </si>
  <si>
    <t>ODSTRANENÍ PODKLADU ZPEVNENÝCH PLOCH S ASFALT POJIVEM</t>
  </si>
  <si>
    <t>vybourání vsrstvy PM, pr. tl dle DGN 60 mm 4019,8*0,06 = 241,188 [A]_x000d_
vybourání vrstvy PM v križovatkách (napojení) (103,95-45*0,25)*0,07 = 6,489 [B]_x000d_
Celkové množství = 247,677</t>
  </si>
  <si>
    <t>11352</t>
  </si>
  <si>
    <t>ODSTRANENÍ CHODNÍKOVÝCH A SILNICNÍCH OBRUBNÍKU BETONOVÝCH</t>
  </si>
  <si>
    <t>(7,8+19,6+6+11+50)+(6+18,5+6+37+7+29+19,6+6,5) = 224,000 [A]</t>
  </si>
  <si>
    <t>11372</t>
  </si>
  <si>
    <t>FRÉZOVÁNÍ ZPEVNENÝCH PLOCH ASFALTOVÝCH</t>
  </si>
  <si>
    <t>frézování obrusné vrstvy _x000d_
odkup zhotovitelem _x000d_
ZHOTOVITEL V CENE ZOHLEDNÍ SKUTECNÉ NÁKLADY NA DOPRAVU NA MÍSTO ULOŽENÍ</t>
  </si>
  <si>
    <t>plocha AC 50 % povrchu hlavní trasy tl. dle DGN 25 mm 4019,8*0,025*0,5 = 50,248 [A]_x000d_
plocha frézování v križovatkách (napojení) 103,95*0,04 = 4,158 [B]_x000d_
Celkové množství = 54,406</t>
  </si>
  <si>
    <t>výkop AZ 4563,38*0,4 = 1825,352 [A]_x000d_
odkop na úroven -15 cm mimo stávající vozovku+v míste rozšírení pláne u obrub a krajnic(dle VV) (4089,18-3915,77)*0,155+22,725 = 49,604 [B]_x000d_
odkop zeminy na úroven pláne (46 cm -15 cm) 4563,38*0,31 = 1414,648 [C]_x000d_
odkop v míste dlážd. sjezdu, dl. ploch a dl. príkopu 67,32*0,2+50*0,2 = 23,464 [D]_x000d_
odkop v míste asf. sjezdu a nezp.sjezdu (61,95+50)*0,2 = 22,390 [E]_x000d_
Celkové množství = 3335,458</t>
  </si>
  <si>
    <t>12573</t>
  </si>
  <si>
    <t>VYKOPÁVKY ZE ZEMNÍKU A SKLÁDEK TR. I</t>
  </si>
  <si>
    <t>výkop materiálu z mezideponie a dovoz na stavbu</t>
  </si>
  <si>
    <t>dle pol 11313,11332,11333, materiál pro AZ 50,248+274,104+247,677 = 572,029 [A]_x000d_
dle pol. 18232, dovoz ornice 440*0,15 = 66,000 [B]_x000d_
Celkové množství = 638,029</t>
  </si>
  <si>
    <t>Položka zahrnuje:
- vodorovnou a svislou dopravu, premístení, preložení, manipulace s výkopkem
- kompletní provedení vykopávky nezapažené i zapažené
- ošetrení výkopište po celou dobu práce v nem vc. klimatických opatrení
- ztížení vykopávek v blízkosti podzemního vedení, konstrukcí a objektu vc. jejich docasného zajištení
- ztížení pod vodou, v okolí výbušnin, ve stísnených prostorech a pod.
- príplatek za lepivost
- težení po vrstvách, pásech a po jiných nutných cástech (figurách)
- cerpání vody vc. cerpacích jímek, potrubí a pohotovostní cerpací soupravy (viz ustanovení k pol. 1151,2)
- potrebné snížení hladiny podzemní vody
- težení a rozpojování jednotlivých balvanu
- vytahování a nošení výkopku
- rucní vykopávky, odstranení korenu a napadávek
- pažení, vzeprení a rozeprení vc. prepažování (vyjma pažení záporového a štetových sten)
- úpravu, ochranu a ocištení dna, základové spáry, sten a svahu
- udržování výkopište a jeho ochrana proti vode
- odvedení nebo obvedení vody v okolí výkopište a ve výkopišti
- trídení výkopku
- veškeré pomocné konstrukce umožnující provedení vykopávky (príjezdy, sjezdy, nájezdy, lešení, podper. konstr., premostení, zpevnené plochy, zakrytí a pod.)
Položka nezahrnuje:
- práce spojené s otvírkou zemníku</t>
  </si>
  <si>
    <t>12931</t>
  </si>
  <si>
    <t>CIŠTENÍ PRÍKOPU OD NÁNOSU DO 0,25M3/M</t>
  </si>
  <si>
    <t xml:space="preserve">vcetne odvozu materiálu na recyklacní skládku_x000d_
poplatek dle  pol. 015111_x000d_
ZHOTOVITEL V CENE ZOHLEDNÍ SKUTECNÉ NÁKLADY NA DOPRAVU NA MÍSTO ULOŽENÍ</t>
  </si>
  <si>
    <t>90 = 90,000 [A]</t>
  </si>
  <si>
    <t xml:space="preserve">Položka zahrnuje:
- vodorovnou a svislou dopravu, premístení, preložení, manipulace s materiálem a uložení na skládku.
Položka nezahrnuje:
-  poplatek za skládku, který se vykazuje v položce 0141** (s výjimkou malého množství  materiálu, kde je možné poplatek zahrnout do jednotkové ceny položky – tento fakt musí být uveden v doplnujícím textu k položce)</t>
  </si>
  <si>
    <t>129945</t>
  </si>
  <si>
    <t>CIŠTENÍ POTRUBÍ DN DO 300MM</t>
  </si>
  <si>
    <t>zatrubnení do Kozomínského rybníka ,cerpáno se souhlasem TDI 65 = 65,000 [A]</t>
  </si>
  <si>
    <t>129946</t>
  </si>
  <si>
    <t>CIŠTENÍ POTRUBÍ DN DO 400MM</t>
  </si>
  <si>
    <t>cištení ppodélných zatrubnení km 0,1-0,2 L+P a ponechané cásti propustku c.1 37,3+6,5+6,5 = 50,300 [A]</t>
  </si>
  <si>
    <t>129958</t>
  </si>
  <si>
    <t>CIŠTENÍ POTRUBÍ DN DO 600MM</t>
  </si>
  <si>
    <t>cištení potrubí propustku c.2 2*8,5 = 17,000 [A]</t>
  </si>
  <si>
    <t>13173</t>
  </si>
  <si>
    <t>HLOUBENÍ JAM ZAPAŽ I NEPAŽ TR. I</t>
  </si>
  <si>
    <t xml:space="preserve">vcetne odvozu prebytku na recyklacní skládku_x000d_
poplatek dle  pol. 015111_x000d_
ZHOTOVITEL V CENE ZOHLEDNÍ SKUTECNÉ NÁKLADY NA DOPRAVU NA MÍSTO ULOŽENÍ</t>
  </si>
  <si>
    <t>pro UV 9*1*1*1,5 = 13,500 [A]_x000d_
pro HV 1*2*2*2 = 8,000 [B]_x000d_
pro šachty 1*2*2*1,5 = 6,000 [C]_x000d_
Celkové množství = 27,500</t>
  </si>
  <si>
    <t>Položka zahrnuje:
- vodorovnou a svislou dopravu, premístení, preložení, manipulace s výkopkem
- kompletní provedení vykopávky nezapažené i zapažené
- ošetrení výkopište po celou dobu práce v nem vc. klimatických opatrení
- ztížení vykopávek v blízkosti podzemního vedení, konstrukcí a objektu vc. jejich docasného zajištení
- ztížení pod vodou, v okolí výbušnin, ve stísnených prostorech a pod.
- príplatek za lepivost
- težení po vrstvách, pásech a po jiných nutných cástech (figurách)
- cerpání vody vc. cerpacích jímek, potrubí a pohotovostní cerpací soupravy (viz ustanovení k pol. 1151,2)
- potrebné snížení hladiny podzemní vody
- težení a rozpojování jednotlivých balvanu
- vytahování a nošení výkopku
- svahování a presvah. svahu do konecného tvaru, výmena hornin v podloží a v pláni znehodnocené klimatickými vlivy
- rucní vykopávky, odstranení korenu a napadávek
- pažení, vzeprení a rozeprení vc. prepažování (vyjma pažení záporového a štetových sten)
- úpravu, ochranu a ocištení dna, základové spáry, sten a svahu
- odvedení nebo obvedení vody v okolí výkopište a ve výkopišti
- trídení výkopku
- veškeré pomocné konstrukce umožnující provedení vykopávky (príjezdy, sjezdy, nájezdy, lešení, podper. konstr., premostení, zpevnené plochy, zakrytí a pod.)
Položka nezahrnuje:
- uložení zeminy (na skládku, do násypu) ani poplatky za skládku, vykazují se v položce c.0141**</t>
  </si>
  <si>
    <t>13273</t>
  </si>
  <si>
    <t>HLOUBENÍ RÝH ŠÍR DO 2M PAŽ I NEPAŽ TR. I</t>
  </si>
  <si>
    <t>pro DN 200 81,5*0,65*1,1 = 58,273 [A]_x000d_
pro DN 300 30*0,85*1,1 = 28,050 [B]_x000d_
pro DN 400 30*1,15*1,2 = 41,400 [C]_x000d_
pro DN300 obnova zatrubnení km 0,6L dle pol. 87445a- cerpáno se souhlasem TDI dle skut. 65*0,85*1,1 = 60,775 [D]_x000d_
Celkové množství = 188,498</t>
  </si>
  <si>
    <t>17130</t>
  </si>
  <si>
    <t>ULOŽENÍ SYPANINY DO NÁSYPU V AKTIVNÍ ZÓNE SE ZHUTNENÍM</t>
  </si>
  <si>
    <t>využití materiálu kameniva,PM a asf.povrchu dle pol. 11313,11332,11333 572,029 = 572,029 [A]</t>
  </si>
  <si>
    <t xml:space="preserve">Položka zahrnuje:
- kompletní provedení zemní konstrukce do predepsaného tvaru
- ošetrení úložište po celou dobu práce v nem vc. klimatických opatrení
- ztížení v okolí vedení, konstrukcí a objektu a jejich docasné zajištení
- ztížení provádení ve ztížených podmínkách a stísnených prostorech
- ztížené ukládání sypaniny pod vodu
- ukládání po vrstvách a po jiných nutných cástech (figurách) vc. dosypávek
- spouštení a nošení materiálu
- úprava, ocištení a ochrana podloží a svahu
- svahování, uzavírání povrchu svahu
- udržování úložište a jeho ochrana proti vode
- odvedení nebo obvedení vody v okolí úložište a v úložišti
- veškeré  pomocné konstrukce umožnující provedení  zemní konstrukce  (príjezdy,  sjezdy,  nájezdy, lešení, podperné konstrukce, premostení, zpevnené plochy, zakrytí a pod.)
Položka nezahrnuje:
- x</t>
  </si>
  <si>
    <t>17182</t>
  </si>
  <si>
    <t>ULOŽENÍ SYPANINY DO NÁSYPU Z NAKUPOVANÉ ZEMINY SE ZHUTNENÍM</t>
  </si>
  <si>
    <t>materiál aktivní zóny 4563,38*0,4-572,029 = 1253,323 [A]</t>
  </si>
  <si>
    <t>Položka zahrnuje:
- položka se používá výhradne pri nedostatku zemin na stavbe
- kompletní provedení zemní konstrukce vc. nákupu a dopravy predepsané kvality zeminy
- úprava ukládaného materiálu vlhcením, trídením, promícháním nebo vysoušením, príp. jiné úpravy za úcelem zlepšení jeho mech. vlastností
- hutnení i ruzné míry hutnení
- ošetrení úložište po celou dobu práce v nem vc. klimatických opatrení
- ztížení v okolí vedení, konstrukcí a objektu a jejich docasné zajištení
- ztížení provádení vc. hutnení ve ztížených podmínkách a stísnených prostorech
- ztížené ukládání sypaniny pod vodu
- ukládání po vrstvách a po jiných nutných cástech (figurách) vc. dosypávek
- spouštení a nošení materiálu
- výmena cástí zemní konstrukce znehodnocené klimatickými vlivy
- rucní hutnení a výpln jam a prohlubní v podloží
- úprava, ocištení, ochrana a zhutnení podloží
- svahování, hutnení a uzavírání povrchu svahu
- zrízení lavic na svazích
- udržování úložište a jeho ochrana proti vode
- odvedení nebo obvedení vody v okolí úložište a v úložišti
- veškeré pomocné konstrukce umožnující provedení zemní konstrukce (príjezdy, sjezdy, nájezdy, lešení, podperné konstrukce, premostení, zpevnené plochy, zakrytí a pod.)
Položka nezahrnuje:
- x</t>
  </si>
  <si>
    <t>17310</t>
  </si>
  <si>
    <t>ZEMNÍ KRAJNICE A DOSYPÁVKY SE ZHUTNENÍM</t>
  </si>
  <si>
    <t>zemina materiál min vhodný dle CSN 736133</t>
  </si>
  <si>
    <t>310*0,15 = 46,500 [A]</t>
  </si>
  <si>
    <t xml:space="preserve">Položka zahrnuje:
- kompletní provedení zemní konstrukce vc. výberu vhodného materiálu
- úprava  ukládaného  materiálu  vlhcením,  trídením,  promícháním  nebo  vysoušením,  príp. jiné úpravy za úcelem zlepšení jeho  mech. vlastností
- hutnení i ruzné míry hutnení 
- ošetrení úložište po celou dobu práce v nem vc. klimatických opatrení
- ztížení v okolí vedení, konstrukcí a objektu a jejich docasné zajištení
- ztížení provádení vc. hutnení ve ztížených podmínkách a stísnených prostorech
- ztížené ukládání sypaniny pod vodu
- ukládání po vrstvách a po jiných nutných cástech (figurách) vc. dosypávek
- spouštení a nošení materiálu
- výmena cástí zemní konstrukce znehodnocené klimatickými vlivy
- rucní hutnení
- svahování, hutnení a uzavírání povrchu svahu
- udržování úložište a jeho ochrana proti vode
- odvedení nebo obvedení vody v okolí úložište a v úložišti
- veškeré  pomocné konstrukce umožnující provedení  zemní konstrukce  (príjezdy,  sjezdy,  nájezdy, lešení, podperné konstrukce, premostení, zpevnené plochy, zakrytí a pod.)
Položka nezahrnuje:
- x</t>
  </si>
  <si>
    <t>17411</t>
  </si>
  <si>
    <t>ZÁSYP JAM A RÝH ZEMINOU SE ZHUTNENÍM</t>
  </si>
  <si>
    <t>pro DN 200 81,5*0,65*0,6 = 31,785 [A]_x000d_
pro DN 300 30*0,85*0,5 = 12,750 [B]_x000d_
pro DN 400 30*1,15*0,5 = 17,250 [C]_x000d_
zásyp UV 9*1*1*1,4-9*3,14*0,35*0,35*1,4 = 7,753 [D]_x000d_
zásyp HV 1*2*2*1,9-1*1,6*1,2*1,9 = 3,952 [E]_x000d_
zásyp šachet 1*2*2*1,9-1*3,14*0,6*0,6*1,9 = 5,452 [F]_x000d_
pro DN300 obnova zatrubnení km 0,6L dle pol. 87445a- cerpáno se souhlasem TDI dle skut. 65*0,85*0,5 = 27,625 [G]_x000d_
Celkové množství = 106,567</t>
  </si>
  <si>
    <t xml:space="preserve">Položka zahrnuje:
- kompletní provedení zemní konstrukce vc. výberu vhodného materiálu
- úprava  ukládaného  materiálu  vlhcením,  trídením,  promícháním  nebo  vysoušením,  príp. jiné úpravy za úcelem zlepšení jeho  mech. vlastností
- hutnení i ruzné míry hutnení 
- ošetrení úložište po celou dobu práce v nem vc. klimatických opatrení
- ztížení v okolí vedení, konstrukcí a objektu a jejich docasné zajištení
- ztížení provádení vc. hutnení ve ztížených podmínkách a stísnených prostorech
- ztížené ukládání sypaniny pod vodu
- ukládání po vrstvách a po jiných nutných cástech (figurách) vc. dosypávek
- spouštení a nošení materiálu
- výmena cástí zemní konstrukce znehodnocené klimatickými vlivy
- rucní hutnení
- udržování úložište a jeho ochrana proti vode
- odvedení nebo obvedení vody v okolí úložište a v úložišti
- veškeré  pomocné konstrukce umožnující provedení  zemní konstrukce  (príjezdy,  sjezdy,  nájezdy, lešení, podperné konstrukce, premostení, zpevnené plochy, zakrytí a pod.)
Položka nezahrnuje:
- x</t>
  </si>
  <si>
    <t>17581</t>
  </si>
  <si>
    <t>OBSYP POTRUBÍ A OBJEKTU Z NAKUPOVANÝCH MATERIÁLU</t>
  </si>
  <si>
    <t>ŠP</t>
  </si>
  <si>
    <t>pro DN 200 81,5*0,65*0,4-81,5*3,14*0,1*0,1 = 18,631 [A]_x000d_
pro DN 300 30*0,85*0,5-30*3,14*0,15*0,15 = 10,631 [B]_x000d_
pro DN 400 30*1,15*0,6-30*3,14*0,2*0,2 = 16,932 [C]_x000d_
pro DN300 obnova zatrubnení km 0,6L dle pol. 87445a- cerpáno se souhalsem TDI dle skut. 65*0,85*0,5-65*3,14*0,15*0,15 = 23,033 [D]_x000d_
Celkové množství = 69,227</t>
  </si>
  <si>
    <t xml:space="preserve">Položka zahrnuje:
- kompletní provedení zemní konstrukce vcetne nákupu a dopravy materiálu dle zadávací dokumentace
- úprava  ukládaného  materiálu  vlhcením,  trídením,  promícháním  nebo  vysoušením,  príp. jiné úpravy za úcelem zlepšení jeho  mech. vlastností
- hutnení i ruzné míry hutnení 
- ošetrení úložište po celou dobu práce v nem vc. klimatických opatrení
- ztížení v okolí vedení, konstrukcí a objektu a jejich docasné zajištení
- ztížení provádení vc. hutnení ve ztížených podmínkách a stísnených prostorech
- ztížené ukládání sypaniny pod vodu
- ukládání po vrstvách a po jiných nutných cástech (figurách) vc. dosypávek
- spouštení a nošení materiálu
- výmena cástí zemní konstrukce znehodnocené klimatickými vlivy
- rucní hutnení a výpln jam a prohlubní v podloží
- úprava, ocištení, ochrana a zhutnení podloží
- svahování, hutnení a uzavírání povrchu svahu
- zrízení lavic na svazích
- udržování úložište a jeho ochrana proti vode
- odvedení nebo obvedení vody v okolí úložište a v úložišti
- veškeré  pomocné konstrukce umožnující provedení  zemní konstrukce  (príjezdy,  sjezdy,  nájezdy, lešení, podperné konstrukce, premostení, zpevnené plochy, zakrytí a pod.)
Položka nezahrnuje:
- x 
Zpusob merení:
- zemina vytlacená potrubím o DN 180mm se od kubatury obsypu neodecítá</t>
  </si>
  <si>
    <t>18110</t>
  </si>
  <si>
    <t>ÚPRAVA PLÁNE SE ZHUTNENÍM V HORNINE TR. I</t>
  </si>
  <si>
    <t>celková plocha úprav pláne</t>
  </si>
  <si>
    <t>celková plocha nové vozovky 4089,19 = 4089,190 [A]_x000d_
presahy u obnov.obrub 473*0,3 = 141,900 [B]_x000d_
presahy u nových obrub (170+199+30+37)*0,3 = 130,800 [C]_x000d_
presahy u nezp.krajnic 310*0,65 = 201,500 [D]_x000d_
Mezisoucet - plocha AZ = 4563,390 [E]_x000d_
dláždené sjezdy + napojení UK 67,32 = 67,320 [F]_x000d_
asf.sjezdy + nezp. sjezdy 61,95+50 = 111,950 [G]_x000d_
dláždený príkop 50 = 50,000 [H]_x000d_
Celkové množství = 4792,660</t>
  </si>
  <si>
    <t>Položka zahrnuje:
- úpravu pláne vcetne vyrovnání výškových rozdílu. Míru zhutnení urcuje projekt.
Položka nezahrnuje:
- x</t>
  </si>
  <si>
    <t>18232</t>
  </si>
  <si>
    <t>ROZPROSTRENÍ ORNICE V ROVINE V TL DO 0,15M</t>
  </si>
  <si>
    <t>440 = 440,000 [A]</t>
  </si>
  <si>
    <t>Položka zahrnuje:
- nutné premístení ornice z docasných skládek vzdálených do 50m
- rozprostrení ornice v predepsané tlouštce v rovine a ve svahu do 1:5
Položka nezahrnuje:
- x</t>
  </si>
  <si>
    <t>18241</t>
  </si>
  <si>
    <t>ZALOŽENÍ TRÁVNÍKU RUCNÍM VÝSEVEM</t>
  </si>
  <si>
    <t>Položka zahrnuje:
- dodání predepsané travní smesi, její výsev na ornici, zalévání, první pokosení, to vše bez ohledu na sklon terénu
Položka nezahrnuje:
- x</t>
  </si>
  <si>
    <t>18247</t>
  </si>
  <si>
    <t>OŠETROVÁNÍ TRÁVNÍKU</t>
  </si>
  <si>
    <t>Položka zahrnuje:
- pokosení se shrabáním, naložení shrabku na dopravní prostredek, s odvozem a se složením, to vše bez ohledu na sklon terénu
- nutné zalití a hnojení
Položka nezahrnuje:
- x</t>
  </si>
  <si>
    <t>Základy</t>
  </si>
  <si>
    <t>212635</t>
  </si>
  <si>
    <t>TRATIVODY KOMPL Z TRUB Z PLAST HM DN DO 150MM, RÝHA TR I</t>
  </si>
  <si>
    <t>HDPE, PROFILOVANÝ, KRUHOVÁ PEVNOST SN8, PERFOROVANÝ S PLNÝM_x000d_
DNEM, ULOŽEN DO ŠP LOŽE tl.0,10m (pri sklonu &lt;1,0% na lože z podkladního_x000d_
betonu), zaústení/ vyústení do horských vpustí, propustku a otevrených príkopu_x000d_
vc.dodání, ŠP lože, osazení, obsypu drenážním zásypem (z hrubozrnného_x000d_
materiálu- nadsítný zbytek pri trídení šterkopísku, šterkopísek frakce 8-32 ).), vc._x000d_
príp. T-kusu, napojení a vyústení, príp. seríznutí_x000d_
vc. zásypu ŠD fr.32-63,vc. výkopu rýhy</t>
  </si>
  <si>
    <t>1075 = 1075,000 [A]</t>
  </si>
  <si>
    <t>Položka zahrnuje:
 - platí pro kompletní konstrukce trativodu:
- výkop rýhy predepsaného tvaru v dané tríde težitelnosti, výpln, zásyp trativodu vcetne dopravy, uložení prebytecného materiálu, dodávky predepsaného materiálu pro výpln a zásyp
- zrízení spojovací vrstvy
- zrízení podkladu a lože trativodu z predepsaného materiálu
- dodávka a uložení trativodu predepsaného materiálu a profilu
- obsyp trativodu predepsaným materiálem
- ukoncení trativodu zaústením do potrubí nebo vodotece, prípadne vybudování ukoncujícího objektu (kaplicky) dle VL
- veškerý materiál, výrobky a polotovary, vcetne mimostaveništní a vnitrostaveništní dopravy
Položka nezahrnuje:
- opláštení z geotextilie, fólie</t>
  </si>
  <si>
    <t>21461</t>
  </si>
  <si>
    <t>SEPARACNÍ GEOTEXTILIE</t>
  </si>
  <si>
    <t>opláštení trativodu, netkaná geotextilie zajištující seperacní a filtracní funkci, _x000d_
400g/m2,</t>
  </si>
  <si>
    <t>trativod dle pol. 212635 1075*2,3 = 2472,500 [A]</t>
  </si>
  <si>
    <t>Položka zahrnuje:
- dodávku predepsané geotextilie
- úpravu, ocištení a ochranu podkladu
- prichycení k podkladu, prípadne zatížení
- úpravy spoju a zajištení okraju
- úpravy pro odvodnení
- nutné presahy (nezapocítávají se do výmery)
- mimostaveništní a vnitrostaveništní dopravu
Položka nezahrnuje:
- x</t>
  </si>
  <si>
    <t>451312</t>
  </si>
  <si>
    <t>PODKLADNÍ A VÝPLNOVÉ VRSTVY Z PROSTÉHO BETONU C12/15</t>
  </si>
  <si>
    <t>podkladní beton C12/15</t>
  </si>
  <si>
    <t>podkladní beton UV 9*1*1*0,1 = 0,900 [A]_x000d_
podklalní beton HV 1*2*2*0,1 = 0,400 [B]_x000d_
podkladní beton šachty 1*2*2*0,1 = 0,400 [C]_x000d_
Celkové množství = 1,700</t>
  </si>
  <si>
    <t>pro DN 200 81,5*0,65*0,1 = 5,298 [A]_x000d_
pro DN 300 30*0,85*0,1 = 2,550 [B]_x000d_
pro DN 400 30*1,15*0,1 = 3,450 [C]_x000d_
Celkové množství = 11,298</t>
  </si>
  <si>
    <t>odláždení výtoku drenáží, dlažba tl. 0,2 m do bet. 0,1 m</t>
  </si>
  <si>
    <t>2*1*0,3 = 0,600 [A]</t>
  </si>
  <si>
    <t>5</t>
  </si>
  <si>
    <t>Komunikace</t>
  </si>
  <si>
    <t>56143E</t>
  </si>
  <si>
    <t xml:space="preserve">SMESI Z KAMENIVA STMELENÉ CEMENTEM  SC C 3/4 TL. DO 150MM</t>
  </si>
  <si>
    <t>hlavní trasa vc. presahu u nezp.krajnic 4089,18+310*0,22 = 4157,380 [A]_x000d_
napojení v križovatkách presah š. 1 m 55*1 = 55,000 [B]_x000d_
Celkové množství = 4212,380</t>
  </si>
  <si>
    <t>Položka zahrnuje:
- dodání smesi v požadované kvalite
- ocištení podkladu
- uložení smesi dle predepsaného technologického predpisu a zhutnení vrstvy v predepsané tlouštce
- zrízení vrstvy bez rozlišení šírky, pokládání vrstvy po etapách, vcetne pracovních spar a spoju
- úpravu napojení, ukoncení
- úpravu dilatacních spar vcetne predepsané výztuže
Položka nezahrnuje:
- postriky, nátery</t>
  </si>
  <si>
    <t>56330</t>
  </si>
  <si>
    <t>VOZOVKOVÉ VRSTVY ZE ŠTERKODRTI</t>
  </si>
  <si>
    <t>ŠDa 0/63</t>
  </si>
  <si>
    <t>dosypávky ŠD v míste predláždovaných pásu chodníku (dl.xplocha) 473*0,05 = 23,650 [A]</t>
  </si>
  <si>
    <t>Položka zahrnuje:
- dodání kameniva predepsané kvality a zrnitosti
- rozprostrení a zhutnení vrstvy v predepsané tlouštce
- zrízení vrstvy bez rozlišení šírky, pokládání vrstvy po etapách
Položka nezahrnuje:
- postriky, nátery</t>
  </si>
  <si>
    <t>56334</t>
  </si>
  <si>
    <t>VOZOVKOVÉ VRSTVY ZE ŠTERKODRTI TL. DO 200MM</t>
  </si>
  <si>
    <t>hlavní trasa 4563,38 = 4563,380 [A]_x000d_
dlažba napojení ÚK a sjezdu 67,32 = 67,320 [B]_x000d_
asf.sjezdy 61,95 = 61,950 [C]_x000d_
príkop km 0,4L 50 = 50,000 [D]_x000d_
Celkové množství = 4742,650</t>
  </si>
  <si>
    <t>56364</t>
  </si>
  <si>
    <t>VOZOVKOVÉ VRSTVY Z RECYKLOVANÉHO MATERIÁLU TL DO 200MM</t>
  </si>
  <si>
    <t>nezpevnené sjezdy 50 = 50,000 [A]</t>
  </si>
  <si>
    <t>Položka zahrnuje:
- dodání recyklátu v požadované kvalite
- ocištení podkladu
- uložení recyklátu dle predepsaného technologického predpisu, zhutnení vrstvy v predepsané tlouštce
- zrízení vrstvy bez rozlišení šírky, pokládání vrstvy po etapách, vcetne pracovních spar a spoju
- úpravu napojení, ukoncení 
Položka nezahrnuje:
- postriky, nátery</t>
  </si>
  <si>
    <t>56963</t>
  </si>
  <si>
    <t>ZPEVNENÍ KRAJNIC Z RECYKLOVANÉHO MATERIÁLU TL DO 150MM</t>
  </si>
  <si>
    <t>310*0,5 = 155,000 [A]</t>
  </si>
  <si>
    <t>Položka zahrnuje:
- dodání recyklátu predepsané kvality a zrnitosti
- ocištení podkladu
- uložení recyklátu dle predepsaného technologického predpisu, zhutnení vrstvy v predepsané tlouštce
- zrízení vrstvy bez rozlišení šírky, pokládání vrstvy po etapách,
Položka nezahrnuje:
- postriky, nátery</t>
  </si>
  <si>
    <t>572214</t>
  </si>
  <si>
    <t>SPOJOVACÍ POSTRIK Z MODIFIK EMULZE DO 0,5KG/M2</t>
  </si>
  <si>
    <t>PS-C 0,4 kg/m2</t>
  </si>
  <si>
    <t>4271 = 4271,000 [A]</t>
  </si>
  <si>
    <t>Položka zahrnuje:
- dodání všech predepsaných materiálu pro postriky v predepsaném množství
- provedení dle predepsaného technologického predpisu
- zrízení vrstvy bez rozlišení šírky, pokládání vrstvy po etapách
- úpravu napojení, ukoncení
Položka nezahrnuje:
- x</t>
  </si>
  <si>
    <t>574A34</t>
  </si>
  <si>
    <t>ASFALTOVÝ BETON PRO OBRUSNÉ VRSTVY ACO 11+ TL. 40MM</t>
  </si>
  <si>
    <t>ACO 11+ 50/40 tl. 40mm</t>
  </si>
  <si>
    <t>vozovka hlavní trasa 4089,18 = 4089,180 [A]_x000d_
vozovka napojení v križovatkách 103,95 = 103,950 [B]_x000d_
vozovka sjezdy 61,95 = 61,950 [C]_x000d_
Celkové množství = 4255,080</t>
  </si>
  <si>
    <t>Položka zahrnuje:
- dodání smesi v požadované kvalite
- ocištení podkladu
- uložení smesi dle predepsaného technologického predpisu, zhutnení vrstvy v predepsané tlouštce
- zrízení vrstvy bez rozlišení šírky, pokládání vrstvy po etapách, vcetne pracovních spar a spoju
- úpravu napojení, ukoncení podél obrubníku, dilatacních zarízení, odvodnovacích proužku, odvodnovacu, vpustí, šachet a pod.
Položka nezahrnuje:
- postriky, nátery
- tesnení podél obrubníku, dilatacních zarízení, odvodnovacích proužku, odvodnovacu, vpustí, šachet a pod.</t>
  </si>
  <si>
    <t>574E66</t>
  </si>
  <si>
    <t>ASFALTOVÝ BETON PRO PODKLADNÍ VRSTVY ACP 16+, 16S TL. 70MM</t>
  </si>
  <si>
    <t>ACP 16+ 50/70 70mm</t>
  </si>
  <si>
    <t>vozovka hlavní trasa 4089,18+310*0,09 = 4117,080 [A]_x000d_
vozovka napojení v križovatkách 103,95-45*0,25 = 92,700 [B]_x000d_
vozovka sjezdy 61,95 = 61,950 [C]_x000d_
Celkové množství = 4271,730</t>
  </si>
  <si>
    <t>58251</t>
  </si>
  <si>
    <t>DLÁŽDENÉ KRYTY Z BETONOVÝCH DLAŽDIC DO LOŽE Z KAMENIVA</t>
  </si>
  <si>
    <t>betonová distacní vsak. dlažba - príkop km 0,4 L</t>
  </si>
  <si>
    <t>50 = 50,000 [A]</t>
  </si>
  <si>
    <t>Položka zahrnuje:
- dodání dlažebního materiálu v požadované kvalite, dodání materiálu pro predepsané lože v tlouštce predepsané dokumentací a pro predepsanou výpln spar
- ocištení podkladu
- uložení dlažby dle predepsaného technologického predpisu vcetne predepsané podkladní vrstvy a predepsané výplne spar
- zrízení vrstvy bez rozlišení šírky, pokládání vrstvy po etapách 
- úpravu napojení, ukoncení podél obrubníku, dilatacních zarízení, odvodnovacích proužku, odvodnovacu, vpustí, šachet a pod., nestanoví-li zadávací dokumentace jinak
Položka nezahrnuje:
- postriky, nátery
- tesnení podél obrubníku, dilatacních zarízení, odvodnovacích proužku, odvodnovacu, vpustí, šachet a pod.</t>
  </si>
  <si>
    <t>582611</t>
  </si>
  <si>
    <t>KRYTY Z BETON DLAŽDIC SE ZÁMKEM ŠEDÝCH TL 60MM DO LOŽE Z KAM</t>
  </si>
  <si>
    <t>výmena poškozený dlažby podél upravovaných obrub - max 10 % - cerpáno se soihlasem TDI</t>
  </si>
  <si>
    <t>dle pol. 587206 - 10 % 260*0,1 = 26,000 [A]</t>
  </si>
  <si>
    <t>582612</t>
  </si>
  <si>
    <t>KRYTY Z BETON DLAŽDIC SE ZÁMKEM ŠEDÝCH TL 80MM DO LOŽE Z KAM</t>
  </si>
  <si>
    <t>dlažba napojení ÚK a sjezdu 67,32 = 67,320 [A]</t>
  </si>
  <si>
    <t>587206</t>
  </si>
  <si>
    <t>PREDLÁŽDENÍ KRYTU Z BETONOVÝCH DLAŽDIC SE ZÁMKEM</t>
  </si>
  <si>
    <t>predláždení krytu podél ponechaných obrub vc. výškového vyrovnání, predpoklad pás šírky cca 0,5 m vc. obnovy prvku pro nevidomé</t>
  </si>
  <si>
    <t>výmera ze situace 260 = 260,000 [A]</t>
  </si>
  <si>
    <t>Položka zahrnuje:
- pod pojmem *predláždení* se rozumí rozebrání stávající dlažby a pokládka dlažby ze stávajícího dlažebního materiálu (bez dodávky nového)
- nezbytnou manipulaci s tímto materiálem (nakládání, doprava, složení, ocištení)
- dodání a rozprostrení materiálu pro lože a jeho tlouštku predepsanou dokumentací a pro predepsanou výpln spar
Položka nezahrnuje:
- doplnení plochy s použitím nového materiálu (vykazuje se v položce c.582)</t>
  </si>
  <si>
    <t>8</t>
  </si>
  <si>
    <t>Potrubí</t>
  </si>
  <si>
    <t>87434</t>
  </si>
  <si>
    <t>POTRUBÍ Z TRUB PLASTOVÝCH ODPADNÍCH DN DO 200MM</t>
  </si>
  <si>
    <t>PP,DN200 plnostenné,SN16</t>
  </si>
  <si>
    <t>prípojky UV 2,5+2+6+23+4,8+4,2+39 = 81,500 [A]</t>
  </si>
  <si>
    <t xml:space="preserve">Položka zahrnuje:
- výrobní dokumentaci (vcetne technologického predpisu)
- dodání veškerého trubního a pomocného materiálu (trouby, trubky, tvarovky, spojovací a tesnící materiál a pod.), podperných, závesných a upevnovacích prvku, vcetne potrebných úprav
- úprava a príprava podkladu a podper, ocištení a ošetrení podkladu a podper
- zrízení plne funkcního potrubí, kompletní soustavy, podle príslušného technologického predpisu (bez ohledu na sklon)
- zrízení potrubí i jednotlivých cástí po etapách, vcetne pracovních spar a spoju, pracovního zaslepení koncu a pod.
- úprava prostupu, pruchodu  šachtami a komorami, okolí podper a vyústení, zaústení, napojení, vyvedení a upevnení odpad. výustí
- ochrana potrubí náterem (vc. úpravy povrchu), prípadne izolací, nejsou-li tyto práce predmetem jiné položky
- úprava, ocištení a ošetrení prostoru kolem potrubí
- položky platí pro práce provádené v prostoru zapaženém i nezapaženém a i v kolektorech, chránickách
- položky zahrnují i práce spojené s nutnými obtoky, prevádením a cerpáním vody
Položka nezahrnuje:
- tlakové zkoušky ani proplach a dezinfekci</t>
  </si>
  <si>
    <t>87445</t>
  </si>
  <si>
    <t>POTRUBÍ Z TRUB PLASTOVÝCH ODPADNÍCH DN DO 300MM</t>
  </si>
  <si>
    <t>PP,DN300 plnostenné,SN16</t>
  </si>
  <si>
    <t>prodloužení zatrubnení príkopu u propustku c.1, zaústení HV05 4+26 = 30,000 [A]</t>
  </si>
  <si>
    <t>a</t>
  </si>
  <si>
    <t>PP,DN300 plnostenné,SN16_x000d_
obnova zatrubnení do rybníka v km 0,6 L_x000d_
cerpáno dle skutecného stavu se souhlasem TDI</t>
  </si>
  <si>
    <t>obnova zatrubnení km 0,6 L 65 = 65,000 [A]</t>
  </si>
  <si>
    <t>87446</t>
  </si>
  <si>
    <t>POTRUBÍ Z TRUB PLASTOVÝCH ODPADNÍCH DN DO 400MM</t>
  </si>
  <si>
    <t>PP,DN400 plnostenné,SN16</t>
  </si>
  <si>
    <t>obnova zatrubnení km 0,11 P 30 = 30,000 [A]</t>
  </si>
  <si>
    <t>87733</t>
  </si>
  <si>
    <t>CHRÁNICKY PULENÉ Z TRUB PLAST DN DO 150MM</t>
  </si>
  <si>
    <t>ochrana stávajících kabelovyých vedení križujících trasu, _x000d_
pulené chránicky s obetonováním_x000d_
cerpáno se souhlasem TDI</t>
  </si>
  <si>
    <t>65 = 65,000 [A]</t>
  </si>
  <si>
    <t xml:space="preserve">Položka zahrnuje:
- výrobní dokumentaci (vcetne technologického predpisu)
- dodání veškerého trubního a pomocného materiálu (trouby, trubky, tvarovky, spojovací a tesnící materiál a pod.), podperných, závesných a upevnovacích prvku, vcetne potrebných úprav
- úprava a príprava podkladu a podper, ocištení a ošetrení podkladu a podper
- zrízení plne funkcního potrubí, kompletní soustavy, podle príslušného technologického predpisu (bez ohledu na sklon)
- zrízení potrubí i jednotlivých cástí po etapách, vcetne pracovních spar a spoju, pracovního zaslepení koncu a pod.
- úprava prostupu, pruchodu  šachtami a komorami, okolí podper a vyústení, zaústení, napojení, vyvedení a upevnení odpad. výustí
- ochrana potrubí náterem (vc. úpravy povrchu), prípadne izolací, nejsou-li tyto práce predmetem jiné položky
- úprava, ocištení a ošetrení prostoru kolem potrubí
- vcetne prípadne predepsaného utesnení koncu chránicek
- položky platí pro práce provádené v prostoru zapaženém i nezapaženém a i v kolektorech, chránickách
Položka nezahrnuje:
- x</t>
  </si>
  <si>
    <t>89413</t>
  </si>
  <si>
    <t>ŠACHTY KANALIZACNÍ Z BETON DÍLCU NA POTRUBÍ DN DO 200MM</t>
  </si>
  <si>
    <t>Lomová šachta prípojky UV04_x000d_
poklop D400</t>
  </si>
  <si>
    <t>Položka zahrnuje:
- poklopy s rámem, mríže s rámem, stupadla, žebríky, stropy z bet. dílcu a pod.
- predepsané betonové skruže, prefabrikované nebo monolitické betonové dno
- dodání dílce požadovaného tvaru a vlastností, jeho skladování, doprava a osazení do definitivní polohy, vcetne komplexní technologie výroby a montáže dílcu, ošetrení a ochrana dílcu,
- u dílcu železobetonových a predpjatých veškerá výztuž, prípadne i tuhé kovové prvky a závesná oka,
- úpravy a zarízení pro uložení a transport dílce,
- veškeré požadované úpravy dílcu, vcetne doplnkových konstrukcí a vybavení,
- sestavení dílce na stavbe vcetne montážních zarízení, plošin a prahu a pod.,
- výpln, tesnení a tmelení spár a spoju,
- ocištení a ošetrení úložných ploch,
- zednické výpomoce pro montáž dílcu,
- oznacení dílce výrobním štítkem nebo jiným zpusobem,
- úpravy dílce pro dodržení požadované presnosti jeho osazení, vcetne prípadných merení,
- veškerá zarízení pro zajištení stability v každém okamžiku
- predepsané podkladní konstrukce
Položka nezahrnuje:
- x</t>
  </si>
  <si>
    <t>89712</t>
  </si>
  <si>
    <t>VPUST KANALIZACNÍ ULICNÍ KOMPLETNÍ Z BETONOVÝCH DÍLCU</t>
  </si>
  <si>
    <t>9 = 9,000 [A]</t>
  </si>
  <si>
    <t>Položka zahrnuje:
- dodávku a osazení predepsaných dílu vcetne mríže
- výpln, tesnení a tmelení spar a spoju,
- opatrení povrchu betonu izolací proti zemní vlhkosti v cástech, kde prijdou do styku se zeminou nebo kamenivem,
- predepsané podkladní konstrukce
Položka nezahrnuje:
- x</t>
  </si>
  <si>
    <t>89721</t>
  </si>
  <si>
    <t>VPUST KANALIZACNÍ HORSKÁ KOMPLETNÍ MONOLITICKÁ BETONOVÁ</t>
  </si>
  <si>
    <t>vc. mríže D400</t>
  </si>
  <si>
    <t xml:space="preserve">Položka zahrnuje:
- mríže s rámem, koše na bahno,
- dodání cerstvého betonu (betonové  smesi) požadované  kvality, jeho uložení do požadovaného tvaru pri jakékoliv hustote výztuže, konzistenci cerstvého betonu a zpusobu hutnení, ošetrení a ochranu betonu,
- zhotovení nepropustného, mrazuvzdorného betonu a betonu požadované trvanlivosti a vlastností,
- užití potrebných prísad a technologií výroby betonu,
- zrízení pracovních a dilatacních spar, vcetne potrebných úprav, výplne, vložek, opracování, ocištení a ošetrení,
- bednení požadovaných konstr. (i ztracené) s úpravou  dle požadované  kvality povrchu betonu, vcetne odbednovacích a odskružovacích prostredku,
- zrízení všech požadovaných otvoru, kapes, výklenku, prostupu, dutin, drážek a pod., vc. ztížení práce a úprav kolem nich,
- nátery zabranující soudržnost betonu a bednení,
- výpln, tesnení a tmelení spar a spoju,
- opatrení povrchu betonu izolací proti zemní vlhkosti v cástech, kde prijdou do styku se zeminou nebo kamenivem,
- predepsané podkladní konstrukce
Položka nezahrnuje:
- x</t>
  </si>
  <si>
    <t>89921</t>
  </si>
  <si>
    <t>VÝŠKOVÁ ÚPRAVA POKLOPU</t>
  </si>
  <si>
    <t>Položka zahrnuje:
- všechny nutné práce a materiály pro zvýšení nebo snížení zarízení (vcetne nutné úpravy stávajícího povrchu vozovky nebo chodníku)
Položka nezahrnuje:
- x</t>
  </si>
  <si>
    <t>89922</t>
  </si>
  <si>
    <t>VÝŠKOVÁ ÚPRAVA MRÍŽÍ</t>
  </si>
  <si>
    <t>výšková úprava stávjaících mríží ŠV 4 = 4,000 [A]</t>
  </si>
  <si>
    <t>89923</t>
  </si>
  <si>
    <t>VÝŠKOVÁ ÚPRAVA KRYCÍCH HRNCU</t>
  </si>
  <si>
    <t>výšková úprava povrchových znaku vodovodu a tlak. kanalizace 35 = 35,000 [A]</t>
  </si>
  <si>
    <t>914121</t>
  </si>
  <si>
    <t>DOPRAVNÍ ZNACKY ZÁKLADNÍ VELIKOSTI OCELOVÉ TR RA1- DODÁVKA A MONTÁŽ</t>
  </si>
  <si>
    <t>22 = 22,000 [A]</t>
  </si>
  <si>
    <t>Položka zahrnuje:
- dodávku a montáž znacek v požadovaném provedení
Položka nezahrnuje:
- x</t>
  </si>
  <si>
    <t>914123</t>
  </si>
  <si>
    <t>DOPRAVNÍ ZNACKY ZÁKLADNÍ VELIKOSTI OCELOVÉ TR RA1 - DEMONTÁŽ</t>
  </si>
  <si>
    <t>Demontované znacení bude predáno investorovi a uloženo na místo dle jeho urcení.</t>
  </si>
  <si>
    <t>18 = 18,000 [A]</t>
  </si>
  <si>
    <t>Položka zahrnuje:
- odstranení, demontáž a odklizení materiálu s odvozem na predepsané místo
Položka nezahrnuje:
- x</t>
  </si>
  <si>
    <t>914911</t>
  </si>
  <si>
    <t>SLOUPKY A STOJKY DOPRAVNÍCH ZNACEK Z OCEL TRUBEK SE ZABETONOVÁNÍM - DODÁVKA A MONTÁŽ</t>
  </si>
  <si>
    <t>13 = 13,000 [A]</t>
  </si>
  <si>
    <t>Položka zahrnuje:
- sloupky
- upevnovací zarízení
- osazení (betonová patka, zemní práce)
Položka nezahrnuje:
- x</t>
  </si>
  <si>
    <t>914913</t>
  </si>
  <si>
    <t>SLOUPKY A STOJKY DZ Z OCEL TRUBEK ZABETON DEMONTÁŽ</t>
  </si>
  <si>
    <t>10 = 10,000 [A]</t>
  </si>
  <si>
    <t>915111</t>
  </si>
  <si>
    <t>VODOROVNÉ DOPRAVNÍ ZNACENÍ BARVOU HLADKÉ - DODÁVKA A POKLÁDKA</t>
  </si>
  <si>
    <t>V2b +V4 95*0,5*0,25+695*0,125 = 98,750 [A]_x000d_
V7a 2*6*3*0,5 = 18,000 [B]_x000d_
V11a 2*8 = 16,000 [C]_x000d_
V12e 28*0,125 = 3,500 [D]_x000d_
Celkové množství = 136,250</t>
  </si>
  <si>
    <t>Položka zahrnuje:
- dodání a pokládku náterového materiálu
- predznacení a reflexní úpravu
Položka nezahrnuje:
- x
Zpusob merení:
- merí se pouze natíraná plocha</t>
  </si>
  <si>
    <t>915211</t>
  </si>
  <si>
    <t>VODOROVNÉ DOPRAVNÍ ZNACENÍ PLASTEM HLADKÉ - DODÁVKA A POKLÁDKA</t>
  </si>
  <si>
    <t>136,25 = 136,250 [A]</t>
  </si>
  <si>
    <t>917223</t>
  </si>
  <si>
    <t>SILNICNÍ A CHODNÍKOVÉ OBRUBY Z BETONOVÝCH OBRUBNÍKU ŠÍR 100MM</t>
  </si>
  <si>
    <t>nové obruby zapuštené u vsak dlažby km 0,37-0,4 L 37 = 37,000 [A]</t>
  </si>
  <si>
    <t>Položka zahrnuje:
- dodání a pokládku betonových obrubníku o rozmerech predepsaných zadávací dokumentací
- betonové lože i bocní betonovou operku
Položka nezahrnuje:
- x</t>
  </si>
  <si>
    <t>917224</t>
  </si>
  <si>
    <t>SILNICNÍ A CHODNÍKOVÉ OBRUBY Z BETONOVÝCH OBRUBNÍKU ŠÍR 150MM</t>
  </si>
  <si>
    <t>nové obruby silnicní 170 = 170,000 [A]_x000d_
nové obruby silnicní snížené 199 = 199,000 [B]_x000d_
nové obruby - lemy u bet. sjezdu 18 = 18,000 [C]_x000d_
nové obruby u výšk. vyrovnání (10% z pol. 91781), cerpáno se souhlasem TDI 0,1*473 = 47,300 [D]_x000d_
Celkové množství = 434,300</t>
  </si>
  <si>
    <t>91725</t>
  </si>
  <si>
    <t>NÁSTUPIŠTNÍ OBRUBNÍKY BETONOVÉ</t>
  </si>
  <si>
    <t>dl. zastávek + prech díly 2*13+2*2 = 30,000 [A]</t>
  </si>
  <si>
    <t>91781</t>
  </si>
  <si>
    <t>VÝŠKOVÁ ÚPRAVA OBRUBNÍKU BETONOVÝCH</t>
  </si>
  <si>
    <t>predpoklad výmeny 10 % výmery obrub (skládkovné v pol. 015140, nové obruby v pol. 917224)</t>
  </si>
  <si>
    <t>celková délka obrub podél stávajících ponechaných chodníku (predláždení) L+P (217+32+7,5+15,2)+(19,3+14+36+49+69+14) = 473,000 [A]</t>
  </si>
  <si>
    <t>Položka zahrnuje:
- vytrhání, ocištení, manipulaci
- nové betonové lože a osazení. 
Položka nezahrnuje:
- nutné doplnení novými obrubami se uvede v položkách 9172 až 9177</t>
  </si>
  <si>
    <t>919112</t>
  </si>
  <si>
    <t>REZÁNÍ ASFALTOVÉHO KRYTU VOZOVEK TL DO 100MM</t>
  </si>
  <si>
    <t>v míste napojení na stáv asf. konstrukce</t>
  </si>
  <si>
    <t>77 = 77,000 [A]</t>
  </si>
  <si>
    <t>Položka zahrnuje:
- rezání vozovkové vrstvy v predepsané tlouštce
- spotreba vody
Položka nezahrnuje:
- x</t>
  </si>
  <si>
    <t>931326</t>
  </si>
  <si>
    <t>TESNENÍ DILATAC SPAR ASF ZÁLIVKOU MODIFIK PRUR DO 800MM2</t>
  </si>
  <si>
    <t>Položka zahrnuje:
- dodávku a osazení predepsaného materiálu
- ocištení ploch spáry pred úpravou
- ocištení okolí spáry po úprave
Položka nezahrnuje:
- tesnící profil</t>
  </si>
  <si>
    <t>96687</t>
  </si>
  <si>
    <t>VYBOURÁNÍ ULICNÍCH VPUSTÍ KOMPLETNÍCH</t>
  </si>
  <si>
    <t>4 = 4,000 [A]</t>
  </si>
  <si>
    <t>Položka zahrnuje:
- kompletní bourací práce vcetne nezbytného rozsahu zemních prací,
- veškerou manipulaci s vybouranou sutí a hmotami vcetne uložení na skládku,
- veškeré další práce plynoucí z technologického predpisu a z platných predpisu,
Položka nezahrnuje:
- poplatek za skládku, který se vykazuje v položce 0141** (s výjimkou malého množství bouraného materiálu, kde je možné poplatek zahrnout do jednotkové ceny bourání – tento fakt musí být uveden v doplnujícím textu k položce)</t>
  </si>
  <si>
    <t>96688</t>
  </si>
  <si>
    <t>VYBOURÁNÍ KANALIZAC ŠACHET KOMPLETNÍCH</t>
  </si>
  <si>
    <t>969234</t>
  </si>
  <si>
    <t>VYBOURÁNÍ POTRUBÍ DN DO 200MM KANALIZAC</t>
  </si>
  <si>
    <t>prípojky UV 8 = 8,000 [A]</t>
  </si>
  <si>
    <t>Položka zahrnuje:
- veškerou manipulaci s vybouranou sutí a hmotami vcetne uložení na skládku
- veškeré další práce plynoucí z technologického predpisu a z platných predpisu
Položka nezahrnuje:
- poplatek za skládku, který se vykazuje v položce 0141** (s výjimkou malého množství bouraného materiálu, kde je možné poplatek zahrnout do jednotkové ceny bourání – tento fakt musí být uveden v doplnujícím textu k položce)</t>
  </si>
  <si>
    <t>969245</t>
  </si>
  <si>
    <t>VYBOURÁNÍ POTRUBÍ DN DO 300MM KANALIZAC</t>
  </si>
  <si>
    <t>pro DN300 obnova zatrubnení km 0,6L dle pol. 87445a- cerpáno se souhlasem TDI dle skut. 65 = 65,000 [B]</t>
  </si>
  <si>
    <t>969246</t>
  </si>
  <si>
    <t>VYBOURÁNÍ POTRUBÍ DN DO 400MM KANALIZAC</t>
  </si>
  <si>
    <t>30 = 30,000 [A]</t>
  </si>
  <si>
    <t>dle pol. 11332 30,188*2 = 60,376 [A]</t>
  </si>
  <si>
    <t>obruby 20 % dle pol. 91781 cerpáno se souhl. TDI 74*0,2*0,03 = 0,444 [A]_x000d_
dlažba dle pol. 11318 131,25*0,06*2,3 = 18,113 [B]_x000d_
obruby dle pol. 11352 5*0,03 = 0,150 [C]_x000d_
Celkové množství = 18,707</t>
  </si>
  <si>
    <t>131,25 = 131,250 [A]</t>
  </si>
  <si>
    <t xml:space="preserve">vcetne  odvozu na recykl. skládku
poplatek v pol. 015111_x000d_
ZHOTOVITEL V CENE ZOHLEDNÍ SKUTECNÉ NÁKLADY NA DOPRAVU NA MÍSTO ULOŽENÍ</t>
  </si>
  <si>
    <t>131,25*0,23 = 30,188 [A]</t>
  </si>
  <si>
    <t>obruby u rozširované zastávky BUS 5 = 5,000 [A]</t>
  </si>
  <si>
    <t>147,38 = 147,380 [A]</t>
  </si>
  <si>
    <t>ŠDa 0/32</t>
  </si>
  <si>
    <t>91,76+22,218+10,4+10+13 = 147,378 [A]</t>
  </si>
  <si>
    <t>celková plocha nové dlažby 60 mm - plocha + hladká prídlažba (102,16-26*0,25)+26*0,25-2*13*0,4 = 91,760 [A]</t>
  </si>
  <si>
    <t>celková plocha nové dlažby 80 mm- plocha + hladká prídlažba (22,218-28*0,25)+28*0,25 = 22,218 [A]</t>
  </si>
  <si>
    <t>582614</t>
  </si>
  <si>
    <t>KRYTY Z BETON DLAŽDIC SE ZÁMKEM BAREV TL 60MM DO LOŽE Z KAM</t>
  </si>
  <si>
    <t>kontrastní pás u zastávek 2*13*0,4 = 10,400 [A]</t>
  </si>
  <si>
    <t>58261A</t>
  </si>
  <si>
    <t>KRYTY Z BETON DLAŽDIC SE ZÁMKEM BAREV RELIÉF TL 60MM DO LOŽE Z KAM</t>
  </si>
  <si>
    <t>58261B</t>
  </si>
  <si>
    <t>KRYTY Z BETON DLAŽDIC SE ZÁMKEM BAREV RELIÉF TL 80MM DO LOŽE Z KAM</t>
  </si>
  <si>
    <t>signální a varovné pásy, vodící linie 13 = 13,000 [A]</t>
  </si>
  <si>
    <t>9111A3</t>
  </si>
  <si>
    <t>ZÁBRADLÍ SILNICNÍ S VODOR MADLY - DEMONTÁŽ S PRESUNEM</t>
  </si>
  <si>
    <t>materiál zustává zhotoviteli</t>
  </si>
  <si>
    <t>5 = 5,000 [A]</t>
  </si>
  <si>
    <t>Položka zahrnuje:
- demontáž a odstranení zarízení
- jeho odvoz na predepsané místo
Položka nezahrnuje:
- x</t>
  </si>
  <si>
    <t>917211</t>
  </si>
  <si>
    <t>ZÁHONOVÉ OBRUBY Z BETONOVÝCH OBRUBNÍKU ŠÍR 50MM</t>
  </si>
  <si>
    <t>nové obruby u BUS zastávky 5 = 5,000 [A]_x000d_
rezerva 20% na výmenu obrub u výšk vyrovnání. 74*0,2 = 14,800 [B]_x000d_
Celkové množství = 19,800</t>
  </si>
  <si>
    <t>predpoklad výmeny 10 % výmery obrub (skládkovné v pol. 015140, nové obruby v pol. 917211)</t>
  </si>
  <si>
    <t xml:space="preserve">výškové  vyrovnání obrub u prechodu a navazujících chodníku 9+65 = 74,000 [A]</t>
  </si>
  <si>
    <t>Položka zahrnuje dopravne inženýrská opatrení v prubehu celé stavby (dle schváleného plánu ZOV, DIO a vyjádrení DI PCR), zahrnuje pronájem dopravního znacní - tzn. osazení, presuny a odvoz provizorního dopravního znacení po dobu jednotlivých etap zhotovitele - tzn. celé stavby. Zahrnuje docasné dopravní znacení, semafory, dopravní zarízení (napr citybloky, provizorní betonová a ocelová svodidla, svetelné výstražné zarízení atd.) oplocení a všechny související práce po dobu trvání celé stavby. Zahrnuje presun betonových svodidel a úpravu DZ ve všech etapách výstavby, vc. bet.sv. u mostu. Soucástí položky je i údržba a péce o dopravne inženýrská opatrení v prubehu celé stavby.
Soucástí položky je návrh DIO vcetne jeho projednání a zajištení DIR.
Pro celou stavbu. 
Položka bude cerpána se souhlasem investora a TDI.</t>
  </si>
  <si>
    <t>zahrnuje objednatelem povolené náklady na požadovaná zarízení zhotovitele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</si>
</sst>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9">
    <font>
      <sz val="11"/>
      <name val="Calibri"/>
      <family val="2"/>
      <scheme val="minor"/>
    </font>
    <font>
      <sz val="11"/>
      <color rgb="FFD9D9D9"/>
      <name val="Calibri"/>
      <scheme val="minor"/>
    </font>
    <font>
      <b/>
      <sz val="10"/>
      <color rgb="FF000000"/>
      <name val="Arial"/>
    </font>
    <font>
      <b/>
      <sz val="16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9">
    <xf numFmtId="0" fontId="0" fillId="0" borderId="0"/>
    <xf numFmtId="0" fontId="2" fillId="0" borderId="0">
      <alignment horizontal="right" vertical="center" wrapText="1"/>
    </xf>
    <xf numFmtId="0" fontId="3" fillId="0" borderId="0">
      <alignment horizontal="left" vertical="center" wrapText="1"/>
    </xf>
    <xf numFmtId="0" fontId="2" fillId="0" borderId="0">
      <alignment horizontal="right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2" fillId="0" borderId="0">
      <alignment horizontal="left" vertical="center" wrapText="1"/>
    </xf>
    <xf numFmtId="0" fontId="8" fillId="0" borderId="0">
      <alignment horizontal="left" vertical="center" wrapText="1"/>
    </xf>
  </cellStyleXfs>
  <cellXfs count="50">
    <xf numFmtId="0" fontId="0" fillId="0" borderId="0" xfId="0"/>
    <xf numFmtId="0" fontId="1" fillId="2" borderId="0" xfId="0" applyFont="1" applyFill="1"/>
    <xf numFmtId="0" fontId="2" fillId="2" borderId="0" xfId="1" applyFill="1">
      <alignment horizontal="righ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2" fillId="2" borderId="0" xfId="3" applyFill="1">
      <alignment horizontal="right" vertical="center" wrapText="1"/>
    </xf>
    <xf numFmtId="165" fontId="2" fillId="2" borderId="0" xfId="3" applyNumberFormat="1" applyFill="1">
      <alignment horizontal="right" vertical="center" wrapText="1"/>
    </xf>
    <xf numFmtId="0" fontId="4" fillId="3" borderId="1" xfId="4" applyFill="1" applyBorder="1">
      <alignment horizontal="center" vertical="center" wrapText="1"/>
    </xf>
    <xf numFmtId="0" fontId="2" fillId="0" borderId="1" xfId="1" applyBorder="1">
      <alignment horizontal="right" vertical="center" wrapText="1"/>
    </xf>
    <xf numFmtId="165" fontId="2" fillId="0" borderId="1" xfId="1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righ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5" fillId="2" borderId="5" xfId="5" applyFill="1" applyBorder="1">
      <alignment horizontal="left" vertical="center" wrapText="1"/>
    </xf>
    <xf numFmtId="0" fontId="5" fillId="2" borderId="0" xfId="5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5" fillId="2" borderId="0" xfId="5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4" fillId="3" borderId="8" xfId="4" applyFill="1" applyBorder="1">
      <alignment horizontal="center" vertical="center" wrapText="1"/>
    </xf>
    <xf numFmtId="0" fontId="4" fillId="3" borderId="9" xfId="4" applyFill="1" applyBorder="1">
      <alignment horizontal="center" vertical="center" wrapText="1"/>
    </xf>
    <xf numFmtId="0" fontId="4" fillId="3" borderId="10" xfId="4" applyFill="1" applyBorder="1">
      <alignment horizontal="center" vertical="center" wrapText="1"/>
    </xf>
    <xf numFmtId="0" fontId="4" fillId="3" borderId="11" xfId="4" applyFill="1" applyBorder="1">
      <alignment horizontal="center" vertical="center" wrapText="1"/>
    </xf>
    <xf numFmtId="0" fontId="4" fillId="3" borderId="12" xfId="4" applyFill="1" applyBorder="1">
      <alignment horizontal="center" vertical="center" wrapText="1"/>
    </xf>
    <xf numFmtId="0" fontId="6" fillId="2" borderId="7" xfId="0" applyFont="1" applyFill="1" applyBorder="1"/>
    <xf numFmtId="0" fontId="6" fillId="2" borderId="13" xfId="0" applyFont="1" applyFill="1" applyBorder="1"/>
    <xf numFmtId="0" fontId="6" fillId="2" borderId="7" xfId="0" applyFont="1" applyFill="1" applyBorder="1" applyAlignment="1">
      <alignment horizontal="right"/>
    </xf>
    <xf numFmtId="0" fontId="6" fillId="2" borderId="14" xfId="0" applyFont="1" applyFill="1" applyBorder="1"/>
    <xf numFmtId="165" fontId="6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7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Border="1" applyAlignment="1">
      <alignment wrapText="1"/>
    </xf>
  </cellXfs>
  <cellStyles count="9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StavbaRozpocetHeaderStyle" xfId="5"/>
    <cellStyle name="NadpisStrukturyStyle" xfId="6"/>
    <cellStyle name="StavebniDilStyle" xfId="7"/>
    <cellStyle name="PolDoplnInfoStyle" xf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32.42578" customWidth="1"/>
    <col min="2" max="2" width="32.42578" customWidth="1"/>
    <col min="3" max="3" width="19.42578" customWidth="1"/>
    <col min="4" max="4" width="19.42578" customWidth="1"/>
    <col min="5" max="5" width="19.42578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0.25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SUM(C10:C14)</f>
        <v>0</v>
      </c>
      <c r="D6" s="3"/>
      <c r="E6" s="3"/>
    </row>
    <row r="7">
      <c r="A7" s="3"/>
      <c r="B7" s="5" t="s">
        <v>5</v>
      </c>
      <c r="C7" s="6">
        <f>SUM(E10:E14)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'SO 000'!I3</f>
        <v>0</v>
      </c>
      <c r="D10" s="9">
        <f>SUMIFS('SO 000'!O:O,'SO 000'!A:A,"P")</f>
        <v>0</v>
      </c>
      <c r="E10" s="9">
        <f>C10+D10</f>
        <v>0</v>
      </c>
    </row>
    <row r="11">
      <c r="A11" s="8" t="s">
        <v>13</v>
      </c>
      <c r="B11" s="8" t="s">
        <v>14</v>
      </c>
      <c r="C11" s="9">
        <f>'SO 101.1'!I3</f>
        <v>0</v>
      </c>
      <c r="D11" s="9">
        <f>SUMIFS('SO 101.1'!O:O,'SO 101.1'!A:A,"P")</f>
        <v>0</v>
      </c>
      <c r="E11" s="9">
        <f>C11+D11</f>
        <v>0</v>
      </c>
    </row>
    <row r="12">
      <c r="A12" s="8" t="s">
        <v>15</v>
      </c>
      <c r="B12" s="8" t="s">
        <v>16</v>
      </c>
      <c r="C12" s="9">
        <f>'SO 101'!I3</f>
        <v>0</v>
      </c>
      <c r="D12" s="9">
        <f>SUMIFS('SO 101'!O:O,'SO 101'!A:A,"P")</f>
        <v>0</v>
      </c>
      <c r="E12" s="9">
        <f>C12+D12</f>
        <v>0</v>
      </c>
    </row>
    <row r="13">
      <c r="A13" s="8" t="s">
        <v>17</v>
      </c>
      <c r="B13" s="8" t="s">
        <v>18</v>
      </c>
      <c r="C13" s="9">
        <f>'SO 134'!I3</f>
        <v>0</v>
      </c>
      <c r="D13" s="9">
        <f>SUMIFS('SO 134'!O:O,'SO 134'!A:A,"P")</f>
        <v>0</v>
      </c>
      <c r="E13" s="9">
        <f>C13+D13</f>
        <v>0</v>
      </c>
    </row>
    <row r="14" ht="25.5">
      <c r="A14" s="8" t="s">
        <v>19</v>
      </c>
      <c r="B14" s="8" t="s">
        <v>20</v>
      </c>
      <c r="C14" s="9">
        <f>'SO 185'!I3</f>
        <v>0</v>
      </c>
      <c r="D14" s="9">
        <f>SUMIFS('SO 185'!O:O,'SO 185'!A:A,"P")</f>
        <v>0</v>
      </c>
      <c r="E14" s="9">
        <f>C14+D14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21</v>
      </c>
      <c r="F2" s="15"/>
      <c r="G2" s="15"/>
      <c r="H2" s="15"/>
      <c r="I2" s="15"/>
      <c r="J2" s="17"/>
    </row>
    <row r="3">
      <c r="A3" s="3" t="s">
        <v>22</v>
      </c>
      <c r="B3" s="18" t="s">
        <v>23</v>
      </c>
      <c r="C3" s="19" t="s">
        <v>24</v>
      </c>
      <c r="D3" s="20"/>
      <c r="E3" s="21" t="s">
        <v>25</v>
      </c>
      <c r="F3" s="15"/>
      <c r="G3" s="15"/>
      <c r="H3" s="22" t="s">
        <v>11</v>
      </c>
      <c r="I3" s="23">
        <f>SUMIFS(I8:I55,A8:A55,"SD")</f>
        <v>0</v>
      </c>
      <c r="J3" s="17"/>
      <c r="O3">
        <v>0</v>
      </c>
      <c r="P3">
        <v>2</v>
      </c>
    </row>
    <row r="4">
      <c r="A4" s="3" t="s">
        <v>26</v>
      </c>
      <c r="B4" s="18" t="s">
        <v>27</v>
      </c>
      <c r="C4" s="19" t="s">
        <v>11</v>
      </c>
      <c r="D4" s="20"/>
      <c r="E4" s="21" t="s">
        <v>12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28</v>
      </c>
      <c r="B5" s="25" t="s">
        <v>29</v>
      </c>
      <c r="C5" s="7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/>
      <c r="J5" s="26" t="s">
        <v>36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37</v>
      </c>
      <c r="I6" s="7" t="s">
        <v>38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39</v>
      </c>
      <c r="B8" s="30"/>
      <c r="C8" s="31" t="s">
        <v>40</v>
      </c>
      <c r="D8" s="32"/>
      <c r="E8" s="29" t="s">
        <v>41</v>
      </c>
      <c r="F8" s="32"/>
      <c r="G8" s="32"/>
      <c r="H8" s="32"/>
      <c r="I8" s="33">
        <f>SUMIFS(I9:I55,A9:A55,"P")</f>
        <v>0</v>
      </c>
      <c r="J8" s="34"/>
    </row>
    <row r="9">
      <c r="A9" s="35" t="s">
        <v>42</v>
      </c>
      <c r="B9" s="35">
        <v>1</v>
      </c>
      <c r="C9" s="36" t="s">
        <v>43</v>
      </c>
      <c r="D9" s="35" t="s">
        <v>44</v>
      </c>
      <c r="E9" s="37" t="s">
        <v>45</v>
      </c>
      <c r="F9" s="38" t="s">
        <v>46</v>
      </c>
      <c r="G9" s="39">
        <v>1</v>
      </c>
      <c r="H9" s="40">
        <v>0</v>
      </c>
      <c r="I9" s="40">
        <f>ROUND(G9*H9,P4)</f>
        <v>0</v>
      </c>
      <c r="J9" s="38" t="s">
        <v>47</v>
      </c>
      <c r="O9" s="41">
        <f>I9*0.21</f>
        <v>0</v>
      </c>
      <c r="P9">
        <v>3</v>
      </c>
    </row>
    <row r="10" ht="150">
      <c r="A10" s="35" t="s">
        <v>48</v>
      </c>
      <c r="B10" s="42"/>
      <c r="C10" s="43"/>
      <c r="D10" s="43"/>
      <c r="E10" s="37" t="s">
        <v>49</v>
      </c>
      <c r="F10" s="43"/>
      <c r="G10" s="43"/>
      <c r="H10" s="43"/>
      <c r="I10" s="43"/>
      <c r="J10" s="44"/>
    </row>
    <row r="11" ht="60">
      <c r="A11" s="35" t="s">
        <v>50</v>
      </c>
      <c r="B11" s="42"/>
      <c r="C11" s="43"/>
      <c r="D11" s="43"/>
      <c r="E11" s="37" t="s">
        <v>51</v>
      </c>
      <c r="F11" s="43"/>
      <c r="G11" s="43"/>
      <c r="H11" s="43"/>
      <c r="I11" s="43"/>
      <c r="J11" s="44"/>
    </row>
    <row r="12">
      <c r="A12" s="35" t="s">
        <v>42</v>
      </c>
      <c r="B12" s="35">
        <v>2</v>
      </c>
      <c r="C12" s="36" t="s">
        <v>52</v>
      </c>
      <c r="D12" s="35" t="s">
        <v>44</v>
      </c>
      <c r="E12" s="37" t="s">
        <v>53</v>
      </c>
      <c r="F12" s="38" t="s">
        <v>46</v>
      </c>
      <c r="G12" s="39">
        <v>1</v>
      </c>
      <c r="H12" s="40">
        <v>0</v>
      </c>
      <c r="I12" s="40">
        <f>ROUND(G12*H12,P4)</f>
        <v>0</v>
      </c>
      <c r="J12" s="38" t="s">
        <v>47</v>
      </c>
      <c r="O12" s="41">
        <f>I12*0.21</f>
        <v>0</v>
      </c>
      <c r="P12">
        <v>3</v>
      </c>
    </row>
    <row r="13" ht="45">
      <c r="A13" s="35" t="s">
        <v>48</v>
      </c>
      <c r="B13" s="42"/>
      <c r="C13" s="43"/>
      <c r="D13" s="43"/>
      <c r="E13" s="37" t="s">
        <v>54</v>
      </c>
      <c r="F13" s="43"/>
      <c r="G13" s="43"/>
      <c r="H13" s="43"/>
      <c r="I13" s="43"/>
      <c r="J13" s="44"/>
    </row>
    <row r="14" ht="60">
      <c r="A14" s="35" t="s">
        <v>50</v>
      </c>
      <c r="B14" s="42"/>
      <c r="C14" s="43"/>
      <c r="D14" s="43"/>
      <c r="E14" s="37" t="s">
        <v>55</v>
      </c>
      <c r="F14" s="43"/>
      <c r="G14" s="43"/>
      <c r="H14" s="43"/>
      <c r="I14" s="43"/>
      <c r="J14" s="44"/>
    </row>
    <row r="15">
      <c r="A15" s="35" t="s">
        <v>42</v>
      </c>
      <c r="B15" s="35">
        <v>3</v>
      </c>
      <c r="C15" s="36" t="s">
        <v>56</v>
      </c>
      <c r="D15" s="35" t="s">
        <v>44</v>
      </c>
      <c r="E15" s="37" t="s">
        <v>57</v>
      </c>
      <c r="F15" s="38" t="s">
        <v>46</v>
      </c>
      <c r="G15" s="39">
        <v>1</v>
      </c>
      <c r="H15" s="40">
        <v>0</v>
      </c>
      <c r="I15" s="40">
        <f>ROUND(G15*H15,P4)</f>
        <v>0</v>
      </c>
      <c r="J15" s="38" t="s">
        <v>47</v>
      </c>
      <c r="O15" s="41">
        <f>I15*0.21</f>
        <v>0</v>
      </c>
      <c r="P15">
        <v>3</v>
      </c>
    </row>
    <row r="16" ht="60">
      <c r="A16" s="35" t="s">
        <v>48</v>
      </c>
      <c r="B16" s="42"/>
      <c r="C16" s="43"/>
      <c r="D16" s="43"/>
      <c r="E16" s="37" t="s">
        <v>58</v>
      </c>
      <c r="F16" s="43"/>
      <c r="G16" s="43"/>
      <c r="H16" s="43"/>
      <c r="I16" s="43"/>
      <c r="J16" s="44"/>
    </row>
    <row r="17" ht="105">
      <c r="A17" s="35" t="s">
        <v>50</v>
      </c>
      <c r="B17" s="42"/>
      <c r="C17" s="43"/>
      <c r="D17" s="43"/>
      <c r="E17" s="37" t="s">
        <v>59</v>
      </c>
      <c r="F17" s="43"/>
      <c r="G17" s="43"/>
      <c r="H17" s="43"/>
      <c r="I17" s="43"/>
      <c r="J17" s="44"/>
    </row>
    <row r="18">
      <c r="A18" s="35" t="s">
        <v>42</v>
      </c>
      <c r="B18" s="35">
        <v>4</v>
      </c>
      <c r="C18" s="36" t="s">
        <v>60</v>
      </c>
      <c r="D18" s="35" t="s">
        <v>61</v>
      </c>
      <c r="E18" s="37" t="s">
        <v>62</v>
      </c>
      <c r="F18" s="38" t="s">
        <v>46</v>
      </c>
      <c r="G18" s="39">
        <v>1</v>
      </c>
      <c r="H18" s="40">
        <v>0</v>
      </c>
      <c r="I18" s="40">
        <f>ROUND(G18*H18,P4)</f>
        <v>0</v>
      </c>
      <c r="J18" s="38" t="s">
        <v>47</v>
      </c>
      <c r="O18" s="41">
        <f>I18*0.21</f>
        <v>0</v>
      </c>
      <c r="P18">
        <v>3</v>
      </c>
    </row>
    <row r="19" ht="105">
      <c r="A19" s="35" t="s">
        <v>48</v>
      </c>
      <c r="B19" s="42"/>
      <c r="C19" s="43"/>
      <c r="D19" s="43"/>
      <c r="E19" s="37" t="s">
        <v>63</v>
      </c>
      <c r="F19" s="43"/>
      <c r="G19" s="43"/>
      <c r="H19" s="43"/>
      <c r="I19" s="43"/>
      <c r="J19" s="44"/>
    </row>
    <row r="20" ht="60">
      <c r="A20" s="35" t="s">
        <v>50</v>
      </c>
      <c r="B20" s="42"/>
      <c r="C20" s="43"/>
      <c r="D20" s="43"/>
      <c r="E20" s="37" t="s">
        <v>55</v>
      </c>
      <c r="F20" s="43"/>
      <c r="G20" s="43"/>
      <c r="H20" s="43"/>
      <c r="I20" s="43"/>
      <c r="J20" s="44"/>
    </row>
    <row r="21">
      <c r="A21" s="35" t="s">
        <v>42</v>
      </c>
      <c r="B21" s="35">
        <v>5</v>
      </c>
      <c r="C21" s="36" t="s">
        <v>60</v>
      </c>
      <c r="D21" s="35" t="s">
        <v>64</v>
      </c>
      <c r="E21" s="37" t="s">
        <v>62</v>
      </c>
      <c r="F21" s="38" t="s">
        <v>46</v>
      </c>
      <c r="G21" s="39">
        <v>1</v>
      </c>
      <c r="H21" s="40">
        <v>0</v>
      </c>
      <c r="I21" s="40">
        <f>ROUND(G21*H21,P4)</f>
        <v>0</v>
      </c>
      <c r="J21" s="38" t="s">
        <v>47</v>
      </c>
      <c r="O21" s="41">
        <f>I21*0.21</f>
        <v>0</v>
      </c>
      <c r="P21">
        <v>3</v>
      </c>
    </row>
    <row r="22" ht="75">
      <c r="A22" s="35" t="s">
        <v>48</v>
      </c>
      <c r="B22" s="42"/>
      <c r="C22" s="43"/>
      <c r="D22" s="43"/>
      <c r="E22" s="37" t="s">
        <v>65</v>
      </c>
      <c r="F22" s="43"/>
      <c r="G22" s="43"/>
      <c r="H22" s="43"/>
      <c r="I22" s="43"/>
      <c r="J22" s="44"/>
    </row>
    <row r="23">
      <c r="A23" s="35" t="s">
        <v>66</v>
      </c>
      <c r="B23" s="42"/>
      <c r="C23" s="43"/>
      <c r="D23" s="43"/>
      <c r="E23" s="45" t="s">
        <v>67</v>
      </c>
      <c r="F23" s="43"/>
      <c r="G23" s="43"/>
      <c r="H23" s="43"/>
      <c r="I23" s="43"/>
      <c r="J23" s="44"/>
    </row>
    <row r="24" ht="60">
      <c r="A24" s="35" t="s">
        <v>50</v>
      </c>
      <c r="B24" s="42"/>
      <c r="C24" s="43"/>
      <c r="D24" s="43"/>
      <c r="E24" s="37" t="s">
        <v>55</v>
      </c>
      <c r="F24" s="43"/>
      <c r="G24" s="43"/>
      <c r="H24" s="43"/>
      <c r="I24" s="43"/>
      <c r="J24" s="44"/>
    </row>
    <row r="25">
      <c r="A25" s="35" t="s">
        <v>42</v>
      </c>
      <c r="B25" s="35">
        <v>6</v>
      </c>
      <c r="C25" s="36" t="s">
        <v>68</v>
      </c>
      <c r="D25" s="35" t="s">
        <v>61</v>
      </c>
      <c r="E25" s="37" t="s">
        <v>69</v>
      </c>
      <c r="F25" s="38" t="s">
        <v>46</v>
      </c>
      <c r="G25" s="39">
        <v>1</v>
      </c>
      <c r="H25" s="40">
        <v>0</v>
      </c>
      <c r="I25" s="40">
        <f>ROUND(G25*H25,P4)</f>
        <v>0</v>
      </c>
      <c r="J25" s="38" t="s">
        <v>47</v>
      </c>
      <c r="O25" s="41">
        <f>I25*0.21</f>
        <v>0</v>
      </c>
      <c r="P25">
        <v>3</v>
      </c>
    </row>
    <row r="26" ht="135">
      <c r="A26" s="35" t="s">
        <v>48</v>
      </c>
      <c r="B26" s="42"/>
      <c r="C26" s="43"/>
      <c r="D26" s="43"/>
      <c r="E26" s="37" t="s">
        <v>70</v>
      </c>
      <c r="F26" s="43"/>
      <c r="G26" s="43"/>
      <c r="H26" s="43"/>
      <c r="I26" s="43"/>
      <c r="J26" s="44"/>
    </row>
    <row r="27">
      <c r="A27" s="35" t="s">
        <v>66</v>
      </c>
      <c r="B27" s="42"/>
      <c r="C27" s="43"/>
      <c r="D27" s="43"/>
      <c r="E27" s="45" t="s">
        <v>67</v>
      </c>
      <c r="F27" s="43"/>
      <c r="G27" s="43"/>
      <c r="H27" s="43"/>
      <c r="I27" s="43"/>
      <c r="J27" s="44"/>
    </row>
    <row r="28" ht="60">
      <c r="A28" s="35" t="s">
        <v>50</v>
      </c>
      <c r="B28" s="42"/>
      <c r="C28" s="43"/>
      <c r="D28" s="43"/>
      <c r="E28" s="37" t="s">
        <v>55</v>
      </c>
      <c r="F28" s="43"/>
      <c r="G28" s="43"/>
      <c r="H28" s="43"/>
      <c r="I28" s="43"/>
      <c r="J28" s="44"/>
    </row>
    <row r="29">
      <c r="A29" s="35" t="s">
        <v>42</v>
      </c>
      <c r="B29" s="35">
        <v>7</v>
      </c>
      <c r="C29" s="36" t="s">
        <v>68</v>
      </c>
      <c r="D29" s="35" t="s">
        <v>64</v>
      </c>
      <c r="E29" s="37" t="s">
        <v>69</v>
      </c>
      <c r="F29" s="38" t="s">
        <v>46</v>
      </c>
      <c r="G29" s="39">
        <v>1</v>
      </c>
      <c r="H29" s="40">
        <v>0</v>
      </c>
      <c r="I29" s="40">
        <f>ROUND(G29*H29,P4)</f>
        <v>0</v>
      </c>
      <c r="J29" s="38" t="s">
        <v>47</v>
      </c>
      <c r="O29" s="41">
        <f>I29*0.21</f>
        <v>0</v>
      </c>
      <c r="P29">
        <v>3</v>
      </c>
    </row>
    <row r="30">
      <c r="A30" s="35" t="s">
        <v>48</v>
      </c>
      <c r="B30" s="42"/>
      <c r="C30" s="43"/>
      <c r="D30" s="43"/>
      <c r="E30" s="37" t="s">
        <v>71</v>
      </c>
      <c r="F30" s="43"/>
      <c r="G30" s="43"/>
      <c r="H30" s="43"/>
      <c r="I30" s="43"/>
      <c r="J30" s="44"/>
    </row>
    <row r="31" ht="60">
      <c r="A31" s="35" t="s">
        <v>50</v>
      </c>
      <c r="B31" s="42"/>
      <c r="C31" s="43"/>
      <c r="D31" s="43"/>
      <c r="E31" s="37" t="s">
        <v>55</v>
      </c>
      <c r="F31" s="43"/>
      <c r="G31" s="43"/>
      <c r="H31" s="43"/>
      <c r="I31" s="43"/>
      <c r="J31" s="44"/>
    </row>
    <row r="32">
      <c r="A32" s="35" t="s">
        <v>42</v>
      </c>
      <c r="B32" s="35">
        <v>8</v>
      </c>
      <c r="C32" s="36" t="s">
        <v>72</v>
      </c>
      <c r="D32" s="35" t="s">
        <v>44</v>
      </c>
      <c r="E32" s="37" t="s">
        <v>73</v>
      </c>
      <c r="F32" s="38" t="s">
        <v>46</v>
      </c>
      <c r="G32" s="39">
        <v>1</v>
      </c>
      <c r="H32" s="40">
        <v>0</v>
      </c>
      <c r="I32" s="40">
        <f>ROUND(G32*H32,P4)</f>
        <v>0</v>
      </c>
      <c r="J32" s="38" t="s">
        <v>47</v>
      </c>
      <c r="O32" s="41">
        <f>I32*0.21</f>
        <v>0</v>
      </c>
      <c r="P32">
        <v>3</v>
      </c>
    </row>
    <row r="33" ht="195">
      <c r="A33" s="35" t="s">
        <v>48</v>
      </c>
      <c r="B33" s="42"/>
      <c r="C33" s="43"/>
      <c r="D33" s="43"/>
      <c r="E33" s="37" t="s">
        <v>74</v>
      </c>
      <c r="F33" s="43"/>
      <c r="G33" s="43"/>
      <c r="H33" s="43"/>
      <c r="I33" s="43"/>
      <c r="J33" s="44"/>
    </row>
    <row r="34" ht="60">
      <c r="A34" s="35" t="s">
        <v>50</v>
      </c>
      <c r="B34" s="42"/>
      <c r="C34" s="43"/>
      <c r="D34" s="43"/>
      <c r="E34" s="37" t="s">
        <v>55</v>
      </c>
      <c r="F34" s="43"/>
      <c r="G34" s="43"/>
      <c r="H34" s="43"/>
      <c r="I34" s="43"/>
      <c r="J34" s="44"/>
    </row>
    <row r="35">
      <c r="A35" s="35" t="s">
        <v>42</v>
      </c>
      <c r="B35" s="35">
        <v>9</v>
      </c>
      <c r="C35" s="36" t="s">
        <v>75</v>
      </c>
      <c r="D35" s="35" t="s">
        <v>44</v>
      </c>
      <c r="E35" s="37" t="s">
        <v>76</v>
      </c>
      <c r="F35" s="38" t="s">
        <v>46</v>
      </c>
      <c r="G35" s="39">
        <v>1</v>
      </c>
      <c r="H35" s="40">
        <v>0</v>
      </c>
      <c r="I35" s="40">
        <f>ROUND(G35*H35,P4)</f>
        <v>0</v>
      </c>
      <c r="J35" s="38" t="s">
        <v>47</v>
      </c>
      <c r="O35" s="41">
        <f>I35*0.21</f>
        <v>0</v>
      </c>
      <c r="P35">
        <v>3</v>
      </c>
    </row>
    <row r="36" ht="165">
      <c r="A36" s="35" t="s">
        <v>48</v>
      </c>
      <c r="B36" s="42"/>
      <c r="C36" s="43"/>
      <c r="D36" s="43"/>
      <c r="E36" s="37" t="s">
        <v>77</v>
      </c>
      <c r="F36" s="43"/>
      <c r="G36" s="43"/>
      <c r="H36" s="43"/>
      <c r="I36" s="43"/>
      <c r="J36" s="44"/>
    </row>
    <row r="37" ht="60">
      <c r="A37" s="35" t="s">
        <v>50</v>
      </c>
      <c r="B37" s="42"/>
      <c r="C37" s="43"/>
      <c r="D37" s="43"/>
      <c r="E37" s="37" t="s">
        <v>55</v>
      </c>
      <c r="F37" s="43"/>
      <c r="G37" s="43"/>
      <c r="H37" s="43"/>
      <c r="I37" s="43"/>
      <c r="J37" s="44"/>
    </row>
    <row r="38">
      <c r="A38" s="35" t="s">
        <v>42</v>
      </c>
      <c r="B38" s="35">
        <v>10</v>
      </c>
      <c r="C38" s="36" t="s">
        <v>78</v>
      </c>
      <c r="D38" s="35" t="s">
        <v>44</v>
      </c>
      <c r="E38" s="37" t="s">
        <v>79</v>
      </c>
      <c r="F38" s="38" t="s">
        <v>46</v>
      </c>
      <c r="G38" s="39">
        <v>1</v>
      </c>
      <c r="H38" s="40">
        <v>0</v>
      </c>
      <c r="I38" s="40">
        <f>ROUND(G38*H38,P4)</f>
        <v>0</v>
      </c>
      <c r="J38" s="38" t="s">
        <v>47</v>
      </c>
      <c r="O38" s="41">
        <f>I38*0.21</f>
        <v>0</v>
      </c>
      <c r="P38">
        <v>3</v>
      </c>
    </row>
    <row r="39" ht="90">
      <c r="A39" s="35" t="s">
        <v>48</v>
      </c>
      <c r="B39" s="42"/>
      <c r="C39" s="43"/>
      <c r="D39" s="43"/>
      <c r="E39" s="37" t="s">
        <v>80</v>
      </c>
      <c r="F39" s="43"/>
      <c r="G39" s="43"/>
      <c r="H39" s="43"/>
      <c r="I39" s="43"/>
      <c r="J39" s="44"/>
    </row>
    <row r="40" ht="135">
      <c r="A40" s="35" t="s">
        <v>50</v>
      </c>
      <c r="B40" s="42"/>
      <c r="C40" s="43"/>
      <c r="D40" s="43"/>
      <c r="E40" s="37" t="s">
        <v>81</v>
      </c>
      <c r="F40" s="43"/>
      <c r="G40" s="43"/>
      <c r="H40" s="43"/>
      <c r="I40" s="43"/>
      <c r="J40" s="44"/>
    </row>
    <row r="41">
      <c r="A41" s="35" t="s">
        <v>42</v>
      </c>
      <c r="B41" s="35">
        <v>11</v>
      </c>
      <c r="C41" s="36" t="s">
        <v>82</v>
      </c>
      <c r="D41" s="35"/>
      <c r="E41" s="37" t="s">
        <v>83</v>
      </c>
      <c r="F41" s="38" t="s">
        <v>46</v>
      </c>
      <c r="G41" s="39">
        <v>1</v>
      </c>
      <c r="H41" s="40">
        <v>0</v>
      </c>
      <c r="I41" s="40">
        <f>ROUND(G41*H41,P4)</f>
        <v>0</v>
      </c>
      <c r="J41" s="38" t="s">
        <v>47</v>
      </c>
      <c r="O41" s="41">
        <f>I41*0.21</f>
        <v>0</v>
      </c>
      <c r="P41">
        <v>3</v>
      </c>
    </row>
    <row r="42" ht="90">
      <c r="A42" s="35" t="s">
        <v>48</v>
      </c>
      <c r="B42" s="42"/>
      <c r="C42" s="43"/>
      <c r="D42" s="43"/>
      <c r="E42" s="37" t="s">
        <v>84</v>
      </c>
      <c r="F42" s="43"/>
      <c r="G42" s="43"/>
      <c r="H42" s="43"/>
      <c r="I42" s="43"/>
      <c r="J42" s="44"/>
    </row>
    <row r="43" ht="105">
      <c r="A43" s="35" t="s">
        <v>50</v>
      </c>
      <c r="B43" s="42"/>
      <c r="C43" s="43"/>
      <c r="D43" s="43"/>
      <c r="E43" s="37" t="s">
        <v>85</v>
      </c>
      <c r="F43" s="43"/>
      <c r="G43" s="43"/>
      <c r="H43" s="43"/>
      <c r="I43" s="43"/>
      <c r="J43" s="44"/>
    </row>
    <row r="44">
      <c r="A44" s="35" t="s">
        <v>42</v>
      </c>
      <c r="B44" s="35">
        <v>12</v>
      </c>
      <c r="C44" s="36" t="s">
        <v>86</v>
      </c>
      <c r="D44" s="35" t="s">
        <v>44</v>
      </c>
      <c r="E44" s="37" t="s">
        <v>87</v>
      </c>
      <c r="F44" s="38" t="s">
        <v>46</v>
      </c>
      <c r="G44" s="39">
        <v>1</v>
      </c>
      <c r="H44" s="40">
        <v>0</v>
      </c>
      <c r="I44" s="40">
        <f>ROUND(G44*H44,P4)</f>
        <v>0</v>
      </c>
      <c r="J44" s="38" t="s">
        <v>47</v>
      </c>
      <c r="O44" s="41">
        <f>I44*0.21</f>
        <v>0</v>
      </c>
      <c r="P44">
        <v>3</v>
      </c>
    </row>
    <row r="45">
      <c r="A45" s="35" t="s">
        <v>48</v>
      </c>
      <c r="B45" s="42"/>
      <c r="C45" s="43"/>
      <c r="D45" s="43"/>
      <c r="E45" s="37" t="s">
        <v>88</v>
      </c>
      <c r="F45" s="43"/>
      <c r="G45" s="43"/>
      <c r="H45" s="43"/>
      <c r="I45" s="43"/>
      <c r="J45" s="44"/>
    </row>
    <row r="46" ht="60">
      <c r="A46" s="35" t="s">
        <v>50</v>
      </c>
      <c r="B46" s="42"/>
      <c r="C46" s="43"/>
      <c r="D46" s="43"/>
      <c r="E46" s="37" t="s">
        <v>55</v>
      </c>
      <c r="F46" s="43"/>
      <c r="G46" s="43"/>
      <c r="H46" s="43"/>
      <c r="I46" s="43"/>
      <c r="J46" s="44"/>
    </row>
    <row r="47">
      <c r="A47" s="35" t="s">
        <v>42</v>
      </c>
      <c r="B47" s="35">
        <v>13</v>
      </c>
      <c r="C47" s="36" t="s">
        <v>89</v>
      </c>
      <c r="D47" s="35" t="s">
        <v>44</v>
      </c>
      <c r="E47" s="37" t="s">
        <v>90</v>
      </c>
      <c r="F47" s="38" t="s">
        <v>91</v>
      </c>
      <c r="G47" s="39">
        <v>2</v>
      </c>
      <c r="H47" s="40">
        <v>0</v>
      </c>
      <c r="I47" s="40">
        <f>ROUND(G47*H47,P4)</f>
        <v>0</v>
      </c>
      <c r="J47" s="38" t="s">
        <v>47</v>
      </c>
      <c r="O47" s="41">
        <f>I47*0.21</f>
        <v>0</v>
      </c>
      <c r="P47">
        <v>3</v>
      </c>
    </row>
    <row r="48" ht="60">
      <c r="A48" s="35" t="s">
        <v>48</v>
      </c>
      <c r="B48" s="42"/>
      <c r="C48" s="43"/>
      <c r="D48" s="43"/>
      <c r="E48" s="37" t="s">
        <v>92</v>
      </c>
      <c r="F48" s="43"/>
      <c r="G48" s="43"/>
      <c r="H48" s="43"/>
      <c r="I48" s="43"/>
      <c r="J48" s="44"/>
    </row>
    <row r="49" ht="135">
      <c r="A49" s="35" t="s">
        <v>50</v>
      </c>
      <c r="B49" s="42"/>
      <c r="C49" s="43"/>
      <c r="D49" s="43"/>
      <c r="E49" s="37" t="s">
        <v>93</v>
      </c>
      <c r="F49" s="43"/>
      <c r="G49" s="43"/>
      <c r="H49" s="43"/>
      <c r="I49" s="43"/>
      <c r="J49" s="44"/>
    </row>
    <row r="50">
      <c r="A50" s="35" t="s">
        <v>42</v>
      </c>
      <c r="B50" s="35">
        <v>14</v>
      </c>
      <c r="C50" s="36" t="s">
        <v>94</v>
      </c>
      <c r="D50" s="35" t="s">
        <v>44</v>
      </c>
      <c r="E50" s="37" t="s">
        <v>95</v>
      </c>
      <c r="F50" s="38" t="s">
        <v>46</v>
      </c>
      <c r="G50" s="39">
        <v>1</v>
      </c>
      <c r="H50" s="40">
        <v>0</v>
      </c>
      <c r="I50" s="40">
        <f>ROUND(G50*H50,P4)</f>
        <v>0</v>
      </c>
      <c r="J50" s="38" t="s">
        <v>47</v>
      </c>
      <c r="O50" s="41">
        <f>I50*0.21</f>
        <v>0</v>
      </c>
      <c r="P50">
        <v>3</v>
      </c>
    </row>
    <row r="51" ht="240">
      <c r="A51" s="35" t="s">
        <v>48</v>
      </c>
      <c r="B51" s="42"/>
      <c r="C51" s="43"/>
      <c r="D51" s="43"/>
      <c r="E51" s="37" t="s">
        <v>96</v>
      </c>
      <c r="F51" s="43"/>
      <c r="G51" s="43"/>
      <c r="H51" s="43"/>
      <c r="I51" s="43"/>
      <c r="J51" s="44"/>
    </row>
    <row r="52" ht="75">
      <c r="A52" s="35" t="s">
        <v>50</v>
      </c>
      <c r="B52" s="42"/>
      <c r="C52" s="43"/>
      <c r="D52" s="43"/>
      <c r="E52" s="37" t="s">
        <v>97</v>
      </c>
      <c r="F52" s="43"/>
      <c r="G52" s="43"/>
      <c r="H52" s="43"/>
      <c r="I52" s="43"/>
      <c r="J52" s="44"/>
    </row>
    <row r="53">
      <c r="A53" s="35" t="s">
        <v>42</v>
      </c>
      <c r="B53" s="35">
        <v>15</v>
      </c>
      <c r="C53" s="36" t="s">
        <v>98</v>
      </c>
      <c r="D53" s="35" t="s">
        <v>44</v>
      </c>
      <c r="E53" s="37" t="s">
        <v>99</v>
      </c>
      <c r="F53" s="38" t="s">
        <v>46</v>
      </c>
      <c r="G53" s="39">
        <v>1</v>
      </c>
      <c r="H53" s="40">
        <v>0</v>
      </c>
      <c r="I53" s="40">
        <f>ROUND(G53*H53,P4)</f>
        <v>0</v>
      </c>
      <c r="J53" s="38" t="s">
        <v>47</v>
      </c>
      <c r="O53" s="41">
        <f>I53*0.21</f>
        <v>0</v>
      </c>
      <c r="P53">
        <v>3</v>
      </c>
    </row>
    <row r="54" ht="180">
      <c r="A54" s="35" t="s">
        <v>48</v>
      </c>
      <c r="B54" s="42"/>
      <c r="C54" s="43"/>
      <c r="D54" s="43"/>
      <c r="E54" s="37" t="s">
        <v>100</v>
      </c>
      <c r="F54" s="43"/>
      <c r="G54" s="43"/>
      <c r="H54" s="43"/>
      <c r="I54" s="43"/>
      <c r="J54" s="44"/>
    </row>
    <row r="55" ht="60">
      <c r="A55" s="35" t="s">
        <v>50</v>
      </c>
      <c r="B55" s="46"/>
      <c r="C55" s="47"/>
      <c r="D55" s="47"/>
      <c r="E55" s="37" t="s">
        <v>101</v>
      </c>
      <c r="F55" s="47"/>
      <c r="G55" s="47"/>
      <c r="H55" s="47"/>
      <c r="I55" s="47"/>
      <c r="J55" s="48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21</v>
      </c>
      <c r="F2" s="15"/>
      <c r="G2" s="15"/>
      <c r="H2" s="15"/>
      <c r="I2" s="15"/>
      <c r="J2" s="17"/>
    </row>
    <row r="3">
      <c r="A3" s="3" t="s">
        <v>22</v>
      </c>
      <c r="B3" s="18" t="s">
        <v>23</v>
      </c>
      <c r="C3" s="19" t="s">
        <v>24</v>
      </c>
      <c r="D3" s="20"/>
      <c r="E3" s="21" t="s">
        <v>25</v>
      </c>
      <c r="F3" s="15"/>
      <c r="G3" s="15"/>
      <c r="H3" s="22" t="s">
        <v>13</v>
      </c>
      <c r="I3" s="23">
        <f>SUMIFS(I8:I47,A8:A47,"SD")</f>
        <v>0</v>
      </c>
      <c r="J3" s="17"/>
      <c r="O3">
        <v>0</v>
      </c>
      <c r="P3">
        <v>2</v>
      </c>
    </row>
    <row r="4">
      <c r="A4" s="3" t="s">
        <v>26</v>
      </c>
      <c r="B4" s="18" t="s">
        <v>27</v>
      </c>
      <c r="C4" s="19" t="s">
        <v>13</v>
      </c>
      <c r="D4" s="20"/>
      <c r="E4" s="21" t="s">
        <v>14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28</v>
      </c>
      <c r="B5" s="25" t="s">
        <v>29</v>
      </c>
      <c r="C5" s="7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/>
      <c r="J5" s="26" t="s">
        <v>36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37</v>
      </c>
      <c r="I6" s="7" t="s">
        <v>38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39</v>
      </c>
      <c r="B8" s="30"/>
      <c r="C8" s="31" t="s">
        <v>40</v>
      </c>
      <c r="D8" s="32"/>
      <c r="E8" s="29" t="s">
        <v>41</v>
      </c>
      <c r="F8" s="32"/>
      <c r="G8" s="32"/>
      <c r="H8" s="32"/>
      <c r="I8" s="33">
        <f>SUMIFS(I9:I12,A9:A12,"P")</f>
        <v>0</v>
      </c>
      <c r="J8" s="34"/>
    </row>
    <row r="9" ht="30">
      <c r="A9" s="35" t="s">
        <v>42</v>
      </c>
      <c r="B9" s="35">
        <v>1</v>
      </c>
      <c r="C9" s="36" t="s">
        <v>102</v>
      </c>
      <c r="D9" s="35" t="s">
        <v>44</v>
      </c>
      <c r="E9" s="37" t="s">
        <v>103</v>
      </c>
      <c r="F9" s="38" t="s">
        <v>104</v>
      </c>
      <c r="G9" s="39">
        <v>5.29</v>
      </c>
      <c r="H9" s="40">
        <v>0</v>
      </c>
      <c r="I9" s="40">
        <f>ROUND(G9*H9,P4)</f>
        <v>0</v>
      </c>
      <c r="J9" s="38" t="s">
        <v>47</v>
      </c>
      <c r="O9" s="41">
        <f>I9*0.21</f>
        <v>0</v>
      </c>
      <c r="P9">
        <v>3</v>
      </c>
    </row>
    <row r="10">
      <c r="A10" s="35" t="s">
        <v>48</v>
      </c>
      <c r="B10" s="42"/>
      <c r="C10" s="43"/>
      <c r="D10" s="43"/>
      <c r="E10" s="49" t="s">
        <v>44</v>
      </c>
      <c r="F10" s="43"/>
      <c r="G10" s="43"/>
      <c r="H10" s="43"/>
      <c r="I10" s="43"/>
      <c r="J10" s="44"/>
    </row>
    <row r="11" ht="45">
      <c r="A11" s="35" t="s">
        <v>66</v>
      </c>
      <c r="B11" s="42"/>
      <c r="C11" s="43"/>
      <c r="D11" s="43"/>
      <c r="E11" s="45" t="s">
        <v>105</v>
      </c>
      <c r="F11" s="43"/>
      <c r="G11" s="43"/>
      <c r="H11" s="43"/>
      <c r="I11" s="43"/>
      <c r="J11" s="44"/>
    </row>
    <row r="12" ht="165">
      <c r="A12" s="35" t="s">
        <v>50</v>
      </c>
      <c r="B12" s="42"/>
      <c r="C12" s="43"/>
      <c r="D12" s="43"/>
      <c r="E12" s="37" t="s">
        <v>106</v>
      </c>
      <c r="F12" s="43"/>
      <c r="G12" s="43"/>
      <c r="H12" s="43"/>
      <c r="I12" s="43"/>
      <c r="J12" s="44"/>
    </row>
    <row r="13">
      <c r="A13" s="29" t="s">
        <v>39</v>
      </c>
      <c r="B13" s="30"/>
      <c r="C13" s="31" t="s">
        <v>61</v>
      </c>
      <c r="D13" s="32"/>
      <c r="E13" s="29" t="s">
        <v>107</v>
      </c>
      <c r="F13" s="32"/>
      <c r="G13" s="32"/>
      <c r="H13" s="32"/>
      <c r="I13" s="33">
        <f>SUMIFS(I14:I25,A14:A25,"P")</f>
        <v>0</v>
      </c>
      <c r="J13" s="34"/>
    </row>
    <row r="14">
      <c r="A14" s="35" t="s">
        <v>42</v>
      </c>
      <c r="B14" s="35">
        <v>2</v>
      </c>
      <c r="C14" s="36" t="s">
        <v>108</v>
      </c>
      <c r="D14" s="35" t="s">
        <v>44</v>
      </c>
      <c r="E14" s="37" t="s">
        <v>109</v>
      </c>
      <c r="F14" s="38" t="s">
        <v>110</v>
      </c>
      <c r="G14" s="39">
        <v>0.29999999999999999</v>
      </c>
      <c r="H14" s="40">
        <v>0</v>
      </c>
      <c r="I14" s="40">
        <f>ROUND(G14*H14,P4)</f>
        <v>0</v>
      </c>
      <c r="J14" s="38" t="s">
        <v>47</v>
      </c>
      <c r="O14" s="41">
        <f>I14*0.21</f>
        <v>0</v>
      </c>
      <c r="P14">
        <v>3</v>
      </c>
    </row>
    <row r="15" ht="60">
      <c r="A15" s="35" t="s">
        <v>48</v>
      </c>
      <c r="B15" s="42"/>
      <c r="C15" s="43"/>
      <c r="D15" s="43"/>
      <c r="E15" s="37" t="s">
        <v>111</v>
      </c>
      <c r="F15" s="43"/>
      <c r="G15" s="43"/>
      <c r="H15" s="43"/>
      <c r="I15" s="43"/>
      <c r="J15" s="44"/>
    </row>
    <row r="16">
      <c r="A16" s="35" t="s">
        <v>66</v>
      </c>
      <c r="B16" s="42"/>
      <c r="C16" s="43"/>
      <c r="D16" s="43"/>
      <c r="E16" s="45" t="s">
        <v>112</v>
      </c>
      <c r="F16" s="43"/>
      <c r="G16" s="43"/>
      <c r="H16" s="43"/>
      <c r="I16" s="43"/>
      <c r="J16" s="44"/>
    </row>
    <row r="17" ht="150">
      <c r="A17" s="35" t="s">
        <v>50</v>
      </c>
      <c r="B17" s="42"/>
      <c r="C17" s="43"/>
      <c r="D17" s="43"/>
      <c r="E17" s="37" t="s">
        <v>113</v>
      </c>
      <c r="F17" s="43"/>
      <c r="G17" s="43"/>
      <c r="H17" s="43"/>
      <c r="I17" s="43"/>
      <c r="J17" s="44"/>
    </row>
    <row r="18">
      <c r="A18" s="35" t="s">
        <v>42</v>
      </c>
      <c r="B18" s="35">
        <v>3</v>
      </c>
      <c r="C18" s="36" t="s">
        <v>114</v>
      </c>
      <c r="D18" s="35" t="s">
        <v>44</v>
      </c>
      <c r="E18" s="37" t="s">
        <v>115</v>
      </c>
      <c r="F18" s="38" t="s">
        <v>116</v>
      </c>
      <c r="G18" s="39">
        <v>6.04</v>
      </c>
      <c r="H18" s="40">
        <v>0</v>
      </c>
      <c r="I18" s="40">
        <f>ROUND(G18*H18,P4)</f>
        <v>0</v>
      </c>
      <c r="J18" s="38" t="s">
        <v>47</v>
      </c>
      <c r="O18" s="41">
        <f>I18*0.21</f>
        <v>0</v>
      </c>
      <c r="P18">
        <v>3</v>
      </c>
    </row>
    <row r="19" ht="75">
      <c r="A19" s="35" t="s">
        <v>48</v>
      </c>
      <c r="B19" s="42"/>
      <c r="C19" s="43"/>
      <c r="D19" s="43"/>
      <c r="E19" s="37" t="s">
        <v>117</v>
      </c>
      <c r="F19" s="43"/>
      <c r="G19" s="43"/>
      <c r="H19" s="43"/>
      <c r="I19" s="43"/>
      <c r="J19" s="44"/>
    </row>
    <row r="20" ht="30">
      <c r="A20" s="35" t="s">
        <v>66</v>
      </c>
      <c r="B20" s="42"/>
      <c r="C20" s="43"/>
      <c r="D20" s="43"/>
      <c r="E20" s="45" t="s">
        <v>118</v>
      </c>
      <c r="F20" s="43"/>
      <c r="G20" s="43"/>
      <c r="H20" s="43"/>
      <c r="I20" s="43"/>
      <c r="J20" s="44"/>
    </row>
    <row r="21" ht="409.5">
      <c r="A21" s="35" t="s">
        <v>50</v>
      </c>
      <c r="B21" s="42"/>
      <c r="C21" s="43"/>
      <c r="D21" s="43"/>
      <c r="E21" s="37" t="s">
        <v>119</v>
      </c>
      <c r="F21" s="43"/>
      <c r="G21" s="43"/>
      <c r="H21" s="43"/>
      <c r="I21" s="43"/>
      <c r="J21" s="44"/>
    </row>
    <row r="22">
      <c r="A22" s="35" t="s">
        <v>42</v>
      </c>
      <c r="B22" s="35">
        <v>4</v>
      </c>
      <c r="C22" s="36" t="s">
        <v>120</v>
      </c>
      <c r="D22" s="35" t="s">
        <v>44</v>
      </c>
      <c r="E22" s="37" t="s">
        <v>121</v>
      </c>
      <c r="F22" s="38" t="s">
        <v>116</v>
      </c>
      <c r="G22" s="39">
        <v>13.461</v>
      </c>
      <c r="H22" s="40">
        <v>0</v>
      </c>
      <c r="I22" s="40">
        <f>ROUND(G22*H22,P4)</f>
        <v>0</v>
      </c>
      <c r="J22" s="38" t="s">
        <v>47</v>
      </c>
      <c r="O22" s="41">
        <f>I22*0.21</f>
        <v>0</v>
      </c>
      <c r="P22">
        <v>3</v>
      </c>
    </row>
    <row r="23">
      <c r="A23" s="35" t="s">
        <v>48</v>
      </c>
      <c r="B23" s="42"/>
      <c r="C23" s="43"/>
      <c r="D23" s="43"/>
      <c r="E23" s="37" t="s">
        <v>122</v>
      </c>
      <c r="F23" s="43"/>
      <c r="G23" s="43"/>
      <c r="H23" s="43"/>
      <c r="I23" s="43"/>
      <c r="J23" s="44"/>
    </row>
    <row r="24">
      <c r="A24" s="35" t="s">
        <v>66</v>
      </c>
      <c r="B24" s="42"/>
      <c r="C24" s="43"/>
      <c r="D24" s="43"/>
      <c r="E24" s="45" t="s">
        <v>123</v>
      </c>
      <c r="F24" s="43"/>
      <c r="G24" s="43"/>
      <c r="H24" s="43"/>
      <c r="I24" s="43"/>
      <c r="J24" s="44"/>
    </row>
    <row r="25" ht="375">
      <c r="A25" s="35" t="s">
        <v>50</v>
      </c>
      <c r="B25" s="42"/>
      <c r="C25" s="43"/>
      <c r="D25" s="43"/>
      <c r="E25" s="37" t="s">
        <v>124</v>
      </c>
      <c r="F25" s="43"/>
      <c r="G25" s="43"/>
      <c r="H25" s="43"/>
      <c r="I25" s="43"/>
      <c r="J25" s="44"/>
    </row>
    <row r="26">
      <c r="A26" s="29" t="s">
        <v>39</v>
      </c>
      <c r="B26" s="30"/>
      <c r="C26" s="31" t="s">
        <v>125</v>
      </c>
      <c r="D26" s="32"/>
      <c r="E26" s="29" t="s">
        <v>126</v>
      </c>
      <c r="F26" s="32"/>
      <c r="G26" s="32"/>
      <c r="H26" s="32"/>
      <c r="I26" s="33">
        <f>SUMIFS(I27:I38,A27:A38,"P")</f>
        <v>0</v>
      </c>
      <c r="J26" s="34"/>
    </row>
    <row r="27">
      <c r="A27" s="35" t="s">
        <v>42</v>
      </c>
      <c r="B27" s="35">
        <v>5</v>
      </c>
      <c r="C27" s="36" t="s">
        <v>127</v>
      </c>
      <c r="D27" s="35" t="s">
        <v>44</v>
      </c>
      <c r="E27" s="37" t="s">
        <v>128</v>
      </c>
      <c r="F27" s="38" t="s">
        <v>116</v>
      </c>
      <c r="G27" s="39">
        <v>1.5649999999999999</v>
      </c>
      <c r="H27" s="40">
        <v>0</v>
      </c>
      <c r="I27" s="40">
        <f>ROUND(G27*H27,P4)</f>
        <v>0</v>
      </c>
      <c r="J27" s="38" t="s">
        <v>47</v>
      </c>
      <c r="O27" s="41">
        <f>I27*0.21</f>
        <v>0</v>
      </c>
      <c r="P27">
        <v>3</v>
      </c>
    </row>
    <row r="28">
      <c r="A28" s="35" t="s">
        <v>48</v>
      </c>
      <c r="B28" s="42"/>
      <c r="C28" s="43"/>
      <c r="D28" s="43"/>
      <c r="E28" s="37" t="s">
        <v>129</v>
      </c>
      <c r="F28" s="43"/>
      <c r="G28" s="43"/>
      <c r="H28" s="43"/>
      <c r="I28" s="43"/>
      <c r="J28" s="44"/>
    </row>
    <row r="29" ht="60">
      <c r="A29" s="35" t="s">
        <v>66</v>
      </c>
      <c r="B29" s="42"/>
      <c r="C29" s="43"/>
      <c r="D29" s="43"/>
      <c r="E29" s="45" t="s">
        <v>130</v>
      </c>
      <c r="F29" s="43"/>
      <c r="G29" s="43"/>
      <c r="H29" s="43"/>
      <c r="I29" s="43"/>
      <c r="J29" s="44"/>
    </row>
    <row r="30" ht="409.5">
      <c r="A30" s="35" t="s">
        <v>50</v>
      </c>
      <c r="B30" s="42"/>
      <c r="C30" s="43"/>
      <c r="D30" s="43"/>
      <c r="E30" s="37" t="s">
        <v>131</v>
      </c>
      <c r="F30" s="43"/>
      <c r="G30" s="43"/>
      <c r="H30" s="43"/>
      <c r="I30" s="43"/>
      <c r="J30" s="44"/>
    </row>
    <row r="31">
      <c r="A31" s="35" t="s">
        <v>42</v>
      </c>
      <c r="B31" s="35">
        <v>6</v>
      </c>
      <c r="C31" s="36" t="s">
        <v>132</v>
      </c>
      <c r="D31" s="35" t="s">
        <v>44</v>
      </c>
      <c r="E31" s="37" t="s">
        <v>133</v>
      </c>
      <c r="F31" s="38" t="s">
        <v>116</v>
      </c>
      <c r="G31" s="39">
        <v>1.0900000000000001</v>
      </c>
      <c r="H31" s="40">
        <v>0</v>
      </c>
      <c r="I31" s="40">
        <f>ROUND(G31*H31,P4)</f>
        <v>0</v>
      </c>
      <c r="J31" s="38" t="s">
        <v>47</v>
      </c>
      <c r="O31" s="41">
        <f>I31*0.21</f>
        <v>0</v>
      </c>
      <c r="P31">
        <v>3</v>
      </c>
    </row>
    <row r="32">
      <c r="A32" s="35" t="s">
        <v>48</v>
      </c>
      <c r="B32" s="42"/>
      <c r="C32" s="43"/>
      <c r="D32" s="43"/>
      <c r="E32" s="37" t="s">
        <v>134</v>
      </c>
      <c r="F32" s="43"/>
      <c r="G32" s="43"/>
      <c r="H32" s="43"/>
      <c r="I32" s="43"/>
      <c r="J32" s="44"/>
    </row>
    <row r="33">
      <c r="A33" s="35" t="s">
        <v>66</v>
      </c>
      <c r="B33" s="42"/>
      <c r="C33" s="43"/>
      <c r="D33" s="43"/>
      <c r="E33" s="45" t="s">
        <v>135</v>
      </c>
      <c r="F33" s="43"/>
      <c r="G33" s="43"/>
      <c r="H33" s="43"/>
      <c r="I33" s="43"/>
      <c r="J33" s="44"/>
    </row>
    <row r="34" ht="105">
      <c r="A34" s="35" t="s">
        <v>50</v>
      </c>
      <c r="B34" s="42"/>
      <c r="C34" s="43"/>
      <c r="D34" s="43"/>
      <c r="E34" s="37" t="s">
        <v>136</v>
      </c>
      <c r="F34" s="43"/>
      <c r="G34" s="43"/>
      <c r="H34" s="43"/>
      <c r="I34" s="43"/>
      <c r="J34" s="44"/>
    </row>
    <row r="35">
      <c r="A35" s="35" t="s">
        <v>42</v>
      </c>
      <c r="B35" s="35">
        <v>7</v>
      </c>
      <c r="C35" s="36" t="s">
        <v>137</v>
      </c>
      <c r="D35" s="35" t="s">
        <v>44</v>
      </c>
      <c r="E35" s="37" t="s">
        <v>138</v>
      </c>
      <c r="F35" s="38" t="s">
        <v>116</v>
      </c>
      <c r="G35" s="39">
        <v>1.5</v>
      </c>
      <c r="H35" s="40">
        <v>0</v>
      </c>
      <c r="I35" s="40">
        <f>ROUND(G35*H35,P4)</f>
        <v>0</v>
      </c>
      <c r="J35" s="38" t="s">
        <v>47</v>
      </c>
      <c r="O35" s="41">
        <f>I35*0.21</f>
        <v>0</v>
      </c>
      <c r="P35">
        <v>3</v>
      </c>
    </row>
    <row r="36">
      <c r="A36" s="35" t="s">
        <v>48</v>
      </c>
      <c r="B36" s="42"/>
      <c r="C36" s="43"/>
      <c r="D36" s="43"/>
      <c r="E36" s="37" t="s">
        <v>139</v>
      </c>
      <c r="F36" s="43"/>
      <c r="G36" s="43"/>
      <c r="H36" s="43"/>
      <c r="I36" s="43"/>
      <c r="J36" s="44"/>
    </row>
    <row r="37">
      <c r="A37" s="35" t="s">
        <v>66</v>
      </c>
      <c r="B37" s="42"/>
      <c r="C37" s="43"/>
      <c r="D37" s="43"/>
      <c r="E37" s="45" t="s">
        <v>140</v>
      </c>
      <c r="F37" s="43"/>
      <c r="G37" s="43"/>
      <c r="H37" s="43"/>
      <c r="I37" s="43"/>
      <c r="J37" s="44"/>
    </row>
    <row r="38" ht="150">
      <c r="A38" s="35" t="s">
        <v>50</v>
      </c>
      <c r="B38" s="42"/>
      <c r="C38" s="43"/>
      <c r="D38" s="43"/>
      <c r="E38" s="37" t="s">
        <v>141</v>
      </c>
      <c r="F38" s="43"/>
      <c r="G38" s="43"/>
      <c r="H38" s="43"/>
      <c r="I38" s="43"/>
      <c r="J38" s="44"/>
    </row>
    <row r="39">
      <c r="A39" s="29" t="s">
        <v>39</v>
      </c>
      <c r="B39" s="30"/>
      <c r="C39" s="31" t="s">
        <v>142</v>
      </c>
      <c r="D39" s="32"/>
      <c r="E39" s="29" t="s">
        <v>143</v>
      </c>
      <c r="F39" s="32"/>
      <c r="G39" s="32"/>
      <c r="H39" s="32"/>
      <c r="I39" s="33">
        <f>SUMIFS(I40:I47,A40:A47,"P")</f>
        <v>0</v>
      </c>
      <c r="J39" s="34"/>
    </row>
    <row r="40">
      <c r="A40" s="35" t="s">
        <v>42</v>
      </c>
      <c r="B40" s="35">
        <v>8</v>
      </c>
      <c r="C40" s="36" t="s">
        <v>144</v>
      </c>
      <c r="D40" s="35" t="s">
        <v>44</v>
      </c>
      <c r="E40" s="37" t="s">
        <v>145</v>
      </c>
      <c r="F40" s="38" t="s">
        <v>146</v>
      </c>
      <c r="G40" s="39">
        <v>4.9000000000000004</v>
      </c>
      <c r="H40" s="40">
        <v>0</v>
      </c>
      <c r="I40" s="40">
        <f>ROUND(G40*H40,P4)</f>
        <v>0</v>
      </c>
      <c r="J40" s="38" t="s">
        <v>47</v>
      </c>
      <c r="O40" s="41">
        <f>I40*0.21</f>
        <v>0</v>
      </c>
      <c r="P40">
        <v>3</v>
      </c>
    </row>
    <row r="41">
      <c r="A41" s="35" t="s">
        <v>48</v>
      </c>
      <c r="B41" s="42"/>
      <c r="C41" s="43"/>
      <c r="D41" s="43"/>
      <c r="E41" s="37" t="s">
        <v>147</v>
      </c>
      <c r="F41" s="43"/>
      <c r="G41" s="43"/>
      <c r="H41" s="43"/>
      <c r="I41" s="43"/>
      <c r="J41" s="44"/>
    </row>
    <row r="42">
      <c r="A42" s="35" t="s">
        <v>66</v>
      </c>
      <c r="B42" s="42"/>
      <c r="C42" s="43"/>
      <c r="D42" s="43"/>
      <c r="E42" s="45" t="s">
        <v>148</v>
      </c>
      <c r="F42" s="43"/>
      <c r="G42" s="43"/>
      <c r="H42" s="43"/>
      <c r="I42" s="43"/>
      <c r="J42" s="44"/>
    </row>
    <row r="43" ht="90">
      <c r="A43" s="35" t="s">
        <v>50</v>
      </c>
      <c r="B43" s="42"/>
      <c r="C43" s="43"/>
      <c r="D43" s="43"/>
      <c r="E43" s="37" t="s">
        <v>149</v>
      </c>
      <c r="F43" s="43"/>
      <c r="G43" s="43"/>
      <c r="H43" s="43"/>
      <c r="I43" s="43"/>
      <c r="J43" s="44"/>
    </row>
    <row r="44">
      <c r="A44" s="35" t="s">
        <v>42</v>
      </c>
      <c r="B44" s="35">
        <v>9</v>
      </c>
      <c r="C44" s="36" t="s">
        <v>150</v>
      </c>
      <c r="D44" s="35" t="s">
        <v>44</v>
      </c>
      <c r="E44" s="37" t="s">
        <v>151</v>
      </c>
      <c r="F44" s="38" t="s">
        <v>116</v>
      </c>
      <c r="G44" s="39">
        <v>2</v>
      </c>
      <c r="H44" s="40">
        <v>0</v>
      </c>
      <c r="I44" s="40">
        <f>ROUND(G44*H44,P4)</f>
        <v>0</v>
      </c>
      <c r="J44" s="38" t="s">
        <v>47</v>
      </c>
      <c r="O44" s="41">
        <f>I44*0.21</f>
        <v>0</v>
      </c>
      <c r="P44">
        <v>3</v>
      </c>
    </row>
    <row r="45" ht="60">
      <c r="A45" s="35" t="s">
        <v>48</v>
      </c>
      <c r="B45" s="42"/>
      <c r="C45" s="43"/>
      <c r="D45" s="43"/>
      <c r="E45" s="37" t="s">
        <v>111</v>
      </c>
      <c r="F45" s="43"/>
      <c r="G45" s="43"/>
      <c r="H45" s="43"/>
      <c r="I45" s="43"/>
      <c r="J45" s="44"/>
    </row>
    <row r="46">
      <c r="A46" s="35" t="s">
        <v>66</v>
      </c>
      <c r="B46" s="42"/>
      <c r="C46" s="43"/>
      <c r="D46" s="43"/>
      <c r="E46" s="45" t="s">
        <v>152</v>
      </c>
      <c r="F46" s="43"/>
      <c r="G46" s="43"/>
      <c r="H46" s="43"/>
      <c r="I46" s="43"/>
      <c r="J46" s="44"/>
    </row>
    <row r="47" ht="180">
      <c r="A47" s="35" t="s">
        <v>50</v>
      </c>
      <c r="B47" s="46"/>
      <c r="C47" s="47"/>
      <c r="D47" s="47"/>
      <c r="E47" s="37" t="s">
        <v>153</v>
      </c>
      <c r="F47" s="47"/>
      <c r="G47" s="47"/>
      <c r="H47" s="47"/>
      <c r="I47" s="47"/>
      <c r="J47" s="48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21</v>
      </c>
      <c r="F2" s="15"/>
      <c r="G2" s="15"/>
      <c r="H2" s="15"/>
      <c r="I2" s="15"/>
      <c r="J2" s="17"/>
    </row>
    <row r="3">
      <c r="A3" s="3" t="s">
        <v>22</v>
      </c>
      <c r="B3" s="18" t="s">
        <v>23</v>
      </c>
      <c r="C3" s="19" t="s">
        <v>24</v>
      </c>
      <c r="D3" s="20"/>
      <c r="E3" s="21" t="s">
        <v>25</v>
      </c>
      <c r="F3" s="15"/>
      <c r="G3" s="15"/>
      <c r="H3" s="22" t="s">
        <v>15</v>
      </c>
      <c r="I3" s="23">
        <f>SUMIFS(I8:I306,A8:A306,"SD")</f>
        <v>0</v>
      </c>
      <c r="J3" s="17"/>
      <c r="O3">
        <v>0</v>
      </c>
      <c r="P3">
        <v>2</v>
      </c>
    </row>
    <row r="4">
      <c r="A4" s="3" t="s">
        <v>26</v>
      </c>
      <c r="B4" s="18" t="s">
        <v>27</v>
      </c>
      <c r="C4" s="19" t="s">
        <v>15</v>
      </c>
      <c r="D4" s="20"/>
      <c r="E4" s="21" t="s">
        <v>16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28</v>
      </c>
      <c r="B5" s="25" t="s">
        <v>29</v>
      </c>
      <c r="C5" s="7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/>
      <c r="J5" s="26" t="s">
        <v>36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37</v>
      </c>
      <c r="I6" s="7" t="s">
        <v>38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39</v>
      </c>
      <c r="B8" s="30"/>
      <c r="C8" s="31" t="s">
        <v>40</v>
      </c>
      <c r="D8" s="32"/>
      <c r="E8" s="29" t="s">
        <v>41</v>
      </c>
      <c r="F8" s="32"/>
      <c r="G8" s="32"/>
      <c r="H8" s="32"/>
      <c r="I8" s="33">
        <f>SUMIFS(I9:I20,A9:A20,"P")</f>
        <v>0</v>
      </c>
      <c r="J8" s="34"/>
    </row>
    <row r="9">
      <c r="A9" s="35" t="s">
        <v>42</v>
      </c>
      <c r="B9" s="35">
        <v>1</v>
      </c>
      <c r="C9" s="36" t="s">
        <v>154</v>
      </c>
      <c r="D9" s="35" t="s">
        <v>44</v>
      </c>
      <c r="E9" s="37" t="s">
        <v>155</v>
      </c>
      <c r="F9" s="38" t="s">
        <v>116</v>
      </c>
      <c r="G9" s="39">
        <v>66</v>
      </c>
      <c r="H9" s="40">
        <v>0</v>
      </c>
      <c r="I9" s="40">
        <f>ROUND(G9*H9,P4)</f>
        <v>0</v>
      </c>
      <c r="J9" s="38" t="s">
        <v>47</v>
      </c>
      <c r="O9" s="41">
        <f>I9*0.21</f>
        <v>0</v>
      </c>
      <c r="P9">
        <v>3</v>
      </c>
    </row>
    <row r="10">
      <c r="A10" s="35" t="s">
        <v>48</v>
      </c>
      <c r="B10" s="42"/>
      <c r="C10" s="43"/>
      <c r="D10" s="43"/>
      <c r="E10" s="37" t="s">
        <v>156</v>
      </c>
      <c r="F10" s="43"/>
      <c r="G10" s="43"/>
      <c r="H10" s="43"/>
      <c r="I10" s="43"/>
      <c r="J10" s="44"/>
    </row>
    <row r="11">
      <c r="A11" s="35" t="s">
        <v>66</v>
      </c>
      <c r="B11" s="42"/>
      <c r="C11" s="43"/>
      <c r="D11" s="43"/>
      <c r="E11" s="45" t="s">
        <v>157</v>
      </c>
      <c r="F11" s="43"/>
      <c r="G11" s="43"/>
      <c r="H11" s="43"/>
      <c r="I11" s="43"/>
      <c r="J11" s="44"/>
    </row>
    <row r="12" ht="75">
      <c r="A12" s="35" t="s">
        <v>50</v>
      </c>
      <c r="B12" s="42"/>
      <c r="C12" s="43"/>
      <c r="D12" s="43"/>
      <c r="E12" s="37" t="s">
        <v>158</v>
      </c>
      <c r="F12" s="43"/>
      <c r="G12" s="43"/>
      <c r="H12" s="43"/>
      <c r="I12" s="43"/>
      <c r="J12" s="44"/>
    </row>
    <row r="13" ht="30">
      <c r="A13" s="35" t="s">
        <v>42</v>
      </c>
      <c r="B13" s="35">
        <v>2</v>
      </c>
      <c r="C13" s="36" t="s">
        <v>159</v>
      </c>
      <c r="D13" s="35" t="s">
        <v>44</v>
      </c>
      <c r="E13" s="37" t="s">
        <v>160</v>
      </c>
      <c r="F13" s="38" t="s">
        <v>104</v>
      </c>
      <c r="G13" s="39">
        <v>7564.3729999999996</v>
      </c>
      <c r="H13" s="40">
        <v>0</v>
      </c>
      <c r="I13" s="40">
        <f>ROUND(G13*H13,P4)</f>
        <v>0</v>
      </c>
      <c r="J13" s="38" t="s">
        <v>47</v>
      </c>
      <c r="O13" s="41">
        <f>I13*0.21</f>
        <v>0</v>
      </c>
      <c r="P13">
        <v>3</v>
      </c>
    </row>
    <row r="14">
      <c r="A14" s="35" t="s">
        <v>48</v>
      </c>
      <c r="B14" s="42"/>
      <c r="C14" s="43"/>
      <c r="D14" s="43"/>
      <c r="E14" s="37" t="s">
        <v>161</v>
      </c>
      <c r="F14" s="43"/>
      <c r="G14" s="43"/>
      <c r="H14" s="43"/>
      <c r="I14" s="43"/>
      <c r="J14" s="44"/>
    </row>
    <row r="15" ht="105">
      <c r="A15" s="35" t="s">
        <v>66</v>
      </c>
      <c r="B15" s="42"/>
      <c r="C15" s="43"/>
      <c r="D15" s="43"/>
      <c r="E15" s="45" t="s">
        <v>162</v>
      </c>
      <c r="F15" s="43"/>
      <c r="G15" s="43"/>
      <c r="H15" s="43"/>
      <c r="I15" s="43"/>
      <c r="J15" s="44"/>
    </row>
    <row r="16" ht="165">
      <c r="A16" s="35" t="s">
        <v>50</v>
      </c>
      <c r="B16" s="42"/>
      <c r="C16" s="43"/>
      <c r="D16" s="43"/>
      <c r="E16" s="37" t="s">
        <v>106</v>
      </c>
      <c r="F16" s="43"/>
      <c r="G16" s="43"/>
      <c r="H16" s="43"/>
      <c r="I16" s="43"/>
      <c r="J16" s="44"/>
    </row>
    <row r="17" ht="30">
      <c r="A17" s="35" t="s">
        <v>42</v>
      </c>
      <c r="B17" s="35">
        <v>3</v>
      </c>
      <c r="C17" s="36" t="s">
        <v>102</v>
      </c>
      <c r="D17" s="35" t="s">
        <v>44</v>
      </c>
      <c r="E17" s="37" t="s">
        <v>103</v>
      </c>
      <c r="F17" s="38" t="s">
        <v>104</v>
      </c>
      <c r="G17" s="39">
        <v>73.906000000000006</v>
      </c>
      <c r="H17" s="40">
        <v>0</v>
      </c>
      <c r="I17" s="40">
        <f>ROUND(G17*H17,P4)</f>
        <v>0</v>
      </c>
      <c r="J17" s="38" t="s">
        <v>47</v>
      </c>
      <c r="O17" s="41">
        <f>I17*0.21</f>
        <v>0</v>
      </c>
      <c r="P17">
        <v>3</v>
      </c>
    </row>
    <row r="18">
      <c r="A18" s="35" t="s">
        <v>48</v>
      </c>
      <c r="B18" s="42"/>
      <c r="C18" s="43"/>
      <c r="D18" s="43"/>
      <c r="E18" s="37" t="s">
        <v>161</v>
      </c>
      <c r="F18" s="43"/>
      <c r="G18" s="43"/>
      <c r="H18" s="43"/>
      <c r="I18" s="43"/>
      <c r="J18" s="44"/>
    </row>
    <row r="19" ht="195">
      <c r="A19" s="35" t="s">
        <v>66</v>
      </c>
      <c r="B19" s="42"/>
      <c r="C19" s="43"/>
      <c r="D19" s="43"/>
      <c r="E19" s="45" t="s">
        <v>163</v>
      </c>
      <c r="F19" s="43"/>
      <c r="G19" s="43"/>
      <c r="H19" s="43"/>
      <c r="I19" s="43"/>
      <c r="J19" s="44"/>
    </row>
    <row r="20" ht="165">
      <c r="A20" s="35" t="s">
        <v>50</v>
      </c>
      <c r="B20" s="42"/>
      <c r="C20" s="43"/>
      <c r="D20" s="43"/>
      <c r="E20" s="37" t="s">
        <v>106</v>
      </c>
      <c r="F20" s="43"/>
      <c r="G20" s="43"/>
      <c r="H20" s="43"/>
      <c r="I20" s="43"/>
      <c r="J20" s="44"/>
    </row>
    <row r="21">
      <c r="A21" s="29" t="s">
        <v>39</v>
      </c>
      <c r="B21" s="30"/>
      <c r="C21" s="31" t="s">
        <v>61</v>
      </c>
      <c r="D21" s="32"/>
      <c r="E21" s="29" t="s">
        <v>107</v>
      </c>
      <c r="F21" s="32"/>
      <c r="G21" s="32"/>
      <c r="H21" s="32"/>
      <c r="I21" s="33">
        <f>SUMIFS(I22:I121,A22:A121,"P")</f>
        <v>0</v>
      </c>
      <c r="J21" s="34"/>
    </row>
    <row r="22">
      <c r="A22" s="35" t="s">
        <v>42</v>
      </c>
      <c r="B22" s="35">
        <v>4</v>
      </c>
      <c r="C22" s="36" t="s">
        <v>164</v>
      </c>
      <c r="D22" s="35" t="s">
        <v>44</v>
      </c>
      <c r="E22" s="37" t="s">
        <v>165</v>
      </c>
      <c r="F22" s="38" t="s">
        <v>110</v>
      </c>
      <c r="G22" s="39">
        <v>420</v>
      </c>
      <c r="H22" s="40">
        <v>0</v>
      </c>
      <c r="I22" s="40">
        <f>ROUND(G22*H22,P4)</f>
        <v>0</v>
      </c>
      <c r="J22" s="38" t="s">
        <v>47</v>
      </c>
      <c r="O22" s="41">
        <f>I22*0.21</f>
        <v>0</v>
      </c>
      <c r="P22">
        <v>3</v>
      </c>
    </row>
    <row r="23" ht="60">
      <c r="A23" s="35" t="s">
        <v>48</v>
      </c>
      <c r="B23" s="42"/>
      <c r="C23" s="43"/>
      <c r="D23" s="43"/>
      <c r="E23" s="37" t="s">
        <v>166</v>
      </c>
      <c r="F23" s="43"/>
      <c r="G23" s="43"/>
      <c r="H23" s="43"/>
      <c r="I23" s="43"/>
      <c r="J23" s="44"/>
    </row>
    <row r="24">
      <c r="A24" s="35" t="s">
        <v>66</v>
      </c>
      <c r="B24" s="42"/>
      <c r="C24" s="43"/>
      <c r="D24" s="43"/>
      <c r="E24" s="45" t="s">
        <v>167</v>
      </c>
      <c r="F24" s="43"/>
      <c r="G24" s="43"/>
      <c r="H24" s="43"/>
      <c r="I24" s="43"/>
      <c r="J24" s="44"/>
    </row>
    <row r="25" ht="60">
      <c r="A25" s="35" t="s">
        <v>50</v>
      </c>
      <c r="B25" s="42"/>
      <c r="C25" s="43"/>
      <c r="D25" s="43"/>
      <c r="E25" s="37" t="s">
        <v>168</v>
      </c>
      <c r="F25" s="43"/>
      <c r="G25" s="43"/>
      <c r="H25" s="43"/>
      <c r="I25" s="43"/>
      <c r="J25" s="44"/>
    </row>
    <row r="26">
      <c r="A26" s="35" t="s">
        <v>42</v>
      </c>
      <c r="B26" s="35">
        <v>5</v>
      </c>
      <c r="C26" s="36" t="s">
        <v>169</v>
      </c>
      <c r="D26" s="35" t="s">
        <v>44</v>
      </c>
      <c r="E26" s="37" t="s">
        <v>170</v>
      </c>
      <c r="F26" s="38" t="s">
        <v>116</v>
      </c>
      <c r="G26" s="39">
        <v>50.247999999999998</v>
      </c>
      <c r="H26" s="40">
        <v>0</v>
      </c>
      <c r="I26" s="40">
        <f>ROUND(G26*H26,P4)</f>
        <v>0</v>
      </c>
      <c r="J26" s="38" t="s">
        <v>47</v>
      </c>
      <c r="O26" s="41">
        <f>I26*0.21</f>
        <v>0</v>
      </c>
      <c r="P26">
        <v>3</v>
      </c>
    </row>
    <row r="27" ht="60">
      <c r="A27" s="35" t="s">
        <v>48</v>
      </c>
      <c r="B27" s="42"/>
      <c r="C27" s="43"/>
      <c r="D27" s="43"/>
      <c r="E27" s="37" t="s">
        <v>171</v>
      </c>
      <c r="F27" s="43"/>
      <c r="G27" s="43"/>
      <c r="H27" s="43"/>
      <c r="I27" s="43"/>
      <c r="J27" s="44"/>
    </row>
    <row r="28" ht="30">
      <c r="A28" s="35" t="s">
        <v>66</v>
      </c>
      <c r="B28" s="42"/>
      <c r="C28" s="43"/>
      <c r="D28" s="43"/>
      <c r="E28" s="45" t="s">
        <v>172</v>
      </c>
      <c r="F28" s="43"/>
      <c r="G28" s="43"/>
      <c r="H28" s="43"/>
      <c r="I28" s="43"/>
      <c r="J28" s="44"/>
    </row>
    <row r="29" ht="120">
      <c r="A29" s="35" t="s">
        <v>50</v>
      </c>
      <c r="B29" s="42"/>
      <c r="C29" s="43"/>
      <c r="D29" s="43"/>
      <c r="E29" s="37" t="s">
        <v>173</v>
      </c>
      <c r="F29" s="43"/>
      <c r="G29" s="43"/>
      <c r="H29" s="43"/>
      <c r="I29" s="43"/>
      <c r="J29" s="44"/>
    </row>
    <row r="30">
      <c r="A30" s="35" t="s">
        <v>42</v>
      </c>
      <c r="B30" s="35">
        <v>6</v>
      </c>
      <c r="C30" s="36" t="s">
        <v>174</v>
      </c>
      <c r="D30" s="35" t="s">
        <v>44</v>
      </c>
      <c r="E30" s="37" t="s">
        <v>175</v>
      </c>
      <c r="F30" s="38" t="s">
        <v>116</v>
      </c>
      <c r="G30" s="39">
        <v>5.3860000000000001</v>
      </c>
      <c r="H30" s="40">
        <v>0</v>
      </c>
      <c r="I30" s="40">
        <f>ROUND(G30*H30,P4)</f>
        <v>0</v>
      </c>
      <c r="J30" s="38" t="s">
        <v>47</v>
      </c>
      <c r="O30" s="41">
        <f>I30*0.21</f>
        <v>0</v>
      </c>
      <c r="P30">
        <v>3</v>
      </c>
    </row>
    <row r="31" ht="60">
      <c r="A31" s="35" t="s">
        <v>48</v>
      </c>
      <c r="B31" s="42"/>
      <c r="C31" s="43"/>
      <c r="D31" s="43"/>
      <c r="E31" s="37" t="s">
        <v>176</v>
      </c>
      <c r="F31" s="43"/>
      <c r="G31" s="43"/>
      <c r="H31" s="43"/>
      <c r="I31" s="43"/>
      <c r="J31" s="44"/>
    </row>
    <row r="32">
      <c r="A32" s="35" t="s">
        <v>66</v>
      </c>
      <c r="B32" s="42"/>
      <c r="C32" s="43"/>
      <c r="D32" s="43"/>
      <c r="E32" s="45" t="s">
        <v>177</v>
      </c>
      <c r="F32" s="43"/>
      <c r="G32" s="43"/>
      <c r="H32" s="43"/>
      <c r="I32" s="43"/>
      <c r="J32" s="44"/>
    </row>
    <row r="33" ht="135">
      <c r="A33" s="35" t="s">
        <v>50</v>
      </c>
      <c r="B33" s="42"/>
      <c r="C33" s="43"/>
      <c r="D33" s="43"/>
      <c r="E33" s="37" t="s">
        <v>178</v>
      </c>
      <c r="F33" s="43"/>
      <c r="G33" s="43"/>
      <c r="H33" s="43"/>
      <c r="I33" s="43"/>
      <c r="J33" s="44"/>
    </row>
    <row r="34">
      <c r="A34" s="35" t="s">
        <v>42</v>
      </c>
      <c r="B34" s="35">
        <v>7</v>
      </c>
      <c r="C34" s="36" t="s">
        <v>108</v>
      </c>
      <c r="D34" s="35" t="s">
        <v>44</v>
      </c>
      <c r="E34" s="37" t="s">
        <v>109</v>
      </c>
      <c r="F34" s="38" t="s">
        <v>110</v>
      </c>
      <c r="G34" s="39">
        <v>21</v>
      </c>
      <c r="H34" s="40">
        <v>0</v>
      </c>
      <c r="I34" s="40">
        <f>ROUND(G34*H34,P4)</f>
        <v>0</v>
      </c>
      <c r="J34" s="38" t="s">
        <v>47</v>
      </c>
      <c r="O34" s="41">
        <f>I34*0.21</f>
        <v>0</v>
      </c>
      <c r="P34">
        <v>3</v>
      </c>
    </row>
    <row r="35" ht="60">
      <c r="A35" s="35" t="s">
        <v>48</v>
      </c>
      <c r="B35" s="42"/>
      <c r="C35" s="43"/>
      <c r="D35" s="43"/>
      <c r="E35" s="37" t="s">
        <v>176</v>
      </c>
      <c r="F35" s="43"/>
      <c r="G35" s="43"/>
      <c r="H35" s="43"/>
      <c r="I35" s="43"/>
      <c r="J35" s="44"/>
    </row>
    <row r="36">
      <c r="A36" s="35" t="s">
        <v>66</v>
      </c>
      <c r="B36" s="42"/>
      <c r="C36" s="43"/>
      <c r="D36" s="43"/>
      <c r="E36" s="45" t="s">
        <v>179</v>
      </c>
      <c r="F36" s="43"/>
      <c r="G36" s="43"/>
      <c r="H36" s="43"/>
      <c r="I36" s="43"/>
      <c r="J36" s="44"/>
    </row>
    <row r="37" ht="150">
      <c r="A37" s="35" t="s">
        <v>50</v>
      </c>
      <c r="B37" s="42"/>
      <c r="C37" s="43"/>
      <c r="D37" s="43"/>
      <c r="E37" s="37" t="s">
        <v>113</v>
      </c>
      <c r="F37" s="43"/>
      <c r="G37" s="43"/>
      <c r="H37" s="43"/>
      <c r="I37" s="43"/>
      <c r="J37" s="44"/>
    </row>
    <row r="38" ht="30">
      <c r="A38" s="35" t="s">
        <v>42</v>
      </c>
      <c r="B38" s="35">
        <v>8</v>
      </c>
      <c r="C38" s="36" t="s">
        <v>180</v>
      </c>
      <c r="D38" s="35" t="s">
        <v>44</v>
      </c>
      <c r="E38" s="37" t="s">
        <v>181</v>
      </c>
      <c r="F38" s="38" t="s">
        <v>116</v>
      </c>
      <c r="G38" s="39">
        <v>274.10399999999998</v>
      </c>
      <c r="H38" s="40">
        <v>0</v>
      </c>
      <c r="I38" s="40">
        <f>ROUND(G38*H38,P4)</f>
        <v>0</v>
      </c>
      <c r="J38" s="38" t="s">
        <v>47</v>
      </c>
      <c r="O38" s="41">
        <f>I38*0.21</f>
        <v>0</v>
      </c>
      <c r="P38">
        <v>3</v>
      </c>
    </row>
    <row r="39" ht="75">
      <c r="A39" s="35" t="s">
        <v>48</v>
      </c>
      <c r="B39" s="42"/>
      <c r="C39" s="43"/>
      <c r="D39" s="43"/>
      <c r="E39" s="37" t="s">
        <v>182</v>
      </c>
      <c r="F39" s="43"/>
      <c r="G39" s="43"/>
      <c r="H39" s="43"/>
      <c r="I39" s="43"/>
      <c r="J39" s="44"/>
    </row>
    <row r="40" ht="30">
      <c r="A40" s="35" t="s">
        <v>66</v>
      </c>
      <c r="B40" s="42"/>
      <c r="C40" s="43"/>
      <c r="D40" s="43"/>
      <c r="E40" s="45" t="s">
        <v>183</v>
      </c>
      <c r="F40" s="43"/>
      <c r="G40" s="43"/>
      <c r="H40" s="43"/>
      <c r="I40" s="43"/>
      <c r="J40" s="44"/>
    </row>
    <row r="41" ht="120">
      <c r="A41" s="35" t="s">
        <v>50</v>
      </c>
      <c r="B41" s="42"/>
      <c r="C41" s="43"/>
      <c r="D41" s="43"/>
      <c r="E41" s="37" t="s">
        <v>173</v>
      </c>
      <c r="F41" s="43"/>
      <c r="G41" s="43"/>
      <c r="H41" s="43"/>
      <c r="I41" s="43"/>
      <c r="J41" s="44"/>
    </row>
    <row r="42">
      <c r="A42" s="35" t="s">
        <v>42</v>
      </c>
      <c r="B42" s="35">
        <v>9</v>
      </c>
      <c r="C42" s="36" t="s">
        <v>184</v>
      </c>
      <c r="D42" s="35" t="s">
        <v>44</v>
      </c>
      <c r="E42" s="37" t="s">
        <v>185</v>
      </c>
      <c r="F42" s="38" t="s">
        <v>116</v>
      </c>
      <c r="G42" s="39">
        <v>247.67699999999999</v>
      </c>
      <c r="H42" s="40">
        <v>0</v>
      </c>
      <c r="I42" s="40">
        <f>ROUND(G42*H42,P4)</f>
        <v>0</v>
      </c>
      <c r="J42" s="38" t="s">
        <v>47</v>
      </c>
      <c r="O42" s="41">
        <f>I42*0.21</f>
        <v>0</v>
      </c>
      <c r="P42">
        <v>3</v>
      </c>
    </row>
    <row r="43" ht="60">
      <c r="A43" s="35" t="s">
        <v>48</v>
      </c>
      <c r="B43" s="42"/>
      <c r="C43" s="43"/>
      <c r="D43" s="43"/>
      <c r="E43" s="37" t="s">
        <v>171</v>
      </c>
      <c r="F43" s="43"/>
      <c r="G43" s="43"/>
      <c r="H43" s="43"/>
      <c r="I43" s="43"/>
      <c r="J43" s="44"/>
    </row>
    <row r="44" ht="60">
      <c r="A44" s="35" t="s">
        <v>66</v>
      </c>
      <c r="B44" s="42"/>
      <c r="C44" s="43"/>
      <c r="D44" s="43"/>
      <c r="E44" s="45" t="s">
        <v>186</v>
      </c>
      <c r="F44" s="43"/>
      <c r="G44" s="43"/>
      <c r="H44" s="43"/>
      <c r="I44" s="43"/>
      <c r="J44" s="44"/>
    </row>
    <row r="45" ht="120">
      <c r="A45" s="35" t="s">
        <v>50</v>
      </c>
      <c r="B45" s="42"/>
      <c r="C45" s="43"/>
      <c r="D45" s="43"/>
      <c r="E45" s="37" t="s">
        <v>173</v>
      </c>
      <c r="F45" s="43"/>
      <c r="G45" s="43"/>
      <c r="H45" s="43"/>
      <c r="I45" s="43"/>
      <c r="J45" s="44"/>
    </row>
    <row r="46">
      <c r="A46" s="35" t="s">
        <v>42</v>
      </c>
      <c r="B46" s="35">
        <v>10</v>
      </c>
      <c r="C46" s="36" t="s">
        <v>187</v>
      </c>
      <c r="D46" s="35" t="s">
        <v>44</v>
      </c>
      <c r="E46" s="37" t="s">
        <v>188</v>
      </c>
      <c r="F46" s="38" t="s">
        <v>146</v>
      </c>
      <c r="G46" s="39">
        <v>224</v>
      </c>
      <c r="H46" s="40">
        <v>0</v>
      </c>
      <c r="I46" s="40">
        <f>ROUND(G46*H46,P4)</f>
        <v>0</v>
      </c>
      <c r="J46" s="38" t="s">
        <v>47</v>
      </c>
      <c r="O46" s="41">
        <f>I46*0.21</f>
        <v>0</v>
      </c>
      <c r="P46">
        <v>3</v>
      </c>
    </row>
    <row r="47" ht="60">
      <c r="A47" s="35" t="s">
        <v>48</v>
      </c>
      <c r="B47" s="42"/>
      <c r="C47" s="43"/>
      <c r="D47" s="43"/>
      <c r="E47" s="37" t="s">
        <v>176</v>
      </c>
      <c r="F47" s="43"/>
      <c r="G47" s="43"/>
      <c r="H47" s="43"/>
      <c r="I47" s="43"/>
      <c r="J47" s="44"/>
    </row>
    <row r="48">
      <c r="A48" s="35" t="s">
        <v>66</v>
      </c>
      <c r="B48" s="42"/>
      <c r="C48" s="43"/>
      <c r="D48" s="43"/>
      <c r="E48" s="45" t="s">
        <v>189</v>
      </c>
      <c r="F48" s="43"/>
      <c r="G48" s="43"/>
      <c r="H48" s="43"/>
      <c r="I48" s="43"/>
      <c r="J48" s="44"/>
    </row>
    <row r="49" ht="120">
      <c r="A49" s="35" t="s">
        <v>50</v>
      </c>
      <c r="B49" s="42"/>
      <c r="C49" s="43"/>
      <c r="D49" s="43"/>
      <c r="E49" s="37" t="s">
        <v>173</v>
      </c>
      <c r="F49" s="43"/>
      <c r="G49" s="43"/>
      <c r="H49" s="43"/>
      <c r="I49" s="43"/>
      <c r="J49" s="44"/>
    </row>
    <row r="50">
      <c r="A50" s="35" t="s">
        <v>42</v>
      </c>
      <c r="B50" s="35">
        <v>11</v>
      </c>
      <c r="C50" s="36" t="s">
        <v>190</v>
      </c>
      <c r="D50" s="35" t="s">
        <v>44</v>
      </c>
      <c r="E50" s="37" t="s">
        <v>191</v>
      </c>
      <c r="F50" s="38" t="s">
        <v>116</v>
      </c>
      <c r="G50" s="39">
        <v>54.405999999999999</v>
      </c>
      <c r="H50" s="40">
        <v>0</v>
      </c>
      <c r="I50" s="40">
        <f>ROUND(G50*H50,P4)</f>
        <v>0</v>
      </c>
      <c r="J50" s="38" t="s">
        <v>47</v>
      </c>
      <c r="O50" s="41">
        <f>I50*0.21</f>
        <v>0</v>
      </c>
      <c r="P50">
        <v>3</v>
      </c>
    </row>
    <row r="51" ht="60">
      <c r="A51" s="35" t="s">
        <v>48</v>
      </c>
      <c r="B51" s="42"/>
      <c r="C51" s="43"/>
      <c r="D51" s="43"/>
      <c r="E51" s="37" t="s">
        <v>192</v>
      </c>
      <c r="F51" s="43"/>
      <c r="G51" s="43"/>
      <c r="H51" s="43"/>
      <c r="I51" s="43"/>
      <c r="J51" s="44"/>
    </row>
    <row r="52" ht="60">
      <c r="A52" s="35" t="s">
        <v>66</v>
      </c>
      <c r="B52" s="42"/>
      <c r="C52" s="43"/>
      <c r="D52" s="43"/>
      <c r="E52" s="45" t="s">
        <v>193</v>
      </c>
      <c r="F52" s="43"/>
      <c r="G52" s="43"/>
      <c r="H52" s="43"/>
      <c r="I52" s="43"/>
      <c r="J52" s="44"/>
    </row>
    <row r="53" ht="120">
      <c r="A53" s="35" t="s">
        <v>50</v>
      </c>
      <c r="B53" s="42"/>
      <c r="C53" s="43"/>
      <c r="D53" s="43"/>
      <c r="E53" s="37" t="s">
        <v>173</v>
      </c>
      <c r="F53" s="43"/>
      <c r="G53" s="43"/>
      <c r="H53" s="43"/>
      <c r="I53" s="43"/>
      <c r="J53" s="44"/>
    </row>
    <row r="54">
      <c r="A54" s="35" t="s">
        <v>42</v>
      </c>
      <c r="B54" s="35">
        <v>12</v>
      </c>
      <c r="C54" s="36" t="s">
        <v>114</v>
      </c>
      <c r="D54" s="35" t="s">
        <v>44</v>
      </c>
      <c r="E54" s="37" t="s">
        <v>115</v>
      </c>
      <c r="F54" s="38" t="s">
        <v>116</v>
      </c>
      <c r="G54" s="39">
        <v>3335.4580000000001</v>
      </c>
      <c r="H54" s="40">
        <v>0</v>
      </c>
      <c r="I54" s="40">
        <f>ROUND(G54*H54,P4)</f>
        <v>0</v>
      </c>
      <c r="J54" s="38" t="s">
        <v>47</v>
      </c>
      <c r="O54" s="41">
        <f>I54*0.21</f>
        <v>0</v>
      </c>
      <c r="P54">
        <v>3</v>
      </c>
    </row>
    <row r="55" ht="60">
      <c r="A55" s="35" t="s">
        <v>48</v>
      </c>
      <c r="B55" s="42"/>
      <c r="C55" s="43"/>
      <c r="D55" s="43"/>
      <c r="E55" s="37" t="s">
        <v>166</v>
      </c>
      <c r="F55" s="43"/>
      <c r="G55" s="43"/>
      <c r="H55" s="43"/>
      <c r="I55" s="43"/>
      <c r="J55" s="44"/>
    </row>
    <row r="56" ht="120">
      <c r="A56" s="35" t="s">
        <v>66</v>
      </c>
      <c r="B56" s="42"/>
      <c r="C56" s="43"/>
      <c r="D56" s="43"/>
      <c r="E56" s="45" t="s">
        <v>194</v>
      </c>
      <c r="F56" s="43"/>
      <c r="G56" s="43"/>
      <c r="H56" s="43"/>
      <c r="I56" s="43"/>
      <c r="J56" s="44"/>
    </row>
    <row r="57" ht="409.5">
      <c r="A57" s="35" t="s">
        <v>50</v>
      </c>
      <c r="B57" s="42"/>
      <c r="C57" s="43"/>
      <c r="D57" s="43"/>
      <c r="E57" s="37" t="s">
        <v>119</v>
      </c>
      <c r="F57" s="43"/>
      <c r="G57" s="43"/>
      <c r="H57" s="43"/>
      <c r="I57" s="43"/>
      <c r="J57" s="44"/>
    </row>
    <row r="58">
      <c r="A58" s="35" t="s">
        <v>42</v>
      </c>
      <c r="B58" s="35">
        <v>13</v>
      </c>
      <c r="C58" s="36" t="s">
        <v>195</v>
      </c>
      <c r="D58" s="35" t="s">
        <v>44</v>
      </c>
      <c r="E58" s="37" t="s">
        <v>196</v>
      </c>
      <c r="F58" s="38" t="s">
        <v>116</v>
      </c>
      <c r="G58" s="39">
        <v>638.029</v>
      </c>
      <c r="H58" s="40">
        <v>0</v>
      </c>
      <c r="I58" s="40">
        <f>ROUND(G58*H58,P4)</f>
        <v>0</v>
      </c>
      <c r="J58" s="38" t="s">
        <v>47</v>
      </c>
      <c r="O58" s="41">
        <f>I58*0.21</f>
        <v>0</v>
      </c>
      <c r="P58">
        <v>3</v>
      </c>
    </row>
    <row r="59">
      <c r="A59" s="35" t="s">
        <v>48</v>
      </c>
      <c r="B59" s="42"/>
      <c r="C59" s="43"/>
      <c r="D59" s="43"/>
      <c r="E59" s="37" t="s">
        <v>197</v>
      </c>
      <c r="F59" s="43"/>
      <c r="G59" s="43"/>
      <c r="H59" s="43"/>
      <c r="I59" s="43"/>
      <c r="J59" s="44"/>
    </row>
    <row r="60" ht="60">
      <c r="A60" s="35" t="s">
        <v>66</v>
      </c>
      <c r="B60" s="42"/>
      <c r="C60" s="43"/>
      <c r="D60" s="43"/>
      <c r="E60" s="45" t="s">
        <v>198</v>
      </c>
      <c r="F60" s="43"/>
      <c r="G60" s="43"/>
      <c r="H60" s="43"/>
      <c r="I60" s="43"/>
      <c r="J60" s="44"/>
    </row>
    <row r="61" ht="405">
      <c r="A61" s="35" t="s">
        <v>50</v>
      </c>
      <c r="B61" s="42"/>
      <c r="C61" s="43"/>
      <c r="D61" s="43"/>
      <c r="E61" s="37" t="s">
        <v>199</v>
      </c>
      <c r="F61" s="43"/>
      <c r="G61" s="43"/>
      <c r="H61" s="43"/>
      <c r="I61" s="43"/>
      <c r="J61" s="44"/>
    </row>
    <row r="62">
      <c r="A62" s="35" t="s">
        <v>42</v>
      </c>
      <c r="B62" s="35">
        <v>14</v>
      </c>
      <c r="C62" s="36" t="s">
        <v>200</v>
      </c>
      <c r="D62" s="35" t="s">
        <v>44</v>
      </c>
      <c r="E62" s="37" t="s">
        <v>201</v>
      </c>
      <c r="F62" s="38" t="s">
        <v>146</v>
      </c>
      <c r="G62" s="39">
        <v>90</v>
      </c>
      <c r="H62" s="40">
        <v>0</v>
      </c>
      <c r="I62" s="40">
        <f>ROUND(G62*H62,P4)</f>
        <v>0</v>
      </c>
      <c r="J62" s="38" t="s">
        <v>47</v>
      </c>
      <c r="O62" s="41">
        <f>I62*0.21</f>
        <v>0</v>
      </c>
      <c r="P62">
        <v>3</v>
      </c>
    </row>
    <row r="63" ht="60">
      <c r="A63" s="35" t="s">
        <v>48</v>
      </c>
      <c r="B63" s="42"/>
      <c r="C63" s="43"/>
      <c r="D63" s="43"/>
      <c r="E63" s="37" t="s">
        <v>202</v>
      </c>
      <c r="F63" s="43"/>
      <c r="G63" s="43"/>
      <c r="H63" s="43"/>
      <c r="I63" s="43"/>
      <c r="J63" s="44"/>
    </row>
    <row r="64">
      <c r="A64" s="35" t="s">
        <v>66</v>
      </c>
      <c r="B64" s="42"/>
      <c r="C64" s="43"/>
      <c r="D64" s="43"/>
      <c r="E64" s="45" t="s">
        <v>203</v>
      </c>
      <c r="F64" s="43"/>
      <c r="G64" s="43"/>
      <c r="H64" s="43"/>
      <c r="I64" s="43"/>
      <c r="J64" s="44"/>
    </row>
    <row r="65" ht="120">
      <c r="A65" s="35" t="s">
        <v>50</v>
      </c>
      <c r="B65" s="42"/>
      <c r="C65" s="43"/>
      <c r="D65" s="43"/>
      <c r="E65" s="37" t="s">
        <v>204</v>
      </c>
      <c r="F65" s="43"/>
      <c r="G65" s="43"/>
      <c r="H65" s="43"/>
      <c r="I65" s="43"/>
      <c r="J65" s="44"/>
    </row>
    <row r="66">
      <c r="A66" s="35" t="s">
        <v>42</v>
      </c>
      <c r="B66" s="35">
        <v>15</v>
      </c>
      <c r="C66" s="36" t="s">
        <v>205</v>
      </c>
      <c r="D66" s="35" t="s">
        <v>44</v>
      </c>
      <c r="E66" s="37" t="s">
        <v>206</v>
      </c>
      <c r="F66" s="38" t="s">
        <v>146</v>
      </c>
      <c r="G66" s="39">
        <v>65</v>
      </c>
      <c r="H66" s="40">
        <v>0</v>
      </c>
      <c r="I66" s="40">
        <f>ROUND(G66*H66,P4)</f>
        <v>0</v>
      </c>
      <c r="J66" s="38" t="s">
        <v>47</v>
      </c>
      <c r="O66" s="41">
        <f>I66*0.21</f>
        <v>0</v>
      </c>
      <c r="P66">
        <v>3</v>
      </c>
    </row>
    <row r="67" ht="60">
      <c r="A67" s="35" t="s">
        <v>48</v>
      </c>
      <c r="B67" s="42"/>
      <c r="C67" s="43"/>
      <c r="D67" s="43"/>
      <c r="E67" s="37" t="s">
        <v>202</v>
      </c>
      <c r="F67" s="43"/>
      <c r="G67" s="43"/>
      <c r="H67" s="43"/>
      <c r="I67" s="43"/>
      <c r="J67" s="44"/>
    </row>
    <row r="68" ht="30">
      <c r="A68" s="35" t="s">
        <v>66</v>
      </c>
      <c r="B68" s="42"/>
      <c r="C68" s="43"/>
      <c r="D68" s="43"/>
      <c r="E68" s="45" t="s">
        <v>207</v>
      </c>
      <c r="F68" s="43"/>
      <c r="G68" s="43"/>
      <c r="H68" s="43"/>
      <c r="I68" s="43"/>
      <c r="J68" s="44"/>
    </row>
    <row r="69" ht="120">
      <c r="A69" s="35" t="s">
        <v>50</v>
      </c>
      <c r="B69" s="42"/>
      <c r="C69" s="43"/>
      <c r="D69" s="43"/>
      <c r="E69" s="37" t="s">
        <v>204</v>
      </c>
      <c r="F69" s="43"/>
      <c r="G69" s="43"/>
      <c r="H69" s="43"/>
      <c r="I69" s="43"/>
      <c r="J69" s="44"/>
    </row>
    <row r="70">
      <c r="A70" s="35" t="s">
        <v>42</v>
      </c>
      <c r="B70" s="35">
        <v>16</v>
      </c>
      <c r="C70" s="36" t="s">
        <v>208</v>
      </c>
      <c r="D70" s="35" t="s">
        <v>44</v>
      </c>
      <c r="E70" s="37" t="s">
        <v>209</v>
      </c>
      <c r="F70" s="38" t="s">
        <v>146</v>
      </c>
      <c r="G70" s="39">
        <v>50.299999999999997</v>
      </c>
      <c r="H70" s="40">
        <v>0</v>
      </c>
      <c r="I70" s="40">
        <f>ROUND(G70*H70,P4)</f>
        <v>0</v>
      </c>
      <c r="J70" s="38" t="s">
        <v>47</v>
      </c>
      <c r="O70" s="41">
        <f>I70*0.21</f>
        <v>0</v>
      </c>
      <c r="P70">
        <v>3</v>
      </c>
    </row>
    <row r="71" ht="60">
      <c r="A71" s="35" t="s">
        <v>48</v>
      </c>
      <c r="B71" s="42"/>
      <c r="C71" s="43"/>
      <c r="D71" s="43"/>
      <c r="E71" s="37" t="s">
        <v>202</v>
      </c>
      <c r="F71" s="43"/>
      <c r="G71" s="43"/>
      <c r="H71" s="43"/>
      <c r="I71" s="43"/>
      <c r="J71" s="44"/>
    </row>
    <row r="72" ht="30">
      <c r="A72" s="35" t="s">
        <v>66</v>
      </c>
      <c r="B72" s="42"/>
      <c r="C72" s="43"/>
      <c r="D72" s="43"/>
      <c r="E72" s="45" t="s">
        <v>210</v>
      </c>
      <c r="F72" s="43"/>
      <c r="G72" s="43"/>
      <c r="H72" s="43"/>
      <c r="I72" s="43"/>
      <c r="J72" s="44"/>
    </row>
    <row r="73" ht="120">
      <c r="A73" s="35" t="s">
        <v>50</v>
      </c>
      <c r="B73" s="42"/>
      <c r="C73" s="43"/>
      <c r="D73" s="43"/>
      <c r="E73" s="37" t="s">
        <v>204</v>
      </c>
      <c r="F73" s="43"/>
      <c r="G73" s="43"/>
      <c r="H73" s="43"/>
      <c r="I73" s="43"/>
      <c r="J73" s="44"/>
    </row>
    <row r="74">
      <c r="A74" s="35" t="s">
        <v>42</v>
      </c>
      <c r="B74" s="35">
        <v>17</v>
      </c>
      <c r="C74" s="36" t="s">
        <v>211</v>
      </c>
      <c r="D74" s="35" t="s">
        <v>44</v>
      </c>
      <c r="E74" s="37" t="s">
        <v>212</v>
      </c>
      <c r="F74" s="38" t="s">
        <v>146</v>
      </c>
      <c r="G74" s="39">
        <v>17</v>
      </c>
      <c r="H74" s="40">
        <v>0</v>
      </c>
      <c r="I74" s="40">
        <f>ROUND(G74*H74,P4)</f>
        <v>0</v>
      </c>
      <c r="J74" s="38" t="s">
        <v>47</v>
      </c>
      <c r="O74" s="41">
        <f>I74*0.21</f>
        <v>0</v>
      </c>
      <c r="P74">
        <v>3</v>
      </c>
    </row>
    <row r="75" ht="60">
      <c r="A75" s="35" t="s">
        <v>48</v>
      </c>
      <c r="B75" s="42"/>
      <c r="C75" s="43"/>
      <c r="D75" s="43"/>
      <c r="E75" s="37" t="s">
        <v>202</v>
      </c>
      <c r="F75" s="43"/>
      <c r="G75" s="43"/>
      <c r="H75" s="43"/>
      <c r="I75" s="43"/>
      <c r="J75" s="44"/>
    </row>
    <row r="76">
      <c r="A76" s="35" t="s">
        <v>66</v>
      </c>
      <c r="B76" s="42"/>
      <c r="C76" s="43"/>
      <c r="D76" s="43"/>
      <c r="E76" s="45" t="s">
        <v>213</v>
      </c>
      <c r="F76" s="43"/>
      <c r="G76" s="43"/>
      <c r="H76" s="43"/>
      <c r="I76" s="43"/>
      <c r="J76" s="44"/>
    </row>
    <row r="77" ht="120">
      <c r="A77" s="35" t="s">
        <v>50</v>
      </c>
      <c r="B77" s="42"/>
      <c r="C77" s="43"/>
      <c r="D77" s="43"/>
      <c r="E77" s="37" t="s">
        <v>204</v>
      </c>
      <c r="F77" s="43"/>
      <c r="G77" s="43"/>
      <c r="H77" s="43"/>
      <c r="I77" s="43"/>
      <c r="J77" s="44"/>
    </row>
    <row r="78">
      <c r="A78" s="35" t="s">
        <v>42</v>
      </c>
      <c r="B78" s="35">
        <v>18</v>
      </c>
      <c r="C78" s="36" t="s">
        <v>214</v>
      </c>
      <c r="D78" s="35" t="s">
        <v>44</v>
      </c>
      <c r="E78" s="37" t="s">
        <v>215</v>
      </c>
      <c r="F78" s="38" t="s">
        <v>116</v>
      </c>
      <c r="G78" s="39">
        <v>27.5</v>
      </c>
      <c r="H78" s="40">
        <v>0</v>
      </c>
      <c r="I78" s="40">
        <f>ROUND(G78*H78,P4)</f>
        <v>0</v>
      </c>
      <c r="J78" s="38" t="s">
        <v>47</v>
      </c>
      <c r="O78" s="41">
        <f>I78*0.21</f>
        <v>0</v>
      </c>
      <c r="P78">
        <v>3</v>
      </c>
    </row>
    <row r="79" ht="60">
      <c r="A79" s="35" t="s">
        <v>48</v>
      </c>
      <c r="B79" s="42"/>
      <c r="C79" s="43"/>
      <c r="D79" s="43"/>
      <c r="E79" s="37" t="s">
        <v>216</v>
      </c>
      <c r="F79" s="43"/>
      <c r="G79" s="43"/>
      <c r="H79" s="43"/>
      <c r="I79" s="43"/>
      <c r="J79" s="44"/>
    </row>
    <row r="80" ht="60">
      <c r="A80" s="35" t="s">
        <v>66</v>
      </c>
      <c r="B80" s="42"/>
      <c r="C80" s="43"/>
      <c r="D80" s="43"/>
      <c r="E80" s="45" t="s">
        <v>217</v>
      </c>
      <c r="F80" s="43"/>
      <c r="G80" s="43"/>
      <c r="H80" s="43"/>
      <c r="I80" s="43"/>
      <c r="J80" s="44"/>
    </row>
    <row r="81" ht="409.5">
      <c r="A81" s="35" t="s">
        <v>50</v>
      </c>
      <c r="B81" s="42"/>
      <c r="C81" s="43"/>
      <c r="D81" s="43"/>
      <c r="E81" s="37" t="s">
        <v>218</v>
      </c>
      <c r="F81" s="43"/>
      <c r="G81" s="43"/>
      <c r="H81" s="43"/>
      <c r="I81" s="43"/>
      <c r="J81" s="44"/>
    </row>
    <row r="82">
      <c r="A82" s="35" t="s">
        <v>42</v>
      </c>
      <c r="B82" s="35">
        <v>19</v>
      </c>
      <c r="C82" s="36" t="s">
        <v>219</v>
      </c>
      <c r="D82" s="35" t="s">
        <v>44</v>
      </c>
      <c r="E82" s="37" t="s">
        <v>220</v>
      </c>
      <c r="F82" s="38" t="s">
        <v>116</v>
      </c>
      <c r="G82" s="39">
        <v>188.49799999999999</v>
      </c>
      <c r="H82" s="40">
        <v>0</v>
      </c>
      <c r="I82" s="40">
        <f>ROUND(G82*H82,P4)</f>
        <v>0</v>
      </c>
      <c r="J82" s="38" t="s">
        <v>47</v>
      </c>
      <c r="O82" s="41">
        <f>I82*0.21</f>
        <v>0</v>
      </c>
      <c r="P82">
        <v>3</v>
      </c>
    </row>
    <row r="83" ht="60">
      <c r="A83" s="35" t="s">
        <v>48</v>
      </c>
      <c r="B83" s="42"/>
      <c r="C83" s="43"/>
      <c r="D83" s="43"/>
      <c r="E83" s="37" t="s">
        <v>216</v>
      </c>
      <c r="F83" s="43"/>
      <c r="G83" s="43"/>
      <c r="H83" s="43"/>
      <c r="I83" s="43"/>
      <c r="J83" s="44"/>
    </row>
    <row r="84" ht="90">
      <c r="A84" s="35" t="s">
        <v>66</v>
      </c>
      <c r="B84" s="42"/>
      <c r="C84" s="43"/>
      <c r="D84" s="43"/>
      <c r="E84" s="45" t="s">
        <v>221</v>
      </c>
      <c r="F84" s="43"/>
      <c r="G84" s="43"/>
      <c r="H84" s="43"/>
      <c r="I84" s="43"/>
      <c r="J84" s="44"/>
    </row>
    <row r="85" ht="409.5">
      <c r="A85" s="35" t="s">
        <v>50</v>
      </c>
      <c r="B85" s="42"/>
      <c r="C85" s="43"/>
      <c r="D85" s="43"/>
      <c r="E85" s="37" t="s">
        <v>218</v>
      </c>
      <c r="F85" s="43"/>
      <c r="G85" s="43"/>
      <c r="H85" s="43"/>
      <c r="I85" s="43"/>
      <c r="J85" s="44"/>
    </row>
    <row r="86">
      <c r="A86" s="35" t="s">
        <v>42</v>
      </c>
      <c r="B86" s="35">
        <v>20</v>
      </c>
      <c r="C86" s="36" t="s">
        <v>222</v>
      </c>
      <c r="D86" s="35" t="s">
        <v>44</v>
      </c>
      <c r="E86" s="37" t="s">
        <v>223</v>
      </c>
      <c r="F86" s="38" t="s">
        <v>116</v>
      </c>
      <c r="G86" s="39">
        <v>572.029</v>
      </c>
      <c r="H86" s="40">
        <v>0</v>
      </c>
      <c r="I86" s="40">
        <f>ROUND(G86*H86,P4)</f>
        <v>0</v>
      </c>
      <c r="J86" s="38" t="s">
        <v>47</v>
      </c>
      <c r="O86" s="41">
        <f>I86*0.21</f>
        <v>0</v>
      </c>
      <c r="P86">
        <v>3</v>
      </c>
    </row>
    <row r="87">
      <c r="A87" s="35" t="s">
        <v>48</v>
      </c>
      <c r="B87" s="42"/>
      <c r="C87" s="43"/>
      <c r="D87" s="43"/>
      <c r="E87" s="37" t="s">
        <v>161</v>
      </c>
      <c r="F87" s="43"/>
      <c r="G87" s="43"/>
      <c r="H87" s="43"/>
      <c r="I87" s="43"/>
      <c r="J87" s="44"/>
    </row>
    <row r="88" ht="30">
      <c r="A88" s="35" t="s">
        <v>66</v>
      </c>
      <c r="B88" s="42"/>
      <c r="C88" s="43"/>
      <c r="D88" s="43"/>
      <c r="E88" s="45" t="s">
        <v>224</v>
      </c>
      <c r="F88" s="43"/>
      <c r="G88" s="43"/>
      <c r="H88" s="43"/>
      <c r="I88" s="43"/>
      <c r="J88" s="44"/>
    </row>
    <row r="89" ht="270">
      <c r="A89" s="35" t="s">
        <v>50</v>
      </c>
      <c r="B89" s="42"/>
      <c r="C89" s="43"/>
      <c r="D89" s="43"/>
      <c r="E89" s="37" t="s">
        <v>225</v>
      </c>
      <c r="F89" s="43"/>
      <c r="G89" s="43"/>
      <c r="H89" s="43"/>
      <c r="I89" s="43"/>
      <c r="J89" s="44"/>
    </row>
    <row r="90">
      <c r="A90" s="35" t="s">
        <v>42</v>
      </c>
      <c r="B90" s="35">
        <v>21</v>
      </c>
      <c r="C90" s="36" t="s">
        <v>226</v>
      </c>
      <c r="D90" s="35" t="s">
        <v>44</v>
      </c>
      <c r="E90" s="37" t="s">
        <v>227</v>
      </c>
      <c r="F90" s="38" t="s">
        <v>116</v>
      </c>
      <c r="G90" s="39">
        <v>1253.3230000000001</v>
      </c>
      <c r="H90" s="40">
        <v>0</v>
      </c>
      <c r="I90" s="40">
        <f>ROUND(G90*H90,P4)</f>
        <v>0</v>
      </c>
      <c r="J90" s="38" t="s">
        <v>47</v>
      </c>
      <c r="O90" s="41">
        <f>I90*0.21</f>
        <v>0</v>
      </c>
      <c r="P90">
        <v>3</v>
      </c>
    </row>
    <row r="91">
      <c r="A91" s="35" t="s">
        <v>48</v>
      </c>
      <c r="B91" s="42"/>
      <c r="C91" s="43"/>
      <c r="D91" s="43"/>
      <c r="E91" s="37" t="s">
        <v>161</v>
      </c>
      <c r="F91" s="43"/>
      <c r="G91" s="43"/>
      <c r="H91" s="43"/>
      <c r="I91" s="43"/>
      <c r="J91" s="44"/>
    </row>
    <row r="92">
      <c r="A92" s="35" t="s">
        <v>66</v>
      </c>
      <c r="B92" s="42"/>
      <c r="C92" s="43"/>
      <c r="D92" s="43"/>
      <c r="E92" s="45" t="s">
        <v>228</v>
      </c>
      <c r="F92" s="43"/>
      <c r="G92" s="43"/>
      <c r="H92" s="43"/>
      <c r="I92" s="43"/>
      <c r="J92" s="44"/>
    </row>
    <row r="93" ht="405">
      <c r="A93" s="35" t="s">
        <v>50</v>
      </c>
      <c r="B93" s="42"/>
      <c r="C93" s="43"/>
      <c r="D93" s="43"/>
      <c r="E93" s="37" t="s">
        <v>229</v>
      </c>
      <c r="F93" s="43"/>
      <c r="G93" s="43"/>
      <c r="H93" s="43"/>
      <c r="I93" s="43"/>
      <c r="J93" s="44"/>
    </row>
    <row r="94">
      <c r="A94" s="35" t="s">
        <v>42</v>
      </c>
      <c r="B94" s="35">
        <v>22</v>
      </c>
      <c r="C94" s="36" t="s">
        <v>230</v>
      </c>
      <c r="D94" s="35" t="s">
        <v>44</v>
      </c>
      <c r="E94" s="37" t="s">
        <v>231</v>
      </c>
      <c r="F94" s="38" t="s">
        <v>116</v>
      </c>
      <c r="G94" s="39">
        <v>46.5</v>
      </c>
      <c r="H94" s="40">
        <v>0</v>
      </c>
      <c r="I94" s="40">
        <f>ROUND(G94*H94,P4)</f>
        <v>0</v>
      </c>
      <c r="J94" s="38" t="s">
        <v>47</v>
      </c>
      <c r="O94" s="41">
        <f>I94*0.21</f>
        <v>0</v>
      </c>
      <c r="P94">
        <v>3</v>
      </c>
    </row>
    <row r="95">
      <c r="A95" s="35" t="s">
        <v>48</v>
      </c>
      <c r="B95" s="42"/>
      <c r="C95" s="43"/>
      <c r="D95" s="43"/>
      <c r="E95" s="37" t="s">
        <v>232</v>
      </c>
      <c r="F95" s="43"/>
      <c r="G95" s="43"/>
      <c r="H95" s="43"/>
      <c r="I95" s="43"/>
      <c r="J95" s="44"/>
    </row>
    <row r="96">
      <c r="A96" s="35" t="s">
        <v>66</v>
      </c>
      <c r="B96" s="42"/>
      <c r="C96" s="43"/>
      <c r="D96" s="43"/>
      <c r="E96" s="45" t="s">
        <v>233</v>
      </c>
      <c r="F96" s="43"/>
      <c r="G96" s="43"/>
      <c r="H96" s="43"/>
      <c r="I96" s="43"/>
      <c r="J96" s="44"/>
    </row>
    <row r="97" ht="345">
      <c r="A97" s="35" t="s">
        <v>50</v>
      </c>
      <c r="B97" s="42"/>
      <c r="C97" s="43"/>
      <c r="D97" s="43"/>
      <c r="E97" s="37" t="s">
        <v>234</v>
      </c>
      <c r="F97" s="43"/>
      <c r="G97" s="43"/>
      <c r="H97" s="43"/>
      <c r="I97" s="43"/>
      <c r="J97" s="44"/>
    </row>
    <row r="98">
      <c r="A98" s="35" t="s">
        <v>42</v>
      </c>
      <c r="B98" s="35">
        <v>23</v>
      </c>
      <c r="C98" s="36" t="s">
        <v>235</v>
      </c>
      <c r="D98" s="35" t="s">
        <v>44</v>
      </c>
      <c r="E98" s="37" t="s">
        <v>236</v>
      </c>
      <c r="F98" s="38" t="s">
        <v>116</v>
      </c>
      <c r="G98" s="39">
        <v>106.56699999999999</v>
      </c>
      <c r="H98" s="40">
        <v>0</v>
      </c>
      <c r="I98" s="40">
        <f>ROUND(G98*H98,P4)</f>
        <v>0</v>
      </c>
      <c r="J98" s="38" t="s">
        <v>47</v>
      </c>
      <c r="O98" s="41">
        <f>I98*0.21</f>
        <v>0</v>
      </c>
      <c r="P98">
        <v>3</v>
      </c>
    </row>
    <row r="99">
      <c r="A99" s="35" t="s">
        <v>48</v>
      </c>
      <c r="B99" s="42"/>
      <c r="C99" s="43"/>
      <c r="D99" s="43"/>
      <c r="E99" s="37" t="s">
        <v>232</v>
      </c>
      <c r="F99" s="43"/>
      <c r="G99" s="43"/>
      <c r="H99" s="43"/>
      <c r="I99" s="43"/>
      <c r="J99" s="44"/>
    </row>
    <row r="100" ht="135">
      <c r="A100" s="35" t="s">
        <v>66</v>
      </c>
      <c r="B100" s="42"/>
      <c r="C100" s="43"/>
      <c r="D100" s="43"/>
      <c r="E100" s="45" t="s">
        <v>237</v>
      </c>
      <c r="F100" s="43"/>
      <c r="G100" s="43"/>
      <c r="H100" s="43"/>
      <c r="I100" s="43"/>
      <c r="J100" s="44"/>
    </row>
    <row r="101" ht="330">
      <c r="A101" s="35" t="s">
        <v>50</v>
      </c>
      <c r="B101" s="42"/>
      <c r="C101" s="43"/>
      <c r="D101" s="43"/>
      <c r="E101" s="37" t="s">
        <v>238</v>
      </c>
      <c r="F101" s="43"/>
      <c r="G101" s="43"/>
      <c r="H101" s="43"/>
      <c r="I101" s="43"/>
      <c r="J101" s="44"/>
    </row>
    <row r="102">
      <c r="A102" s="35" t="s">
        <v>42</v>
      </c>
      <c r="B102" s="35">
        <v>24</v>
      </c>
      <c r="C102" s="36" t="s">
        <v>239</v>
      </c>
      <c r="D102" s="35" t="s">
        <v>44</v>
      </c>
      <c r="E102" s="37" t="s">
        <v>240</v>
      </c>
      <c r="F102" s="38" t="s">
        <v>116</v>
      </c>
      <c r="G102" s="39">
        <v>69.227000000000004</v>
      </c>
      <c r="H102" s="40">
        <v>0</v>
      </c>
      <c r="I102" s="40">
        <f>ROUND(G102*H102,P4)</f>
        <v>0</v>
      </c>
      <c r="J102" s="38" t="s">
        <v>47</v>
      </c>
      <c r="O102" s="41">
        <f>I102*0.21</f>
        <v>0</v>
      </c>
      <c r="P102">
        <v>3</v>
      </c>
    </row>
    <row r="103">
      <c r="A103" s="35" t="s">
        <v>48</v>
      </c>
      <c r="B103" s="42"/>
      <c r="C103" s="43"/>
      <c r="D103" s="43"/>
      <c r="E103" s="37" t="s">
        <v>241</v>
      </c>
      <c r="F103" s="43"/>
      <c r="G103" s="43"/>
      <c r="H103" s="43"/>
      <c r="I103" s="43"/>
      <c r="J103" s="44"/>
    </row>
    <row r="104" ht="90">
      <c r="A104" s="35" t="s">
        <v>66</v>
      </c>
      <c r="B104" s="42"/>
      <c r="C104" s="43"/>
      <c r="D104" s="43"/>
      <c r="E104" s="45" t="s">
        <v>242</v>
      </c>
      <c r="F104" s="43"/>
      <c r="G104" s="43"/>
      <c r="H104" s="43"/>
      <c r="I104" s="43"/>
      <c r="J104" s="44"/>
    </row>
    <row r="105" ht="409.5">
      <c r="A105" s="35" t="s">
        <v>50</v>
      </c>
      <c r="B105" s="42"/>
      <c r="C105" s="43"/>
      <c r="D105" s="43"/>
      <c r="E105" s="37" t="s">
        <v>243</v>
      </c>
      <c r="F105" s="43"/>
      <c r="G105" s="43"/>
      <c r="H105" s="43"/>
      <c r="I105" s="43"/>
      <c r="J105" s="44"/>
    </row>
    <row r="106">
      <c r="A106" s="35" t="s">
        <v>42</v>
      </c>
      <c r="B106" s="35">
        <v>25</v>
      </c>
      <c r="C106" s="36" t="s">
        <v>244</v>
      </c>
      <c r="D106" s="35" t="s">
        <v>44</v>
      </c>
      <c r="E106" s="37" t="s">
        <v>245</v>
      </c>
      <c r="F106" s="38" t="s">
        <v>110</v>
      </c>
      <c r="G106" s="39">
        <v>4792.6599999999999</v>
      </c>
      <c r="H106" s="40">
        <v>0</v>
      </c>
      <c r="I106" s="40">
        <f>ROUND(G106*H106,P4)</f>
        <v>0</v>
      </c>
      <c r="J106" s="38" t="s">
        <v>47</v>
      </c>
      <c r="O106" s="41">
        <f>I106*0.21</f>
        <v>0</v>
      </c>
      <c r="P106">
        <v>3</v>
      </c>
    </row>
    <row r="107">
      <c r="A107" s="35" t="s">
        <v>48</v>
      </c>
      <c r="B107" s="42"/>
      <c r="C107" s="43"/>
      <c r="D107" s="43"/>
      <c r="E107" s="37" t="s">
        <v>246</v>
      </c>
      <c r="F107" s="43"/>
      <c r="G107" s="43"/>
      <c r="H107" s="43"/>
      <c r="I107" s="43"/>
      <c r="J107" s="44"/>
    </row>
    <row r="108" ht="135">
      <c r="A108" s="35" t="s">
        <v>66</v>
      </c>
      <c r="B108" s="42"/>
      <c r="C108" s="43"/>
      <c r="D108" s="43"/>
      <c r="E108" s="45" t="s">
        <v>247</v>
      </c>
      <c r="F108" s="43"/>
      <c r="G108" s="43"/>
      <c r="H108" s="43"/>
      <c r="I108" s="43"/>
      <c r="J108" s="44"/>
    </row>
    <row r="109" ht="75">
      <c r="A109" s="35" t="s">
        <v>50</v>
      </c>
      <c r="B109" s="42"/>
      <c r="C109" s="43"/>
      <c r="D109" s="43"/>
      <c r="E109" s="37" t="s">
        <v>248</v>
      </c>
      <c r="F109" s="43"/>
      <c r="G109" s="43"/>
      <c r="H109" s="43"/>
      <c r="I109" s="43"/>
      <c r="J109" s="44"/>
    </row>
    <row r="110">
      <c r="A110" s="35" t="s">
        <v>42</v>
      </c>
      <c r="B110" s="35">
        <v>26</v>
      </c>
      <c r="C110" s="36" t="s">
        <v>249</v>
      </c>
      <c r="D110" s="35" t="s">
        <v>44</v>
      </c>
      <c r="E110" s="37" t="s">
        <v>250</v>
      </c>
      <c r="F110" s="38" t="s">
        <v>110</v>
      </c>
      <c r="G110" s="39">
        <v>440</v>
      </c>
      <c r="H110" s="40">
        <v>0</v>
      </c>
      <c r="I110" s="40">
        <f>ROUND(G110*H110,P4)</f>
        <v>0</v>
      </c>
      <c r="J110" s="38" t="s">
        <v>47</v>
      </c>
      <c r="O110" s="41">
        <f>I110*0.21</f>
        <v>0</v>
      </c>
      <c r="P110">
        <v>3</v>
      </c>
    </row>
    <row r="111">
      <c r="A111" s="35" t="s">
        <v>48</v>
      </c>
      <c r="B111" s="42"/>
      <c r="C111" s="43"/>
      <c r="D111" s="43"/>
      <c r="E111" s="49" t="s">
        <v>44</v>
      </c>
      <c r="F111" s="43"/>
      <c r="G111" s="43"/>
      <c r="H111" s="43"/>
      <c r="I111" s="43"/>
      <c r="J111" s="44"/>
    </row>
    <row r="112">
      <c r="A112" s="35" t="s">
        <v>66</v>
      </c>
      <c r="B112" s="42"/>
      <c r="C112" s="43"/>
      <c r="D112" s="43"/>
      <c r="E112" s="45" t="s">
        <v>251</v>
      </c>
      <c r="F112" s="43"/>
      <c r="G112" s="43"/>
      <c r="H112" s="43"/>
      <c r="I112" s="43"/>
      <c r="J112" s="44"/>
    </row>
    <row r="113" ht="75">
      <c r="A113" s="35" t="s">
        <v>50</v>
      </c>
      <c r="B113" s="42"/>
      <c r="C113" s="43"/>
      <c r="D113" s="43"/>
      <c r="E113" s="37" t="s">
        <v>252</v>
      </c>
      <c r="F113" s="43"/>
      <c r="G113" s="43"/>
      <c r="H113" s="43"/>
      <c r="I113" s="43"/>
      <c r="J113" s="44"/>
    </row>
    <row r="114">
      <c r="A114" s="35" t="s">
        <v>42</v>
      </c>
      <c r="B114" s="35">
        <v>27</v>
      </c>
      <c r="C114" s="36" t="s">
        <v>253</v>
      </c>
      <c r="D114" s="35" t="s">
        <v>44</v>
      </c>
      <c r="E114" s="37" t="s">
        <v>254</v>
      </c>
      <c r="F114" s="38" t="s">
        <v>110</v>
      </c>
      <c r="G114" s="39">
        <v>440</v>
      </c>
      <c r="H114" s="40">
        <v>0</v>
      </c>
      <c r="I114" s="40">
        <f>ROUND(G114*H114,P4)</f>
        <v>0</v>
      </c>
      <c r="J114" s="38" t="s">
        <v>47</v>
      </c>
      <c r="O114" s="41">
        <f>I114*0.21</f>
        <v>0</v>
      </c>
      <c r="P114">
        <v>3</v>
      </c>
    </row>
    <row r="115">
      <c r="A115" s="35" t="s">
        <v>48</v>
      </c>
      <c r="B115" s="42"/>
      <c r="C115" s="43"/>
      <c r="D115" s="43"/>
      <c r="E115" s="49" t="s">
        <v>44</v>
      </c>
      <c r="F115" s="43"/>
      <c r="G115" s="43"/>
      <c r="H115" s="43"/>
      <c r="I115" s="43"/>
      <c r="J115" s="44"/>
    </row>
    <row r="116">
      <c r="A116" s="35" t="s">
        <v>66</v>
      </c>
      <c r="B116" s="42"/>
      <c r="C116" s="43"/>
      <c r="D116" s="43"/>
      <c r="E116" s="45" t="s">
        <v>251</v>
      </c>
      <c r="F116" s="43"/>
      <c r="G116" s="43"/>
      <c r="H116" s="43"/>
      <c r="I116" s="43"/>
      <c r="J116" s="44"/>
    </row>
    <row r="117" ht="75">
      <c r="A117" s="35" t="s">
        <v>50</v>
      </c>
      <c r="B117" s="42"/>
      <c r="C117" s="43"/>
      <c r="D117" s="43"/>
      <c r="E117" s="37" t="s">
        <v>255</v>
      </c>
      <c r="F117" s="43"/>
      <c r="G117" s="43"/>
      <c r="H117" s="43"/>
      <c r="I117" s="43"/>
      <c r="J117" s="44"/>
    </row>
    <row r="118">
      <c r="A118" s="35" t="s">
        <v>42</v>
      </c>
      <c r="B118" s="35">
        <v>28</v>
      </c>
      <c r="C118" s="36" t="s">
        <v>256</v>
      </c>
      <c r="D118" s="35" t="s">
        <v>44</v>
      </c>
      <c r="E118" s="37" t="s">
        <v>257</v>
      </c>
      <c r="F118" s="38" t="s">
        <v>110</v>
      </c>
      <c r="G118" s="39">
        <v>440</v>
      </c>
      <c r="H118" s="40">
        <v>0</v>
      </c>
      <c r="I118" s="40">
        <f>ROUND(G118*H118,P4)</f>
        <v>0</v>
      </c>
      <c r="J118" s="38" t="s">
        <v>47</v>
      </c>
      <c r="O118" s="41">
        <f>I118*0.21</f>
        <v>0</v>
      </c>
      <c r="P118">
        <v>3</v>
      </c>
    </row>
    <row r="119">
      <c r="A119" s="35" t="s">
        <v>48</v>
      </c>
      <c r="B119" s="42"/>
      <c r="C119" s="43"/>
      <c r="D119" s="43"/>
      <c r="E119" s="49" t="s">
        <v>44</v>
      </c>
      <c r="F119" s="43"/>
      <c r="G119" s="43"/>
      <c r="H119" s="43"/>
      <c r="I119" s="43"/>
      <c r="J119" s="44"/>
    </row>
    <row r="120">
      <c r="A120" s="35" t="s">
        <v>66</v>
      </c>
      <c r="B120" s="42"/>
      <c r="C120" s="43"/>
      <c r="D120" s="43"/>
      <c r="E120" s="45" t="s">
        <v>251</v>
      </c>
      <c r="F120" s="43"/>
      <c r="G120" s="43"/>
      <c r="H120" s="43"/>
      <c r="I120" s="43"/>
      <c r="J120" s="44"/>
    </row>
    <row r="121" ht="90">
      <c r="A121" s="35" t="s">
        <v>50</v>
      </c>
      <c r="B121" s="42"/>
      <c r="C121" s="43"/>
      <c r="D121" s="43"/>
      <c r="E121" s="37" t="s">
        <v>258</v>
      </c>
      <c r="F121" s="43"/>
      <c r="G121" s="43"/>
      <c r="H121" s="43"/>
      <c r="I121" s="43"/>
      <c r="J121" s="44"/>
    </row>
    <row r="122">
      <c r="A122" s="29" t="s">
        <v>39</v>
      </c>
      <c r="B122" s="30"/>
      <c r="C122" s="31" t="s">
        <v>64</v>
      </c>
      <c r="D122" s="32"/>
      <c r="E122" s="29" t="s">
        <v>259</v>
      </c>
      <c r="F122" s="32"/>
      <c r="G122" s="32"/>
      <c r="H122" s="32"/>
      <c r="I122" s="33">
        <f>SUMIFS(I123:I130,A123:A130,"P")</f>
        <v>0</v>
      </c>
      <c r="J122" s="34"/>
    </row>
    <row r="123">
      <c r="A123" s="35" t="s">
        <v>42</v>
      </c>
      <c r="B123" s="35">
        <v>29</v>
      </c>
      <c r="C123" s="36" t="s">
        <v>260</v>
      </c>
      <c r="D123" s="35" t="s">
        <v>44</v>
      </c>
      <c r="E123" s="37" t="s">
        <v>261</v>
      </c>
      <c r="F123" s="38" t="s">
        <v>146</v>
      </c>
      <c r="G123" s="39">
        <v>1075</v>
      </c>
      <c r="H123" s="40">
        <v>0</v>
      </c>
      <c r="I123" s="40">
        <f>ROUND(G123*H123,P4)</f>
        <v>0</v>
      </c>
      <c r="J123" s="38" t="s">
        <v>47</v>
      </c>
      <c r="O123" s="41">
        <f>I123*0.21</f>
        <v>0</v>
      </c>
      <c r="P123">
        <v>3</v>
      </c>
    </row>
    <row r="124" ht="150">
      <c r="A124" s="35" t="s">
        <v>48</v>
      </c>
      <c r="B124" s="42"/>
      <c r="C124" s="43"/>
      <c r="D124" s="43"/>
      <c r="E124" s="37" t="s">
        <v>262</v>
      </c>
      <c r="F124" s="43"/>
      <c r="G124" s="43"/>
      <c r="H124" s="43"/>
      <c r="I124" s="43"/>
      <c r="J124" s="44"/>
    </row>
    <row r="125">
      <c r="A125" s="35" t="s">
        <v>66</v>
      </c>
      <c r="B125" s="42"/>
      <c r="C125" s="43"/>
      <c r="D125" s="43"/>
      <c r="E125" s="45" t="s">
        <v>263</v>
      </c>
      <c r="F125" s="43"/>
      <c r="G125" s="43"/>
      <c r="H125" s="43"/>
      <c r="I125" s="43"/>
      <c r="J125" s="44"/>
    </row>
    <row r="126" ht="225">
      <c r="A126" s="35" t="s">
        <v>50</v>
      </c>
      <c r="B126" s="42"/>
      <c r="C126" s="43"/>
      <c r="D126" s="43"/>
      <c r="E126" s="37" t="s">
        <v>264</v>
      </c>
      <c r="F126" s="43"/>
      <c r="G126" s="43"/>
      <c r="H126" s="43"/>
      <c r="I126" s="43"/>
      <c r="J126" s="44"/>
    </row>
    <row r="127">
      <c r="A127" s="35" t="s">
        <v>42</v>
      </c>
      <c r="B127" s="35">
        <v>30</v>
      </c>
      <c r="C127" s="36" t="s">
        <v>265</v>
      </c>
      <c r="D127" s="35" t="s">
        <v>44</v>
      </c>
      <c r="E127" s="37" t="s">
        <v>266</v>
      </c>
      <c r="F127" s="38" t="s">
        <v>110</v>
      </c>
      <c r="G127" s="39">
        <v>2472.5</v>
      </c>
      <c r="H127" s="40">
        <v>0</v>
      </c>
      <c r="I127" s="40">
        <f>ROUND(G127*H127,P4)</f>
        <v>0</v>
      </c>
      <c r="J127" s="38" t="s">
        <v>47</v>
      </c>
      <c r="O127" s="41">
        <f>I127*0.21</f>
        <v>0</v>
      </c>
      <c r="P127">
        <v>3</v>
      </c>
    </row>
    <row r="128" ht="45">
      <c r="A128" s="35" t="s">
        <v>48</v>
      </c>
      <c r="B128" s="42"/>
      <c r="C128" s="43"/>
      <c r="D128" s="43"/>
      <c r="E128" s="37" t="s">
        <v>267</v>
      </c>
      <c r="F128" s="43"/>
      <c r="G128" s="43"/>
      <c r="H128" s="43"/>
      <c r="I128" s="43"/>
      <c r="J128" s="44"/>
    </row>
    <row r="129">
      <c r="A129" s="35" t="s">
        <v>66</v>
      </c>
      <c r="B129" s="42"/>
      <c r="C129" s="43"/>
      <c r="D129" s="43"/>
      <c r="E129" s="45" t="s">
        <v>268</v>
      </c>
      <c r="F129" s="43"/>
      <c r="G129" s="43"/>
      <c r="H129" s="43"/>
      <c r="I129" s="43"/>
      <c r="J129" s="44"/>
    </row>
    <row r="130" ht="150">
      <c r="A130" s="35" t="s">
        <v>50</v>
      </c>
      <c r="B130" s="42"/>
      <c r="C130" s="43"/>
      <c r="D130" s="43"/>
      <c r="E130" s="37" t="s">
        <v>269</v>
      </c>
      <c r="F130" s="43"/>
      <c r="G130" s="43"/>
      <c r="H130" s="43"/>
      <c r="I130" s="43"/>
      <c r="J130" s="44"/>
    </row>
    <row r="131">
      <c r="A131" s="29" t="s">
        <v>39</v>
      </c>
      <c r="B131" s="30"/>
      <c r="C131" s="31" t="s">
        <v>125</v>
      </c>
      <c r="D131" s="32"/>
      <c r="E131" s="29" t="s">
        <v>126</v>
      </c>
      <c r="F131" s="32"/>
      <c r="G131" s="32"/>
      <c r="H131" s="32"/>
      <c r="I131" s="33">
        <f>SUMIFS(I132:I143,A132:A143,"P")</f>
        <v>0</v>
      </c>
      <c r="J131" s="34"/>
    </row>
    <row r="132">
      <c r="A132" s="35" t="s">
        <v>42</v>
      </c>
      <c r="B132" s="35">
        <v>31</v>
      </c>
      <c r="C132" s="36" t="s">
        <v>270</v>
      </c>
      <c r="D132" s="35" t="s">
        <v>44</v>
      </c>
      <c r="E132" s="37" t="s">
        <v>271</v>
      </c>
      <c r="F132" s="38" t="s">
        <v>116</v>
      </c>
      <c r="G132" s="39">
        <v>1.7</v>
      </c>
      <c r="H132" s="40">
        <v>0</v>
      </c>
      <c r="I132" s="40">
        <f>ROUND(G132*H132,P4)</f>
        <v>0</v>
      </c>
      <c r="J132" s="38" t="s">
        <v>47</v>
      </c>
      <c r="O132" s="41">
        <f>I132*0.21</f>
        <v>0</v>
      </c>
      <c r="P132">
        <v>3</v>
      </c>
    </row>
    <row r="133">
      <c r="A133" s="35" t="s">
        <v>48</v>
      </c>
      <c r="B133" s="42"/>
      <c r="C133" s="43"/>
      <c r="D133" s="43"/>
      <c r="E133" s="37" t="s">
        <v>272</v>
      </c>
      <c r="F133" s="43"/>
      <c r="G133" s="43"/>
      <c r="H133" s="43"/>
      <c r="I133" s="43"/>
      <c r="J133" s="44"/>
    </row>
    <row r="134" ht="60">
      <c r="A134" s="35" t="s">
        <v>66</v>
      </c>
      <c r="B134" s="42"/>
      <c r="C134" s="43"/>
      <c r="D134" s="43"/>
      <c r="E134" s="45" t="s">
        <v>273</v>
      </c>
      <c r="F134" s="43"/>
      <c r="G134" s="43"/>
      <c r="H134" s="43"/>
      <c r="I134" s="43"/>
      <c r="J134" s="44"/>
    </row>
    <row r="135" ht="409.5">
      <c r="A135" s="35" t="s">
        <v>50</v>
      </c>
      <c r="B135" s="42"/>
      <c r="C135" s="43"/>
      <c r="D135" s="43"/>
      <c r="E135" s="37" t="s">
        <v>131</v>
      </c>
      <c r="F135" s="43"/>
      <c r="G135" s="43"/>
      <c r="H135" s="43"/>
      <c r="I135" s="43"/>
      <c r="J135" s="44"/>
    </row>
    <row r="136">
      <c r="A136" s="35" t="s">
        <v>42</v>
      </c>
      <c r="B136" s="35">
        <v>32</v>
      </c>
      <c r="C136" s="36" t="s">
        <v>132</v>
      </c>
      <c r="D136" s="35" t="s">
        <v>44</v>
      </c>
      <c r="E136" s="37" t="s">
        <v>133</v>
      </c>
      <c r="F136" s="38" t="s">
        <v>116</v>
      </c>
      <c r="G136" s="39">
        <v>11.298</v>
      </c>
      <c r="H136" s="40">
        <v>0</v>
      </c>
      <c r="I136" s="40">
        <f>ROUND(G136*H136,P4)</f>
        <v>0</v>
      </c>
      <c r="J136" s="38" t="s">
        <v>47</v>
      </c>
      <c r="O136" s="41">
        <f>I136*0.21</f>
        <v>0</v>
      </c>
      <c r="P136">
        <v>3</v>
      </c>
    </row>
    <row r="137">
      <c r="A137" s="35" t="s">
        <v>48</v>
      </c>
      <c r="B137" s="42"/>
      <c r="C137" s="43"/>
      <c r="D137" s="43"/>
      <c r="E137" s="37" t="s">
        <v>134</v>
      </c>
      <c r="F137" s="43"/>
      <c r="G137" s="43"/>
      <c r="H137" s="43"/>
      <c r="I137" s="43"/>
      <c r="J137" s="44"/>
    </row>
    <row r="138" ht="60">
      <c r="A138" s="35" t="s">
        <v>66</v>
      </c>
      <c r="B138" s="42"/>
      <c r="C138" s="43"/>
      <c r="D138" s="43"/>
      <c r="E138" s="45" t="s">
        <v>274</v>
      </c>
      <c r="F138" s="43"/>
      <c r="G138" s="43"/>
      <c r="H138" s="43"/>
      <c r="I138" s="43"/>
      <c r="J138" s="44"/>
    </row>
    <row r="139" ht="105">
      <c r="A139" s="35" t="s">
        <v>50</v>
      </c>
      <c r="B139" s="42"/>
      <c r="C139" s="43"/>
      <c r="D139" s="43"/>
      <c r="E139" s="37" t="s">
        <v>136</v>
      </c>
      <c r="F139" s="43"/>
      <c r="G139" s="43"/>
      <c r="H139" s="43"/>
      <c r="I139" s="43"/>
      <c r="J139" s="44"/>
    </row>
    <row r="140">
      <c r="A140" s="35" t="s">
        <v>42</v>
      </c>
      <c r="B140" s="35">
        <v>33</v>
      </c>
      <c r="C140" s="36" t="s">
        <v>137</v>
      </c>
      <c r="D140" s="35" t="s">
        <v>44</v>
      </c>
      <c r="E140" s="37" t="s">
        <v>138</v>
      </c>
      <c r="F140" s="38" t="s">
        <v>116</v>
      </c>
      <c r="G140" s="39">
        <v>0.59999999999999998</v>
      </c>
      <c r="H140" s="40">
        <v>0</v>
      </c>
      <c r="I140" s="40">
        <f>ROUND(G140*H140,P4)</f>
        <v>0</v>
      </c>
      <c r="J140" s="38" t="s">
        <v>47</v>
      </c>
      <c r="O140" s="41">
        <f>I140*0.21</f>
        <v>0</v>
      </c>
      <c r="P140">
        <v>3</v>
      </c>
    </row>
    <row r="141">
      <c r="A141" s="35" t="s">
        <v>48</v>
      </c>
      <c r="B141" s="42"/>
      <c r="C141" s="43"/>
      <c r="D141" s="43"/>
      <c r="E141" s="37" t="s">
        <v>275</v>
      </c>
      <c r="F141" s="43"/>
      <c r="G141" s="43"/>
      <c r="H141" s="43"/>
      <c r="I141" s="43"/>
      <c r="J141" s="44"/>
    </row>
    <row r="142">
      <c r="A142" s="35" t="s">
        <v>66</v>
      </c>
      <c r="B142" s="42"/>
      <c r="C142" s="43"/>
      <c r="D142" s="43"/>
      <c r="E142" s="45" t="s">
        <v>276</v>
      </c>
      <c r="F142" s="43"/>
      <c r="G142" s="43"/>
      <c r="H142" s="43"/>
      <c r="I142" s="43"/>
      <c r="J142" s="44"/>
    </row>
    <row r="143" ht="150">
      <c r="A143" s="35" t="s">
        <v>50</v>
      </c>
      <c r="B143" s="42"/>
      <c r="C143" s="43"/>
      <c r="D143" s="43"/>
      <c r="E143" s="37" t="s">
        <v>141</v>
      </c>
      <c r="F143" s="43"/>
      <c r="G143" s="43"/>
      <c r="H143" s="43"/>
      <c r="I143" s="43"/>
      <c r="J143" s="44"/>
    </row>
    <row r="144">
      <c r="A144" s="29" t="s">
        <v>39</v>
      </c>
      <c r="B144" s="30"/>
      <c r="C144" s="31" t="s">
        <v>277</v>
      </c>
      <c r="D144" s="32"/>
      <c r="E144" s="29" t="s">
        <v>278</v>
      </c>
      <c r="F144" s="32"/>
      <c r="G144" s="32"/>
      <c r="H144" s="32"/>
      <c r="I144" s="33">
        <f>SUMIFS(I145:I192,A145:A192,"P")</f>
        <v>0</v>
      </c>
      <c r="J144" s="34"/>
    </row>
    <row r="145">
      <c r="A145" s="35" t="s">
        <v>42</v>
      </c>
      <c r="B145" s="35">
        <v>34</v>
      </c>
      <c r="C145" s="36" t="s">
        <v>279</v>
      </c>
      <c r="D145" s="35" t="s">
        <v>44</v>
      </c>
      <c r="E145" s="37" t="s">
        <v>280</v>
      </c>
      <c r="F145" s="38" t="s">
        <v>110</v>
      </c>
      <c r="G145" s="39">
        <v>4212.3800000000001</v>
      </c>
      <c r="H145" s="40">
        <v>0</v>
      </c>
      <c r="I145" s="40">
        <f>ROUND(G145*H145,P4)</f>
        <v>0</v>
      </c>
      <c r="J145" s="38" t="s">
        <v>47</v>
      </c>
      <c r="O145" s="41">
        <f>I145*0.21</f>
        <v>0</v>
      </c>
      <c r="P145">
        <v>3</v>
      </c>
    </row>
    <row r="146">
      <c r="A146" s="35" t="s">
        <v>48</v>
      </c>
      <c r="B146" s="42"/>
      <c r="C146" s="43"/>
      <c r="D146" s="43"/>
      <c r="E146" s="49" t="s">
        <v>44</v>
      </c>
      <c r="F146" s="43"/>
      <c r="G146" s="43"/>
      <c r="H146" s="43"/>
      <c r="I146" s="43"/>
      <c r="J146" s="44"/>
    </row>
    <row r="147" ht="45">
      <c r="A147" s="35" t="s">
        <v>66</v>
      </c>
      <c r="B147" s="42"/>
      <c r="C147" s="43"/>
      <c r="D147" s="43"/>
      <c r="E147" s="45" t="s">
        <v>281</v>
      </c>
      <c r="F147" s="43"/>
      <c r="G147" s="43"/>
      <c r="H147" s="43"/>
      <c r="I147" s="43"/>
      <c r="J147" s="44"/>
    </row>
    <row r="148" ht="165">
      <c r="A148" s="35" t="s">
        <v>50</v>
      </c>
      <c r="B148" s="42"/>
      <c r="C148" s="43"/>
      <c r="D148" s="43"/>
      <c r="E148" s="37" t="s">
        <v>282</v>
      </c>
      <c r="F148" s="43"/>
      <c r="G148" s="43"/>
      <c r="H148" s="43"/>
      <c r="I148" s="43"/>
      <c r="J148" s="44"/>
    </row>
    <row r="149">
      <c r="A149" s="35" t="s">
        <v>42</v>
      </c>
      <c r="B149" s="35">
        <v>35</v>
      </c>
      <c r="C149" s="36" t="s">
        <v>283</v>
      </c>
      <c r="D149" s="35" t="s">
        <v>44</v>
      </c>
      <c r="E149" s="37" t="s">
        <v>284</v>
      </c>
      <c r="F149" s="38" t="s">
        <v>116</v>
      </c>
      <c r="G149" s="39">
        <v>23.649999999999999</v>
      </c>
      <c r="H149" s="40">
        <v>0</v>
      </c>
      <c r="I149" s="40">
        <f>ROUND(G149*H149,P4)</f>
        <v>0</v>
      </c>
      <c r="J149" s="38" t="s">
        <v>47</v>
      </c>
      <c r="O149" s="41">
        <f>I149*0.21</f>
        <v>0</v>
      </c>
      <c r="P149">
        <v>3</v>
      </c>
    </row>
    <row r="150">
      <c r="A150" s="35" t="s">
        <v>48</v>
      </c>
      <c r="B150" s="42"/>
      <c r="C150" s="43"/>
      <c r="D150" s="43"/>
      <c r="E150" s="37" t="s">
        <v>285</v>
      </c>
      <c r="F150" s="43"/>
      <c r="G150" s="43"/>
      <c r="H150" s="43"/>
      <c r="I150" s="43"/>
      <c r="J150" s="44"/>
    </row>
    <row r="151" ht="30">
      <c r="A151" s="35" t="s">
        <v>66</v>
      </c>
      <c r="B151" s="42"/>
      <c r="C151" s="43"/>
      <c r="D151" s="43"/>
      <c r="E151" s="45" t="s">
        <v>286</v>
      </c>
      <c r="F151" s="43"/>
      <c r="G151" s="43"/>
      <c r="H151" s="43"/>
      <c r="I151" s="43"/>
      <c r="J151" s="44"/>
    </row>
    <row r="152" ht="90">
      <c r="A152" s="35" t="s">
        <v>50</v>
      </c>
      <c r="B152" s="42"/>
      <c r="C152" s="43"/>
      <c r="D152" s="43"/>
      <c r="E152" s="37" t="s">
        <v>287</v>
      </c>
      <c r="F152" s="43"/>
      <c r="G152" s="43"/>
      <c r="H152" s="43"/>
      <c r="I152" s="43"/>
      <c r="J152" s="44"/>
    </row>
    <row r="153">
      <c r="A153" s="35" t="s">
        <v>42</v>
      </c>
      <c r="B153" s="35">
        <v>36</v>
      </c>
      <c r="C153" s="36" t="s">
        <v>288</v>
      </c>
      <c r="D153" s="35" t="s">
        <v>44</v>
      </c>
      <c r="E153" s="37" t="s">
        <v>289</v>
      </c>
      <c r="F153" s="38" t="s">
        <v>110</v>
      </c>
      <c r="G153" s="39">
        <v>4742.6499999999996</v>
      </c>
      <c r="H153" s="40">
        <v>0</v>
      </c>
      <c r="I153" s="40">
        <f>ROUND(G153*H153,P4)</f>
        <v>0</v>
      </c>
      <c r="J153" s="38" t="s">
        <v>47</v>
      </c>
      <c r="O153" s="41">
        <f>I153*0.21</f>
        <v>0</v>
      </c>
      <c r="P153">
        <v>3</v>
      </c>
    </row>
    <row r="154">
      <c r="A154" s="35" t="s">
        <v>48</v>
      </c>
      <c r="B154" s="42"/>
      <c r="C154" s="43"/>
      <c r="D154" s="43"/>
      <c r="E154" s="37" t="s">
        <v>285</v>
      </c>
      <c r="F154" s="43"/>
      <c r="G154" s="43"/>
      <c r="H154" s="43"/>
      <c r="I154" s="43"/>
      <c r="J154" s="44"/>
    </row>
    <row r="155" ht="75">
      <c r="A155" s="35" t="s">
        <v>66</v>
      </c>
      <c r="B155" s="42"/>
      <c r="C155" s="43"/>
      <c r="D155" s="43"/>
      <c r="E155" s="45" t="s">
        <v>290</v>
      </c>
      <c r="F155" s="43"/>
      <c r="G155" s="43"/>
      <c r="H155" s="43"/>
      <c r="I155" s="43"/>
      <c r="J155" s="44"/>
    </row>
    <row r="156" ht="90">
      <c r="A156" s="35" t="s">
        <v>50</v>
      </c>
      <c r="B156" s="42"/>
      <c r="C156" s="43"/>
      <c r="D156" s="43"/>
      <c r="E156" s="37" t="s">
        <v>287</v>
      </c>
      <c r="F156" s="43"/>
      <c r="G156" s="43"/>
      <c r="H156" s="43"/>
      <c r="I156" s="43"/>
      <c r="J156" s="44"/>
    </row>
    <row r="157">
      <c r="A157" s="35" t="s">
        <v>42</v>
      </c>
      <c r="B157" s="35">
        <v>37</v>
      </c>
      <c r="C157" s="36" t="s">
        <v>291</v>
      </c>
      <c r="D157" s="35" t="s">
        <v>44</v>
      </c>
      <c r="E157" s="37" t="s">
        <v>292</v>
      </c>
      <c r="F157" s="38" t="s">
        <v>110</v>
      </c>
      <c r="G157" s="39">
        <v>50</v>
      </c>
      <c r="H157" s="40">
        <v>0</v>
      </c>
      <c r="I157" s="40">
        <f>ROUND(G157*H157,P4)</f>
        <v>0</v>
      </c>
      <c r="J157" s="38" t="s">
        <v>47</v>
      </c>
      <c r="O157" s="41">
        <f>I157*0.21</f>
        <v>0</v>
      </c>
      <c r="P157">
        <v>3</v>
      </c>
    </row>
    <row r="158">
      <c r="A158" s="35" t="s">
        <v>48</v>
      </c>
      <c r="B158" s="42"/>
      <c r="C158" s="43"/>
      <c r="D158" s="43"/>
      <c r="E158" s="49" t="s">
        <v>44</v>
      </c>
      <c r="F158" s="43"/>
      <c r="G158" s="43"/>
      <c r="H158" s="43"/>
      <c r="I158" s="43"/>
      <c r="J158" s="44"/>
    </row>
    <row r="159">
      <c r="A159" s="35" t="s">
        <v>66</v>
      </c>
      <c r="B159" s="42"/>
      <c r="C159" s="43"/>
      <c r="D159" s="43"/>
      <c r="E159" s="45" t="s">
        <v>293</v>
      </c>
      <c r="F159" s="43"/>
      <c r="G159" s="43"/>
      <c r="H159" s="43"/>
      <c r="I159" s="43"/>
      <c r="J159" s="44"/>
    </row>
    <row r="160" ht="150">
      <c r="A160" s="35" t="s">
        <v>50</v>
      </c>
      <c r="B160" s="42"/>
      <c r="C160" s="43"/>
      <c r="D160" s="43"/>
      <c r="E160" s="37" t="s">
        <v>294</v>
      </c>
      <c r="F160" s="43"/>
      <c r="G160" s="43"/>
      <c r="H160" s="43"/>
      <c r="I160" s="43"/>
      <c r="J160" s="44"/>
    </row>
    <row r="161">
      <c r="A161" s="35" t="s">
        <v>42</v>
      </c>
      <c r="B161" s="35">
        <v>38</v>
      </c>
      <c r="C161" s="36" t="s">
        <v>295</v>
      </c>
      <c r="D161" s="35" t="s">
        <v>44</v>
      </c>
      <c r="E161" s="37" t="s">
        <v>296</v>
      </c>
      <c r="F161" s="38" t="s">
        <v>110</v>
      </c>
      <c r="G161" s="39">
        <v>155</v>
      </c>
      <c r="H161" s="40">
        <v>0</v>
      </c>
      <c r="I161" s="40">
        <f>ROUND(G161*H161,P4)</f>
        <v>0</v>
      </c>
      <c r="J161" s="38" t="s">
        <v>47</v>
      </c>
      <c r="O161" s="41">
        <f>I161*0.21</f>
        <v>0</v>
      </c>
      <c r="P161">
        <v>3</v>
      </c>
    </row>
    <row r="162">
      <c r="A162" s="35" t="s">
        <v>48</v>
      </c>
      <c r="B162" s="42"/>
      <c r="C162" s="43"/>
      <c r="D162" s="43"/>
      <c r="E162" s="49"/>
      <c r="F162" s="43"/>
      <c r="G162" s="43"/>
      <c r="H162" s="43"/>
      <c r="I162" s="43"/>
      <c r="J162" s="44"/>
    </row>
    <row r="163">
      <c r="A163" s="35" t="s">
        <v>66</v>
      </c>
      <c r="B163" s="42"/>
      <c r="C163" s="43"/>
      <c r="D163" s="43"/>
      <c r="E163" s="45" t="s">
        <v>297</v>
      </c>
      <c r="F163" s="43"/>
      <c r="G163" s="43"/>
      <c r="H163" s="43"/>
      <c r="I163" s="43"/>
      <c r="J163" s="44"/>
    </row>
    <row r="164" ht="120">
      <c r="A164" s="35" t="s">
        <v>50</v>
      </c>
      <c r="B164" s="42"/>
      <c r="C164" s="43"/>
      <c r="D164" s="43"/>
      <c r="E164" s="37" t="s">
        <v>298</v>
      </c>
      <c r="F164" s="43"/>
      <c r="G164" s="43"/>
      <c r="H164" s="43"/>
      <c r="I164" s="43"/>
      <c r="J164" s="44"/>
    </row>
    <row r="165">
      <c r="A165" s="35" t="s">
        <v>42</v>
      </c>
      <c r="B165" s="35">
        <v>39</v>
      </c>
      <c r="C165" s="36" t="s">
        <v>299</v>
      </c>
      <c r="D165" s="35" t="s">
        <v>44</v>
      </c>
      <c r="E165" s="37" t="s">
        <v>300</v>
      </c>
      <c r="F165" s="38" t="s">
        <v>110</v>
      </c>
      <c r="G165" s="39">
        <v>4271</v>
      </c>
      <c r="H165" s="40">
        <v>0</v>
      </c>
      <c r="I165" s="40">
        <f>ROUND(G165*H165,P4)</f>
        <v>0</v>
      </c>
      <c r="J165" s="38" t="s">
        <v>47</v>
      </c>
      <c r="O165" s="41">
        <f>I165*0.21</f>
        <v>0</v>
      </c>
      <c r="P165">
        <v>3</v>
      </c>
    </row>
    <row r="166">
      <c r="A166" s="35" t="s">
        <v>48</v>
      </c>
      <c r="B166" s="42"/>
      <c r="C166" s="43"/>
      <c r="D166" s="43"/>
      <c r="E166" s="37" t="s">
        <v>301</v>
      </c>
      <c r="F166" s="43"/>
      <c r="G166" s="43"/>
      <c r="H166" s="43"/>
      <c r="I166" s="43"/>
      <c r="J166" s="44"/>
    </row>
    <row r="167">
      <c r="A167" s="35" t="s">
        <v>66</v>
      </c>
      <c r="B167" s="42"/>
      <c r="C167" s="43"/>
      <c r="D167" s="43"/>
      <c r="E167" s="45" t="s">
        <v>302</v>
      </c>
      <c r="F167" s="43"/>
      <c r="G167" s="43"/>
      <c r="H167" s="43"/>
      <c r="I167" s="43"/>
      <c r="J167" s="44"/>
    </row>
    <row r="168" ht="120">
      <c r="A168" s="35" t="s">
        <v>50</v>
      </c>
      <c r="B168" s="42"/>
      <c r="C168" s="43"/>
      <c r="D168" s="43"/>
      <c r="E168" s="37" t="s">
        <v>303</v>
      </c>
      <c r="F168" s="43"/>
      <c r="G168" s="43"/>
      <c r="H168" s="43"/>
      <c r="I168" s="43"/>
      <c r="J168" s="44"/>
    </row>
    <row r="169">
      <c r="A169" s="35" t="s">
        <v>42</v>
      </c>
      <c r="B169" s="35">
        <v>40</v>
      </c>
      <c r="C169" s="36" t="s">
        <v>304</v>
      </c>
      <c r="D169" s="35" t="s">
        <v>44</v>
      </c>
      <c r="E169" s="37" t="s">
        <v>305</v>
      </c>
      <c r="F169" s="38" t="s">
        <v>110</v>
      </c>
      <c r="G169" s="39">
        <v>4255.0799999999999</v>
      </c>
      <c r="H169" s="40">
        <v>0</v>
      </c>
      <c r="I169" s="40">
        <f>ROUND(G169*H169,P4)</f>
        <v>0</v>
      </c>
      <c r="J169" s="38" t="s">
        <v>47</v>
      </c>
      <c r="O169" s="41">
        <f>I169*0.21</f>
        <v>0</v>
      </c>
      <c r="P169">
        <v>3</v>
      </c>
    </row>
    <row r="170">
      <c r="A170" s="35" t="s">
        <v>48</v>
      </c>
      <c r="B170" s="42"/>
      <c r="C170" s="43"/>
      <c r="D170" s="43"/>
      <c r="E170" s="37" t="s">
        <v>306</v>
      </c>
      <c r="F170" s="43"/>
      <c r="G170" s="43"/>
      <c r="H170" s="43"/>
      <c r="I170" s="43"/>
      <c r="J170" s="44"/>
    </row>
    <row r="171" ht="60">
      <c r="A171" s="35" t="s">
        <v>66</v>
      </c>
      <c r="B171" s="42"/>
      <c r="C171" s="43"/>
      <c r="D171" s="43"/>
      <c r="E171" s="45" t="s">
        <v>307</v>
      </c>
      <c r="F171" s="43"/>
      <c r="G171" s="43"/>
      <c r="H171" s="43"/>
      <c r="I171" s="43"/>
      <c r="J171" s="44"/>
    </row>
    <row r="172" ht="195">
      <c r="A172" s="35" t="s">
        <v>50</v>
      </c>
      <c r="B172" s="42"/>
      <c r="C172" s="43"/>
      <c r="D172" s="43"/>
      <c r="E172" s="37" t="s">
        <v>308</v>
      </c>
      <c r="F172" s="43"/>
      <c r="G172" s="43"/>
      <c r="H172" s="43"/>
      <c r="I172" s="43"/>
      <c r="J172" s="44"/>
    </row>
    <row r="173">
      <c r="A173" s="35" t="s">
        <v>42</v>
      </c>
      <c r="B173" s="35">
        <v>41</v>
      </c>
      <c r="C173" s="36" t="s">
        <v>309</v>
      </c>
      <c r="D173" s="35" t="s">
        <v>44</v>
      </c>
      <c r="E173" s="37" t="s">
        <v>310</v>
      </c>
      <c r="F173" s="38" t="s">
        <v>110</v>
      </c>
      <c r="G173" s="39">
        <v>4271.7299999999996</v>
      </c>
      <c r="H173" s="40">
        <v>0</v>
      </c>
      <c r="I173" s="40">
        <f>ROUND(G173*H173,P4)</f>
        <v>0</v>
      </c>
      <c r="J173" s="38" t="s">
        <v>47</v>
      </c>
      <c r="O173" s="41">
        <f>I173*0.21</f>
        <v>0</v>
      </c>
      <c r="P173">
        <v>3</v>
      </c>
    </row>
    <row r="174">
      <c r="A174" s="35" t="s">
        <v>48</v>
      </c>
      <c r="B174" s="42"/>
      <c r="C174" s="43"/>
      <c r="D174" s="43"/>
      <c r="E174" s="37" t="s">
        <v>311</v>
      </c>
      <c r="F174" s="43"/>
      <c r="G174" s="43"/>
      <c r="H174" s="43"/>
      <c r="I174" s="43"/>
      <c r="J174" s="44"/>
    </row>
    <row r="175" ht="60">
      <c r="A175" s="35" t="s">
        <v>66</v>
      </c>
      <c r="B175" s="42"/>
      <c r="C175" s="43"/>
      <c r="D175" s="43"/>
      <c r="E175" s="45" t="s">
        <v>312</v>
      </c>
      <c r="F175" s="43"/>
      <c r="G175" s="43"/>
      <c r="H175" s="43"/>
      <c r="I175" s="43"/>
      <c r="J175" s="44"/>
    </row>
    <row r="176" ht="195">
      <c r="A176" s="35" t="s">
        <v>50</v>
      </c>
      <c r="B176" s="42"/>
      <c r="C176" s="43"/>
      <c r="D176" s="43"/>
      <c r="E176" s="37" t="s">
        <v>308</v>
      </c>
      <c r="F176" s="43"/>
      <c r="G176" s="43"/>
      <c r="H176" s="43"/>
      <c r="I176" s="43"/>
      <c r="J176" s="44"/>
    </row>
    <row r="177">
      <c r="A177" s="35" t="s">
        <v>42</v>
      </c>
      <c r="B177" s="35">
        <v>42</v>
      </c>
      <c r="C177" s="36" t="s">
        <v>313</v>
      </c>
      <c r="D177" s="35" t="s">
        <v>44</v>
      </c>
      <c r="E177" s="37" t="s">
        <v>314</v>
      </c>
      <c r="F177" s="38" t="s">
        <v>110</v>
      </c>
      <c r="G177" s="39">
        <v>50</v>
      </c>
      <c r="H177" s="40">
        <v>0</v>
      </c>
      <c r="I177" s="40">
        <f>ROUND(G177*H177,P4)</f>
        <v>0</v>
      </c>
      <c r="J177" s="38" t="s">
        <v>47</v>
      </c>
      <c r="O177" s="41">
        <f>I177*0.21</f>
        <v>0</v>
      </c>
      <c r="P177">
        <v>3</v>
      </c>
    </row>
    <row r="178">
      <c r="A178" s="35" t="s">
        <v>48</v>
      </c>
      <c r="B178" s="42"/>
      <c r="C178" s="43"/>
      <c r="D178" s="43"/>
      <c r="E178" s="37" t="s">
        <v>315</v>
      </c>
      <c r="F178" s="43"/>
      <c r="G178" s="43"/>
      <c r="H178" s="43"/>
      <c r="I178" s="43"/>
      <c r="J178" s="44"/>
    </row>
    <row r="179">
      <c r="A179" s="35" t="s">
        <v>66</v>
      </c>
      <c r="B179" s="42"/>
      <c r="C179" s="43"/>
      <c r="D179" s="43"/>
      <c r="E179" s="45" t="s">
        <v>316</v>
      </c>
      <c r="F179" s="43"/>
      <c r="G179" s="43"/>
      <c r="H179" s="43"/>
      <c r="I179" s="43"/>
      <c r="J179" s="44"/>
    </row>
    <row r="180" ht="225">
      <c r="A180" s="35" t="s">
        <v>50</v>
      </c>
      <c r="B180" s="42"/>
      <c r="C180" s="43"/>
      <c r="D180" s="43"/>
      <c r="E180" s="37" t="s">
        <v>317</v>
      </c>
      <c r="F180" s="43"/>
      <c r="G180" s="43"/>
      <c r="H180" s="43"/>
      <c r="I180" s="43"/>
      <c r="J180" s="44"/>
    </row>
    <row r="181">
      <c r="A181" s="35" t="s">
        <v>42</v>
      </c>
      <c r="B181" s="35">
        <v>43</v>
      </c>
      <c r="C181" s="36" t="s">
        <v>318</v>
      </c>
      <c r="D181" s="35" t="s">
        <v>44</v>
      </c>
      <c r="E181" s="37" t="s">
        <v>319</v>
      </c>
      <c r="F181" s="38" t="s">
        <v>110</v>
      </c>
      <c r="G181" s="39">
        <v>26</v>
      </c>
      <c r="H181" s="40">
        <v>0</v>
      </c>
      <c r="I181" s="40">
        <f>ROUND(G181*H181,P4)</f>
        <v>0</v>
      </c>
      <c r="J181" s="38" t="s">
        <v>47</v>
      </c>
      <c r="O181" s="41">
        <f>I181*0.21</f>
        <v>0</v>
      </c>
      <c r="P181">
        <v>3</v>
      </c>
    </row>
    <row r="182" ht="30">
      <c r="A182" s="35" t="s">
        <v>48</v>
      </c>
      <c r="B182" s="42"/>
      <c r="C182" s="43"/>
      <c r="D182" s="43"/>
      <c r="E182" s="37" t="s">
        <v>320</v>
      </c>
      <c r="F182" s="43"/>
      <c r="G182" s="43"/>
      <c r="H182" s="43"/>
      <c r="I182" s="43"/>
      <c r="J182" s="44"/>
    </row>
    <row r="183">
      <c r="A183" s="35" t="s">
        <v>66</v>
      </c>
      <c r="B183" s="42"/>
      <c r="C183" s="43"/>
      <c r="D183" s="43"/>
      <c r="E183" s="45" t="s">
        <v>321</v>
      </c>
      <c r="F183" s="43"/>
      <c r="G183" s="43"/>
      <c r="H183" s="43"/>
      <c r="I183" s="43"/>
      <c r="J183" s="44"/>
    </row>
    <row r="184" ht="225">
      <c r="A184" s="35" t="s">
        <v>50</v>
      </c>
      <c r="B184" s="42"/>
      <c r="C184" s="43"/>
      <c r="D184" s="43"/>
      <c r="E184" s="37" t="s">
        <v>317</v>
      </c>
      <c r="F184" s="43"/>
      <c r="G184" s="43"/>
      <c r="H184" s="43"/>
      <c r="I184" s="43"/>
      <c r="J184" s="44"/>
    </row>
    <row r="185">
      <c r="A185" s="35" t="s">
        <v>42</v>
      </c>
      <c r="B185" s="35">
        <v>44</v>
      </c>
      <c r="C185" s="36" t="s">
        <v>322</v>
      </c>
      <c r="D185" s="35" t="s">
        <v>44</v>
      </c>
      <c r="E185" s="37" t="s">
        <v>323</v>
      </c>
      <c r="F185" s="38" t="s">
        <v>110</v>
      </c>
      <c r="G185" s="39">
        <v>67.319999999999993</v>
      </c>
      <c r="H185" s="40">
        <v>0</v>
      </c>
      <c r="I185" s="40">
        <f>ROUND(G185*H185,P4)</f>
        <v>0</v>
      </c>
      <c r="J185" s="38" t="s">
        <v>47</v>
      </c>
      <c r="O185" s="41">
        <f>I185*0.21</f>
        <v>0</v>
      </c>
      <c r="P185">
        <v>3</v>
      </c>
    </row>
    <row r="186">
      <c r="A186" s="35" t="s">
        <v>48</v>
      </c>
      <c r="B186" s="42"/>
      <c r="C186" s="43"/>
      <c r="D186" s="43"/>
      <c r="E186" s="49" t="s">
        <v>44</v>
      </c>
      <c r="F186" s="43"/>
      <c r="G186" s="43"/>
      <c r="H186" s="43"/>
      <c r="I186" s="43"/>
      <c r="J186" s="44"/>
    </row>
    <row r="187">
      <c r="A187" s="35" t="s">
        <v>66</v>
      </c>
      <c r="B187" s="42"/>
      <c r="C187" s="43"/>
      <c r="D187" s="43"/>
      <c r="E187" s="45" t="s">
        <v>324</v>
      </c>
      <c r="F187" s="43"/>
      <c r="G187" s="43"/>
      <c r="H187" s="43"/>
      <c r="I187" s="43"/>
      <c r="J187" s="44"/>
    </row>
    <row r="188" ht="225">
      <c r="A188" s="35" t="s">
        <v>50</v>
      </c>
      <c r="B188" s="42"/>
      <c r="C188" s="43"/>
      <c r="D188" s="43"/>
      <c r="E188" s="37" t="s">
        <v>317</v>
      </c>
      <c r="F188" s="43"/>
      <c r="G188" s="43"/>
      <c r="H188" s="43"/>
      <c r="I188" s="43"/>
      <c r="J188" s="44"/>
    </row>
    <row r="189">
      <c r="A189" s="35" t="s">
        <v>42</v>
      </c>
      <c r="B189" s="35">
        <v>45</v>
      </c>
      <c r="C189" s="36" t="s">
        <v>325</v>
      </c>
      <c r="D189" s="35" t="s">
        <v>44</v>
      </c>
      <c r="E189" s="37" t="s">
        <v>326</v>
      </c>
      <c r="F189" s="38" t="s">
        <v>110</v>
      </c>
      <c r="G189" s="39">
        <v>260</v>
      </c>
      <c r="H189" s="40">
        <v>0</v>
      </c>
      <c r="I189" s="40">
        <f>ROUND(G189*H189,P4)</f>
        <v>0</v>
      </c>
      <c r="J189" s="38" t="s">
        <v>47</v>
      </c>
      <c r="O189" s="41">
        <f>I189*0.21</f>
        <v>0</v>
      </c>
      <c r="P189">
        <v>3</v>
      </c>
    </row>
    <row r="190" ht="30">
      <c r="A190" s="35" t="s">
        <v>48</v>
      </c>
      <c r="B190" s="42"/>
      <c r="C190" s="43"/>
      <c r="D190" s="43"/>
      <c r="E190" s="37" t="s">
        <v>327</v>
      </c>
      <c r="F190" s="43"/>
      <c r="G190" s="43"/>
      <c r="H190" s="43"/>
      <c r="I190" s="43"/>
      <c r="J190" s="44"/>
    </row>
    <row r="191">
      <c r="A191" s="35" t="s">
        <v>66</v>
      </c>
      <c r="B191" s="42"/>
      <c r="C191" s="43"/>
      <c r="D191" s="43"/>
      <c r="E191" s="45" t="s">
        <v>328</v>
      </c>
      <c r="F191" s="43"/>
      <c r="G191" s="43"/>
      <c r="H191" s="43"/>
      <c r="I191" s="43"/>
      <c r="J191" s="44"/>
    </row>
    <row r="192" ht="165">
      <c r="A192" s="35" t="s">
        <v>50</v>
      </c>
      <c r="B192" s="42"/>
      <c r="C192" s="43"/>
      <c r="D192" s="43"/>
      <c r="E192" s="37" t="s">
        <v>329</v>
      </c>
      <c r="F192" s="43"/>
      <c r="G192" s="43"/>
      <c r="H192" s="43"/>
      <c r="I192" s="43"/>
      <c r="J192" s="44"/>
    </row>
    <row r="193">
      <c r="A193" s="29" t="s">
        <v>39</v>
      </c>
      <c r="B193" s="30"/>
      <c r="C193" s="31" t="s">
        <v>330</v>
      </c>
      <c r="D193" s="32"/>
      <c r="E193" s="29" t="s">
        <v>331</v>
      </c>
      <c r="F193" s="32"/>
      <c r="G193" s="32"/>
      <c r="H193" s="32"/>
      <c r="I193" s="33">
        <f>SUMIFS(I194:I237,A194:A237,"P")</f>
        <v>0</v>
      </c>
      <c r="J193" s="34"/>
    </row>
    <row r="194">
      <c r="A194" s="35" t="s">
        <v>42</v>
      </c>
      <c r="B194" s="35">
        <v>46</v>
      </c>
      <c r="C194" s="36" t="s">
        <v>332</v>
      </c>
      <c r="D194" s="35" t="s">
        <v>44</v>
      </c>
      <c r="E194" s="37" t="s">
        <v>333</v>
      </c>
      <c r="F194" s="38" t="s">
        <v>146</v>
      </c>
      <c r="G194" s="39">
        <v>81.5</v>
      </c>
      <c r="H194" s="40">
        <v>0</v>
      </c>
      <c r="I194" s="40">
        <f>ROUND(G194*H194,P4)</f>
        <v>0</v>
      </c>
      <c r="J194" s="38" t="s">
        <v>47</v>
      </c>
      <c r="O194" s="41">
        <f>I194*0.21</f>
        <v>0</v>
      </c>
      <c r="P194">
        <v>3</v>
      </c>
    </row>
    <row r="195">
      <c r="A195" s="35" t="s">
        <v>48</v>
      </c>
      <c r="B195" s="42"/>
      <c r="C195" s="43"/>
      <c r="D195" s="43"/>
      <c r="E195" s="37" t="s">
        <v>334</v>
      </c>
      <c r="F195" s="43"/>
      <c r="G195" s="43"/>
      <c r="H195" s="43"/>
      <c r="I195" s="43"/>
      <c r="J195" s="44"/>
    </row>
    <row r="196">
      <c r="A196" s="35" t="s">
        <v>66</v>
      </c>
      <c r="B196" s="42"/>
      <c r="C196" s="43"/>
      <c r="D196" s="43"/>
      <c r="E196" s="45" t="s">
        <v>335</v>
      </c>
      <c r="F196" s="43"/>
      <c r="G196" s="43"/>
      <c r="H196" s="43"/>
      <c r="I196" s="43"/>
      <c r="J196" s="44"/>
    </row>
    <row r="197" ht="330">
      <c r="A197" s="35" t="s">
        <v>50</v>
      </c>
      <c r="B197" s="42"/>
      <c r="C197" s="43"/>
      <c r="D197" s="43"/>
      <c r="E197" s="37" t="s">
        <v>336</v>
      </c>
      <c r="F197" s="43"/>
      <c r="G197" s="43"/>
      <c r="H197" s="43"/>
      <c r="I197" s="43"/>
      <c r="J197" s="44"/>
    </row>
    <row r="198">
      <c r="A198" s="35" t="s">
        <v>42</v>
      </c>
      <c r="B198" s="35">
        <v>47</v>
      </c>
      <c r="C198" s="36" t="s">
        <v>337</v>
      </c>
      <c r="D198" s="35"/>
      <c r="E198" s="37" t="s">
        <v>338</v>
      </c>
      <c r="F198" s="38" t="s">
        <v>146</v>
      </c>
      <c r="G198" s="39">
        <v>30</v>
      </c>
      <c r="H198" s="40">
        <v>0</v>
      </c>
      <c r="I198" s="40">
        <f>ROUND(G198*H198,P4)</f>
        <v>0</v>
      </c>
      <c r="J198" s="38" t="s">
        <v>47</v>
      </c>
      <c r="O198" s="41">
        <f>I198*0.21</f>
        <v>0</v>
      </c>
      <c r="P198">
        <v>3</v>
      </c>
    </row>
    <row r="199">
      <c r="A199" s="35" t="s">
        <v>48</v>
      </c>
      <c r="B199" s="42"/>
      <c r="C199" s="43"/>
      <c r="D199" s="43"/>
      <c r="E199" s="37" t="s">
        <v>339</v>
      </c>
      <c r="F199" s="43"/>
      <c r="G199" s="43"/>
      <c r="H199" s="43"/>
      <c r="I199" s="43"/>
      <c r="J199" s="44"/>
    </row>
    <row r="200" ht="30">
      <c r="A200" s="35" t="s">
        <v>66</v>
      </c>
      <c r="B200" s="42"/>
      <c r="C200" s="43"/>
      <c r="D200" s="43"/>
      <c r="E200" s="45" t="s">
        <v>340</v>
      </c>
      <c r="F200" s="43"/>
      <c r="G200" s="43"/>
      <c r="H200" s="43"/>
      <c r="I200" s="43"/>
      <c r="J200" s="44"/>
    </row>
    <row r="201" ht="330">
      <c r="A201" s="35" t="s">
        <v>50</v>
      </c>
      <c r="B201" s="42"/>
      <c r="C201" s="43"/>
      <c r="D201" s="43"/>
      <c r="E201" s="37" t="s">
        <v>336</v>
      </c>
      <c r="F201" s="43"/>
      <c r="G201" s="43"/>
      <c r="H201" s="43"/>
      <c r="I201" s="43"/>
      <c r="J201" s="44"/>
    </row>
    <row r="202">
      <c r="A202" s="35" t="s">
        <v>42</v>
      </c>
      <c r="B202" s="35">
        <v>48</v>
      </c>
      <c r="C202" s="36" t="s">
        <v>337</v>
      </c>
      <c r="D202" s="35" t="s">
        <v>341</v>
      </c>
      <c r="E202" s="37" t="s">
        <v>338</v>
      </c>
      <c r="F202" s="38" t="s">
        <v>146</v>
      </c>
      <c r="G202" s="39">
        <v>65</v>
      </c>
      <c r="H202" s="40">
        <v>0</v>
      </c>
      <c r="I202" s="40">
        <f>ROUND(G202*H202,P4)</f>
        <v>0</v>
      </c>
      <c r="J202" s="38" t="s">
        <v>47</v>
      </c>
      <c r="O202" s="41">
        <f>I202*0.21</f>
        <v>0</v>
      </c>
      <c r="P202">
        <v>3</v>
      </c>
    </row>
    <row r="203" ht="45">
      <c r="A203" s="35" t="s">
        <v>48</v>
      </c>
      <c r="B203" s="42"/>
      <c r="C203" s="43"/>
      <c r="D203" s="43"/>
      <c r="E203" s="37" t="s">
        <v>342</v>
      </c>
      <c r="F203" s="43"/>
      <c r="G203" s="43"/>
      <c r="H203" s="43"/>
      <c r="I203" s="43"/>
      <c r="J203" s="44"/>
    </row>
    <row r="204">
      <c r="A204" s="35" t="s">
        <v>66</v>
      </c>
      <c r="B204" s="42"/>
      <c r="C204" s="43"/>
      <c r="D204" s="43"/>
      <c r="E204" s="45" t="s">
        <v>343</v>
      </c>
      <c r="F204" s="43"/>
      <c r="G204" s="43"/>
      <c r="H204" s="43"/>
      <c r="I204" s="43"/>
      <c r="J204" s="44"/>
    </row>
    <row r="205" ht="330">
      <c r="A205" s="35" t="s">
        <v>50</v>
      </c>
      <c r="B205" s="42"/>
      <c r="C205" s="43"/>
      <c r="D205" s="43"/>
      <c r="E205" s="37" t="s">
        <v>336</v>
      </c>
      <c r="F205" s="43"/>
      <c r="G205" s="43"/>
      <c r="H205" s="43"/>
      <c r="I205" s="43"/>
      <c r="J205" s="44"/>
    </row>
    <row r="206">
      <c r="A206" s="35" t="s">
        <v>42</v>
      </c>
      <c r="B206" s="35">
        <v>49</v>
      </c>
      <c r="C206" s="36" t="s">
        <v>344</v>
      </c>
      <c r="D206" s="35" t="s">
        <v>44</v>
      </c>
      <c r="E206" s="37" t="s">
        <v>345</v>
      </c>
      <c r="F206" s="38" t="s">
        <v>146</v>
      </c>
      <c r="G206" s="39">
        <v>30</v>
      </c>
      <c r="H206" s="40">
        <v>0</v>
      </c>
      <c r="I206" s="40">
        <f>ROUND(G206*H206,P4)</f>
        <v>0</v>
      </c>
      <c r="J206" s="38" t="s">
        <v>47</v>
      </c>
      <c r="O206" s="41">
        <f>I206*0.21</f>
        <v>0</v>
      </c>
      <c r="P206">
        <v>3</v>
      </c>
    </row>
    <row r="207">
      <c r="A207" s="35" t="s">
        <v>48</v>
      </c>
      <c r="B207" s="42"/>
      <c r="C207" s="43"/>
      <c r="D207" s="43"/>
      <c r="E207" s="37" t="s">
        <v>346</v>
      </c>
      <c r="F207" s="43"/>
      <c r="G207" s="43"/>
      <c r="H207" s="43"/>
      <c r="I207" s="43"/>
      <c r="J207" s="44"/>
    </row>
    <row r="208">
      <c r="A208" s="35" t="s">
        <v>66</v>
      </c>
      <c r="B208" s="42"/>
      <c r="C208" s="43"/>
      <c r="D208" s="43"/>
      <c r="E208" s="45" t="s">
        <v>347</v>
      </c>
      <c r="F208" s="43"/>
      <c r="G208" s="43"/>
      <c r="H208" s="43"/>
      <c r="I208" s="43"/>
      <c r="J208" s="44"/>
    </row>
    <row r="209" ht="330">
      <c r="A209" s="35" t="s">
        <v>50</v>
      </c>
      <c r="B209" s="42"/>
      <c r="C209" s="43"/>
      <c r="D209" s="43"/>
      <c r="E209" s="37" t="s">
        <v>336</v>
      </c>
      <c r="F209" s="43"/>
      <c r="G209" s="43"/>
      <c r="H209" s="43"/>
      <c r="I209" s="43"/>
      <c r="J209" s="44"/>
    </row>
    <row r="210">
      <c r="A210" s="35" t="s">
        <v>42</v>
      </c>
      <c r="B210" s="35">
        <v>50</v>
      </c>
      <c r="C210" s="36" t="s">
        <v>348</v>
      </c>
      <c r="D210" s="35" t="s">
        <v>44</v>
      </c>
      <c r="E210" s="37" t="s">
        <v>349</v>
      </c>
      <c r="F210" s="38" t="s">
        <v>146</v>
      </c>
      <c r="G210" s="39">
        <v>65</v>
      </c>
      <c r="H210" s="40">
        <v>0</v>
      </c>
      <c r="I210" s="40">
        <f>ROUND(G210*H210,P4)</f>
        <v>0</v>
      </c>
      <c r="J210" s="38" t="s">
        <v>47</v>
      </c>
      <c r="O210" s="41">
        <f>I210*0.21</f>
        <v>0</v>
      </c>
      <c r="P210">
        <v>3</v>
      </c>
    </row>
    <row r="211" ht="45">
      <c r="A211" s="35" t="s">
        <v>48</v>
      </c>
      <c r="B211" s="42"/>
      <c r="C211" s="43"/>
      <c r="D211" s="43"/>
      <c r="E211" s="37" t="s">
        <v>350</v>
      </c>
      <c r="F211" s="43"/>
      <c r="G211" s="43"/>
      <c r="H211" s="43"/>
      <c r="I211" s="43"/>
      <c r="J211" s="44"/>
    </row>
    <row r="212">
      <c r="A212" s="35" t="s">
        <v>66</v>
      </c>
      <c r="B212" s="42"/>
      <c r="C212" s="43"/>
      <c r="D212" s="43"/>
      <c r="E212" s="45" t="s">
        <v>351</v>
      </c>
      <c r="F212" s="43"/>
      <c r="G212" s="43"/>
      <c r="H212" s="43"/>
      <c r="I212" s="43"/>
      <c r="J212" s="44"/>
    </row>
    <row r="213" ht="315">
      <c r="A213" s="35" t="s">
        <v>50</v>
      </c>
      <c r="B213" s="42"/>
      <c r="C213" s="43"/>
      <c r="D213" s="43"/>
      <c r="E213" s="37" t="s">
        <v>352</v>
      </c>
      <c r="F213" s="43"/>
      <c r="G213" s="43"/>
      <c r="H213" s="43"/>
      <c r="I213" s="43"/>
      <c r="J213" s="44"/>
    </row>
    <row r="214">
      <c r="A214" s="35" t="s">
        <v>42</v>
      </c>
      <c r="B214" s="35">
        <v>51</v>
      </c>
      <c r="C214" s="36" t="s">
        <v>353</v>
      </c>
      <c r="D214" s="35" t="s">
        <v>44</v>
      </c>
      <c r="E214" s="37" t="s">
        <v>354</v>
      </c>
      <c r="F214" s="38" t="s">
        <v>91</v>
      </c>
      <c r="G214" s="39">
        <v>1</v>
      </c>
      <c r="H214" s="40">
        <v>0</v>
      </c>
      <c r="I214" s="40">
        <f>ROUND(G214*H214,P4)</f>
        <v>0</v>
      </c>
      <c r="J214" s="38" t="s">
        <v>47</v>
      </c>
      <c r="O214" s="41">
        <f>I214*0.21</f>
        <v>0</v>
      </c>
      <c r="P214">
        <v>3</v>
      </c>
    </row>
    <row r="215" ht="30">
      <c r="A215" s="35" t="s">
        <v>48</v>
      </c>
      <c r="B215" s="42"/>
      <c r="C215" s="43"/>
      <c r="D215" s="43"/>
      <c r="E215" s="37" t="s">
        <v>355</v>
      </c>
      <c r="F215" s="43"/>
      <c r="G215" s="43"/>
      <c r="H215" s="43"/>
      <c r="I215" s="43"/>
      <c r="J215" s="44"/>
    </row>
    <row r="216">
      <c r="A216" s="35" t="s">
        <v>66</v>
      </c>
      <c r="B216" s="42"/>
      <c r="C216" s="43"/>
      <c r="D216" s="43"/>
      <c r="E216" s="45" t="s">
        <v>67</v>
      </c>
      <c r="F216" s="43"/>
      <c r="G216" s="43"/>
      <c r="H216" s="43"/>
      <c r="I216" s="43"/>
      <c r="J216" s="44"/>
    </row>
    <row r="217" ht="375">
      <c r="A217" s="35" t="s">
        <v>50</v>
      </c>
      <c r="B217" s="42"/>
      <c r="C217" s="43"/>
      <c r="D217" s="43"/>
      <c r="E217" s="37" t="s">
        <v>356</v>
      </c>
      <c r="F217" s="43"/>
      <c r="G217" s="43"/>
      <c r="H217" s="43"/>
      <c r="I217" s="43"/>
      <c r="J217" s="44"/>
    </row>
    <row r="218">
      <c r="A218" s="35" t="s">
        <v>42</v>
      </c>
      <c r="B218" s="35">
        <v>52</v>
      </c>
      <c r="C218" s="36" t="s">
        <v>357</v>
      </c>
      <c r="D218" s="35" t="s">
        <v>44</v>
      </c>
      <c r="E218" s="37" t="s">
        <v>358</v>
      </c>
      <c r="F218" s="38" t="s">
        <v>91</v>
      </c>
      <c r="G218" s="39">
        <v>9</v>
      </c>
      <c r="H218" s="40">
        <v>0</v>
      </c>
      <c r="I218" s="40">
        <f>ROUND(G218*H218,P4)</f>
        <v>0</v>
      </c>
      <c r="J218" s="38" t="s">
        <v>47</v>
      </c>
      <c r="O218" s="41">
        <f>I218*0.21</f>
        <v>0</v>
      </c>
      <c r="P218">
        <v>3</v>
      </c>
    </row>
    <row r="219">
      <c r="A219" s="35" t="s">
        <v>48</v>
      </c>
      <c r="B219" s="42"/>
      <c r="C219" s="43"/>
      <c r="D219" s="43"/>
      <c r="E219" s="49" t="s">
        <v>44</v>
      </c>
      <c r="F219" s="43"/>
      <c r="G219" s="43"/>
      <c r="H219" s="43"/>
      <c r="I219" s="43"/>
      <c r="J219" s="44"/>
    </row>
    <row r="220">
      <c r="A220" s="35" t="s">
        <v>66</v>
      </c>
      <c r="B220" s="42"/>
      <c r="C220" s="43"/>
      <c r="D220" s="43"/>
      <c r="E220" s="45" t="s">
        <v>359</v>
      </c>
      <c r="F220" s="43"/>
      <c r="G220" s="43"/>
      <c r="H220" s="43"/>
      <c r="I220" s="43"/>
      <c r="J220" s="44"/>
    </row>
    <row r="221" ht="120">
      <c r="A221" s="35" t="s">
        <v>50</v>
      </c>
      <c r="B221" s="42"/>
      <c r="C221" s="43"/>
      <c r="D221" s="43"/>
      <c r="E221" s="37" t="s">
        <v>360</v>
      </c>
      <c r="F221" s="43"/>
      <c r="G221" s="43"/>
      <c r="H221" s="43"/>
      <c r="I221" s="43"/>
      <c r="J221" s="44"/>
    </row>
    <row r="222">
      <c r="A222" s="35" t="s">
        <v>42</v>
      </c>
      <c r="B222" s="35">
        <v>53</v>
      </c>
      <c r="C222" s="36" t="s">
        <v>361</v>
      </c>
      <c r="D222" s="35" t="s">
        <v>44</v>
      </c>
      <c r="E222" s="37" t="s">
        <v>362</v>
      </c>
      <c r="F222" s="38" t="s">
        <v>91</v>
      </c>
      <c r="G222" s="39">
        <v>1</v>
      </c>
      <c r="H222" s="40">
        <v>0</v>
      </c>
      <c r="I222" s="40">
        <f>ROUND(G222*H222,P4)</f>
        <v>0</v>
      </c>
      <c r="J222" s="38" t="s">
        <v>47</v>
      </c>
      <c r="O222" s="41">
        <f>I222*0.21</f>
        <v>0</v>
      </c>
      <c r="P222">
        <v>3</v>
      </c>
    </row>
    <row r="223">
      <c r="A223" s="35" t="s">
        <v>48</v>
      </c>
      <c r="B223" s="42"/>
      <c r="C223" s="43"/>
      <c r="D223" s="43"/>
      <c r="E223" s="37" t="s">
        <v>363</v>
      </c>
      <c r="F223" s="43"/>
      <c r="G223" s="43"/>
      <c r="H223" s="43"/>
      <c r="I223" s="43"/>
      <c r="J223" s="44"/>
    </row>
    <row r="224">
      <c r="A224" s="35" t="s">
        <v>66</v>
      </c>
      <c r="B224" s="42"/>
      <c r="C224" s="43"/>
      <c r="D224" s="43"/>
      <c r="E224" s="45" t="s">
        <v>67</v>
      </c>
      <c r="F224" s="43"/>
      <c r="G224" s="43"/>
      <c r="H224" s="43"/>
      <c r="I224" s="43"/>
      <c r="J224" s="44"/>
    </row>
    <row r="225" ht="345">
      <c r="A225" s="35" t="s">
        <v>50</v>
      </c>
      <c r="B225" s="42"/>
      <c r="C225" s="43"/>
      <c r="D225" s="43"/>
      <c r="E225" s="37" t="s">
        <v>364</v>
      </c>
      <c r="F225" s="43"/>
      <c r="G225" s="43"/>
      <c r="H225" s="43"/>
      <c r="I225" s="43"/>
      <c r="J225" s="44"/>
    </row>
    <row r="226">
      <c r="A226" s="35" t="s">
        <v>42</v>
      </c>
      <c r="B226" s="35">
        <v>54</v>
      </c>
      <c r="C226" s="36" t="s">
        <v>365</v>
      </c>
      <c r="D226" s="35" t="s">
        <v>44</v>
      </c>
      <c r="E226" s="37" t="s">
        <v>366</v>
      </c>
      <c r="F226" s="38" t="s">
        <v>91</v>
      </c>
      <c r="G226" s="39">
        <v>1</v>
      </c>
      <c r="H226" s="40">
        <v>0</v>
      </c>
      <c r="I226" s="40">
        <f>ROUND(G226*H226,P4)</f>
        <v>0</v>
      </c>
      <c r="J226" s="38" t="s">
        <v>47</v>
      </c>
      <c r="O226" s="41">
        <f>I226*0.21</f>
        <v>0</v>
      </c>
      <c r="P226">
        <v>3</v>
      </c>
    </row>
    <row r="227">
      <c r="A227" s="35" t="s">
        <v>48</v>
      </c>
      <c r="B227" s="42"/>
      <c r="C227" s="43"/>
      <c r="D227" s="43"/>
      <c r="E227" s="49" t="s">
        <v>44</v>
      </c>
      <c r="F227" s="43"/>
      <c r="G227" s="43"/>
      <c r="H227" s="43"/>
      <c r="I227" s="43"/>
      <c r="J227" s="44"/>
    </row>
    <row r="228">
      <c r="A228" s="35" t="s">
        <v>66</v>
      </c>
      <c r="B228" s="42"/>
      <c r="C228" s="43"/>
      <c r="D228" s="43"/>
      <c r="E228" s="45" t="s">
        <v>67</v>
      </c>
      <c r="F228" s="43"/>
      <c r="G228" s="43"/>
      <c r="H228" s="43"/>
      <c r="I228" s="43"/>
      <c r="J228" s="44"/>
    </row>
    <row r="229" ht="75">
      <c r="A229" s="35" t="s">
        <v>50</v>
      </c>
      <c r="B229" s="42"/>
      <c r="C229" s="43"/>
      <c r="D229" s="43"/>
      <c r="E229" s="37" t="s">
        <v>367</v>
      </c>
      <c r="F229" s="43"/>
      <c r="G229" s="43"/>
      <c r="H229" s="43"/>
      <c r="I229" s="43"/>
      <c r="J229" s="44"/>
    </row>
    <row r="230">
      <c r="A230" s="35" t="s">
        <v>42</v>
      </c>
      <c r="B230" s="35">
        <v>55</v>
      </c>
      <c r="C230" s="36" t="s">
        <v>368</v>
      </c>
      <c r="D230" s="35" t="s">
        <v>44</v>
      </c>
      <c r="E230" s="37" t="s">
        <v>369</v>
      </c>
      <c r="F230" s="38" t="s">
        <v>91</v>
      </c>
      <c r="G230" s="39">
        <v>4</v>
      </c>
      <c r="H230" s="40">
        <v>0</v>
      </c>
      <c r="I230" s="40">
        <f>ROUND(G230*H230,P4)</f>
        <v>0</v>
      </c>
      <c r="J230" s="38" t="s">
        <v>47</v>
      </c>
      <c r="O230" s="41">
        <f>I230*0.21</f>
        <v>0</v>
      </c>
      <c r="P230">
        <v>3</v>
      </c>
    </row>
    <row r="231">
      <c r="A231" s="35" t="s">
        <v>48</v>
      </c>
      <c r="B231" s="42"/>
      <c r="C231" s="43"/>
      <c r="D231" s="43"/>
      <c r="E231" s="49" t="s">
        <v>44</v>
      </c>
      <c r="F231" s="43"/>
      <c r="G231" s="43"/>
      <c r="H231" s="43"/>
      <c r="I231" s="43"/>
      <c r="J231" s="44"/>
    </row>
    <row r="232">
      <c r="A232" s="35" t="s">
        <v>66</v>
      </c>
      <c r="B232" s="42"/>
      <c r="C232" s="43"/>
      <c r="D232" s="43"/>
      <c r="E232" s="45" t="s">
        <v>370</v>
      </c>
      <c r="F232" s="43"/>
      <c r="G232" s="43"/>
      <c r="H232" s="43"/>
      <c r="I232" s="43"/>
      <c r="J232" s="44"/>
    </row>
    <row r="233" ht="75">
      <c r="A233" s="35" t="s">
        <v>50</v>
      </c>
      <c r="B233" s="42"/>
      <c r="C233" s="43"/>
      <c r="D233" s="43"/>
      <c r="E233" s="37" t="s">
        <v>367</v>
      </c>
      <c r="F233" s="43"/>
      <c r="G233" s="43"/>
      <c r="H233" s="43"/>
      <c r="I233" s="43"/>
      <c r="J233" s="44"/>
    </row>
    <row r="234">
      <c r="A234" s="35" t="s">
        <v>42</v>
      </c>
      <c r="B234" s="35">
        <v>56</v>
      </c>
      <c r="C234" s="36" t="s">
        <v>371</v>
      </c>
      <c r="D234" s="35" t="s">
        <v>44</v>
      </c>
      <c r="E234" s="37" t="s">
        <v>372</v>
      </c>
      <c r="F234" s="38" t="s">
        <v>91</v>
      </c>
      <c r="G234" s="39">
        <v>35</v>
      </c>
      <c r="H234" s="40">
        <v>0</v>
      </c>
      <c r="I234" s="40">
        <f>ROUND(G234*H234,P4)</f>
        <v>0</v>
      </c>
      <c r="J234" s="38" t="s">
        <v>47</v>
      </c>
      <c r="O234" s="41">
        <f>I234*0.21</f>
        <v>0</v>
      </c>
      <c r="P234">
        <v>3</v>
      </c>
    </row>
    <row r="235">
      <c r="A235" s="35" t="s">
        <v>48</v>
      </c>
      <c r="B235" s="42"/>
      <c r="C235" s="43"/>
      <c r="D235" s="43"/>
      <c r="E235" s="49" t="s">
        <v>44</v>
      </c>
      <c r="F235" s="43"/>
      <c r="G235" s="43"/>
      <c r="H235" s="43"/>
      <c r="I235" s="43"/>
      <c r="J235" s="44"/>
    </row>
    <row r="236" ht="30">
      <c r="A236" s="35" t="s">
        <v>66</v>
      </c>
      <c r="B236" s="42"/>
      <c r="C236" s="43"/>
      <c r="D236" s="43"/>
      <c r="E236" s="45" t="s">
        <v>373</v>
      </c>
      <c r="F236" s="43"/>
      <c r="G236" s="43"/>
      <c r="H236" s="43"/>
      <c r="I236" s="43"/>
      <c r="J236" s="44"/>
    </row>
    <row r="237" ht="75">
      <c r="A237" s="35" t="s">
        <v>50</v>
      </c>
      <c r="B237" s="42"/>
      <c r="C237" s="43"/>
      <c r="D237" s="43"/>
      <c r="E237" s="37" t="s">
        <v>367</v>
      </c>
      <c r="F237" s="43"/>
      <c r="G237" s="43"/>
      <c r="H237" s="43"/>
      <c r="I237" s="43"/>
      <c r="J237" s="44"/>
    </row>
    <row r="238">
      <c r="A238" s="29" t="s">
        <v>39</v>
      </c>
      <c r="B238" s="30"/>
      <c r="C238" s="31" t="s">
        <v>142</v>
      </c>
      <c r="D238" s="32"/>
      <c r="E238" s="29" t="s">
        <v>143</v>
      </c>
      <c r="F238" s="32"/>
      <c r="G238" s="32"/>
      <c r="H238" s="32"/>
      <c r="I238" s="33">
        <f>SUMIFS(I239:I306,A239:A306,"P")</f>
        <v>0</v>
      </c>
      <c r="J238" s="34"/>
    </row>
    <row r="239" ht="30">
      <c r="A239" s="35" t="s">
        <v>42</v>
      </c>
      <c r="B239" s="35">
        <v>57</v>
      </c>
      <c r="C239" s="36" t="s">
        <v>374</v>
      </c>
      <c r="D239" s="35" t="s">
        <v>44</v>
      </c>
      <c r="E239" s="37" t="s">
        <v>375</v>
      </c>
      <c r="F239" s="38" t="s">
        <v>91</v>
      </c>
      <c r="G239" s="39">
        <v>22</v>
      </c>
      <c r="H239" s="40">
        <v>0</v>
      </c>
      <c r="I239" s="40">
        <f>ROUND(G239*H239,P4)</f>
        <v>0</v>
      </c>
      <c r="J239" s="38" t="s">
        <v>47</v>
      </c>
      <c r="O239" s="41">
        <f>I239*0.21</f>
        <v>0</v>
      </c>
      <c r="P239">
        <v>3</v>
      </c>
    </row>
    <row r="240">
      <c r="A240" s="35" t="s">
        <v>48</v>
      </c>
      <c r="B240" s="42"/>
      <c r="C240" s="43"/>
      <c r="D240" s="43"/>
      <c r="E240" s="49" t="s">
        <v>44</v>
      </c>
      <c r="F240" s="43"/>
      <c r="G240" s="43"/>
      <c r="H240" s="43"/>
      <c r="I240" s="43"/>
      <c r="J240" s="44"/>
    </row>
    <row r="241">
      <c r="A241" s="35" t="s">
        <v>66</v>
      </c>
      <c r="B241" s="42"/>
      <c r="C241" s="43"/>
      <c r="D241" s="43"/>
      <c r="E241" s="45" t="s">
        <v>376</v>
      </c>
      <c r="F241" s="43"/>
      <c r="G241" s="43"/>
      <c r="H241" s="43"/>
      <c r="I241" s="43"/>
      <c r="J241" s="44"/>
    </row>
    <row r="242" ht="60">
      <c r="A242" s="35" t="s">
        <v>50</v>
      </c>
      <c r="B242" s="42"/>
      <c r="C242" s="43"/>
      <c r="D242" s="43"/>
      <c r="E242" s="37" t="s">
        <v>377</v>
      </c>
      <c r="F242" s="43"/>
      <c r="G242" s="43"/>
      <c r="H242" s="43"/>
      <c r="I242" s="43"/>
      <c r="J242" s="44"/>
    </row>
    <row r="243">
      <c r="A243" s="35" t="s">
        <v>42</v>
      </c>
      <c r="B243" s="35">
        <v>58</v>
      </c>
      <c r="C243" s="36" t="s">
        <v>378</v>
      </c>
      <c r="D243" s="35" t="s">
        <v>44</v>
      </c>
      <c r="E243" s="37" t="s">
        <v>379</v>
      </c>
      <c r="F243" s="38" t="s">
        <v>91</v>
      </c>
      <c r="G243" s="39">
        <v>18</v>
      </c>
      <c r="H243" s="40">
        <v>0</v>
      </c>
      <c r="I243" s="40">
        <f>ROUND(G243*H243,P4)</f>
        <v>0</v>
      </c>
      <c r="J243" s="38" t="s">
        <v>47</v>
      </c>
      <c r="O243" s="41">
        <f>I243*0.21</f>
        <v>0</v>
      </c>
      <c r="P243">
        <v>3</v>
      </c>
    </row>
    <row r="244" ht="30">
      <c r="A244" s="35" t="s">
        <v>48</v>
      </c>
      <c r="B244" s="42"/>
      <c r="C244" s="43"/>
      <c r="D244" s="43"/>
      <c r="E244" s="37" t="s">
        <v>380</v>
      </c>
      <c r="F244" s="43"/>
      <c r="G244" s="43"/>
      <c r="H244" s="43"/>
      <c r="I244" s="43"/>
      <c r="J244" s="44"/>
    </row>
    <row r="245">
      <c r="A245" s="35" t="s">
        <v>66</v>
      </c>
      <c r="B245" s="42"/>
      <c r="C245" s="43"/>
      <c r="D245" s="43"/>
      <c r="E245" s="45" t="s">
        <v>381</v>
      </c>
      <c r="F245" s="43"/>
      <c r="G245" s="43"/>
      <c r="H245" s="43"/>
      <c r="I245" s="43"/>
      <c r="J245" s="44"/>
    </row>
    <row r="246" ht="75">
      <c r="A246" s="35" t="s">
        <v>50</v>
      </c>
      <c r="B246" s="42"/>
      <c r="C246" s="43"/>
      <c r="D246" s="43"/>
      <c r="E246" s="37" t="s">
        <v>382</v>
      </c>
      <c r="F246" s="43"/>
      <c r="G246" s="43"/>
      <c r="H246" s="43"/>
      <c r="I246" s="43"/>
      <c r="J246" s="44"/>
    </row>
    <row r="247" ht="30">
      <c r="A247" s="35" t="s">
        <v>42</v>
      </c>
      <c r="B247" s="35">
        <v>59</v>
      </c>
      <c r="C247" s="36" t="s">
        <v>383</v>
      </c>
      <c r="D247" s="35" t="s">
        <v>44</v>
      </c>
      <c r="E247" s="37" t="s">
        <v>384</v>
      </c>
      <c r="F247" s="38" t="s">
        <v>91</v>
      </c>
      <c r="G247" s="39">
        <v>13</v>
      </c>
      <c r="H247" s="40">
        <v>0</v>
      </c>
      <c r="I247" s="40">
        <f>ROUND(G247*H247,P4)</f>
        <v>0</v>
      </c>
      <c r="J247" s="38" t="s">
        <v>47</v>
      </c>
      <c r="O247" s="41">
        <f>I247*0.21</f>
        <v>0</v>
      </c>
      <c r="P247">
        <v>3</v>
      </c>
    </row>
    <row r="248">
      <c r="A248" s="35" t="s">
        <v>48</v>
      </c>
      <c r="B248" s="42"/>
      <c r="C248" s="43"/>
      <c r="D248" s="43"/>
      <c r="E248" s="49" t="s">
        <v>44</v>
      </c>
      <c r="F248" s="43"/>
      <c r="G248" s="43"/>
      <c r="H248" s="43"/>
      <c r="I248" s="43"/>
      <c r="J248" s="44"/>
    </row>
    <row r="249">
      <c r="A249" s="35" t="s">
        <v>66</v>
      </c>
      <c r="B249" s="42"/>
      <c r="C249" s="43"/>
      <c r="D249" s="43"/>
      <c r="E249" s="45" t="s">
        <v>385</v>
      </c>
      <c r="F249" s="43"/>
      <c r="G249" s="43"/>
      <c r="H249" s="43"/>
      <c r="I249" s="43"/>
      <c r="J249" s="44"/>
    </row>
    <row r="250" ht="90">
      <c r="A250" s="35" t="s">
        <v>50</v>
      </c>
      <c r="B250" s="42"/>
      <c r="C250" s="43"/>
      <c r="D250" s="43"/>
      <c r="E250" s="37" t="s">
        <v>386</v>
      </c>
      <c r="F250" s="43"/>
      <c r="G250" s="43"/>
      <c r="H250" s="43"/>
      <c r="I250" s="43"/>
      <c r="J250" s="44"/>
    </row>
    <row r="251">
      <c r="A251" s="35" t="s">
        <v>42</v>
      </c>
      <c r="B251" s="35">
        <v>60</v>
      </c>
      <c r="C251" s="36" t="s">
        <v>387</v>
      </c>
      <c r="D251" s="35" t="s">
        <v>44</v>
      </c>
      <c r="E251" s="37" t="s">
        <v>388</v>
      </c>
      <c r="F251" s="38" t="s">
        <v>91</v>
      </c>
      <c r="G251" s="39">
        <v>10</v>
      </c>
      <c r="H251" s="40">
        <v>0</v>
      </c>
      <c r="I251" s="40">
        <f>ROUND(G251*H251,P4)</f>
        <v>0</v>
      </c>
      <c r="J251" s="38" t="s">
        <v>47</v>
      </c>
      <c r="O251" s="41">
        <f>I251*0.21</f>
        <v>0</v>
      </c>
      <c r="P251">
        <v>3</v>
      </c>
    </row>
    <row r="252" ht="30">
      <c r="A252" s="35" t="s">
        <v>48</v>
      </c>
      <c r="B252" s="42"/>
      <c r="C252" s="43"/>
      <c r="D252" s="43"/>
      <c r="E252" s="37" t="s">
        <v>380</v>
      </c>
      <c r="F252" s="43"/>
      <c r="G252" s="43"/>
      <c r="H252" s="43"/>
      <c r="I252" s="43"/>
      <c r="J252" s="44"/>
    </row>
    <row r="253">
      <c r="A253" s="35" t="s">
        <v>66</v>
      </c>
      <c r="B253" s="42"/>
      <c r="C253" s="43"/>
      <c r="D253" s="43"/>
      <c r="E253" s="45" t="s">
        <v>389</v>
      </c>
      <c r="F253" s="43"/>
      <c r="G253" s="43"/>
      <c r="H253" s="43"/>
      <c r="I253" s="43"/>
      <c r="J253" s="44"/>
    </row>
    <row r="254" ht="75">
      <c r="A254" s="35" t="s">
        <v>50</v>
      </c>
      <c r="B254" s="42"/>
      <c r="C254" s="43"/>
      <c r="D254" s="43"/>
      <c r="E254" s="37" t="s">
        <v>382</v>
      </c>
      <c r="F254" s="43"/>
      <c r="G254" s="43"/>
      <c r="H254" s="43"/>
      <c r="I254" s="43"/>
      <c r="J254" s="44"/>
    </row>
    <row r="255" ht="30">
      <c r="A255" s="35" t="s">
        <v>42</v>
      </c>
      <c r="B255" s="35">
        <v>61</v>
      </c>
      <c r="C255" s="36" t="s">
        <v>390</v>
      </c>
      <c r="D255" s="35" t="s">
        <v>44</v>
      </c>
      <c r="E255" s="37" t="s">
        <v>391</v>
      </c>
      <c r="F255" s="38" t="s">
        <v>110</v>
      </c>
      <c r="G255" s="39">
        <v>136.25</v>
      </c>
      <c r="H255" s="40">
        <v>0</v>
      </c>
      <c r="I255" s="40">
        <f>ROUND(G255*H255,P4)</f>
        <v>0</v>
      </c>
      <c r="J255" s="38" t="s">
        <v>47</v>
      </c>
      <c r="O255" s="41">
        <f>I255*0.21</f>
        <v>0</v>
      </c>
      <c r="P255">
        <v>3</v>
      </c>
    </row>
    <row r="256">
      <c r="A256" s="35" t="s">
        <v>48</v>
      </c>
      <c r="B256" s="42"/>
      <c r="C256" s="43"/>
      <c r="D256" s="43"/>
      <c r="E256" s="49" t="s">
        <v>44</v>
      </c>
      <c r="F256" s="43"/>
      <c r="G256" s="43"/>
      <c r="H256" s="43"/>
      <c r="I256" s="43"/>
      <c r="J256" s="44"/>
    </row>
    <row r="257" ht="75">
      <c r="A257" s="35" t="s">
        <v>66</v>
      </c>
      <c r="B257" s="42"/>
      <c r="C257" s="43"/>
      <c r="D257" s="43"/>
      <c r="E257" s="45" t="s">
        <v>392</v>
      </c>
      <c r="F257" s="43"/>
      <c r="G257" s="43"/>
      <c r="H257" s="43"/>
      <c r="I257" s="43"/>
      <c r="J257" s="44"/>
    </row>
    <row r="258" ht="105">
      <c r="A258" s="35" t="s">
        <v>50</v>
      </c>
      <c r="B258" s="42"/>
      <c r="C258" s="43"/>
      <c r="D258" s="43"/>
      <c r="E258" s="37" t="s">
        <v>393</v>
      </c>
      <c r="F258" s="43"/>
      <c r="G258" s="43"/>
      <c r="H258" s="43"/>
      <c r="I258" s="43"/>
      <c r="J258" s="44"/>
    </row>
    <row r="259" ht="30">
      <c r="A259" s="35" t="s">
        <v>42</v>
      </c>
      <c r="B259" s="35">
        <v>62</v>
      </c>
      <c r="C259" s="36" t="s">
        <v>394</v>
      </c>
      <c r="D259" s="35" t="s">
        <v>44</v>
      </c>
      <c r="E259" s="37" t="s">
        <v>395</v>
      </c>
      <c r="F259" s="38" t="s">
        <v>110</v>
      </c>
      <c r="G259" s="39">
        <v>136.25</v>
      </c>
      <c r="H259" s="40">
        <v>0</v>
      </c>
      <c r="I259" s="40">
        <f>ROUND(G259*H259,P4)</f>
        <v>0</v>
      </c>
      <c r="J259" s="38" t="s">
        <v>47</v>
      </c>
      <c r="O259" s="41">
        <f>I259*0.21</f>
        <v>0</v>
      </c>
      <c r="P259">
        <v>3</v>
      </c>
    </row>
    <row r="260">
      <c r="A260" s="35" t="s">
        <v>48</v>
      </c>
      <c r="B260" s="42"/>
      <c r="C260" s="43"/>
      <c r="D260" s="43"/>
      <c r="E260" s="49"/>
      <c r="F260" s="43"/>
      <c r="G260" s="43"/>
      <c r="H260" s="43"/>
      <c r="I260" s="43"/>
      <c r="J260" s="44"/>
    </row>
    <row r="261">
      <c r="A261" s="35" t="s">
        <v>66</v>
      </c>
      <c r="B261" s="42"/>
      <c r="C261" s="43"/>
      <c r="D261" s="43"/>
      <c r="E261" s="45" t="s">
        <v>396</v>
      </c>
      <c r="F261" s="43"/>
      <c r="G261" s="43"/>
      <c r="H261" s="43"/>
      <c r="I261" s="43"/>
      <c r="J261" s="44"/>
    </row>
    <row r="262" ht="105">
      <c r="A262" s="35" t="s">
        <v>50</v>
      </c>
      <c r="B262" s="42"/>
      <c r="C262" s="43"/>
      <c r="D262" s="43"/>
      <c r="E262" s="37" t="s">
        <v>393</v>
      </c>
      <c r="F262" s="43"/>
      <c r="G262" s="43"/>
      <c r="H262" s="43"/>
      <c r="I262" s="43"/>
      <c r="J262" s="44"/>
    </row>
    <row r="263" ht="30">
      <c r="A263" s="35" t="s">
        <v>42</v>
      </c>
      <c r="B263" s="35">
        <v>63</v>
      </c>
      <c r="C263" s="36" t="s">
        <v>397</v>
      </c>
      <c r="D263" s="35" t="s">
        <v>44</v>
      </c>
      <c r="E263" s="37" t="s">
        <v>398</v>
      </c>
      <c r="F263" s="38" t="s">
        <v>146</v>
      </c>
      <c r="G263" s="39">
        <v>37</v>
      </c>
      <c r="H263" s="40">
        <v>0</v>
      </c>
      <c r="I263" s="40">
        <f>ROUND(G263*H263,P4)</f>
        <v>0</v>
      </c>
      <c r="J263" s="38" t="s">
        <v>47</v>
      </c>
      <c r="O263" s="41">
        <f>I263*0.21</f>
        <v>0</v>
      </c>
      <c r="P263">
        <v>3</v>
      </c>
    </row>
    <row r="264">
      <c r="A264" s="35" t="s">
        <v>48</v>
      </c>
      <c r="B264" s="42"/>
      <c r="C264" s="43"/>
      <c r="D264" s="43"/>
      <c r="E264" s="49" t="s">
        <v>44</v>
      </c>
      <c r="F264" s="43"/>
      <c r="G264" s="43"/>
      <c r="H264" s="43"/>
      <c r="I264" s="43"/>
      <c r="J264" s="44"/>
    </row>
    <row r="265">
      <c r="A265" s="35" t="s">
        <v>66</v>
      </c>
      <c r="B265" s="42"/>
      <c r="C265" s="43"/>
      <c r="D265" s="43"/>
      <c r="E265" s="45" t="s">
        <v>399</v>
      </c>
      <c r="F265" s="43"/>
      <c r="G265" s="43"/>
      <c r="H265" s="43"/>
      <c r="I265" s="43"/>
      <c r="J265" s="44"/>
    </row>
    <row r="266" ht="90">
      <c r="A266" s="35" t="s">
        <v>50</v>
      </c>
      <c r="B266" s="42"/>
      <c r="C266" s="43"/>
      <c r="D266" s="43"/>
      <c r="E266" s="37" t="s">
        <v>400</v>
      </c>
      <c r="F266" s="43"/>
      <c r="G266" s="43"/>
      <c r="H266" s="43"/>
      <c r="I266" s="43"/>
      <c r="J266" s="44"/>
    </row>
    <row r="267" ht="30">
      <c r="A267" s="35" t="s">
        <v>42</v>
      </c>
      <c r="B267" s="35">
        <v>64</v>
      </c>
      <c r="C267" s="36" t="s">
        <v>401</v>
      </c>
      <c r="D267" s="35" t="s">
        <v>44</v>
      </c>
      <c r="E267" s="37" t="s">
        <v>402</v>
      </c>
      <c r="F267" s="38" t="s">
        <v>146</v>
      </c>
      <c r="G267" s="39">
        <v>434.30000000000001</v>
      </c>
      <c r="H267" s="40">
        <v>0</v>
      </c>
      <c r="I267" s="40">
        <f>ROUND(G267*H267,P4)</f>
        <v>0</v>
      </c>
      <c r="J267" s="38" t="s">
        <v>47</v>
      </c>
      <c r="O267" s="41">
        <f>I267*0.21</f>
        <v>0</v>
      </c>
      <c r="P267">
        <v>3</v>
      </c>
    </row>
    <row r="268">
      <c r="A268" s="35" t="s">
        <v>48</v>
      </c>
      <c r="B268" s="42"/>
      <c r="C268" s="43"/>
      <c r="D268" s="43"/>
      <c r="E268" s="49" t="s">
        <v>44</v>
      </c>
      <c r="F268" s="43"/>
      <c r="G268" s="43"/>
      <c r="H268" s="43"/>
      <c r="I268" s="43"/>
      <c r="J268" s="44"/>
    </row>
    <row r="269" ht="90">
      <c r="A269" s="35" t="s">
        <v>66</v>
      </c>
      <c r="B269" s="42"/>
      <c r="C269" s="43"/>
      <c r="D269" s="43"/>
      <c r="E269" s="45" t="s">
        <v>403</v>
      </c>
      <c r="F269" s="43"/>
      <c r="G269" s="43"/>
      <c r="H269" s="43"/>
      <c r="I269" s="43"/>
      <c r="J269" s="44"/>
    </row>
    <row r="270" ht="90">
      <c r="A270" s="35" t="s">
        <v>50</v>
      </c>
      <c r="B270" s="42"/>
      <c r="C270" s="43"/>
      <c r="D270" s="43"/>
      <c r="E270" s="37" t="s">
        <v>400</v>
      </c>
      <c r="F270" s="43"/>
      <c r="G270" s="43"/>
      <c r="H270" s="43"/>
      <c r="I270" s="43"/>
      <c r="J270" s="44"/>
    </row>
    <row r="271">
      <c r="A271" s="35" t="s">
        <v>42</v>
      </c>
      <c r="B271" s="35">
        <v>65</v>
      </c>
      <c r="C271" s="36" t="s">
        <v>404</v>
      </c>
      <c r="D271" s="35" t="s">
        <v>44</v>
      </c>
      <c r="E271" s="37" t="s">
        <v>405</v>
      </c>
      <c r="F271" s="38" t="s">
        <v>146</v>
      </c>
      <c r="G271" s="39">
        <v>30</v>
      </c>
      <c r="H271" s="40">
        <v>0</v>
      </c>
      <c r="I271" s="40">
        <f>ROUND(G271*H271,P4)</f>
        <v>0</v>
      </c>
      <c r="J271" s="38" t="s">
        <v>47</v>
      </c>
      <c r="O271" s="41">
        <f>I271*0.21</f>
        <v>0</v>
      </c>
      <c r="P271">
        <v>3</v>
      </c>
    </row>
    <row r="272">
      <c r="A272" s="35" t="s">
        <v>48</v>
      </c>
      <c r="B272" s="42"/>
      <c r="C272" s="43"/>
      <c r="D272" s="43"/>
      <c r="E272" s="49" t="s">
        <v>44</v>
      </c>
      <c r="F272" s="43"/>
      <c r="G272" s="43"/>
      <c r="H272" s="43"/>
      <c r="I272" s="43"/>
      <c r="J272" s="44"/>
    </row>
    <row r="273">
      <c r="A273" s="35" t="s">
        <v>66</v>
      </c>
      <c r="B273" s="42"/>
      <c r="C273" s="43"/>
      <c r="D273" s="43"/>
      <c r="E273" s="45" t="s">
        <v>406</v>
      </c>
      <c r="F273" s="43"/>
      <c r="G273" s="43"/>
      <c r="H273" s="43"/>
      <c r="I273" s="43"/>
      <c r="J273" s="44"/>
    </row>
    <row r="274" ht="90">
      <c r="A274" s="35" t="s">
        <v>50</v>
      </c>
      <c r="B274" s="42"/>
      <c r="C274" s="43"/>
      <c r="D274" s="43"/>
      <c r="E274" s="37" t="s">
        <v>400</v>
      </c>
      <c r="F274" s="43"/>
      <c r="G274" s="43"/>
      <c r="H274" s="43"/>
      <c r="I274" s="43"/>
      <c r="J274" s="44"/>
    </row>
    <row r="275">
      <c r="A275" s="35" t="s">
        <v>42</v>
      </c>
      <c r="B275" s="35">
        <v>66</v>
      </c>
      <c r="C275" s="36" t="s">
        <v>407</v>
      </c>
      <c r="D275" s="35" t="s">
        <v>44</v>
      </c>
      <c r="E275" s="37" t="s">
        <v>408</v>
      </c>
      <c r="F275" s="38" t="s">
        <v>146</v>
      </c>
      <c r="G275" s="39">
        <v>473</v>
      </c>
      <c r="H275" s="40">
        <v>0</v>
      </c>
      <c r="I275" s="40">
        <f>ROUND(G275*H275,P4)</f>
        <v>0</v>
      </c>
      <c r="J275" s="38" t="s">
        <v>47</v>
      </c>
      <c r="O275" s="41">
        <f>I275*0.21</f>
        <v>0</v>
      </c>
      <c r="P275">
        <v>3</v>
      </c>
    </row>
    <row r="276" ht="30">
      <c r="A276" s="35" t="s">
        <v>48</v>
      </c>
      <c r="B276" s="42"/>
      <c r="C276" s="43"/>
      <c r="D276" s="43"/>
      <c r="E276" s="37" t="s">
        <v>409</v>
      </c>
      <c r="F276" s="43"/>
      <c r="G276" s="43"/>
      <c r="H276" s="43"/>
      <c r="I276" s="43"/>
      <c r="J276" s="44"/>
    </row>
    <row r="277" ht="30">
      <c r="A277" s="35" t="s">
        <v>66</v>
      </c>
      <c r="B277" s="42"/>
      <c r="C277" s="43"/>
      <c r="D277" s="43"/>
      <c r="E277" s="45" t="s">
        <v>410</v>
      </c>
      <c r="F277" s="43"/>
      <c r="G277" s="43"/>
      <c r="H277" s="43"/>
      <c r="I277" s="43"/>
      <c r="J277" s="44"/>
    </row>
    <row r="278" ht="75">
      <c r="A278" s="35" t="s">
        <v>50</v>
      </c>
      <c r="B278" s="42"/>
      <c r="C278" s="43"/>
      <c r="D278" s="43"/>
      <c r="E278" s="37" t="s">
        <v>411</v>
      </c>
      <c r="F278" s="43"/>
      <c r="G278" s="43"/>
      <c r="H278" s="43"/>
      <c r="I278" s="43"/>
      <c r="J278" s="44"/>
    </row>
    <row r="279">
      <c r="A279" s="35" t="s">
        <v>42</v>
      </c>
      <c r="B279" s="35">
        <v>67</v>
      </c>
      <c r="C279" s="36" t="s">
        <v>412</v>
      </c>
      <c r="D279" s="35" t="s">
        <v>44</v>
      </c>
      <c r="E279" s="37" t="s">
        <v>413</v>
      </c>
      <c r="F279" s="38" t="s">
        <v>146</v>
      </c>
      <c r="G279" s="39">
        <v>77</v>
      </c>
      <c r="H279" s="40">
        <v>0</v>
      </c>
      <c r="I279" s="40">
        <f>ROUND(G279*H279,P4)</f>
        <v>0</v>
      </c>
      <c r="J279" s="38" t="s">
        <v>47</v>
      </c>
      <c r="O279" s="41">
        <f>I279*0.21</f>
        <v>0</v>
      </c>
      <c r="P279">
        <v>3</v>
      </c>
    </row>
    <row r="280">
      <c r="A280" s="35" t="s">
        <v>48</v>
      </c>
      <c r="B280" s="42"/>
      <c r="C280" s="43"/>
      <c r="D280" s="43"/>
      <c r="E280" s="37" t="s">
        <v>414</v>
      </c>
      <c r="F280" s="43"/>
      <c r="G280" s="43"/>
      <c r="H280" s="43"/>
      <c r="I280" s="43"/>
      <c r="J280" s="44"/>
    </row>
    <row r="281">
      <c r="A281" s="35" t="s">
        <v>66</v>
      </c>
      <c r="B281" s="42"/>
      <c r="C281" s="43"/>
      <c r="D281" s="43"/>
      <c r="E281" s="45" t="s">
        <v>415</v>
      </c>
      <c r="F281" s="43"/>
      <c r="G281" s="43"/>
      <c r="H281" s="43"/>
      <c r="I281" s="43"/>
      <c r="J281" s="44"/>
    </row>
    <row r="282" ht="75">
      <c r="A282" s="35" t="s">
        <v>50</v>
      </c>
      <c r="B282" s="42"/>
      <c r="C282" s="43"/>
      <c r="D282" s="43"/>
      <c r="E282" s="37" t="s">
        <v>416</v>
      </c>
      <c r="F282" s="43"/>
      <c r="G282" s="43"/>
      <c r="H282" s="43"/>
      <c r="I282" s="43"/>
      <c r="J282" s="44"/>
    </row>
    <row r="283">
      <c r="A283" s="35" t="s">
        <v>42</v>
      </c>
      <c r="B283" s="35">
        <v>68</v>
      </c>
      <c r="C283" s="36" t="s">
        <v>417</v>
      </c>
      <c r="D283" s="35" t="s">
        <v>44</v>
      </c>
      <c r="E283" s="37" t="s">
        <v>418</v>
      </c>
      <c r="F283" s="38" t="s">
        <v>146</v>
      </c>
      <c r="G283" s="39">
        <v>77</v>
      </c>
      <c r="H283" s="40">
        <v>0</v>
      </c>
      <c r="I283" s="40">
        <f>ROUND(G283*H283,P4)</f>
        <v>0</v>
      </c>
      <c r="J283" s="38" t="s">
        <v>47</v>
      </c>
      <c r="O283" s="41">
        <f>I283*0.21</f>
        <v>0</v>
      </c>
      <c r="P283">
        <v>3</v>
      </c>
    </row>
    <row r="284">
      <c r="A284" s="35" t="s">
        <v>48</v>
      </c>
      <c r="B284" s="42"/>
      <c r="C284" s="43"/>
      <c r="D284" s="43"/>
      <c r="E284" s="49" t="s">
        <v>44</v>
      </c>
      <c r="F284" s="43"/>
      <c r="G284" s="43"/>
      <c r="H284" s="43"/>
      <c r="I284" s="43"/>
      <c r="J284" s="44"/>
    </row>
    <row r="285">
      <c r="A285" s="35" t="s">
        <v>66</v>
      </c>
      <c r="B285" s="42"/>
      <c r="C285" s="43"/>
      <c r="D285" s="43"/>
      <c r="E285" s="45" t="s">
        <v>415</v>
      </c>
      <c r="F285" s="43"/>
      <c r="G285" s="43"/>
      <c r="H285" s="43"/>
      <c r="I285" s="43"/>
      <c r="J285" s="44"/>
    </row>
    <row r="286" ht="90">
      <c r="A286" s="35" t="s">
        <v>50</v>
      </c>
      <c r="B286" s="42"/>
      <c r="C286" s="43"/>
      <c r="D286" s="43"/>
      <c r="E286" s="37" t="s">
        <v>419</v>
      </c>
      <c r="F286" s="43"/>
      <c r="G286" s="43"/>
      <c r="H286" s="43"/>
      <c r="I286" s="43"/>
      <c r="J286" s="44"/>
    </row>
    <row r="287">
      <c r="A287" s="35" t="s">
        <v>42</v>
      </c>
      <c r="B287" s="35">
        <v>69</v>
      </c>
      <c r="C287" s="36" t="s">
        <v>420</v>
      </c>
      <c r="D287" s="35" t="s">
        <v>44</v>
      </c>
      <c r="E287" s="37" t="s">
        <v>421</v>
      </c>
      <c r="F287" s="38" t="s">
        <v>91</v>
      </c>
      <c r="G287" s="39">
        <v>4</v>
      </c>
      <c r="H287" s="40">
        <v>0</v>
      </c>
      <c r="I287" s="40">
        <f>ROUND(G287*H287,P4)</f>
        <v>0</v>
      </c>
      <c r="J287" s="38" t="s">
        <v>47</v>
      </c>
      <c r="O287" s="41">
        <f>I287*0.21</f>
        <v>0</v>
      </c>
      <c r="P287">
        <v>3</v>
      </c>
    </row>
    <row r="288" ht="60">
      <c r="A288" s="35" t="s">
        <v>48</v>
      </c>
      <c r="B288" s="42"/>
      <c r="C288" s="43"/>
      <c r="D288" s="43"/>
      <c r="E288" s="37" t="s">
        <v>176</v>
      </c>
      <c r="F288" s="43"/>
      <c r="G288" s="43"/>
      <c r="H288" s="43"/>
      <c r="I288" s="43"/>
      <c r="J288" s="44"/>
    </row>
    <row r="289">
      <c r="A289" s="35" t="s">
        <v>66</v>
      </c>
      <c r="B289" s="42"/>
      <c r="C289" s="43"/>
      <c r="D289" s="43"/>
      <c r="E289" s="45" t="s">
        <v>422</v>
      </c>
      <c r="F289" s="43"/>
      <c r="G289" s="43"/>
      <c r="H289" s="43"/>
      <c r="I289" s="43"/>
      <c r="J289" s="44"/>
    </row>
    <row r="290" ht="165">
      <c r="A290" s="35" t="s">
        <v>50</v>
      </c>
      <c r="B290" s="42"/>
      <c r="C290" s="43"/>
      <c r="D290" s="43"/>
      <c r="E290" s="37" t="s">
        <v>423</v>
      </c>
      <c r="F290" s="43"/>
      <c r="G290" s="43"/>
      <c r="H290" s="43"/>
      <c r="I290" s="43"/>
      <c r="J290" s="44"/>
    </row>
    <row r="291">
      <c r="A291" s="35" t="s">
        <v>42</v>
      </c>
      <c r="B291" s="35">
        <v>70</v>
      </c>
      <c r="C291" s="36" t="s">
        <v>424</v>
      </c>
      <c r="D291" s="35" t="s">
        <v>44</v>
      </c>
      <c r="E291" s="37" t="s">
        <v>425</v>
      </c>
      <c r="F291" s="38" t="s">
        <v>91</v>
      </c>
      <c r="G291" s="39">
        <v>1</v>
      </c>
      <c r="H291" s="40">
        <v>0</v>
      </c>
      <c r="I291" s="40">
        <f>ROUND(G291*H291,P4)</f>
        <v>0</v>
      </c>
      <c r="J291" s="38" t="s">
        <v>47</v>
      </c>
      <c r="O291" s="41">
        <f>I291*0.21</f>
        <v>0</v>
      </c>
      <c r="P291">
        <v>3</v>
      </c>
    </row>
    <row r="292" ht="60">
      <c r="A292" s="35" t="s">
        <v>48</v>
      </c>
      <c r="B292" s="42"/>
      <c r="C292" s="43"/>
      <c r="D292" s="43"/>
      <c r="E292" s="37" t="s">
        <v>176</v>
      </c>
      <c r="F292" s="43"/>
      <c r="G292" s="43"/>
      <c r="H292" s="43"/>
      <c r="I292" s="43"/>
      <c r="J292" s="44"/>
    </row>
    <row r="293">
      <c r="A293" s="35" t="s">
        <v>66</v>
      </c>
      <c r="B293" s="42"/>
      <c r="C293" s="43"/>
      <c r="D293" s="43"/>
      <c r="E293" s="45" t="s">
        <v>67</v>
      </c>
      <c r="F293" s="43"/>
      <c r="G293" s="43"/>
      <c r="H293" s="43"/>
      <c r="I293" s="43"/>
      <c r="J293" s="44"/>
    </row>
    <row r="294" ht="165">
      <c r="A294" s="35" t="s">
        <v>50</v>
      </c>
      <c r="B294" s="42"/>
      <c r="C294" s="43"/>
      <c r="D294" s="43"/>
      <c r="E294" s="37" t="s">
        <v>423</v>
      </c>
      <c r="F294" s="43"/>
      <c r="G294" s="43"/>
      <c r="H294" s="43"/>
      <c r="I294" s="43"/>
      <c r="J294" s="44"/>
    </row>
    <row r="295">
      <c r="A295" s="35" t="s">
        <v>42</v>
      </c>
      <c r="B295" s="35">
        <v>71</v>
      </c>
      <c r="C295" s="36" t="s">
        <v>426</v>
      </c>
      <c r="D295" s="35" t="s">
        <v>44</v>
      </c>
      <c r="E295" s="37" t="s">
        <v>427</v>
      </c>
      <c r="F295" s="38" t="s">
        <v>146</v>
      </c>
      <c r="G295" s="39">
        <v>8</v>
      </c>
      <c r="H295" s="40">
        <v>0</v>
      </c>
      <c r="I295" s="40">
        <f>ROUND(G295*H295,P4)</f>
        <v>0</v>
      </c>
      <c r="J295" s="38" t="s">
        <v>47</v>
      </c>
      <c r="O295" s="41">
        <f>I295*0.21</f>
        <v>0</v>
      </c>
      <c r="P295">
        <v>3</v>
      </c>
    </row>
    <row r="296" ht="60">
      <c r="A296" s="35" t="s">
        <v>48</v>
      </c>
      <c r="B296" s="42"/>
      <c r="C296" s="43"/>
      <c r="D296" s="43"/>
      <c r="E296" s="37" t="s">
        <v>176</v>
      </c>
      <c r="F296" s="43"/>
      <c r="G296" s="43"/>
      <c r="H296" s="43"/>
      <c r="I296" s="43"/>
      <c r="J296" s="44"/>
    </row>
    <row r="297">
      <c r="A297" s="35" t="s">
        <v>66</v>
      </c>
      <c r="B297" s="42"/>
      <c r="C297" s="43"/>
      <c r="D297" s="43"/>
      <c r="E297" s="45" t="s">
        <v>428</v>
      </c>
      <c r="F297" s="43"/>
      <c r="G297" s="43"/>
      <c r="H297" s="43"/>
      <c r="I297" s="43"/>
      <c r="J297" s="44"/>
    </row>
    <row r="298" ht="150">
      <c r="A298" s="35" t="s">
        <v>50</v>
      </c>
      <c r="B298" s="42"/>
      <c r="C298" s="43"/>
      <c r="D298" s="43"/>
      <c r="E298" s="37" t="s">
        <v>429</v>
      </c>
      <c r="F298" s="43"/>
      <c r="G298" s="43"/>
      <c r="H298" s="43"/>
      <c r="I298" s="43"/>
      <c r="J298" s="44"/>
    </row>
    <row r="299">
      <c r="A299" s="35" t="s">
        <v>42</v>
      </c>
      <c r="B299" s="35">
        <v>72</v>
      </c>
      <c r="C299" s="36" t="s">
        <v>430</v>
      </c>
      <c r="D299" s="35" t="s">
        <v>44</v>
      </c>
      <c r="E299" s="37" t="s">
        <v>431</v>
      </c>
      <c r="F299" s="38" t="s">
        <v>146</v>
      </c>
      <c r="G299" s="39">
        <v>65</v>
      </c>
      <c r="H299" s="40">
        <v>0</v>
      </c>
      <c r="I299" s="40">
        <f>ROUND(G299*H299,P4)</f>
        <v>0</v>
      </c>
      <c r="J299" s="38" t="s">
        <v>47</v>
      </c>
      <c r="O299" s="41">
        <f>I299*0.21</f>
        <v>0</v>
      </c>
      <c r="P299">
        <v>3</v>
      </c>
    </row>
    <row r="300" ht="60">
      <c r="A300" s="35" t="s">
        <v>48</v>
      </c>
      <c r="B300" s="42"/>
      <c r="C300" s="43"/>
      <c r="D300" s="43"/>
      <c r="E300" s="37" t="s">
        <v>176</v>
      </c>
      <c r="F300" s="43"/>
      <c r="G300" s="43"/>
      <c r="H300" s="43"/>
      <c r="I300" s="43"/>
      <c r="J300" s="44"/>
    </row>
    <row r="301" ht="30">
      <c r="A301" s="35" t="s">
        <v>66</v>
      </c>
      <c r="B301" s="42"/>
      <c r="C301" s="43"/>
      <c r="D301" s="43"/>
      <c r="E301" s="45" t="s">
        <v>432</v>
      </c>
      <c r="F301" s="43"/>
      <c r="G301" s="43"/>
      <c r="H301" s="43"/>
      <c r="I301" s="43"/>
      <c r="J301" s="44"/>
    </row>
    <row r="302" ht="150">
      <c r="A302" s="35" t="s">
        <v>50</v>
      </c>
      <c r="B302" s="42"/>
      <c r="C302" s="43"/>
      <c r="D302" s="43"/>
      <c r="E302" s="37" t="s">
        <v>429</v>
      </c>
      <c r="F302" s="43"/>
      <c r="G302" s="43"/>
      <c r="H302" s="43"/>
      <c r="I302" s="43"/>
      <c r="J302" s="44"/>
    </row>
    <row r="303">
      <c r="A303" s="35" t="s">
        <v>42</v>
      </c>
      <c r="B303" s="35">
        <v>73</v>
      </c>
      <c r="C303" s="36" t="s">
        <v>433</v>
      </c>
      <c r="D303" s="35" t="s">
        <v>44</v>
      </c>
      <c r="E303" s="37" t="s">
        <v>434</v>
      </c>
      <c r="F303" s="38" t="s">
        <v>146</v>
      </c>
      <c r="G303" s="39">
        <v>30</v>
      </c>
      <c r="H303" s="40">
        <v>0</v>
      </c>
      <c r="I303" s="40">
        <f>ROUND(G303*H303,P4)</f>
        <v>0</v>
      </c>
      <c r="J303" s="38" t="s">
        <v>47</v>
      </c>
      <c r="O303" s="41">
        <f>I303*0.21</f>
        <v>0</v>
      </c>
      <c r="P303">
        <v>3</v>
      </c>
    </row>
    <row r="304" ht="60">
      <c r="A304" s="35" t="s">
        <v>48</v>
      </c>
      <c r="B304" s="42"/>
      <c r="C304" s="43"/>
      <c r="D304" s="43"/>
      <c r="E304" s="37" t="s">
        <v>176</v>
      </c>
      <c r="F304" s="43"/>
      <c r="G304" s="43"/>
      <c r="H304" s="43"/>
      <c r="I304" s="43"/>
      <c r="J304" s="44"/>
    </row>
    <row r="305">
      <c r="A305" s="35" t="s">
        <v>66</v>
      </c>
      <c r="B305" s="42"/>
      <c r="C305" s="43"/>
      <c r="D305" s="43"/>
      <c r="E305" s="45" t="s">
        <v>435</v>
      </c>
      <c r="F305" s="43"/>
      <c r="G305" s="43"/>
      <c r="H305" s="43"/>
      <c r="I305" s="43"/>
      <c r="J305" s="44"/>
    </row>
    <row r="306" ht="150">
      <c r="A306" s="35" t="s">
        <v>50</v>
      </c>
      <c r="B306" s="46"/>
      <c r="C306" s="47"/>
      <c r="D306" s="47"/>
      <c r="E306" s="37" t="s">
        <v>429</v>
      </c>
      <c r="F306" s="47"/>
      <c r="G306" s="47"/>
      <c r="H306" s="47"/>
      <c r="I306" s="47"/>
      <c r="J306" s="48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21</v>
      </c>
      <c r="F2" s="15"/>
      <c r="G2" s="15"/>
      <c r="H2" s="15"/>
      <c r="I2" s="15"/>
      <c r="J2" s="17"/>
    </row>
    <row r="3">
      <c r="A3" s="3" t="s">
        <v>22</v>
      </c>
      <c r="B3" s="18" t="s">
        <v>23</v>
      </c>
      <c r="C3" s="19" t="s">
        <v>24</v>
      </c>
      <c r="D3" s="20"/>
      <c r="E3" s="21" t="s">
        <v>25</v>
      </c>
      <c r="F3" s="15"/>
      <c r="G3" s="15"/>
      <c r="H3" s="22" t="s">
        <v>17</v>
      </c>
      <c r="I3" s="23">
        <f>SUMIFS(I8:I71,A8:A71,"SD")</f>
        <v>0</v>
      </c>
      <c r="J3" s="17"/>
      <c r="O3">
        <v>0</v>
      </c>
      <c r="P3">
        <v>2</v>
      </c>
    </row>
    <row r="4">
      <c r="A4" s="3" t="s">
        <v>26</v>
      </c>
      <c r="B4" s="18" t="s">
        <v>27</v>
      </c>
      <c r="C4" s="19" t="s">
        <v>17</v>
      </c>
      <c r="D4" s="20"/>
      <c r="E4" s="21" t="s">
        <v>18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28</v>
      </c>
      <c r="B5" s="25" t="s">
        <v>29</v>
      </c>
      <c r="C5" s="7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/>
      <c r="J5" s="26" t="s">
        <v>36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37</v>
      </c>
      <c r="I6" s="7" t="s">
        <v>38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39</v>
      </c>
      <c r="B8" s="30"/>
      <c r="C8" s="31" t="s">
        <v>40</v>
      </c>
      <c r="D8" s="32"/>
      <c r="E8" s="29" t="s">
        <v>41</v>
      </c>
      <c r="F8" s="32"/>
      <c r="G8" s="32"/>
      <c r="H8" s="32"/>
      <c r="I8" s="33">
        <f>SUMIFS(I9:I16,A9:A16,"P")</f>
        <v>0</v>
      </c>
      <c r="J8" s="34"/>
    </row>
    <row r="9" ht="30">
      <c r="A9" s="35" t="s">
        <v>42</v>
      </c>
      <c r="B9" s="35">
        <v>1</v>
      </c>
      <c r="C9" s="36" t="s">
        <v>159</v>
      </c>
      <c r="D9" s="35" t="s">
        <v>44</v>
      </c>
      <c r="E9" s="37" t="s">
        <v>160</v>
      </c>
      <c r="F9" s="38" t="s">
        <v>104</v>
      </c>
      <c r="G9" s="39">
        <v>60.375999999999998</v>
      </c>
      <c r="H9" s="40">
        <v>0</v>
      </c>
      <c r="I9" s="40">
        <f>ROUND(G9*H9,P4)</f>
        <v>0</v>
      </c>
      <c r="J9" s="38" t="s">
        <v>47</v>
      </c>
      <c r="O9" s="41">
        <f>I9*0.21</f>
        <v>0</v>
      </c>
      <c r="P9">
        <v>3</v>
      </c>
    </row>
    <row r="10">
      <c r="A10" s="35" t="s">
        <v>48</v>
      </c>
      <c r="B10" s="42"/>
      <c r="C10" s="43"/>
      <c r="D10" s="43"/>
      <c r="E10" s="49" t="s">
        <v>44</v>
      </c>
      <c r="F10" s="43"/>
      <c r="G10" s="43"/>
      <c r="H10" s="43"/>
      <c r="I10" s="43"/>
      <c r="J10" s="44"/>
    </row>
    <row r="11">
      <c r="A11" s="35" t="s">
        <v>66</v>
      </c>
      <c r="B11" s="42"/>
      <c r="C11" s="43"/>
      <c r="D11" s="43"/>
      <c r="E11" s="45" t="s">
        <v>436</v>
      </c>
      <c r="F11" s="43"/>
      <c r="G11" s="43"/>
      <c r="H11" s="43"/>
      <c r="I11" s="43"/>
      <c r="J11" s="44"/>
    </row>
    <row r="12" ht="165">
      <c r="A12" s="35" t="s">
        <v>50</v>
      </c>
      <c r="B12" s="42"/>
      <c r="C12" s="43"/>
      <c r="D12" s="43"/>
      <c r="E12" s="37" t="s">
        <v>106</v>
      </c>
      <c r="F12" s="43"/>
      <c r="G12" s="43"/>
      <c r="H12" s="43"/>
      <c r="I12" s="43"/>
      <c r="J12" s="44"/>
    </row>
    <row r="13" ht="30">
      <c r="A13" s="35" t="s">
        <v>42</v>
      </c>
      <c r="B13" s="35">
        <v>2</v>
      </c>
      <c r="C13" s="36" t="s">
        <v>102</v>
      </c>
      <c r="D13" s="35" t="s">
        <v>44</v>
      </c>
      <c r="E13" s="37" t="s">
        <v>103</v>
      </c>
      <c r="F13" s="38" t="s">
        <v>104</v>
      </c>
      <c r="G13" s="39">
        <v>18.707000000000001</v>
      </c>
      <c r="H13" s="40">
        <v>0</v>
      </c>
      <c r="I13" s="40">
        <f>ROUND(G13*H13,P4)</f>
        <v>0</v>
      </c>
      <c r="J13" s="38" t="s">
        <v>47</v>
      </c>
      <c r="O13" s="41">
        <f>I13*0.21</f>
        <v>0</v>
      </c>
      <c r="P13">
        <v>3</v>
      </c>
    </row>
    <row r="14">
      <c r="A14" s="35" t="s">
        <v>48</v>
      </c>
      <c r="B14" s="42"/>
      <c r="C14" s="43"/>
      <c r="D14" s="43"/>
      <c r="E14" s="49" t="s">
        <v>44</v>
      </c>
      <c r="F14" s="43"/>
      <c r="G14" s="43"/>
      <c r="H14" s="43"/>
      <c r="I14" s="43"/>
      <c r="J14" s="44"/>
    </row>
    <row r="15" ht="60">
      <c r="A15" s="35" t="s">
        <v>66</v>
      </c>
      <c r="B15" s="42"/>
      <c r="C15" s="43"/>
      <c r="D15" s="43"/>
      <c r="E15" s="45" t="s">
        <v>437</v>
      </c>
      <c r="F15" s="43"/>
      <c r="G15" s="43"/>
      <c r="H15" s="43"/>
      <c r="I15" s="43"/>
      <c r="J15" s="44"/>
    </row>
    <row r="16" ht="165">
      <c r="A16" s="35" t="s">
        <v>50</v>
      </c>
      <c r="B16" s="42"/>
      <c r="C16" s="43"/>
      <c r="D16" s="43"/>
      <c r="E16" s="37" t="s">
        <v>106</v>
      </c>
      <c r="F16" s="43"/>
      <c r="G16" s="43"/>
      <c r="H16" s="43"/>
      <c r="I16" s="43"/>
      <c r="J16" s="44"/>
    </row>
    <row r="17">
      <c r="A17" s="29" t="s">
        <v>39</v>
      </c>
      <c r="B17" s="30"/>
      <c r="C17" s="31" t="s">
        <v>61</v>
      </c>
      <c r="D17" s="32"/>
      <c r="E17" s="29" t="s">
        <v>107</v>
      </c>
      <c r="F17" s="32"/>
      <c r="G17" s="32"/>
      <c r="H17" s="32"/>
      <c r="I17" s="33">
        <f>SUMIFS(I18:I33,A18:A33,"P")</f>
        <v>0</v>
      </c>
      <c r="J17" s="34"/>
    </row>
    <row r="18">
      <c r="A18" s="35" t="s">
        <v>42</v>
      </c>
      <c r="B18" s="35">
        <v>3</v>
      </c>
      <c r="C18" s="36" t="s">
        <v>174</v>
      </c>
      <c r="D18" s="35" t="s">
        <v>44</v>
      </c>
      <c r="E18" s="37" t="s">
        <v>175</v>
      </c>
      <c r="F18" s="38" t="s">
        <v>116</v>
      </c>
      <c r="G18" s="39">
        <v>131.25</v>
      </c>
      <c r="H18" s="40">
        <v>0</v>
      </c>
      <c r="I18" s="40">
        <f>ROUND(G18*H18,P4)</f>
        <v>0</v>
      </c>
      <c r="J18" s="38" t="s">
        <v>47</v>
      </c>
      <c r="O18" s="41">
        <f>I18*0.21</f>
        <v>0</v>
      </c>
      <c r="P18">
        <v>3</v>
      </c>
    </row>
    <row r="19">
      <c r="A19" s="35" t="s">
        <v>48</v>
      </c>
      <c r="B19" s="42"/>
      <c r="C19" s="43"/>
      <c r="D19" s="43"/>
      <c r="E19" s="49" t="s">
        <v>44</v>
      </c>
      <c r="F19" s="43"/>
      <c r="G19" s="43"/>
      <c r="H19" s="43"/>
      <c r="I19" s="43"/>
      <c r="J19" s="44"/>
    </row>
    <row r="20">
      <c r="A20" s="35" t="s">
        <v>66</v>
      </c>
      <c r="B20" s="42"/>
      <c r="C20" s="43"/>
      <c r="D20" s="43"/>
      <c r="E20" s="45" t="s">
        <v>438</v>
      </c>
      <c r="F20" s="43"/>
      <c r="G20" s="43"/>
      <c r="H20" s="43"/>
      <c r="I20" s="43"/>
      <c r="J20" s="44"/>
    </row>
    <row r="21" ht="135">
      <c r="A21" s="35" t="s">
        <v>50</v>
      </c>
      <c r="B21" s="42"/>
      <c r="C21" s="43"/>
      <c r="D21" s="43"/>
      <c r="E21" s="37" t="s">
        <v>178</v>
      </c>
      <c r="F21" s="43"/>
      <c r="G21" s="43"/>
      <c r="H21" s="43"/>
      <c r="I21" s="43"/>
      <c r="J21" s="44"/>
    </row>
    <row r="22" ht="30">
      <c r="A22" s="35" t="s">
        <v>42</v>
      </c>
      <c r="B22" s="35">
        <v>4</v>
      </c>
      <c r="C22" s="36" t="s">
        <v>180</v>
      </c>
      <c r="D22" s="35" t="s">
        <v>44</v>
      </c>
      <c r="E22" s="37" t="s">
        <v>181</v>
      </c>
      <c r="F22" s="38" t="s">
        <v>116</v>
      </c>
      <c r="G22" s="39">
        <v>30.187999999999999</v>
      </c>
      <c r="H22" s="40">
        <v>0</v>
      </c>
      <c r="I22" s="40">
        <f>ROUND(G22*H22,P4)</f>
        <v>0</v>
      </c>
      <c r="J22" s="38" t="s">
        <v>47</v>
      </c>
      <c r="O22" s="41">
        <f>I22*0.21</f>
        <v>0</v>
      </c>
      <c r="P22">
        <v>3</v>
      </c>
    </row>
    <row r="23" ht="75">
      <c r="A23" s="35" t="s">
        <v>48</v>
      </c>
      <c r="B23" s="42"/>
      <c r="C23" s="43"/>
      <c r="D23" s="43"/>
      <c r="E23" s="37" t="s">
        <v>439</v>
      </c>
      <c r="F23" s="43"/>
      <c r="G23" s="43"/>
      <c r="H23" s="43"/>
      <c r="I23" s="43"/>
      <c r="J23" s="44"/>
    </row>
    <row r="24">
      <c r="A24" s="35" t="s">
        <v>66</v>
      </c>
      <c r="B24" s="42"/>
      <c r="C24" s="43"/>
      <c r="D24" s="43"/>
      <c r="E24" s="45" t="s">
        <v>440</v>
      </c>
      <c r="F24" s="43"/>
      <c r="G24" s="43"/>
      <c r="H24" s="43"/>
      <c r="I24" s="43"/>
      <c r="J24" s="44"/>
    </row>
    <row r="25" ht="120">
      <c r="A25" s="35" t="s">
        <v>50</v>
      </c>
      <c r="B25" s="42"/>
      <c r="C25" s="43"/>
      <c r="D25" s="43"/>
      <c r="E25" s="37" t="s">
        <v>173</v>
      </c>
      <c r="F25" s="43"/>
      <c r="G25" s="43"/>
      <c r="H25" s="43"/>
      <c r="I25" s="43"/>
      <c r="J25" s="44"/>
    </row>
    <row r="26">
      <c r="A26" s="35" t="s">
        <v>42</v>
      </c>
      <c r="B26" s="35">
        <v>5</v>
      </c>
      <c r="C26" s="36" t="s">
        <v>187</v>
      </c>
      <c r="D26" s="35" t="s">
        <v>44</v>
      </c>
      <c r="E26" s="37" t="s">
        <v>188</v>
      </c>
      <c r="F26" s="38" t="s">
        <v>146</v>
      </c>
      <c r="G26" s="39">
        <v>5</v>
      </c>
      <c r="H26" s="40">
        <v>0</v>
      </c>
      <c r="I26" s="40">
        <f>ROUND(G26*H26,P4)</f>
        <v>0</v>
      </c>
      <c r="J26" s="38" t="s">
        <v>47</v>
      </c>
      <c r="O26" s="41">
        <f>I26*0.21</f>
        <v>0</v>
      </c>
      <c r="P26">
        <v>3</v>
      </c>
    </row>
    <row r="27" ht="60">
      <c r="A27" s="35" t="s">
        <v>48</v>
      </c>
      <c r="B27" s="42"/>
      <c r="C27" s="43"/>
      <c r="D27" s="43"/>
      <c r="E27" s="37" t="s">
        <v>111</v>
      </c>
      <c r="F27" s="43"/>
      <c r="G27" s="43"/>
      <c r="H27" s="43"/>
      <c r="I27" s="43"/>
      <c r="J27" s="44"/>
    </row>
    <row r="28">
      <c r="A28" s="35" t="s">
        <v>66</v>
      </c>
      <c r="B28" s="42"/>
      <c r="C28" s="43"/>
      <c r="D28" s="43"/>
      <c r="E28" s="45" t="s">
        <v>441</v>
      </c>
      <c r="F28" s="43"/>
      <c r="G28" s="43"/>
      <c r="H28" s="43"/>
      <c r="I28" s="43"/>
      <c r="J28" s="44"/>
    </row>
    <row r="29" ht="120">
      <c r="A29" s="35" t="s">
        <v>50</v>
      </c>
      <c r="B29" s="42"/>
      <c r="C29" s="43"/>
      <c r="D29" s="43"/>
      <c r="E29" s="37" t="s">
        <v>173</v>
      </c>
      <c r="F29" s="43"/>
      <c r="G29" s="43"/>
      <c r="H29" s="43"/>
      <c r="I29" s="43"/>
      <c r="J29" s="44"/>
    </row>
    <row r="30">
      <c r="A30" s="35" t="s">
        <v>42</v>
      </c>
      <c r="B30" s="35">
        <v>6</v>
      </c>
      <c r="C30" s="36" t="s">
        <v>244</v>
      </c>
      <c r="D30" s="35" t="s">
        <v>44</v>
      </c>
      <c r="E30" s="37" t="s">
        <v>245</v>
      </c>
      <c r="F30" s="38" t="s">
        <v>110</v>
      </c>
      <c r="G30" s="39">
        <v>147.38</v>
      </c>
      <c r="H30" s="40">
        <v>0</v>
      </c>
      <c r="I30" s="40">
        <f>ROUND(G30*H30,P4)</f>
        <v>0</v>
      </c>
      <c r="J30" s="38" t="s">
        <v>47</v>
      </c>
      <c r="O30" s="41">
        <f>I30*0.21</f>
        <v>0</v>
      </c>
      <c r="P30">
        <v>3</v>
      </c>
    </row>
    <row r="31">
      <c r="A31" s="35" t="s">
        <v>48</v>
      </c>
      <c r="B31" s="42"/>
      <c r="C31" s="43"/>
      <c r="D31" s="43"/>
      <c r="E31" s="49"/>
      <c r="F31" s="43"/>
      <c r="G31" s="43"/>
      <c r="H31" s="43"/>
      <c r="I31" s="43"/>
      <c r="J31" s="44"/>
    </row>
    <row r="32">
      <c r="A32" s="35" t="s">
        <v>66</v>
      </c>
      <c r="B32" s="42"/>
      <c r="C32" s="43"/>
      <c r="D32" s="43"/>
      <c r="E32" s="45" t="s">
        <v>442</v>
      </c>
      <c r="F32" s="43"/>
      <c r="G32" s="43"/>
      <c r="H32" s="43"/>
      <c r="I32" s="43"/>
      <c r="J32" s="44"/>
    </row>
    <row r="33" ht="75">
      <c r="A33" s="35" t="s">
        <v>50</v>
      </c>
      <c r="B33" s="42"/>
      <c r="C33" s="43"/>
      <c r="D33" s="43"/>
      <c r="E33" s="37" t="s">
        <v>248</v>
      </c>
      <c r="F33" s="43"/>
      <c r="G33" s="43"/>
      <c r="H33" s="43"/>
      <c r="I33" s="43"/>
      <c r="J33" s="44"/>
    </row>
    <row r="34">
      <c r="A34" s="29" t="s">
        <v>39</v>
      </c>
      <c r="B34" s="30"/>
      <c r="C34" s="31" t="s">
        <v>277</v>
      </c>
      <c r="D34" s="32"/>
      <c r="E34" s="29" t="s">
        <v>278</v>
      </c>
      <c r="F34" s="32"/>
      <c r="G34" s="32"/>
      <c r="H34" s="32"/>
      <c r="I34" s="33">
        <f>SUMIFS(I35:I58,A35:A58,"P")</f>
        <v>0</v>
      </c>
      <c r="J34" s="34"/>
    </row>
    <row r="35">
      <c r="A35" s="35" t="s">
        <v>42</v>
      </c>
      <c r="B35" s="35">
        <v>7</v>
      </c>
      <c r="C35" s="36" t="s">
        <v>288</v>
      </c>
      <c r="D35" s="35" t="s">
        <v>44</v>
      </c>
      <c r="E35" s="37" t="s">
        <v>289</v>
      </c>
      <c r="F35" s="38" t="s">
        <v>110</v>
      </c>
      <c r="G35" s="39">
        <v>147.37799999999999</v>
      </c>
      <c r="H35" s="40">
        <v>0</v>
      </c>
      <c r="I35" s="40">
        <f>ROUND(G35*H35,P4)</f>
        <v>0</v>
      </c>
      <c r="J35" s="38" t="s">
        <v>47</v>
      </c>
      <c r="O35" s="41">
        <f>I35*0.21</f>
        <v>0</v>
      </c>
      <c r="P35">
        <v>3</v>
      </c>
    </row>
    <row r="36">
      <c r="A36" s="35" t="s">
        <v>48</v>
      </c>
      <c r="B36" s="42"/>
      <c r="C36" s="43"/>
      <c r="D36" s="43"/>
      <c r="E36" s="37" t="s">
        <v>443</v>
      </c>
      <c r="F36" s="43"/>
      <c r="G36" s="43"/>
      <c r="H36" s="43"/>
      <c r="I36" s="43"/>
      <c r="J36" s="44"/>
    </row>
    <row r="37">
      <c r="A37" s="35" t="s">
        <v>66</v>
      </c>
      <c r="B37" s="42"/>
      <c r="C37" s="43"/>
      <c r="D37" s="43"/>
      <c r="E37" s="45" t="s">
        <v>444</v>
      </c>
      <c r="F37" s="43"/>
      <c r="G37" s="43"/>
      <c r="H37" s="43"/>
      <c r="I37" s="43"/>
      <c r="J37" s="44"/>
    </row>
    <row r="38" ht="90">
      <c r="A38" s="35" t="s">
        <v>50</v>
      </c>
      <c r="B38" s="42"/>
      <c r="C38" s="43"/>
      <c r="D38" s="43"/>
      <c r="E38" s="37" t="s">
        <v>287</v>
      </c>
      <c r="F38" s="43"/>
      <c r="G38" s="43"/>
      <c r="H38" s="43"/>
      <c r="I38" s="43"/>
      <c r="J38" s="44"/>
    </row>
    <row r="39">
      <c r="A39" s="35" t="s">
        <v>42</v>
      </c>
      <c r="B39" s="35">
        <v>8</v>
      </c>
      <c r="C39" s="36" t="s">
        <v>318</v>
      </c>
      <c r="D39" s="35" t="s">
        <v>44</v>
      </c>
      <c r="E39" s="37" t="s">
        <v>319</v>
      </c>
      <c r="F39" s="38" t="s">
        <v>110</v>
      </c>
      <c r="G39" s="39">
        <v>91.760000000000005</v>
      </c>
      <c r="H39" s="40">
        <v>0</v>
      </c>
      <c r="I39" s="40">
        <f>ROUND(G39*H39,P4)</f>
        <v>0</v>
      </c>
      <c r="J39" s="38" t="s">
        <v>47</v>
      </c>
      <c r="O39" s="41">
        <f>I39*0.21</f>
        <v>0</v>
      </c>
      <c r="P39">
        <v>3</v>
      </c>
    </row>
    <row r="40">
      <c r="A40" s="35" t="s">
        <v>48</v>
      </c>
      <c r="B40" s="42"/>
      <c r="C40" s="43"/>
      <c r="D40" s="43"/>
      <c r="E40" s="49" t="s">
        <v>44</v>
      </c>
      <c r="F40" s="43"/>
      <c r="G40" s="43"/>
      <c r="H40" s="43"/>
      <c r="I40" s="43"/>
      <c r="J40" s="44"/>
    </row>
    <row r="41" ht="30">
      <c r="A41" s="35" t="s">
        <v>66</v>
      </c>
      <c r="B41" s="42"/>
      <c r="C41" s="43"/>
      <c r="D41" s="43"/>
      <c r="E41" s="45" t="s">
        <v>445</v>
      </c>
      <c r="F41" s="43"/>
      <c r="G41" s="43"/>
      <c r="H41" s="43"/>
      <c r="I41" s="43"/>
      <c r="J41" s="44"/>
    </row>
    <row r="42" ht="225">
      <c r="A42" s="35" t="s">
        <v>50</v>
      </c>
      <c r="B42" s="42"/>
      <c r="C42" s="43"/>
      <c r="D42" s="43"/>
      <c r="E42" s="37" t="s">
        <v>317</v>
      </c>
      <c r="F42" s="43"/>
      <c r="G42" s="43"/>
      <c r="H42" s="43"/>
      <c r="I42" s="43"/>
      <c r="J42" s="44"/>
    </row>
    <row r="43">
      <c r="A43" s="35" t="s">
        <v>42</v>
      </c>
      <c r="B43" s="35">
        <v>9</v>
      </c>
      <c r="C43" s="36" t="s">
        <v>322</v>
      </c>
      <c r="D43" s="35" t="s">
        <v>44</v>
      </c>
      <c r="E43" s="37" t="s">
        <v>323</v>
      </c>
      <c r="F43" s="38" t="s">
        <v>110</v>
      </c>
      <c r="G43" s="39">
        <v>22.218</v>
      </c>
      <c r="H43" s="40">
        <v>0</v>
      </c>
      <c r="I43" s="40">
        <f>ROUND(G43*H43,P4)</f>
        <v>0</v>
      </c>
      <c r="J43" s="38" t="s">
        <v>47</v>
      </c>
      <c r="O43" s="41">
        <f>I43*0.21</f>
        <v>0</v>
      </c>
      <c r="P43">
        <v>3</v>
      </c>
    </row>
    <row r="44">
      <c r="A44" s="35" t="s">
        <v>48</v>
      </c>
      <c r="B44" s="42"/>
      <c r="C44" s="43"/>
      <c r="D44" s="43"/>
      <c r="E44" s="49" t="s">
        <v>44</v>
      </c>
      <c r="F44" s="43"/>
      <c r="G44" s="43"/>
      <c r="H44" s="43"/>
      <c r="I44" s="43"/>
      <c r="J44" s="44"/>
    </row>
    <row r="45" ht="30">
      <c r="A45" s="35" t="s">
        <v>66</v>
      </c>
      <c r="B45" s="42"/>
      <c r="C45" s="43"/>
      <c r="D45" s="43"/>
      <c r="E45" s="45" t="s">
        <v>446</v>
      </c>
      <c r="F45" s="43"/>
      <c r="G45" s="43"/>
      <c r="H45" s="43"/>
      <c r="I45" s="43"/>
      <c r="J45" s="44"/>
    </row>
    <row r="46" ht="225">
      <c r="A46" s="35" t="s">
        <v>50</v>
      </c>
      <c r="B46" s="42"/>
      <c r="C46" s="43"/>
      <c r="D46" s="43"/>
      <c r="E46" s="37" t="s">
        <v>317</v>
      </c>
      <c r="F46" s="43"/>
      <c r="G46" s="43"/>
      <c r="H46" s="43"/>
      <c r="I46" s="43"/>
      <c r="J46" s="44"/>
    </row>
    <row r="47">
      <c r="A47" s="35" t="s">
        <v>42</v>
      </c>
      <c r="B47" s="35">
        <v>10</v>
      </c>
      <c r="C47" s="36" t="s">
        <v>447</v>
      </c>
      <c r="D47" s="35" t="s">
        <v>44</v>
      </c>
      <c r="E47" s="37" t="s">
        <v>448</v>
      </c>
      <c r="F47" s="38" t="s">
        <v>110</v>
      </c>
      <c r="G47" s="39">
        <v>10.4</v>
      </c>
      <c r="H47" s="40">
        <v>0</v>
      </c>
      <c r="I47" s="40">
        <f>ROUND(G47*H47,P4)</f>
        <v>0</v>
      </c>
      <c r="J47" s="38" t="s">
        <v>47</v>
      </c>
      <c r="O47" s="41">
        <f>I47*0.21</f>
        <v>0</v>
      </c>
      <c r="P47">
        <v>3</v>
      </c>
    </row>
    <row r="48">
      <c r="A48" s="35" t="s">
        <v>48</v>
      </c>
      <c r="B48" s="42"/>
      <c r="C48" s="43"/>
      <c r="D48" s="43"/>
      <c r="E48" s="49" t="s">
        <v>44</v>
      </c>
      <c r="F48" s="43"/>
      <c r="G48" s="43"/>
      <c r="H48" s="43"/>
      <c r="I48" s="43"/>
      <c r="J48" s="44"/>
    </row>
    <row r="49">
      <c r="A49" s="35" t="s">
        <v>66</v>
      </c>
      <c r="B49" s="42"/>
      <c r="C49" s="43"/>
      <c r="D49" s="43"/>
      <c r="E49" s="45" t="s">
        <v>449</v>
      </c>
      <c r="F49" s="43"/>
      <c r="G49" s="43"/>
      <c r="H49" s="43"/>
      <c r="I49" s="43"/>
      <c r="J49" s="44"/>
    </row>
    <row r="50" ht="225">
      <c r="A50" s="35" t="s">
        <v>50</v>
      </c>
      <c r="B50" s="42"/>
      <c r="C50" s="43"/>
      <c r="D50" s="43"/>
      <c r="E50" s="37" t="s">
        <v>317</v>
      </c>
      <c r="F50" s="43"/>
      <c r="G50" s="43"/>
      <c r="H50" s="43"/>
      <c r="I50" s="43"/>
      <c r="J50" s="44"/>
    </row>
    <row r="51" ht="30">
      <c r="A51" s="35" t="s">
        <v>42</v>
      </c>
      <c r="B51" s="35">
        <v>11</v>
      </c>
      <c r="C51" s="36" t="s">
        <v>450</v>
      </c>
      <c r="D51" s="35" t="s">
        <v>44</v>
      </c>
      <c r="E51" s="37" t="s">
        <v>451</v>
      </c>
      <c r="F51" s="38" t="s">
        <v>110</v>
      </c>
      <c r="G51" s="39">
        <v>10</v>
      </c>
      <c r="H51" s="40">
        <v>0</v>
      </c>
      <c r="I51" s="40">
        <f>ROUND(G51*H51,P4)</f>
        <v>0</v>
      </c>
      <c r="J51" s="38" t="s">
        <v>47</v>
      </c>
      <c r="O51" s="41">
        <f>I51*0.21</f>
        <v>0</v>
      </c>
      <c r="P51">
        <v>3</v>
      </c>
    </row>
    <row r="52">
      <c r="A52" s="35" t="s">
        <v>48</v>
      </c>
      <c r="B52" s="42"/>
      <c r="C52" s="43"/>
      <c r="D52" s="43"/>
      <c r="E52" s="49" t="s">
        <v>44</v>
      </c>
      <c r="F52" s="43"/>
      <c r="G52" s="43"/>
      <c r="H52" s="43"/>
      <c r="I52" s="43"/>
      <c r="J52" s="44"/>
    </row>
    <row r="53">
      <c r="A53" s="35" t="s">
        <v>66</v>
      </c>
      <c r="B53" s="42"/>
      <c r="C53" s="43"/>
      <c r="D53" s="43"/>
      <c r="E53" s="45" t="s">
        <v>389</v>
      </c>
      <c r="F53" s="43"/>
      <c r="G53" s="43"/>
      <c r="H53" s="43"/>
      <c r="I53" s="43"/>
      <c r="J53" s="44"/>
    </row>
    <row r="54" ht="225">
      <c r="A54" s="35" t="s">
        <v>50</v>
      </c>
      <c r="B54" s="42"/>
      <c r="C54" s="43"/>
      <c r="D54" s="43"/>
      <c r="E54" s="37" t="s">
        <v>317</v>
      </c>
      <c r="F54" s="43"/>
      <c r="G54" s="43"/>
      <c r="H54" s="43"/>
      <c r="I54" s="43"/>
      <c r="J54" s="44"/>
    </row>
    <row r="55" ht="30">
      <c r="A55" s="35" t="s">
        <v>42</v>
      </c>
      <c r="B55" s="35">
        <v>12</v>
      </c>
      <c r="C55" s="36" t="s">
        <v>452</v>
      </c>
      <c r="D55" s="35" t="s">
        <v>44</v>
      </c>
      <c r="E55" s="37" t="s">
        <v>453</v>
      </c>
      <c r="F55" s="38" t="s">
        <v>110</v>
      </c>
      <c r="G55" s="39">
        <v>13</v>
      </c>
      <c r="H55" s="40">
        <v>0</v>
      </c>
      <c r="I55" s="40">
        <f>ROUND(G55*H55,P4)</f>
        <v>0</v>
      </c>
      <c r="J55" s="38" t="s">
        <v>47</v>
      </c>
      <c r="O55" s="41">
        <f>I55*0.21</f>
        <v>0</v>
      </c>
      <c r="P55">
        <v>3</v>
      </c>
    </row>
    <row r="56">
      <c r="A56" s="35" t="s">
        <v>48</v>
      </c>
      <c r="B56" s="42"/>
      <c r="C56" s="43"/>
      <c r="D56" s="43"/>
      <c r="E56" s="49" t="s">
        <v>44</v>
      </c>
      <c r="F56" s="43"/>
      <c r="G56" s="43"/>
      <c r="H56" s="43"/>
      <c r="I56" s="43"/>
      <c r="J56" s="44"/>
    </row>
    <row r="57">
      <c r="A57" s="35" t="s">
        <v>66</v>
      </c>
      <c r="B57" s="42"/>
      <c r="C57" s="43"/>
      <c r="D57" s="43"/>
      <c r="E57" s="45" t="s">
        <v>454</v>
      </c>
      <c r="F57" s="43"/>
      <c r="G57" s="43"/>
      <c r="H57" s="43"/>
      <c r="I57" s="43"/>
      <c r="J57" s="44"/>
    </row>
    <row r="58" ht="225">
      <c r="A58" s="35" t="s">
        <v>50</v>
      </c>
      <c r="B58" s="42"/>
      <c r="C58" s="43"/>
      <c r="D58" s="43"/>
      <c r="E58" s="37" t="s">
        <v>317</v>
      </c>
      <c r="F58" s="43"/>
      <c r="G58" s="43"/>
      <c r="H58" s="43"/>
      <c r="I58" s="43"/>
      <c r="J58" s="44"/>
    </row>
    <row r="59">
      <c r="A59" s="29" t="s">
        <v>39</v>
      </c>
      <c r="B59" s="30"/>
      <c r="C59" s="31" t="s">
        <v>142</v>
      </c>
      <c r="D59" s="32"/>
      <c r="E59" s="29" t="s">
        <v>143</v>
      </c>
      <c r="F59" s="32"/>
      <c r="G59" s="32"/>
      <c r="H59" s="32"/>
      <c r="I59" s="33">
        <f>SUMIFS(I60:I71,A60:A71,"P")</f>
        <v>0</v>
      </c>
      <c r="J59" s="34"/>
    </row>
    <row r="60">
      <c r="A60" s="35" t="s">
        <v>42</v>
      </c>
      <c r="B60" s="35">
        <v>13</v>
      </c>
      <c r="C60" s="36" t="s">
        <v>455</v>
      </c>
      <c r="D60" s="35" t="s">
        <v>44</v>
      </c>
      <c r="E60" s="37" t="s">
        <v>456</v>
      </c>
      <c r="F60" s="38" t="s">
        <v>146</v>
      </c>
      <c r="G60" s="39">
        <v>5</v>
      </c>
      <c r="H60" s="40">
        <v>0</v>
      </c>
      <c r="I60" s="40">
        <f>ROUND(G60*H60,P4)</f>
        <v>0</v>
      </c>
      <c r="J60" s="38" t="s">
        <v>47</v>
      </c>
      <c r="O60" s="41">
        <f>I60*0.21</f>
        <v>0</v>
      </c>
      <c r="P60">
        <v>3</v>
      </c>
    </row>
    <row r="61">
      <c r="A61" s="35" t="s">
        <v>48</v>
      </c>
      <c r="B61" s="42"/>
      <c r="C61" s="43"/>
      <c r="D61" s="43"/>
      <c r="E61" s="37" t="s">
        <v>457</v>
      </c>
      <c r="F61" s="43"/>
      <c r="G61" s="43"/>
      <c r="H61" s="43"/>
      <c r="I61" s="43"/>
      <c r="J61" s="44"/>
    </row>
    <row r="62">
      <c r="A62" s="35" t="s">
        <v>66</v>
      </c>
      <c r="B62" s="42"/>
      <c r="C62" s="43"/>
      <c r="D62" s="43"/>
      <c r="E62" s="45" t="s">
        <v>458</v>
      </c>
      <c r="F62" s="43"/>
      <c r="G62" s="43"/>
      <c r="H62" s="43"/>
      <c r="I62" s="43"/>
      <c r="J62" s="44"/>
    </row>
    <row r="63" ht="75">
      <c r="A63" s="35" t="s">
        <v>50</v>
      </c>
      <c r="B63" s="42"/>
      <c r="C63" s="43"/>
      <c r="D63" s="43"/>
      <c r="E63" s="37" t="s">
        <v>459</v>
      </c>
      <c r="F63" s="43"/>
      <c r="G63" s="43"/>
      <c r="H63" s="43"/>
      <c r="I63" s="43"/>
      <c r="J63" s="44"/>
    </row>
    <row r="64">
      <c r="A64" s="35" t="s">
        <v>42</v>
      </c>
      <c r="B64" s="35">
        <v>14</v>
      </c>
      <c r="C64" s="36" t="s">
        <v>460</v>
      </c>
      <c r="D64" s="35" t="s">
        <v>44</v>
      </c>
      <c r="E64" s="37" t="s">
        <v>461</v>
      </c>
      <c r="F64" s="38" t="s">
        <v>146</v>
      </c>
      <c r="G64" s="39">
        <v>19.800000000000001</v>
      </c>
      <c r="H64" s="40">
        <v>0</v>
      </c>
      <c r="I64" s="40">
        <f>ROUND(G64*H64,P4)</f>
        <v>0</v>
      </c>
      <c r="J64" s="38" t="s">
        <v>47</v>
      </c>
      <c r="O64" s="41">
        <f>I64*0.21</f>
        <v>0</v>
      </c>
      <c r="P64">
        <v>3</v>
      </c>
    </row>
    <row r="65">
      <c r="A65" s="35" t="s">
        <v>48</v>
      </c>
      <c r="B65" s="42"/>
      <c r="C65" s="43"/>
      <c r="D65" s="43"/>
      <c r="E65" s="49" t="s">
        <v>44</v>
      </c>
      <c r="F65" s="43"/>
      <c r="G65" s="43"/>
      <c r="H65" s="43"/>
      <c r="I65" s="43"/>
      <c r="J65" s="44"/>
    </row>
    <row r="66" ht="45">
      <c r="A66" s="35" t="s">
        <v>66</v>
      </c>
      <c r="B66" s="42"/>
      <c r="C66" s="43"/>
      <c r="D66" s="43"/>
      <c r="E66" s="45" t="s">
        <v>462</v>
      </c>
      <c r="F66" s="43"/>
      <c r="G66" s="43"/>
      <c r="H66" s="43"/>
      <c r="I66" s="43"/>
      <c r="J66" s="44"/>
    </row>
    <row r="67" ht="90">
      <c r="A67" s="35" t="s">
        <v>50</v>
      </c>
      <c r="B67" s="42"/>
      <c r="C67" s="43"/>
      <c r="D67" s="43"/>
      <c r="E67" s="37" t="s">
        <v>400</v>
      </c>
      <c r="F67" s="43"/>
      <c r="G67" s="43"/>
      <c r="H67" s="43"/>
      <c r="I67" s="43"/>
      <c r="J67" s="44"/>
    </row>
    <row r="68">
      <c r="A68" s="35" t="s">
        <v>42</v>
      </c>
      <c r="B68" s="35">
        <v>15</v>
      </c>
      <c r="C68" s="36" t="s">
        <v>407</v>
      </c>
      <c r="D68" s="35" t="s">
        <v>44</v>
      </c>
      <c r="E68" s="37" t="s">
        <v>408</v>
      </c>
      <c r="F68" s="38" t="s">
        <v>146</v>
      </c>
      <c r="G68" s="39">
        <v>74</v>
      </c>
      <c r="H68" s="40">
        <v>0</v>
      </c>
      <c r="I68" s="40">
        <f>ROUND(G68*H68,P4)</f>
        <v>0</v>
      </c>
      <c r="J68" s="38" t="s">
        <v>47</v>
      </c>
      <c r="O68" s="41">
        <f>I68*0.21</f>
        <v>0</v>
      </c>
      <c r="P68">
        <v>3</v>
      </c>
    </row>
    <row r="69" ht="30">
      <c r="A69" s="35" t="s">
        <v>48</v>
      </c>
      <c r="B69" s="42"/>
      <c r="C69" s="43"/>
      <c r="D69" s="43"/>
      <c r="E69" s="37" t="s">
        <v>463</v>
      </c>
      <c r="F69" s="43"/>
      <c r="G69" s="43"/>
      <c r="H69" s="43"/>
      <c r="I69" s="43"/>
      <c r="J69" s="44"/>
    </row>
    <row r="70" ht="30">
      <c r="A70" s="35" t="s">
        <v>66</v>
      </c>
      <c r="B70" s="42"/>
      <c r="C70" s="43"/>
      <c r="D70" s="43"/>
      <c r="E70" s="45" t="s">
        <v>464</v>
      </c>
      <c r="F70" s="43"/>
      <c r="G70" s="43"/>
      <c r="H70" s="43"/>
      <c r="I70" s="43"/>
      <c r="J70" s="44"/>
    </row>
    <row r="71" ht="75">
      <c r="A71" s="35" t="s">
        <v>50</v>
      </c>
      <c r="B71" s="46"/>
      <c r="C71" s="47"/>
      <c r="D71" s="47"/>
      <c r="E71" s="37" t="s">
        <v>411</v>
      </c>
      <c r="F71" s="47"/>
      <c r="G71" s="47"/>
      <c r="H71" s="47"/>
      <c r="I71" s="47"/>
      <c r="J71" s="48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21</v>
      </c>
      <c r="F2" s="15"/>
      <c r="G2" s="15"/>
      <c r="H2" s="15"/>
      <c r="I2" s="15"/>
      <c r="J2" s="17"/>
    </row>
    <row r="3">
      <c r="A3" s="3" t="s">
        <v>22</v>
      </c>
      <c r="B3" s="18" t="s">
        <v>23</v>
      </c>
      <c r="C3" s="19" t="s">
        <v>24</v>
      </c>
      <c r="D3" s="20"/>
      <c r="E3" s="21" t="s">
        <v>25</v>
      </c>
      <c r="F3" s="15"/>
      <c r="G3" s="15"/>
      <c r="H3" s="22" t="s">
        <v>19</v>
      </c>
      <c r="I3" s="23">
        <f>SUMIFS(I8:I12,A8:A12,"SD")</f>
        <v>0</v>
      </c>
      <c r="J3" s="17"/>
      <c r="O3">
        <v>0</v>
      </c>
      <c r="P3">
        <v>2</v>
      </c>
    </row>
    <row r="4">
      <c r="A4" s="3" t="s">
        <v>26</v>
      </c>
      <c r="B4" s="18" t="s">
        <v>27</v>
      </c>
      <c r="C4" s="19" t="s">
        <v>19</v>
      </c>
      <c r="D4" s="20"/>
      <c r="E4" s="21" t="s">
        <v>20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28</v>
      </c>
      <c r="B5" s="25" t="s">
        <v>29</v>
      </c>
      <c r="C5" s="7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/>
      <c r="J5" s="26" t="s">
        <v>36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37</v>
      </c>
      <c r="I6" s="7" t="s">
        <v>38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39</v>
      </c>
      <c r="B8" s="30"/>
      <c r="C8" s="31" t="s">
        <v>40</v>
      </c>
      <c r="D8" s="32"/>
      <c r="E8" s="29" t="s">
        <v>41</v>
      </c>
      <c r="F8" s="32"/>
      <c r="G8" s="32"/>
      <c r="H8" s="32"/>
      <c r="I8" s="33">
        <f>SUMIFS(I9:I12,A9:A12,"P")</f>
        <v>0</v>
      </c>
      <c r="J8" s="34"/>
    </row>
    <row r="9">
      <c r="A9" s="35" t="s">
        <v>42</v>
      </c>
      <c r="B9" s="35">
        <v>1</v>
      </c>
      <c r="C9" s="36" t="s">
        <v>98</v>
      </c>
      <c r="D9" s="35" t="s">
        <v>44</v>
      </c>
      <c r="E9" s="37" t="s">
        <v>99</v>
      </c>
      <c r="F9" s="38" t="s">
        <v>46</v>
      </c>
      <c r="G9" s="39">
        <v>1</v>
      </c>
      <c r="H9" s="40">
        <v>0</v>
      </c>
      <c r="I9" s="40">
        <f>ROUND(G9*H9,P4)</f>
        <v>0</v>
      </c>
      <c r="J9" s="38" t="s">
        <v>47</v>
      </c>
      <c r="O9" s="41">
        <f>I9*0.21</f>
        <v>0</v>
      </c>
      <c r="P9">
        <v>3</v>
      </c>
    </row>
    <row r="10" ht="195">
      <c r="A10" s="35" t="s">
        <v>48</v>
      </c>
      <c r="B10" s="42"/>
      <c r="C10" s="43"/>
      <c r="D10" s="43"/>
      <c r="E10" s="37" t="s">
        <v>465</v>
      </c>
      <c r="F10" s="43"/>
      <c r="G10" s="43"/>
      <c r="H10" s="43"/>
      <c r="I10" s="43"/>
      <c r="J10" s="44"/>
    </row>
    <row r="11">
      <c r="A11" s="35" t="s">
        <v>66</v>
      </c>
      <c r="B11" s="42"/>
      <c r="C11" s="43"/>
      <c r="D11" s="43"/>
      <c r="E11" s="45" t="s">
        <v>67</v>
      </c>
      <c r="F11" s="43"/>
      <c r="G11" s="43"/>
      <c r="H11" s="43"/>
      <c r="I11" s="43"/>
      <c r="J11" s="44"/>
    </row>
    <row r="12" ht="30">
      <c r="A12" s="35" t="s">
        <v>50</v>
      </c>
      <c r="B12" s="46"/>
      <c r="C12" s="47"/>
      <c r="D12" s="47"/>
      <c r="E12" s="37" t="s">
        <v>466</v>
      </c>
      <c r="F12" s="47"/>
      <c r="G12" s="47"/>
      <c r="H12" s="47"/>
      <c r="I12" s="47"/>
      <c r="J12" s="48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Miroslav Vetrovsky</dc:creator>
  <cp:lastModifiedBy>Miroslav Vetrovsky</cp:lastModifiedBy>
  <dcterms:created xsi:type="dcterms:W3CDTF">2025-10-01T08:07:42Z</dcterms:created>
  <dcterms:modified xsi:type="dcterms:W3CDTF">2025-10-01T08:07:43Z</dcterms:modified>
</cp:coreProperties>
</file>