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OPATŘENÍ PRO ÚSPORU E..." sheetId="2" r:id="rId2"/>
    <sheet name="2 - ELEKTROINSTALACE" sheetId="3" r:id="rId3"/>
    <sheet name="3 - PŘESUN UMYVADLA A VÝM..." sheetId="4" r:id="rId4"/>
    <sheet name="4 - VRN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'1 - OPATŘENÍ PRO ÚSPORU E...'!$C$140:$K$1396</definedName>
    <definedName name="_xlnm.Print_Area" localSheetId="1">'1 - OPATŘENÍ PRO ÚSPORU E...'!$C$4:$J$76,'1 - OPATŘENÍ PRO ÚSPORU E...'!$C$82:$J$122,'1 - OPATŘENÍ PRO ÚSPORU E...'!$C$128:$J$1396</definedName>
    <definedName name="_xlnm.Print_Titles" localSheetId="1">'1 - OPATŘENÍ PRO ÚSPORU E...'!$140:$140</definedName>
    <definedName name="_xlnm._FilterDatabase" localSheetId="2" hidden="1">'2 - ELEKTROINSTALACE'!$C$115:$K$223</definedName>
    <definedName name="_xlnm.Print_Area" localSheetId="2">'2 - ELEKTROINSTALACE'!$C$4:$J$76,'2 - ELEKTROINSTALACE'!$C$82:$J$97,'2 - ELEKTROINSTALACE'!$C$103:$J$223</definedName>
    <definedName name="_xlnm.Print_Titles" localSheetId="2">'2 - ELEKTROINSTALACE'!$115:$115</definedName>
    <definedName name="_xlnm._FilterDatabase" localSheetId="3" hidden="1">'3 - PŘESUN UMYVADLA A VÝM...'!$C$128:$K$194</definedName>
    <definedName name="_xlnm.Print_Area" localSheetId="3">'3 - PŘESUN UMYVADLA A VÝM...'!$C$4:$J$76,'3 - PŘESUN UMYVADLA A VÝM...'!$C$82:$J$110,'3 - PŘESUN UMYVADLA A VÝM...'!$C$116:$J$194</definedName>
    <definedName name="_xlnm.Print_Titles" localSheetId="3">'3 - PŘESUN UMYVADLA A VÝM...'!$128:$128</definedName>
    <definedName name="_xlnm._FilterDatabase" localSheetId="4" hidden="1">'4 - VRN'!$C$122:$K$145</definedName>
    <definedName name="_xlnm.Print_Area" localSheetId="4">'4 - VRN'!$C$4:$J$76,'4 - VRN'!$C$82:$J$104,'4 - VRN'!$C$110:$J$145</definedName>
    <definedName name="_xlnm.Print_Titles" localSheetId="4">'4 - VRN'!$122:$122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T133"/>
  <c r="R134"/>
  <c r="R133"/>
  <c r="P134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T125"/>
  <c r="R126"/>
  <c r="R125"/>
  <c r="P126"/>
  <c r="P125"/>
  <c r="J119"/>
  <c r="F117"/>
  <c r="E115"/>
  <c r="J91"/>
  <c r="F89"/>
  <c r="E87"/>
  <c r="J24"/>
  <c r="E24"/>
  <c r="J120"/>
  <c r="J23"/>
  <c r="J18"/>
  <c r="E18"/>
  <c r="F120"/>
  <c r="J17"/>
  <c r="J15"/>
  <c r="E15"/>
  <c r="F91"/>
  <c r="J14"/>
  <c r="J12"/>
  <c r="J117"/>
  <c r="E7"/>
  <c r="E113"/>
  <c i="4" r="J37"/>
  <c r="J36"/>
  <c i="1" r="AY97"/>
  <c i="4" r="J35"/>
  <c i="1" r="AX97"/>
  <c i="4"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1"/>
  <c r="BH141"/>
  <c r="BG141"/>
  <c r="BF141"/>
  <c r="T141"/>
  <c r="T140"/>
  <c r="T139"/>
  <c r="R141"/>
  <c r="R140"/>
  <c r="R139"/>
  <c r="P141"/>
  <c r="P140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T131"/>
  <c r="R132"/>
  <c r="R131"/>
  <c r="P132"/>
  <c r="P131"/>
  <c r="J125"/>
  <c r="F123"/>
  <c r="E121"/>
  <c r="J91"/>
  <c r="F89"/>
  <c r="E87"/>
  <c r="J24"/>
  <c r="E24"/>
  <c r="J126"/>
  <c r="J23"/>
  <c r="J18"/>
  <c r="E18"/>
  <c r="F126"/>
  <c r="J17"/>
  <c r="J15"/>
  <c r="E15"/>
  <c r="F125"/>
  <c r="J14"/>
  <c r="J12"/>
  <c r="J89"/>
  <c r="E7"/>
  <c r="E119"/>
  <c i="3" r="J37"/>
  <c r="J36"/>
  <c i="1" r="AY96"/>
  <c i="3" r="J35"/>
  <c i="1" r="AX96"/>
  <c i="3"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113"/>
  <c r="J23"/>
  <c r="J21"/>
  <c r="E21"/>
  <c r="J91"/>
  <c r="J20"/>
  <c r="J18"/>
  <c r="E18"/>
  <c r="F92"/>
  <c r="J17"/>
  <c r="J15"/>
  <c r="E15"/>
  <c r="F112"/>
  <c r="J14"/>
  <c r="J12"/>
  <c r="J110"/>
  <c r="E7"/>
  <c r="E106"/>
  <c i="2" r="J37"/>
  <c r="J36"/>
  <c i="1" r="AY95"/>
  <c i="2" r="J35"/>
  <c i="1" r="AX95"/>
  <c i="2" r="BI1373"/>
  <c r="BH1373"/>
  <c r="BG1373"/>
  <c r="BF1373"/>
  <c r="T1373"/>
  <c r="R1373"/>
  <c r="P1373"/>
  <c r="BI1349"/>
  <c r="BH1349"/>
  <c r="BG1349"/>
  <c r="BF1349"/>
  <c r="T1349"/>
  <c r="R1349"/>
  <c r="P1349"/>
  <c r="BI1325"/>
  <c r="BH1325"/>
  <c r="BG1325"/>
  <c r="BF1325"/>
  <c r="T1325"/>
  <c r="R1325"/>
  <c r="P1325"/>
  <c r="BI1301"/>
  <c r="BH1301"/>
  <c r="BG1301"/>
  <c r="BF1301"/>
  <c r="T1301"/>
  <c r="R1301"/>
  <c r="P1301"/>
  <c r="BI1277"/>
  <c r="BH1277"/>
  <c r="BG1277"/>
  <c r="BF1277"/>
  <c r="T1277"/>
  <c r="R1277"/>
  <c r="P1277"/>
  <c r="BI1253"/>
  <c r="BH1253"/>
  <c r="BG1253"/>
  <c r="BF1253"/>
  <c r="T1253"/>
  <c r="R1253"/>
  <c r="P1253"/>
  <c r="BI1229"/>
  <c r="BH1229"/>
  <c r="BG1229"/>
  <c r="BF1229"/>
  <c r="T1229"/>
  <c r="R1229"/>
  <c r="P1229"/>
  <c r="BI1225"/>
  <c r="BH1225"/>
  <c r="BG1225"/>
  <c r="BF1225"/>
  <c r="T1225"/>
  <c r="R1225"/>
  <c r="P1225"/>
  <c r="BI1223"/>
  <c r="BH1223"/>
  <c r="BG1223"/>
  <c r="BF1223"/>
  <c r="T1223"/>
  <c r="R1223"/>
  <c r="P1223"/>
  <c r="BI1220"/>
  <c r="BH1220"/>
  <c r="BG1220"/>
  <c r="BF1220"/>
  <c r="T1220"/>
  <c r="R1220"/>
  <c r="P1220"/>
  <c r="BI1219"/>
  <c r="BH1219"/>
  <c r="BG1219"/>
  <c r="BF1219"/>
  <c r="T1219"/>
  <c r="R1219"/>
  <c r="P1219"/>
  <c r="BI1218"/>
  <c r="BH1218"/>
  <c r="BG1218"/>
  <c r="BF1218"/>
  <c r="T1218"/>
  <c r="R1218"/>
  <c r="P1218"/>
  <c r="BI1217"/>
  <c r="BH1217"/>
  <c r="BG1217"/>
  <c r="BF1217"/>
  <c r="T1217"/>
  <c r="R1217"/>
  <c r="P1217"/>
  <c r="BI1216"/>
  <c r="BH1216"/>
  <c r="BG1216"/>
  <c r="BF1216"/>
  <c r="T1216"/>
  <c r="R1216"/>
  <c r="P1216"/>
  <c r="BI1215"/>
  <c r="BH1215"/>
  <c r="BG1215"/>
  <c r="BF1215"/>
  <c r="T1215"/>
  <c r="R1215"/>
  <c r="P1215"/>
  <c r="BI1213"/>
  <c r="BH1213"/>
  <c r="BG1213"/>
  <c r="BF1213"/>
  <c r="T1213"/>
  <c r="R1213"/>
  <c r="P1213"/>
  <c r="BI1210"/>
  <c r="BH1210"/>
  <c r="BG1210"/>
  <c r="BF1210"/>
  <c r="T1210"/>
  <c r="R1210"/>
  <c r="P1210"/>
  <c r="BI1208"/>
  <c r="BH1208"/>
  <c r="BG1208"/>
  <c r="BF1208"/>
  <c r="T1208"/>
  <c r="R1208"/>
  <c r="P1208"/>
  <c r="BI1205"/>
  <c r="BH1205"/>
  <c r="BG1205"/>
  <c r="BF1205"/>
  <c r="T1205"/>
  <c r="R1205"/>
  <c r="P1205"/>
  <c r="BI1203"/>
  <c r="BH1203"/>
  <c r="BG1203"/>
  <c r="BF1203"/>
  <c r="T1203"/>
  <c r="R1203"/>
  <c r="P1203"/>
  <c r="BI1201"/>
  <c r="BH1201"/>
  <c r="BG1201"/>
  <c r="BF1201"/>
  <c r="T1201"/>
  <c r="R1201"/>
  <c r="P1201"/>
  <c r="BI1199"/>
  <c r="BH1199"/>
  <c r="BG1199"/>
  <c r="BF1199"/>
  <c r="T1199"/>
  <c r="R1199"/>
  <c r="P1199"/>
  <c r="BI1197"/>
  <c r="BH1197"/>
  <c r="BG1197"/>
  <c r="BF1197"/>
  <c r="T1197"/>
  <c r="R1197"/>
  <c r="P1197"/>
  <c r="BI1195"/>
  <c r="BH1195"/>
  <c r="BG1195"/>
  <c r="BF1195"/>
  <c r="T1195"/>
  <c r="R1195"/>
  <c r="P1195"/>
  <c r="BI1193"/>
  <c r="BH1193"/>
  <c r="BG1193"/>
  <c r="BF1193"/>
  <c r="T1193"/>
  <c r="R1193"/>
  <c r="P1193"/>
  <c r="BI1191"/>
  <c r="BH1191"/>
  <c r="BG1191"/>
  <c r="BF1191"/>
  <c r="T1191"/>
  <c r="R1191"/>
  <c r="P1191"/>
  <c r="BI1189"/>
  <c r="BH1189"/>
  <c r="BG1189"/>
  <c r="BF1189"/>
  <c r="T1189"/>
  <c r="R1189"/>
  <c r="P1189"/>
  <c r="BI1183"/>
  <c r="BH1183"/>
  <c r="BG1183"/>
  <c r="BF1183"/>
  <c r="T1183"/>
  <c r="R1183"/>
  <c r="P1183"/>
  <c r="BI1181"/>
  <c r="BH1181"/>
  <c r="BG1181"/>
  <c r="BF1181"/>
  <c r="T1181"/>
  <c r="R1181"/>
  <c r="P1181"/>
  <c r="BI1179"/>
  <c r="BH1179"/>
  <c r="BG1179"/>
  <c r="BF1179"/>
  <c r="T1179"/>
  <c r="R1179"/>
  <c r="P1179"/>
  <c r="BI1177"/>
  <c r="BH1177"/>
  <c r="BG1177"/>
  <c r="BF1177"/>
  <c r="T1177"/>
  <c r="R1177"/>
  <c r="P1177"/>
  <c r="BI1176"/>
  <c r="BH1176"/>
  <c r="BG1176"/>
  <c r="BF1176"/>
  <c r="T1176"/>
  <c r="R1176"/>
  <c r="P1176"/>
  <c r="BI1174"/>
  <c r="BH1174"/>
  <c r="BG1174"/>
  <c r="BF1174"/>
  <c r="T1174"/>
  <c r="R1174"/>
  <c r="P1174"/>
  <c r="BI1172"/>
  <c r="BH1172"/>
  <c r="BG1172"/>
  <c r="BF1172"/>
  <c r="T1172"/>
  <c r="R1172"/>
  <c r="P1172"/>
  <c r="BI1170"/>
  <c r="BH1170"/>
  <c r="BG1170"/>
  <c r="BF1170"/>
  <c r="T1170"/>
  <c r="R1170"/>
  <c r="P1170"/>
  <c r="BI1166"/>
  <c r="BH1166"/>
  <c r="BG1166"/>
  <c r="BF1166"/>
  <c r="T1166"/>
  <c r="R1166"/>
  <c r="P1166"/>
  <c r="BI1165"/>
  <c r="BH1165"/>
  <c r="BG1165"/>
  <c r="BF1165"/>
  <c r="T1165"/>
  <c r="R1165"/>
  <c r="P1165"/>
  <c r="BI1159"/>
  <c r="BH1159"/>
  <c r="BG1159"/>
  <c r="BF1159"/>
  <c r="T1159"/>
  <c r="R1159"/>
  <c r="P1159"/>
  <c r="BI1157"/>
  <c r="BH1157"/>
  <c r="BG1157"/>
  <c r="BF1157"/>
  <c r="T1157"/>
  <c r="R1157"/>
  <c r="P1157"/>
  <c r="BI1154"/>
  <c r="BH1154"/>
  <c r="BG1154"/>
  <c r="BF1154"/>
  <c r="T1154"/>
  <c r="R1154"/>
  <c r="P1154"/>
  <c r="BI1144"/>
  <c r="BH1144"/>
  <c r="BG1144"/>
  <c r="BF1144"/>
  <c r="T1144"/>
  <c r="R1144"/>
  <c r="P1144"/>
  <c r="BI1134"/>
  <c r="BH1134"/>
  <c r="BG1134"/>
  <c r="BF1134"/>
  <c r="T1134"/>
  <c r="R1134"/>
  <c r="P1134"/>
  <c r="BI1124"/>
  <c r="BH1124"/>
  <c r="BG1124"/>
  <c r="BF1124"/>
  <c r="T1124"/>
  <c r="R1124"/>
  <c r="P1124"/>
  <c r="BI1114"/>
  <c r="BH1114"/>
  <c r="BG1114"/>
  <c r="BF1114"/>
  <c r="T1114"/>
  <c r="R1114"/>
  <c r="P1114"/>
  <c r="BI1104"/>
  <c r="BH1104"/>
  <c r="BG1104"/>
  <c r="BF1104"/>
  <c r="T1104"/>
  <c r="R1104"/>
  <c r="P1104"/>
  <c r="BI1102"/>
  <c r="BH1102"/>
  <c r="BG1102"/>
  <c r="BF1102"/>
  <c r="T1102"/>
  <c r="R1102"/>
  <c r="P1102"/>
  <c r="BI1101"/>
  <c r="BH1101"/>
  <c r="BG1101"/>
  <c r="BF1101"/>
  <c r="T1101"/>
  <c r="R1101"/>
  <c r="P1101"/>
  <c r="BI1100"/>
  <c r="BH1100"/>
  <c r="BG1100"/>
  <c r="BF1100"/>
  <c r="T1100"/>
  <c r="R1100"/>
  <c r="P1100"/>
  <c r="BI1099"/>
  <c r="BH1099"/>
  <c r="BG1099"/>
  <c r="BF1099"/>
  <c r="T1099"/>
  <c r="R1099"/>
  <c r="P1099"/>
  <c r="BI1098"/>
  <c r="BH1098"/>
  <c r="BG1098"/>
  <c r="BF1098"/>
  <c r="T1098"/>
  <c r="R1098"/>
  <c r="P1098"/>
  <c r="BI1097"/>
  <c r="BH1097"/>
  <c r="BG1097"/>
  <c r="BF1097"/>
  <c r="T1097"/>
  <c r="R1097"/>
  <c r="P1097"/>
  <c r="BI1096"/>
  <c r="BH1096"/>
  <c r="BG1096"/>
  <c r="BF1096"/>
  <c r="T1096"/>
  <c r="R1096"/>
  <c r="P1096"/>
  <c r="BI1095"/>
  <c r="BH1095"/>
  <c r="BG1095"/>
  <c r="BF1095"/>
  <c r="T1095"/>
  <c r="R1095"/>
  <c r="P1095"/>
  <c r="BI1094"/>
  <c r="BH1094"/>
  <c r="BG1094"/>
  <c r="BF1094"/>
  <c r="T1094"/>
  <c r="R1094"/>
  <c r="P1094"/>
  <c r="BI1093"/>
  <c r="BH1093"/>
  <c r="BG1093"/>
  <c r="BF1093"/>
  <c r="T1093"/>
  <c r="R1093"/>
  <c r="P1093"/>
  <c r="BI1091"/>
  <c r="BH1091"/>
  <c r="BG1091"/>
  <c r="BF1091"/>
  <c r="T1091"/>
  <c r="R1091"/>
  <c r="P1091"/>
  <c r="BI1089"/>
  <c r="BH1089"/>
  <c r="BG1089"/>
  <c r="BF1089"/>
  <c r="T1089"/>
  <c r="R1089"/>
  <c r="P1089"/>
  <c r="BI1087"/>
  <c r="BH1087"/>
  <c r="BG1087"/>
  <c r="BF1087"/>
  <c r="T1087"/>
  <c r="R1087"/>
  <c r="P1087"/>
  <c r="BI1084"/>
  <c r="BH1084"/>
  <c r="BG1084"/>
  <c r="BF1084"/>
  <c r="T1084"/>
  <c r="R1084"/>
  <c r="P1084"/>
  <c r="BI1082"/>
  <c r="BH1082"/>
  <c r="BG1082"/>
  <c r="BF1082"/>
  <c r="T1082"/>
  <c r="R1082"/>
  <c r="P1082"/>
  <c r="BI1078"/>
  <c r="BH1078"/>
  <c r="BG1078"/>
  <c r="BF1078"/>
  <c r="T1078"/>
  <c r="R1078"/>
  <c r="P1078"/>
  <c r="BI1075"/>
  <c r="BH1075"/>
  <c r="BG1075"/>
  <c r="BF1075"/>
  <c r="T1075"/>
  <c r="R1075"/>
  <c r="P1075"/>
  <c r="BI1072"/>
  <c r="BH1072"/>
  <c r="BG1072"/>
  <c r="BF1072"/>
  <c r="T1072"/>
  <c r="R1072"/>
  <c r="P1072"/>
  <c r="BI1069"/>
  <c r="BH1069"/>
  <c r="BG1069"/>
  <c r="BF1069"/>
  <c r="T1069"/>
  <c r="R1069"/>
  <c r="P1069"/>
  <c r="BI1059"/>
  <c r="BH1059"/>
  <c r="BG1059"/>
  <c r="BF1059"/>
  <c r="T1059"/>
  <c r="R1059"/>
  <c r="P1059"/>
  <c r="BI1057"/>
  <c r="BH1057"/>
  <c r="BG1057"/>
  <c r="BF1057"/>
  <c r="T1057"/>
  <c r="R1057"/>
  <c r="P1057"/>
  <c r="BI1047"/>
  <c r="BH1047"/>
  <c r="BG1047"/>
  <c r="BF1047"/>
  <c r="T1047"/>
  <c r="R1047"/>
  <c r="P1047"/>
  <c r="BI1045"/>
  <c r="BH1045"/>
  <c r="BG1045"/>
  <c r="BF1045"/>
  <c r="T1045"/>
  <c r="R1045"/>
  <c r="P1045"/>
  <c r="BI1035"/>
  <c r="BH1035"/>
  <c r="BG1035"/>
  <c r="BF1035"/>
  <c r="T1035"/>
  <c r="R1035"/>
  <c r="P1035"/>
  <c r="BI1034"/>
  <c r="BH1034"/>
  <c r="BG1034"/>
  <c r="BF1034"/>
  <c r="T1034"/>
  <c r="R1034"/>
  <c r="P1034"/>
  <c r="BI1033"/>
  <c r="BH1033"/>
  <c r="BG1033"/>
  <c r="BF1033"/>
  <c r="T1033"/>
  <c r="R1033"/>
  <c r="P1033"/>
  <c r="BI1032"/>
  <c r="BH1032"/>
  <c r="BG1032"/>
  <c r="BF1032"/>
  <c r="T1032"/>
  <c r="R1032"/>
  <c r="P1032"/>
  <c r="BI1031"/>
  <c r="BH1031"/>
  <c r="BG1031"/>
  <c r="BF1031"/>
  <c r="T1031"/>
  <c r="R1031"/>
  <c r="P1031"/>
  <c r="BI1030"/>
  <c r="BH1030"/>
  <c r="BG1030"/>
  <c r="BF1030"/>
  <c r="T1030"/>
  <c r="R1030"/>
  <c r="P1030"/>
  <c r="BI1029"/>
  <c r="BH1029"/>
  <c r="BG1029"/>
  <c r="BF1029"/>
  <c r="T1029"/>
  <c r="R1029"/>
  <c r="P1029"/>
  <c r="BI1028"/>
  <c r="BH1028"/>
  <c r="BG1028"/>
  <c r="BF1028"/>
  <c r="T1028"/>
  <c r="R1028"/>
  <c r="P1028"/>
  <c r="BI1027"/>
  <c r="BH1027"/>
  <c r="BG1027"/>
  <c r="BF1027"/>
  <c r="T1027"/>
  <c r="R1027"/>
  <c r="P1027"/>
  <c r="BI1024"/>
  <c r="BH1024"/>
  <c r="BG1024"/>
  <c r="BF1024"/>
  <c r="T1024"/>
  <c r="R1024"/>
  <c r="P1024"/>
  <c r="BI1023"/>
  <c r="BH1023"/>
  <c r="BG1023"/>
  <c r="BF1023"/>
  <c r="T1023"/>
  <c r="R1023"/>
  <c r="P1023"/>
  <c r="BI1022"/>
  <c r="BH1022"/>
  <c r="BG1022"/>
  <c r="BF1022"/>
  <c r="T1022"/>
  <c r="R1022"/>
  <c r="P1022"/>
  <c r="BI1016"/>
  <c r="BH1016"/>
  <c r="BG1016"/>
  <c r="BF1016"/>
  <c r="T1016"/>
  <c r="R1016"/>
  <c r="P1016"/>
  <c r="BI1014"/>
  <c r="BH1014"/>
  <c r="BG1014"/>
  <c r="BF1014"/>
  <c r="T1014"/>
  <c r="R1014"/>
  <c r="P1014"/>
  <c r="BI1010"/>
  <c r="BH1010"/>
  <c r="BG1010"/>
  <c r="BF1010"/>
  <c r="T1010"/>
  <c r="R1010"/>
  <c r="P1010"/>
  <c r="BI1007"/>
  <c r="BH1007"/>
  <c r="BG1007"/>
  <c r="BF1007"/>
  <c r="T1007"/>
  <c r="R1007"/>
  <c r="P1007"/>
  <c r="BI1002"/>
  <c r="BH1002"/>
  <c r="BG1002"/>
  <c r="BF1002"/>
  <c r="T1002"/>
  <c r="R1002"/>
  <c r="P1002"/>
  <c r="BI998"/>
  <c r="BH998"/>
  <c r="BG998"/>
  <c r="BF998"/>
  <c r="T998"/>
  <c r="R998"/>
  <c r="P998"/>
  <c r="BI989"/>
  <c r="BH989"/>
  <c r="BG989"/>
  <c r="BF989"/>
  <c r="T989"/>
  <c r="R989"/>
  <c r="P989"/>
  <c r="BI980"/>
  <c r="BH980"/>
  <c r="BG980"/>
  <c r="BF980"/>
  <c r="T980"/>
  <c r="R980"/>
  <c r="P980"/>
  <c r="BI976"/>
  <c r="BH976"/>
  <c r="BG976"/>
  <c r="BF976"/>
  <c r="T976"/>
  <c r="R976"/>
  <c r="P976"/>
  <c r="BI971"/>
  <c r="BH971"/>
  <c r="BG971"/>
  <c r="BF971"/>
  <c r="T971"/>
  <c r="R971"/>
  <c r="P971"/>
  <c r="BI966"/>
  <c r="BH966"/>
  <c r="BG966"/>
  <c r="BF966"/>
  <c r="T966"/>
  <c r="R966"/>
  <c r="P966"/>
  <c r="BI962"/>
  <c r="BH962"/>
  <c r="BG962"/>
  <c r="BF962"/>
  <c r="T962"/>
  <c r="R962"/>
  <c r="P962"/>
  <c r="BI955"/>
  <c r="BH955"/>
  <c r="BG955"/>
  <c r="BF955"/>
  <c r="T955"/>
  <c r="R955"/>
  <c r="P955"/>
  <c r="BI946"/>
  <c r="BH946"/>
  <c r="BG946"/>
  <c r="BF946"/>
  <c r="T946"/>
  <c r="R946"/>
  <c r="P946"/>
  <c r="BI941"/>
  <c r="BH941"/>
  <c r="BG941"/>
  <c r="BF941"/>
  <c r="T941"/>
  <c r="R941"/>
  <c r="P941"/>
  <c r="BI939"/>
  <c r="BH939"/>
  <c r="BG939"/>
  <c r="BF939"/>
  <c r="T939"/>
  <c r="R939"/>
  <c r="P939"/>
  <c r="BI931"/>
  <c r="BH931"/>
  <c r="BG931"/>
  <c r="BF931"/>
  <c r="T931"/>
  <c r="R931"/>
  <c r="P931"/>
  <c r="BI922"/>
  <c r="BH922"/>
  <c r="BG922"/>
  <c r="BF922"/>
  <c r="T922"/>
  <c r="R922"/>
  <c r="P922"/>
  <c r="BI912"/>
  <c r="BH912"/>
  <c r="BG912"/>
  <c r="BF912"/>
  <c r="T912"/>
  <c r="R912"/>
  <c r="P912"/>
  <c r="BI908"/>
  <c r="BH908"/>
  <c r="BG908"/>
  <c r="BF908"/>
  <c r="T908"/>
  <c r="R908"/>
  <c r="P908"/>
  <c r="BI906"/>
  <c r="BH906"/>
  <c r="BG906"/>
  <c r="BF906"/>
  <c r="T906"/>
  <c r="R906"/>
  <c r="P906"/>
  <c r="BI905"/>
  <c r="BH905"/>
  <c r="BG905"/>
  <c r="BF905"/>
  <c r="T905"/>
  <c r="R905"/>
  <c r="P905"/>
  <c r="BI902"/>
  <c r="BH902"/>
  <c r="BG902"/>
  <c r="BF902"/>
  <c r="T902"/>
  <c r="R902"/>
  <c r="P902"/>
  <c r="BI900"/>
  <c r="BH900"/>
  <c r="BG900"/>
  <c r="BF900"/>
  <c r="T900"/>
  <c r="R900"/>
  <c r="P900"/>
  <c r="BI894"/>
  <c r="BH894"/>
  <c r="BG894"/>
  <c r="BF894"/>
  <c r="T894"/>
  <c r="R894"/>
  <c r="P894"/>
  <c r="BI888"/>
  <c r="BH888"/>
  <c r="BG888"/>
  <c r="BF888"/>
  <c r="T888"/>
  <c r="R888"/>
  <c r="P888"/>
  <c r="BI882"/>
  <c r="BH882"/>
  <c r="BG882"/>
  <c r="BF882"/>
  <c r="T882"/>
  <c r="R882"/>
  <c r="P882"/>
  <c r="BI876"/>
  <c r="BH876"/>
  <c r="BG876"/>
  <c r="BF876"/>
  <c r="T876"/>
  <c r="R876"/>
  <c r="P876"/>
  <c r="BI870"/>
  <c r="BH870"/>
  <c r="BG870"/>
  <c r="BF870"/>
  <c r="T870"/>
  <c r="R870"/>
  <c r="P870"/>
  <c r="BI865"/>
  <c r="BH865"/>
  <c r="BG865"/>
  <c r="BF865"/>
  <c r="T865"/>
  <c r="R865"/>
  <c r="P865"/>
  <c r="BI863"/>
  <c r="BH863"/>
  <c r="BG863"/>
  <c r="BF863"/>
  <c r="T863"/>
  <c r="R863"/>
  <c r="P863"/>
  <c r="BI862"/>
  <c r="BH862"/>
  <c r="BG862"/>
  <c r="BF862"/>
  <c r="T862"/>
  <c r="R862"/>
  <c r="P862"/>
  <c r="BI861"/>
  <c r="BH861"/>
  <c r="BG861"/>
  <c r="BF861"/>
  <c r="T861"/>
  <c r="R861"/>
  <c r="P861"/>
  <c r="BI860"/>
  <c r="BH860"/>
  <c r="BG860"/>
  <c r="BF860"/>
  <c r="T860"/>
  <c r="R860"/>
  <c r="P860"/>
  <c r="BI859"/>
  <c r="BH859"/>
  <c r="BG859"/>
  <c r="BF859"/>
  <c r="T859"/>
  <c r="R859"/>
  <c r="P859"/>
  <c r="BI858"/>
  <c r="BH858"/>
  <c r="BG858"/>
  <c r="BF858"/>
  <c r="T858"/>
  <c r="R858"/>
  <c r="P858"/>
  <c r="BI856"/>
  <c r="BH856"/>
  <c r="BG856"/>
  <c r="BF856"/>
  <c r="T856"/>
  <c r="R856"/>
  <c r="P856"/>
  <c r="BI855"/>
  <c r="BH855"/>
  <c r="BG855"/>
  <c r="BF855"/>
  <c r="T855"/>
  <c r="R855"/>
  <c r="P855"/>
  <c r="BI854"/>
  <c r="BH854"/>
  <c r="BG854"/>
  <c r="BF854"/>
  <c r="T854"/>
  <c r="R854"/>
  <c r="P854"/>
  <c r="BI850"/>
  <c r="BH850"/>
  <c r="BG850"/>
  <c r="BF850"/>
  <c r="T850"/>
  <c r="T849"/>
  <c r="R850"/>
  <c r="R849"/>
  <c r="P850"/>
  <c r="P849"/>
  <c r="BI848"/>
  <c r="BH848"/>
  <c r="BG848"/>
  <c r="BF848"/>
  <c r="T848"/>
  <c r="T847"/>
  <c r="R848"/>
  <c r="R847"/>
  <c r="P848"/>
  <c r="P847"/>
  <c r="BI846"/>
  <c r="BH846"/>
  <c r="BG846"/>
  <c r="BF846"/>
  <c r="T846"/>
  <c r="R846"/>
  <c r="P846"/>
  <c r="BI844"/>
  <c r="BH844"/>
  <c r="BG844"/>
  <c r="BF844"/>
  <c r="T844"/>
  <c r="R844"/>
  <c r="P844"/>
  <c r="BI839"/>
  <c r="BH839"/>
  <c r="BG839"/>
  <c r="BF839"/>
  <c r="T839"/>
  <c r="R839"/>
  <c r="P839"/>
  <c r="BI834"/>
  <c r="BH834"/>
  <c r="BG834"/>
  <c r="BF834"/>
  <c r="T834"/>
  <c r="R834"/>
  <c r="P834"/>
  <c r="BI832"/>
  <c r="BH832"/>
  <c r="BG832"/>
  <c r="BF832"/>
  <c r="T832"/>
  <c r="R832"/>
  <c r="P832"/>
  <c r="BI825"/>
  <c r="BH825"/>
  <c r="BG825"/>
  <c r="BF825"/>
  <c r="T825"/>
  <c r="R825"/>
  <c r="P825"/>
  <c r="BI823"/>
  <c r="BH823"/>
  <c r="BG823"/>
  <c r="BF823"/>
  <c r="T823"/>
  <c r="R823"/>
  <c r="P823"/>
  <c r="BI818"/>
  <c r="BH818"/>
  <c r="BG818"/>
  <c r="BF818"/>
  <c r="T818"/>
  <c r="R818"/>
  <c r="P818"/>
  <c r="BI813"/>
  <c r="BH813"/>
  <c r="BG813"/>
  <c r="BF813"/>
  <c r="T813"/>
  <c r="R813"/>
  <c r="P813"/>
  <c r="BI807"/>
  <c r="BH807"/>
  <c r="BG807"/>
  <c r="BF807"/>
  <c r="T807"/>
  <c r="R807"/>
  <c r="P807"/>
  <c r="BI800"/>
  <c r="BH800"/>
  <c r="BG800"/>
  <c r="BF800"/>
  <c r="T800"/>
  <c r="R800"/>
  <c r="P800"/>
  <c r="BI798"/>
  <c r="BH798"/>
  <c r="BG798"/>
  <c r="BF798"/>
  <c r="T798"/>
  <c r="R798"/>
  <c r="P798"/>
  <c r="BI795"/>
  <c r="BH795"/>
  <c r="BG795"/>
  <c r="BF795"/>
  <c r="T795"/>
  <c r="R795"/>
  <c r="P795"/>
  <c r="BI792"/>
  <c r="BH792"/>
  <c r="BG792"/>
  <c r="BF792"/>
  <c r="T792"/>
  <c r="R792"/>
  <c r="P792"/>
  <c r="BI790"/>
  <c r="BH790"/>
  <c r="BG790"/>
  <c r="BF790"/>
  <c r="T790"/>
  <c r="R790"/>
  <c r="P790"/>
  <c r="BI788"/>
  <c r="BH788"/>
  <c r="BG788"/>
  <c r="BF788"/>
  <c r="T788"/>
  <c r="R788"/>
  <c r="P788"/>
  <c r="BI779"/>
  <c r="BH779"/>
  <c r="BG779"/>
  <c r="BF779"/>
  <c r="T779"/>
  <c r="R779"/>
  <c r="P779"/>
  <c r="BI776"/>
  <c r="BH776"/>
  <c r="BG776"/>
  <c r="BF776"/>
  <c r="T776"/>
  <c r="R776"/>
  <c r="P776"/>
  <c r="BI774"/>
  <c r="BH774"/>
  <c r="BG774"/>
  <c r="BF774"/>
  <c r="T774"/>
  <c r="R774"/>
  <c r="P774"/>
  <c r="BI772"/>
  <c r="BH772"/>
  <c r="BG772"/>
  <c r="BF772"/>
  <c r="T772"/>
  <c r="R772"/>
  <c r="P772"/>
  <c r="BI765"/>
  <c r="BH765"/>
  <c r="BG765"/>
  <c r="BF765"/>
  <c r="T765"/>
  <c r="R765"/>
  <c r="P765"/>
  <c r="BI763"/>
  <c r="BH763"/>
  <c r="BG763"/>
  <c r="BF763"/>
  <c r="T763"/>
  <c r="R763"/>
  <c r="P763"/>
  <c r="BI754"/>
  <c r="BH754"/>
  <c r="BG754"/>
  <c r="BF754"/>
  <c r="T754"/>
  <c r="R754"/>
  <c r="P754"/>
  <c r="BI749"/>
  <c r="BH749"/>
  <c r="BG749"/>
  <c r="BF749"/>
  <c r="T749"/>
  <c r="R749"/>
  <c r="P749"/>
  <c r="BI747"/>
  <c r="BH747"/>
  <c r="BG747"/>
  <c r="BF747"/>
  <c r="T747"/>
  <c r="R747"/>
  <c r="P747"/>
  <c r="BI745"/>
  <c r="BH745"/>
  <c r="BG745"/>
  <c r="BF745"/>
  <c r="T745"/>
  <c r="R745"/>
  <c r="P745"/>
  <c r="BI738"/>
  <c r="BH738"/>
  <c r="BG738"/>
  <c r="BF738"/>
  <c r="T738"/>
  <c r="R738"/>
  <c r="P738"/>
  <c r="BI731"/>
  <c r="BH731"/>
  <c r="BG731"/>
  <c r="BF731"/>
  <c r="T731"/>
  <c r="R731"/>
  <c r="P731"/>
  <c r="BI725"/>
  <c r="BH725"/>
  <c r="BG725"/>
  <c r="BF725"/>
  <c r="T725"/>
  <c r="R725"/>
  <c r="P725"/>
  <c r="BI723"/>
  <c r="BH723"/>
  <c r="BG723"/>
  <c r="BF723"/>
  <c r="T723"/>
  <c r="R723"/>
  <c r="P723"/>
  <c r="BI716"/>
  <c r="BH716"/>
  <c r="BG716"/>
  <c r="BF716"/>
  <c r="T716"/>
  <c r="R716"/>
  <c r="P716"/>
  <c r="BI711"/>
  <c r="BH711"/>
  <c r="BG711"/>
  <c r="BF711"/>
  <c r="T711"/>
  <c r="R711"/>
  <c r="P711"/>
  <c r="BI708"/>
  <c r="BH708"/>
  <c r="BG708"/>
  <c r="BF708"/>
  <c r="T708"/>
  <c r="R708"/>
  <c r="P708"/>
  <c r="BI704"/>
  <c r="BH704"/>
  <c r="BG704"/>
  <c r="BF704"/>
  <c r="T704"/>
  <c r="R704"/>
  <c r="P704"/>
  <c r="BI700"/>
  <c r="BH700"/>
  <c r="BG700"/>
  <c r="BF700"/>
  <c r="T700"/>
  <c r="R700"/>
  <c r="P700"/>
  <c r="BI697"/>
  <c r="BH697"/>
  <c r="BG697"/>
  <c r="BF697"/>
  <c r="T697"/>
  <c r="R697"/>
  <c r="P697"/>
  <c r="BI694"/>
  <c r="BH694"/>
  <c r="BG694"/>
  <c r="BF694"/>
  <c r="T694"/>
  <c r="R694"/>
  <c r="P694"/>
  <c r="BI691"/>
  <c r="BH691"/>
  <c r="BG691"/>
  <c r="BF691"/>
  <c r="T691"/>
  <c r="R691"/>
  <c r="P691"/>
  <c r="BI688"/>
  <c r="BH688"/>
  <c r="BG688"/>
  <c r="BF688"/>
  <c r="T688"/>
  <c r="R688"/>
  <c r="P688"/>
  <c r="BI685"/>
  <c r="BH685"/>
  <c r="BG685"/>
  <c r="BF685"/>
  <c r="T685"/>
  <c r="R685"/>
  <c r="P685"/>
  <c r="BI681"/>
  <c r="BH681"/>
  <c r="BG681"/>
  <c r="BF681"/>
  <c r="T681"/>
  <c r="R681"/>
  <c r="P681"/>
  <c r="BI678"/>
  <c r="BH678"/>
  <c r="BG678"/>
  <c r="BF678"/>
  <c r="T678"/>
  <c r="R678"/>
  <c r="P678"/>
  <c r="BI671"/>
  <c r="BH671"/>
  <c r="BG671"/>
  <c r="BF671"/>
  <c r="T671"/>
  <c r="R671"/>
  <c r="P671"/>
  <c r="BI669"/>
  <c r="BH669"/>
  <c r="BG669"/>
  <c r="BF669"/>
  <c r="T669"/>
  <c r="R669"/>
  <c r="P669"/>
  <c r="BI667"/>
  <c r="BH667"/>
  <c r="BG667"/>
  <c r="BF667"/>
  <c r="T667"/>
  <c r="R667"/>
  <c r="P667"/>
  <c r="BI665"/>
  <c r="BH665"/>
  <c r="BG665"/>
  <c r="BF665"/>
  <c r="T665"/>
  <c r="R665"/>
  <c r="P665"/>
  <c r="BI663"/>
  <c r="BH663"/>
  <c r="BG663"/>
  <c r="BF663"/>
  <c r="T663"/>
  <c r="R663"/>
  <c r="P663"/>
  <c r="BI661"/>
  <c r="BH661"/>
  <c r="BG661"/>
  <c r="BF661"/>
  <c r="T661"/>
  <c r="R661"/>
  <c r="P661"/>
  <c r="BI659"/>
  <c r="BH659"/>
  <c r="BG659"/>
  <c r="BF659"/>
  <c r="T659"/>
  <c r="R659"/>
  <c r="P659"/>
  <c r="BI657"/>
  <c r="BH657"/>
  <c r="BG657"/>
  <c r="BF657"/>
  <c r="T657"/>
  <c r="R657"/>
  <c r="P657"/>
  <c r="BI655"/>
  <c r="BH655"/>
  <c r="BG655"/>
  <c r="BF655"/>
  <c r="T655"/>
  <c r="R655"/>
  <c r="P655"/>
  <c r="BI653"/>
  <c r="BH653"/>
  <c r="BG653"/>
  <c r="BF653"/>
  <c r="T653"/>
  <c r="R653"/>
  <c r="P653"/>
  <c r="BI651"/>
  <c r="BH651"/>
  <c r="BG651"/>
  <c r="BF651"/>
  <c r="T651"/>
  <c r="R651"/>
  <c r="P651"/>
  <c r="BI648"/>
  <c r="BH648"/>
  <c r="BG648"/>
  <c r="BF648"/>
  <c r="T648"/>
  <c r="T647"/>
  <c r="R648"/>
  <c r="R647"/>
  <c r="P648"/>
  <c r="P647"/>
  <c r="BI646"/>
  <c r="BH646"/>
  <c r="BG646"/>
  <c r="BF646"/>
  <c r="T646"/>
  <c r="R646"/>
  <c r="P646"/>
  <c r="BI645"/>
  <c r="BH645"/>
  <c r="BG645"/>
  <c r="BF645"/>
  <c r="T645"/>
  <c r="R645"/>
  <c r="P645"/>
  <c r="BI644"/>
  <c r="BH644"/>
  <c r="BG644"/>
  <c r="BF644"/>
  <c r="T644"/>
  <c r="R644"/>
  <c r="P644"/>
  <c r="BI643"/>
  <c r="BH643"/>
  <c r="BG643"/>
  <c r="BF643"/>
  <c r="T643"/>
  <c r="R643"/>
  <c r="P643"/>
  <c r="BI642"/>
  <c r="BH642"/>
  <c r="BG642"/>
  <c r="BF642"/>
  <c r="T642"/>
  <c r="R642"/>
  <c r="P642"/>
  <c r="BI641"/>
  <c r="BH641"/>
  <c r="BG641"/>
  <c r="BF641"/>
  <c r="T641"/>
  <c r="R641"/>
  <c r="P641"/>
  <c r="BI640"/>
  <c r="BH640"/>
  <c r="BG640"/>
  <c r="BF640"/>
  <c r="T640"/>
  <c r="R640"/>
  <c r="P640"/>
  <c r="BI639"/>
  <c r="BH639"/>
  <c r="BG639"/>
  <c r="BF639"/>
  <c r="T639"/>
  <c r="R639"/>
  <c r="P639"/>
  <c r="BI632"/>
  <c r="BH632"/>
  <c r="BG632"/>
  <c r="BF632"/>
  <c r="T632"/>
  <c r="R632"/>
  <c r="P632"/>
  <c r="BI629"/>
  <c r="BH629"/>
  <c r="BG629"/>
  <c r="BF629"/>
  <c r="T629"/>
  <c r="R629"/>
  <c r="P629"/>
  <c r="BI623"/>
  <c r="BH623"/>
  <c r="BG623"/>
  <c r="BF623"/>
  <c r="T623"/>
  <c r="R623"/>
  <c r="P623"/>
  <c r="BI617"/>
  <c r="BH617"/>
  <c r="BG617"/>
  <c r="BF617"/>
  <c r="T617"/>
  <c r="R617"/>
  <c r="P617"/>
  <c r="BI616"/>
  <c r="BH616"/>
  <c r="BG616"/>
  <c r="BF616"/>
  <c r="T616"/>
  <c r="R616"/>
  <c r="P616"/>
  <c r="BI614"/>
  <c r="BH614"/>
  <c r="BG614"/>
  <c r="BF614"/>
  <c r="T614"/>
  <c r="R614"/>
  <c r="P614"/>
  <c r="BI613"/>
  <c r="BH613"/>
  <c r="BG613"/>
  <c r="BF613"/>
  <c r="T613"/>
  <c r="R613"/>
  <c r="P613"/>
  <c r="BI612"/>
  <c r="BH612"/>
  <c r="BG612"/>
  <c r="BF612"/>
  <c r="T612"/>
  <c r="R612"/>
  <c r="P612"/>
  <c r="BI586"/>
  <c r="BH586"/>
  <c r="BG586"/>
  <c r="BF586"/>
  <c r="T586"/>
  <c r="R586"/>
  <c r="P586"/>
  <c r="BI583"/>
  <c r="BH583"/>
  <c r="BG583"/>
  <c r="BF583"/>
  <c r="T583"/>
  <c r="R583"/>
  <c r="P583"/>
  <c r="BI557"/>
  <c r="BH557"/>
  <c r="BG557"/>
  <c r="BF557"/>
  <c r="T557"/>
  <c r="R557"/>
  <c r="P557"/>
  <c r="BI531"/>
  <c r="BH531"/>
  <c r="BG531"/>
  <c r="BF531"/>
  <c r="T531"/>
  <c r="R531"/>
  <c r="P531"/>
  <c r="BI528"/>
  <c r="BH528"/>
  <c r="BG528"/>
  <c r="BF528"/>
  <c r="T528"/>
  <c r="R528"/>
  <c r="P528"/>
  <c r="BI502"/>
  <c r="BH502"/>
  <c r="BG502"/>
  <c r="BF502"/>
  <c r="T502"/>
  <c r="R502"/>
  <c r="P502"/>
  <c r="BI495"/>
  <c r="BH495"/>
  <c r="BG495"/>
  <c r="BF495"/>
  <c r="T495"/>
  <c r="R495"/>
  <c r="P495"/>
  <c r="BI487"/>
  <c r="BH487"/>
  <c r="BG487"/>
  <c r="BF487"/>
  <c r="T487"/>
  <c r="R487"/>
  <c r="P487"/>
  <c r="BI466"/>
  <c r="BH466"/>
  <c r="BG466"/>
  <c r="BF466"/>
  <c r="T466"/>
  <c r="R466"/>
  <c r="P466"/>
  <c r="BI440"/>
  <c r="BH440"/>
  <c r="BG440"/>
  <c r="BF440"/>
  <c r="T440"/>
  <c r="R440"/>
  <c r="P440"/>
  <c r="BI428"/>
  <c r="BH428"/>
  <c r="BG428"/>
  <c r="BF428"/>
  <c r="T428"/>
  <c r="R428"/>
  <c r="P428"/>
  <c r="BI414"/>
  <c r="BH414"/>
  <c r="BG414"/>
  <c r="BF414"/>
  <c r="T414"/>
  <c r="R414"/>
  <c r="P414"/>
  <c r="BI397"/>
  <c r="BH397"/>
  <c r="BG397"/>
  <c r="BF397"/>
  <c r="T397"/>
  <c r="R397"/>
  <c r="P397"/>
  <c r="BI387"/>
  <c r="BH387"/>
  <c r="BG387"/>
  <c r="BF387"/>
  <c r="T387"/>
  <c r="R387"/>
  <c r="P387"/>
  <c r="BI374"/>
  <c r="BH374"/>
  <c r="BG374"/>
  <c r="BF374"/>
  <c r="T374"/>
  <c r="R374"/>
  <c r="P374"/>
  <c r="BI364"/>
  <c r="BH364"/>
  <c r="BG364"/>
  <c r="BF364"/>
  <c r="T364"/>
  <c r="R364"/>
  <c r="P364"/>
  <c r="BI351"/>
  <c r="BH351"/>
  <c r="BG351"/>
  <c r="BF351"/>
  <c r="T351"/>
  <c r="R351"/>
  <c r="P351"/>
  <c r="BI332"/>
  <c r="BH332"/>
  <c r="BG332"/>
  <c r="BF332"/>
  <c r="T332"/>
  <c r="R332"/>
  <c r="P332"/>
  <c r="BI306"/>
  <c r="BH306"/>
  <c r="BG306"/>
  <c r="BF306"/>
  <c r="T306"/>
  <c r="R306"/>
  <c r="P306"/>
  <c r="BI293"/>
  <c r="BH293"/>
  <c r="BG293"/>
  <c r="BF293"/>
  <c r="T293"/>
  <c r="R293"/>
  <c r="P293"/>
  <c r="BI281"/>
  <c r="BH281"/>
  <c r="BG281"/>
  <c r="BF281"/>
  <c r="T281"/>
  <c r="R281"/>
  <c r="P281"/>
  <c r="BI266"/>
  <c r="BH266"/>
  <c r="BG266"/>
  <c r="BF266"/>
  <c r="T266"/>
  <c r="R266"/>
  <c r="P266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38"/>
  <c r="BH238"/>
  <c r="BG238"/>
  <c r="BF238"/>
  <c r="T238"/>
  <c r="R238"/>
  <c r="P238"/>
  <c r="BI207"/>
  <c r="BH207"/>
  <c r="BG207"/>
  <c r="BF207"/>
  <c r="T207"/>
  <c r="R207"/>
  <c r="P207"/>
  <c r="BI181"/>
  <c r="BH181"/>
  <c r="BG181"/>
  <c r="BF181"/>
  <c r="T181"/>
  <c r="R181"/>
  <c r="P181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J137"/>
  <c r="F135"/>
  <c r="E133"/>
  <c r="J91"/>
  <c r="F89"/>
  <c r="E87"/>
  <c r="J24"/>
  <c r="E24"/>
  <c r="J138"/>
  <c r="J23"/>
  <c r="J18"/>
  <c r="E18"/>
  <c r="F92"/>
  <c r="J17"/>
  <c r="J15"/>
  <c r="E15"/>
  <c r="F137"/>
  <c r="J14"/>
  <c r="J12"/>
  <c r="J89"/>
  <c r="E7"/>
  <c r="E131"/>
  <c i="1" r="L90"/>
  <c r="AM90"/>
  <c r="AM89"/>
  <c r="L89"/>
  <c r="AM87"/>
  <c r="L87"/>
  <c r="L85"/>
  <c r="L84"/>
  <c i="2" r="BK922"/>
  <c r="BK848"/>
  <c r="J704"/>
  <c r="BK643"/>
  <c r="BK1002"/>
  <c r="J643"/>
  <c r="J281"/>
  <c r="BK834"/>
  <c r="J428"/>
  <c r="BK1373"/>
  <c r="J1181"/>
  <c r="BK1028"/>
  <c r="J667"/>
  <c r="J1213"/>
  <c r="J1098"/>
  <c r="J832"/>
  <c r="BK487"/>
  <c r="J1229"/>
  <c r="J1124"/>
  <c r="BK1032"/>
  <c r="J931"/>
  <c r="BK678"/>
  <c r="BK1220"/>
  <c r="J1099"/>
  <c r="BK644"/>
  <c r="J364"/>
  <c r="BK1199"/>
  <c r="BK1098"/>
  <c r="J825"/>
  <c r="J1216"/>
  <c r="J1176"/>
  <c r="J1084"/>
  <c r="BK723"/>
  <c r="J1205"/>
  <c r="BK1104"/>
  <c r="J946"/>
  <c r="BK818"/>
  <c r="BK792"/>
  <c r="J659"/>
  <c r="BK612"/>
  <c r="J167"/>
  <c r="J157"/>
  <c r="J1002"/>
  <c r="BK888"/>
  <c r="BK846"/>
  <c r="BK657"/>
  <c i="3" r="BK199"/>
  <c r="BK161"/>
  <c r="BK131"/>
  <c r="J198"/>
  <c r="J125"/>
  <c r="J124"/>
  <c r="J163"/>
  <c r="BK124"/>
  <c r="J204"/>
  <c r="J203"/>
  <c r="J175"/>
  <c r="BK214"/>
  <c r="BK178"/>
  <c r="BK149"/>
  <c r="J145"/>
  <c r="J166"/>
  <c r="J218"/>
  <c r="BK207"/>
  <c r="BK182"/>
  <c r="J159"/>
  <c r="BK218"/>
  <c r="J199"/>
  <c r="BK180"/>
  <c r="J136"/>
  <c r="BK133"/>
  <c r="J179"/>
  <c r="BK212"/>
  <c r="BK193"/>
  <c r="BK163"/>
  <c i="4" r="J178"/>
  <c r="J132"/>
  <c r="J189"/>
  <c r="BK147"/>
  <c r="BK181"/>
  <c r="J137"/>
  <c r="BK165"/>
  <c r="J153"/>
  <c r="BK161"/>
  <c i="5" r="J138"/>
  <c r="J136"/>
  <c r="BK132"/>
  <c i="2" r="J1022"/>
  <c r="J854"/>
  <c r="BK738"/>
  <c r="J632"/>
  <c r="J876"/>
  <c r="BK640"/>
  <c r="J332"/>
  <c r="J1033"/>
  <c r="J557"/>
  <c r="J1014"/>
  <c r="BK659"/>
  <c r="J247"/>
  <c r="J1027"/>
  <c r="BK293"/>
  <c r="BK939"/>
  <c r="BK763"/>
  <c r="BK440"/>
  <c r="J971"/>
  <c r="J858"/>
  <c r="J161"/>
  <c r="J1218"/>
  <c r="BK1102"/>
  <c r="J902"/>
  <c r="J614"/>
  <c r="BK1191"/>
  <c r="J1024"/>
  <c r="BK788"/>
  <c r="J252"/>
  <c r="BK1114"/>
  <c r="BK850"/>
  <c r="BK725"/>
  <c r="J293"/>
  <c r="BK1195"/>
  <c r="J1102"/>
  <c r="J1069"/>
  <c r="J962"/>
  <c r="J800"/>
  <c r="BK414"/>
  <c r="BK1144"/>
  <c r="BK900"/>
  <c r="BK632"/>
  <c r="J1301"/>
  <c r="BK1193"/>
  <c r="BK1095"/>
  <c r="J905"/>
  <c r="BK704"/>
  <c r="BK397"/>
  <c r="J1172"/>
  <c r="J1047"/>
  <c r="BK716"/>
  <c r="BK1229"/>
  <c r="BK1181"/>
  <c r="BK1087"/>
  <c i="3" r="J173"/>
  <c r="J219"/>
  <c r="J193"/>
  <c r="J183"/>
  <c r="BK137"/>
  <c r="BK223"/>
  <c r="J143"/>
  <c r="J191"/>
  <c r="J149"/>
  <c r="J202"/>
  <c r="BK153"/>
  <c r="BK145"/>
  <c r="J167"/>
  <c r="J170"/>
  <c r="BK198"/>
  <c r="J164"/>
  <c r="J213"/>
  <c r="J190"/>
  <c r="BK159"/>
  <c r="BK135"/>
  <c r="J120"/>
  <c r="J165"/>
  <c r="J201"/>
  <c r="J140"/>
  <c i="4" r="J179"/>
  <c r="BK137"/>
  <c r="BK167"/>
  <c r="BK173"/>
  <c r="BK179"/>
  <c r="J148"/>
  <c r="J166"/>
  <c r="BK149"/>
  <c r="BK171"/>
  <c r="J145"/>
  <c r="BK152"/>
  <c r="BK185"/>
  <c i="5" r="BK140"/>
  <c r="BK145"/>
  <c r="J145"/>
  <c r="BK130"/>
  <c r="BK128"/>
  <c i="2" r="J882"/>
  <c r="J749"/>
  <c r="BK173"/>
  <c r="J716"/>
  <c r="J387"/>
  <c r="BK1010"/>
  <c r="BK583"/>
  <c r="J861"/>
  <c r="J645"/>
  <c r="BK170"/>
  <c r="J641"/>
  <c r="J906"/>
  <c r="BK667"/>
  <c r="BK1023"/>
  <c r="BK863"/>
  <c r="J374"/>
  <c r="J1220"/>
  <c r="J1154"/>
  <c r="BK731"/>
  <c r="BK1216"/>
  <c r="J1031"/>
  <c r="J487"/>
  <c r="BK1134"/>
  <c r="J772"/>
  <c r="BK1349"/>
  <c r="J1100"/>
  <c r="J1029"/>
  <c r="BK795"/>
  <c r="BK1174"/>
  <c r="BK1089"/>
  <c r="J414"/>
  <c r="J1253"/>
  <c r="J1082"/>
  <c r="BK671"/>
  <c r="J1183"/>
  <c r="J1091"/>
  <c r="BK749"/>
  <c r="J152"/>
  <c r="J1144"/>
  <c r="J1095"/>
  <c r="BK825"/>
  <c r="J681"/>
  <c r="BK364"/>
  <c r="BK1078"/>
  <c r="J908"/>
  <c r="J844"/>
  <c r="J266"/>
  <c i="3" r="BK191"/>
  <c r="BK152"/>
  <c r="BK209"/>
  <c r="J134"/>
  <c r="BK215"/>
  <c r="BK166"/>
  <c r="J138"/>
  <c r="J222"/>
  <c r="J212"/>
  <c r="J142"/>
  <c r="J152"/>
  <c r="BK119"/>
  <c r="BK122"/>
  <c r="J121"/>
  <c r="J209"/>
  <c r="J178"/>
  <c r="BK117"/>
  <c r="BK203"/>
  <c r="BK170"/>
  <c r="BK140"/>
  <c r="J176"/>
  <c r="J157"/>
  <c r="J192"/>
  <c r="J158"/>
  <c i="4" r="BK146"/>
  <c r="BK194"/>
  <c r="BK187"/>
  <c r="J159"/>
  <c r="BK138"/>
  <c r="BK151"/>
  <c r="BK159"/>
  <c r="BK156"/>
  <c r="J146"/>
  <c i="5" r="BK136"/>
  <c r="J142"/>
  <c i="2" r="BK661"/>
  <c r="BK1007"/>
  <c r="BK648"/>
  <c r="J351"/>
  <c r="J1035"/>
  <c r="BK745"/>
  <c r="J1023"/>
  <c r="BK528"/>
  <c r="J1030"/>
  <c r="BK1030"/>
  <c r="J863"/>
  <c r="BK428"/>
  <c r="BK912"/>
  <c r="J711"/>
  <c r="J1195"/>
  <c r="J807"/>
  <c r="BK1277"/>
  <c r="BK1101"/>
  <c r="BK862"/>
  <c r="J173"/>
  <c r="BK1057"/>
  <c r="J1219"/>
  <c r="J1097"/>
  <c r="J922"/>
  <c r="J700"/>
  <c r="J1179"/>
  <c r="J723"/>
  <c r="BK281"/>
  <c r="BK1225"/>
  <c r="BK1172"/>
  <c r="J865"/>
  <c r="J663"/>
  <c r="J1177"/>
  <c r="BK998"/>
  <c r="J148"/>
  <c r="BK1176"/>
  <c r="BK1069"/>
  <c r="BK860"/>
  <c r="BK790"/>
  <c r="BK614"/>
  <c r="BK207"/>
  <c r="BK1033"/>
  <c r="BK905"/>
  <c r="J765"/>
  <c r="J164"/>
  <c i="3" r="BK181"/>
  <c r="BK129"/>
  <c r="BK176"/>
  <c r="BK222"/>
  <c r="J161"/>
  <c r="J129"/>
  <c r="BK142"/>
  <c r="BK155"/>
  <c r="BK183"/>
  <c r="J148"/>
  <c i="4" r="J136"/>
  <c r="BK164"/>
  <c r="BK148"/>
  <c r="BK190"/>
  <c r="BK163"/>
  <c r="J176"/>
  <c r="J182"/>
  <c r="J152"/>
  <c i="5" r="J129"/>
  <c r="J134"/>
  <c r="J140"/>
  <c r="J130"/>
  <c i="2" r="J888"/>
  <c r="BK700"/>
  <c r="J1057"/>
  <c r="J685"/>
  <c r="BK466"/>
  <c r="J1034"/>
  <c r="J754"/>
  <c r="BK1022"/>
  <c r="BK1154"/>
  <c r="BK691"/>
  <c r="J181"/>
  <c r="J855"/>
  <c r="J691"/>
  <c r="J1215"/>
  <c r="BK1082"/>
  <c r="J894"/>
  <c r="J495"/>
  <c r="BK1170"/>
  <c r="BK1075"/>
  <c r="BK616"/>
  <c r="BK1223"/>
  <c r="BK1093"/>
  <c r="J731"/>
  <c r="BK1219"/>
  <c r="J1157"/>
  <c r="J859"/>
  <c r="BK306"/>
  <c r="J1191"/>
  <c r="BK1059"/>
  <c r="J834"/>
  <c r="J669"/>
  <c r="BK181"/>
  <c r="BK148"/>
  <c r="BK946"/>
  <c r="J848"/>
  <c r="BK531"/>
  <c i="3" r="J197"/>
  <c r="J130"/>
  <c r="BK157"/>
  <c r="J216"/>
  <c r="J155"/>
  <c r="J135"/>
  <c r="BK146"/>
  <c r="BK143"/>
  <c r="BK184"/>
  <c r="J150"/>
  <c r="J117"/>
  <c r="BK118"/>
  <c r="J210"/>
  <c r="J195"/>
  <c r="BK144"/>
  <c r="BK211"/>
  <c r="J171"/>
  <c r="BK134"/>
  <c r="J187"/>
  <c r="J156"/>
  <c r="J186"/>
  <c r="J133"/>
  <c i="4" r="BK155"/>
  <c r="BK191"/>
  <c r="J167"/>
  <c r="J171"/>
  <c r="J141"/>
  <c r="J190"/>
  <c r="BK182"/>
  <c r="J164"/>
  <c i="5" r="J137"/>
  <c r="J132"/>
  <c r="BK141"/>
  <c i="2" r="J860"/>
  <c r="BK747"/>
  <c r="BK655"/>
  <c r="BK623"/>
  <c r="BK688"/>
  <c r="J440"/>
  <c r="BK1045"/>
  <c r="J774"/>
  <c r="BK245"/>
  <c r="BK1024"/>
  <c r="J697"/>
  <c r="J250"/>
  <c r="J966"/>
  <c r="J502"/>
  <c r="J792"/>
  <c r="BK617"/>
  <c r="BK157"/>
  <c r="BK955"/>
  <c r="BK798"/>
  <c r="J397"/>
  <c r="J1225"/>
  <c r="BK1203"/>
  <c r="J1134"/>
  <c r="BK1027"/>
  <c r="BK613"/>
  <c r="J1174"/>
  <c r="BK1016"/>
  <c r="BK694"/>
  <c r="BK1325"/>
  <c r="BK859"/>
  <c r="BK697"/>
  <c r="BK1029"/>
  <c r="BK861"/>
  <c r="J623"/>
  <c r="J306"/>
  <c r="BK980"/>
  <c r="J238"/>
  <c r="J846"/>
  <c r="J655"/>
  <c r="BK238"/>
  <c r="J856"/>
  <c r="J998"/>
  <c r="BK856"/>
  <c r="BK641"/>
  <c r="BK1034"/>
  <c r="BK876"/>
  <c r="BK645"/>
  <c r="J1325"/>
  <c r="BK1157"/>
  <c r="BK1047"/>
  <c r="BK167"/>
  <c r="BK1197"/>
  <c r="J980"/>
  <c r="BK646"/>
  <c r="BK152"/>
  <c r="J1104"/>
  <c r="BK774"/>
  <c r="BK639"/>
  <c r="BK159"/>
  <c r="BK1159"/>
  <c r="BK1094"/>
  <c r="BK976"/>
  <c r="BK844"/>
  <c r="J665"/>
  <c r="J1201"/>
  <c r="J1114"/>
  <c r="BK779"/>
  <c r="J466"/>
  <c r="J1277"/>
  <c r="J1203"/>
  <c r="J1094"/>
  <c r="BK894"/>
  <c r="BK665"/>
  <c r="J1208"/>
  <c r="J1101"/>
  <c r="J1078"/>
  <c r="J657"/>
  <c r="BK144"/>
  <c r="J1193"/>
  <c r="BK1100"/>
  <c r="BK966"/>
  <c r="J813"/>
  <c r="BK765"/>
  <c r="J653"/>
  <c r="J528"/>
  <c r="BK164"/>
  <c r="J1075"/>
  <c r="J989"/>
  <c r="J850"/>
  <c r="J818"/>
  <c r="BK250"/>
  <c i="3" r="BK195"/>
  <c r="J184"/>
  <c r="BK148"/>
  <c r="J207"/>
  <c r="BK139"/>
  <c r="J220"/>
  <c r="BK171"/>
  <c r="J180"/>
  <c r="J188"/>
  <c r="BK164"/>
  <c r="J128"/>
  <c r="J127"/>
  <c r="J160"/>
  <c r="BK200"/>
  <c r="BK185"/>
  <c r="J119"/>
  <c i="4" r="BK135"/>
  <c r="BK178"/>
  <c r="J180"/>
  <c r="BK154"/>
  <c r="BK162"/>
  <c r="J187"/>
  <c r="BK136"/>
  <c r="BK176"/>
  <c r="J147"/>
  <c r="BK141"/>
  <c i="5" r="J128"/>
  <c r="BK142"/>
  <c r="BK138"/>
  <c i="2" r="BK906"/>
  <c r="BK823"/>
  <c r="BK685"/>
  <c r="J640"/>
  <c r="J763"/>
  <c r="J617"/>
  <c r="BK247"/>
  <c r="J779"/>
  <c r="BK1031"/>
  <c r="BK839"/>
  <c r="J644"/>
  <c r="BK865"/>
  <c r="BK989"/>
  <c r="J788"/>
  <c r="BK332"/>
  <c r="BK962"/>
  <c r="J642"/>
  <c r="J1210"/>
  <c r="J900"/>
  <c r="BK1166"/>
  <c r="BK557"/>
  <c r="J1349"/>
  <c r="J870"/>
  <c r="J586"/>
  <c r="J1189"/>
  <c r="BK1096"/>
  <c r="BK882"/>
  <c r="J725"/>
  <c i="3" r="BK205"/>
  <c r="BK151"/>
  <c r="BK174"/>
  <c r="BK221"/>
  <c r="BK192"/>
  <c r="BK136"/>
  <c r="J144"/>
  <c r="BK196"/>
  <c r="J162"/>
  <c r="BK194"/>
  <c r="BK147"/>
  <c r="J168"/>
  <c r="BK201"/>
  <c r="J217"/>
  <c r="J205"/>
  <c r="BK160"/>
  <c r="J215"/>
  <c r="BK187"/>
  <c r="J131"/>
  <c r="BK216"/>
  <c r="J172"/>
  <c r="BK204"/>
  <c r="BK175"/>
  <c r="BK128"/>
  <c i="4" r="J154"/>
  <c r="J156"/>
  <c r="J155"/>
  <c r="BK166"/>
  <c r="J173"/>
  <c r="J157"/>
  <c r="BK169"/>
  <c r="BK153"/>
  <c r="J175"/>
  <c i="5" r="BK144"/>
  <c r="BK134"/>
  <c r="J126"/>
  <c i="2" r="J1016"/>
  <c r="BK855"/>
  <c r="J745"/>
  <c r="BK653"/>
  <c r="BK772"/>
  <c r="BK495"/>
  <c r="J245"/>
  <c r="BK1205"/>
  <c r="J1089"/>
  <c r="BK681"/>
  <c r="BK1210"/>
  <c r="J1165"/>
  <c r="J1010"/>
  <c r="BK642"/>
  <c r="J1223"/>
  <c r="J955"/>
  <c r="J747"/>
  <c r="BK374"/>
  <c r="J1197"/>
  <c r="BK1084"/>
  <c r="J939"/>
  <c r="BK813"/>
  <c r="J616"/>
  <c r="BK1183"/>
  <c r="J1093"/>
  <c r="J661"/>
  <c r="BK266"/>
  <c r="BK1201"/>
  <c r="BK1177"/>
  <c r="BK908"/>
  <c r="J738"/>
  <c r="BK651"/>
  <c r="BK1179"/>
  <c r="BK1097"/>
  <c r="BK754"/>
  <c r="J646"/>
  <c r="J1217"/>
  <c r="J1159"/>
  <c r="J1096"/>
  <c r="BK941"/>
  <c r="BK832"/>
  <c r="BK807"/>
  <c r="BK708"/>
  <c r="J651"/>
  <c r="BK586"/>
  <c r="BK161"/>
  <c i="1" r="AS94"/>
  <c i="2" r="J671"/>
  <c r="J170"/>
  <c i="3" r="J185"/>
  <c r="J153"/>
  <c r="BK132"/>
  <c r="J208"/>
  <c r="BK126"/>
  <c r="BK213"/>
  <c r="BK123"/>
  <c r="BK162"/>
  <c r="BK125"/>
  <c r="J221"/>
  <c r="BK127"/>
  <c r="BK188"/>
  <c r="J141"/>
  <c r="J196"/>
  <c r="J151"/>
  <c r="J139"/>
  <c r="J182"/>
  <c r="BK121"/>
  <c r="BK219"/>
  <c r="BK208"/>
  <c r="BK165"/>
  <c r="BK220"/>
  <c r="BK210"/>
  <c r="BK186"/>
  <c r="BK156"/>
  <c r="J147"/>
  <c r="BK189"/>
  <c r="J122"/>
  <c r="BK154"/>
  <c r="BK130"/>
  <c r="BK167"/>
  <c r="J132"/>
  <c i="4" r="J162"/>
  <c r="J181"/>
  <c r="J193"/>
  <c r="J149"/>
  <c r="J183"/>
  <c r="J194"/>
  <c r="J165"/>
  <c r="J151"/>
  <c r="BK175"/>
  <c r="J138"/>
  <c r="BK132"/>
  <c r="BK189"/>
  <c r="J158"/>
  <c i="5" r="BK126"/>
  <c r="J141"/>
  <c r="J131"/>
  <c r="BK131"/>
  <c i="2" r="BK931"/>
  <c r="BK858"/>
  <c r="BK800"/>
  <c r="BK663"/>
  <c r="J639"/>
  <c r="J708"/>
  <c r="J583"/>
  <c r="BK1072"/>
  <c r="BK870"/>
  <c r="BK387"/>
  <c r="BK902"/>
  <c r="J678"/>
  <c r="BK502"/>
  <c r="J144"/>
  <c r="J688"/>
  <c r="J976"/>
  <c r="J790"/>
  <c r="J629"/>
  <c r="J1045"/>
  <c r="J941"/>
  <c r="J776"/>
  <c r="J1373"/>
  <c r="BK1213"/>
  <c r="J1087"/>
  <c r="BK669"/>
  <c r="BK1208"/>
  <c r="BK1124"/>
  <c r="J1007"/>
  <c r="J531"/>
  <c r="BK1218"/>
  <c r="BK971"/>
  <c r="BK776"/>
  <c r="J612"/>
  <c r="BK1301"/>
  <c r="J1170"/>
  <c r="BK1091"/>
  <c r="J1028"/>
  <c r="J798"/>
  <c r="BK1253"/>
  <c r="BK1165"/>
  <c r="J1059"/>
  <c r="BK629"/>
  <c r="BK252"/>
  <c r="BK1217"/>
  <c r="BK1189"/>
  <c r="BK1035"/>
  <c r="J862"/>
  <c r="BK1215"/>
  <c r="BK1099"/>
  <c r="J1072"/>
  <c r="J694"/>
  <c r="J1199"/>
  <c r="J1166"/>
  <c r="J1032"/>
  <c r="J823"/>
  <c r="J795"/>
  <c r="BK711"/>
  <c r="J613"/>
  <c r="BK351"/>
  <c r="J159"/>
  <c r="BK1014"/>
  <c r="J912"/>
  <c r="BK854"/>
  <c r="J839"/>
  <c r="J648"/>
  <c r="J207"/>
  <c i="3" r="J189"/>
  <c r="BK168"/>
  <c r="J211"/>
  <c r="BK197"/>
  <c r="J223"/>
  <c r="BK206"/>
  <c r="J154"/>
  <c r="BK179"/>
  <c r="J126"/>
  <c r="BK173"/>
  <c r="BK141"/>
  <c r="BK190"/>
  <c r="BK150"/>
  <c r="J200"/>
  <c r="J181"/>
  <c r="J146"/>
  <c r="J118"/>
  <c r="BK158"/>
  <c r="J169"/>
  <c r="J214"/>
  <c r="J206"/>
  <c r="BK172"/>
  <c r="J123"/>
  <c r="BK217"/>
  <c r="BK202"/>
  <c r="J177"/>
  <c r="J137"/>
  <c r="BK138"/>
  <c r="BK177"/>
  <c r="BK169"/>
  <c r="J194"/>
  <c r="J174"/>
  <c r="BK120"/>
  <c i="4" r="J163"/>
  <c r="BK145"/>
  <c r="J169"/>
  <c r="BK157"/>
  <c r="J161"/>
  <c r="J191"/>
  <c r="BK158"/>
  <c r="BK180"/>
  <c r="BK193"/>
  <c r="J185"/>
  <c r="J135"/>
  <c r="BK183"/>
  <c i="5" r="J144"/>
  <c r="BK137"/>
  <c r="BK129"/>
  <c i="2" l="1" r="T143"/>
  <c r="T650"/>
  <c r="T649"/>
  <c r="P715"/>
  <c r="R853"/>
  <c r="BK864"/>
  <c r="J864"/>
  <c r="J113"/>
  <c r="BK1015"/>
  <c r="J1015"/>
  <c r="J116"/>
  <c r="R1103"/>
  <c i="4" r="BK160"/>
  <c r="J160"/>
  <c r="J105"/>
  <c r="BK192"/>
  <c r="J192"/>
  <c r="J109"/>
  <c i="2" r="T156"/>
  <c r="R638"/>
  <c r="BK715"/>
  <c r="J715"/>
  <c r="J106"/>
  <c r="T853"/>
  <c r="P901"/>
  <c r="R1046"/>
  <c r="R1088"/>
  <c r="T1214"/>
  <c i="4" r="BK150"/>
  <c r="J150"/>
  <c r="J104"/>
  <c r="BK168"/>
  <c r="J168"/>
  <c r="J106"/>
  <c i="2" r="R501"/>
  <c r="BK748"/>
  <c r="J748"/>
  <c r="J107"/>
  <c r="P853"/>
  <c r="T901"/>
  <c r="P1103"/>
  <c i="4" r="R134"/>
  <c r="R130"/>
  <c r="BK172"/>
  <c r="J172"/>
  <c r="J107"/>
  <c i="2" r="R940"/>
  <c r="R1228"/>
  <c i="4" r="R144"/>
  <c r="T168"/>
  <c i="2" r="P501"/>
  <c r="BK791"/>
  <c r="J791"/>
  <c r="J108"/>
  <c r="BK853"/>
  <c r="J853"/>
  <c r="J111"/>
  <c r="R864"/>
  <c r="BK1228"/>
  <c r="J1228"/>
  <c r="J121"/>
  <c i="4" r="T134"/>
  <c r="T130"/>
  <c r="P160"/>
  <c r="P192"/>
  <c i="2" r="BK156"/>
  <c r="J156"/>
  <c r="J99"/>
  <c r="P638"/>
  <c r="R715"/>
  <c r="P940"/>
  <c r="T1103"/>
  <c i="3" r="R116"/>
  <c i="4" r="T144"/>
  <c r="R177"/>
  <c r="P150"/>
  <c r="P172"/>
  <c i="2" r="BK501"/>
  <c r="J501"/>
  <c r="J100"/>
  <c r="T791"/>
  <c r="R857"/>
  <c r="T857"/>
  <c r="BK1103"/>
  <c r="J1103"/>
  <c r="J119"/>
  <c r="R1214"/>
  <c i="3" r="BK116"/>
  <c r="J116"/>
  <c r="J96"/>
  <c i="4" r="P134"/>
  <c r="P130"/>
  <c r="R150"/>
  <c r="R168"/>
  <c r="T192"/>
  <c i="2" r="BK650"/>
  <c r="J650"/>
  <c r="J104"/>
  <c r="T715"/>
  <c r="R901"/>
  <c r="P1046"/>
  <c r="T1088"/>
  <c r="BK1214"/>
  <c r="J1214"/>
  <c r="J120"/>
  <c i="3" r="T116"/>
  <c i="4" r="R160"/>
  <c r="R172"/>
  <c i="5" r="P127"/>
  <c r="P124"/>
  <c r="P123"/>
  <c i="1" r="AU98"/>
  <c i="2" r="P143"/>
  <c r="P650"/>
  <c r="P649"/>
  <c r="R748"/>
  <c r="BK940"/>
  <c r="J940"/>
  <c r="J115"/>
  <c r="BK1046"/>
  <c r="J1046"/>
  <c r="J117"/>
  <c r="P1088"/>
  <c r="P1214"/>
  <c i="4" r="BK144"/>
  <c r="J144"/>
  <c r="J103"/>
  <c r="P177"/>
  <c i="5" r="R135"/>
  <c i="2" r="R156"/>
  <c r="T638"/>
  <c r="T748"/>
  <c r="P864"/>
  <c r="T1015"/>
  <c r="BK1088"/>
  <c r="J1088"/>
  <c r="J118"/>
  <c i="5" r="BK135"/>
  <c r="J135"/>
  <c r="J101"/>
  <c i="4" r="P144"/>
  <c r="BK177"/>
  <c r="J177"/>
  <c r="J108"/>
  <c i="5" r="R127"/>
  <c r="R124"/>
  <c r="R123"/>
  <c r="T135"/>
  <c i="2" r="P156"/>
  <c r="BK638"/>
  <c r="J638"/>
  <c r="J101"/>
  <c r="R791"/>
  <c r="P857"/>
  <c r="T864"/>
  <c r="P1015"/>
  <c r="T1046"/>
  <c i="4" r="BK134"/>
  <c r="J134"/>
  <c r="J99"/>
  <c r="T177"/>
  <c i="5" r="T139"/>
  <c i="2" r="T501"/>
  <c r="P791"/>
  <c r="P714"/>
  <c r="T940"/>
  <c r="T1228"/>
  <c i="3" r="P116"/>
  <c i="1" r="AU96"/>
  <c i="4" r="T160"/>
  <c r="T172"/>
  <c i="5" r="BK127"/>
  <c r="J127"/>
  <c r="J99"/>
  <c r="P139"/>
  <c i="2" r="BK143"/>
  <c r="R143"/>
  <c r="R650"/>
  <c r="R649"/>
  <c r="P748"/>
  <c r="BK857"/>
  <c r="J857"/>
  <c r="J112"/>
  <c r="BK901"/>
  <c r="J901"/>
  <c r="J114"/>
  <c r="R1015"/>
  <c r="P1228"/>
  <c i="4" r="T150"/>
  <c r="P168"/>
  <c r="R192"/>
  <c i="5" r="T127"/>
  <c r="T124"/>
  <c r="T123"/>
  <c r="P135"/>
  <c r="BK139"/>
  <c r="J139"/>
  <c r="J102"/>
  <c r="R139"/>
  <c r="BK143"/>
  <c r="J143"/>
  <c r="J103"/>
  <c r="P143"/>
  <c r="R143"/>
  <c r="T143"/>
  <c i="2" r="BK647"/>
  <c r="J647"/>
  <c r="J102"/>
  <c r="BK847"/>
  <c r="J847"/>
  <c r="J109"/>
  <c r="BK849"/>
  <c r="J849"/>
  <c r="J110"/>
  <c i="5" r="BK133"/>
  <c r="J133"/>
  <c r="J100"/>
  <c i="4" r="BK140"/>
  <c r="BK139"/>
  <c r="J139"/>
  <c r="J100"/>
  <c r="BK131"/>
  <c r="J131"/>
  <c r="J98"/>
  <c i="5" r="BK125"/>
  <c r="BK124"/>
  <c r="BK123"/>
  <c r="J123"/>
  <c r="J96"/>
  <c r="E85"/>
  <c i="4" r="J140"/>
  <c r="J101"/>
  <c i="5" r="F92"/>
  <c r="BE128"/>
  <c r="BE138"/>
  <c i="4" r="BK130"/>
  <c r="J130"/>
  <c r="J97"/>
  <c i="5" r="J92"/>
  <c r="BE145"/>
  <c r="BE132"/>
  <c r="BE129"/>
  <c r="BE144"/>
  <c r="J89"/>
  <c r="F119"/>
  <c r="BE131"/>
  <c r="BE136"/>
  <c r="BE140"/>
  <c r="BE142"/>
  <c r="BE141"/>
  <c r="BE134"/>
  <c i="4" r="BK143"/>
  <c r="J143"/>
  <c r="J102"/>
  <c i="5" r="BE126"/>
  <c r="BE130"/>
  <c r="BE137"/>
  <c i="4" r="F92"/>
  <c r="BE137"/>
  <c r="BE166"/>
  <c r="BE135"/>
  <c r="BE163"/>
  <c r="BE169"/>
  <c r="BE190"/>
  <c r="F91"/>
  <c r="BE136"/>
  <c r="BE155"/>
  <c r="BE162"/>
  <c r="BE180"/>
  <c r="BE189"/>
  <c r="J92"/>
  <c r="BE159"/>
  <c r="BE173"/>
  <c r="BE183"/>
  <c r="BE147"/>
  <c r="BE156"/>
  <c r="BE152"/>
  <c r="BE161"/>
  <c r="BE178"/>
  <c r="BE181"/>
  <c r="E85"/>
  <c r="J123"/>
  <c r="BE146"/>
  <c r="BE153"/>
  <c r="BE154"/>
  <c r="BE158"/>
  <c r="BE132"/>
  <c r="BE148"/>
  <c r="BE179"/>
  <c r="BE182"/>
  <c r="BE191"/>
  <c r="BE141"/>
  <c r="BE149"/>
  <c r="BE151"/>
  <c r="BE171"/>
  <c r="BE176"/>
  <c r="BE145"/>
  <c r="BE175"/>
  <c r="BE187"/>
  <c r="BE193"/>
  <c r="BE194"/>
  <c r="BE157"/>
  <c r="BE165"/>
  <c r="BE185"/>
  <c r="BE138"/>
  <c r="BE164"/>
  <c r="BE167"/>
  <c i="3" r="J89"/>
  <c r="J112"/>
  <c r="BE126"/>
  <c r="BE154"/>
  <c r="BE159"/>
  <c r="BE170"/>
  <c r="BE178"/>
  <c r="BE195"/>
  <c r="BE201"/>
  <c i="2" r="BK714"/>
  <c r="J714"/>
  <c r="J105"/>
  <c i="3" r="J92"/>
  <c r="BE194"/>
  <c r="BE197"/>
  <c r="BE207"/>
  <c r="BE143"/>
  <c r="BE147"/>
  <c r="BE163"/>
  <c r="E85"/>
  <c r="F91"/>
  <c r="F113"/>
  <c r="BE167"/>
  <c r="BE173"/>
  <c r="BE181"/>
  <c r="BE184"/>
  <c r="BE214"/>
  <c r="BE141"/>
  <c r="BE145"/>
  <c r="BE132"/>
  <c r="BE138"/>
  <c r="BE172"/>
  <c r="BE193"/>
  <c r="BE196"/>
  <c r="BE200"/>
  <c r="BE208"/>
  <c r="BE216"/>
  <c r="BE218"/>
  <c r="BE222"/>
  <c i="2" r="J143"/>
  <c r="J98"/>
  <c i="3" r="BE121"/>
  <c r="BE129"/>
  <c r="BE137"/>
  <c r="BE150"/>
  <c r="BE152"/>
  <c r="BE161"/>
  <c r="BE199"/>
  <c r="BE203"/>
  <c r="BE219"/>
  <c r="BE220"/>
  <c r="BE117"/>
  <c r="BE123"/>
  <c r="BE139"/>
  <c r="BE162"/>
  <c r="BE171"/>
  <c r="BE202"/>
  <c r="BE205"/>
  <c r="BE215"/>
  <c r="BE124"/>
  <c r="BE125"/>
  <c r="BE136"/>
  <c r="BE144"/>
  <c r="BE146"/>
  <c r="BE175"/>
  <c r="BE135"/>
  <c r="BE158"/>
  <c r="BE190"/>
  <c r="BE191"/>
  <c r="BE204"/>
  <c r="BE209"/>
  <c r="BE165"/>
  <c r="BE176"/>
  <c r="BE180"/>
  <c r="BE186"/>
  <c r="BE192"/>
  <c r="BE206"/>
  <c r="BE213"/>
  <c r="BE217"/>
  <c r="BE118"/>
  <c r="BE119"/>
  <c r="BE122"/>
  <c r="BE149"/>
  <c r="BE174"/>
  <c r="BE187"/>
  <c r="BE221"/>
  <c i="2" r="BK649"/>
  <c r="J649"/>
  <c r="J103"/>
  <c i="3" r="BE120"/>
  <c r="BE148"/>
  <c r="BE151"/>
  <c r="BE153"/>
  <c r="BE156"/>
  <c r="BE164"/>
  <c r="BE166"/>
  <c r="BE127"/>
  <c r="BE128"/>
  <c r="BE131"/>
  <c r="BE168"/>
  <c r="BE198"/>
  <c r="BE210"/>
  <c r="BE211"/>
  <c r="BE223"/>
  <c r="BE130"/>
  <c r="BE155"/>
  <c r="BE160"/>
  <c r="BE177"/>
  <c r="BE183"/>
  <c r="BE185"/>
  <c r="BE188"/>
  <c r="BE189"/>
  <c r="BE212"/>
  <c r="BE133"/>
  <c r="BE134"/>
  <c r="BE140"/>
  <c r="BE142"/>
  <c r="BE157"/>
  <c r="BE169"/>
  <c r="BE179"/>
  <c r="BE182"/>
  <c i="2" r="BE281"/>
  <c r="BE397"/>
  <c r="BE651"/>
  <c r="BE669"/>
  <c r="BE700"/>
  <c r="BE704"/>
  <c r="BE738"/>
  <c r="BE790"/>
  <c r="BE795"/>
  <c r="BE862"/>
  <c r="BE931"/>
  <c r="BE962"/>
  <c r="BE1023"/>
  <c r="BE1030"/>
  <c r="BE1091"/>
  <c r="F91"/>
  <c r="BE152"/>
  <c r="BE238"/>
  <c r="BE306"/>
  <c r="BE466"/>
  <c r="BE644"/>
  <c r="BE661"/>
  <c r="BE694"/>
  <c r="BE723"/>
  <c r="BE745"/>
  <c r="BE774"/>
  <c r="BE870"/>
  <c r="BE882"/>
  <c r="BE894"/>
  <c r="BE905"/>
  <c r="BE1057"/>
  <c r="BE1075"/>
  <c r="BE1082"/>
  <c r="BE1177"/>
  <c r="BE1179"/>
  <c r="BE1215"/>
  <c r="BE1216"/>
  <c r="BE1219"/>
  <c r="E85"/>
  <c r="J92"/>
  <c r="BE245"/>
  <c r="BE266"/>
  <c r="BE487"/>
  <c r="BE623"/>
  <c r="BE640"/>
  <c r="BE725"/>
  <c r="BE763"/>
  <c r="BE813"/>
  <c r="BE861"/>
  <c r="BE1102"/>
  <c r="BE1124"/>
  <c r="BE1134"/>
  <c r="BE1144"/>
  <c r="BE1193"/>
  <c r="BE1195"/>
  <c r="BE1197"/>
  <c r="BE1213"/>
  <c r="BE1220"/>
  <c r="BE1223"/>
  <c r="BE148"/>
  <c r="BE617"/>
  <c r="BE639"/>
  <c r="BE653"/>
  <c r="BE655"/>
  <c r="BE671"/>
  <c r="BE754"/>
  <c r="BE772"/>
  <c r="BE818"/>
  <c r="BE888"/>
  <c r="BE900"/>
  <c r="BE922"/>
  <c r="BE1024"/>
  <c r="BE1031"/>
  <c r="BE1034"/>
  <c r="BE1072"/>
  <c r="BE1096"/>
  <c r="BE1170"/>
  <c r="BE1176"/>
  <c r="BE1210"/>
  <c r="BE1229"/>
  <c r="BE293"/>
  <c r="BE332"/>
  <c r="BE645"/>
  <c r="BE708"/>
  <c r="BE776"/>
  <c r="BE876"/>
  <c r="BE902"/>
  <c r="BE966"/>
  <c r="BE980"/>
  <c r="BE1078"/>
  <c r="BE1084"/>
  <c r="BE1097"/>
  <c r="BE1172"/>
  <c r="BE1181"/>
  <c r="BE1208"/>
  <c r="BE1218"/>
  <c r="BE1225"/>
  <c r="F138"/>
  <c r="BE428"/>
  <c r="BE688"/>
  <c r="BE941"/>
  <c r="BE1047"/>
  <c r="BE1165"/>
  <c r="BE1166"/>
  <c r="BE1174"/>
  <c r="BE1183"/>
  <c r="BE1191"/>
  <c r="BE1217"/>
  <c r="BE1277"/>
  <c r="BE1325"/>
  <c r="J135"/>
  <c r="BE252"/>
  <c r="BE387"/>
  <c r="BE495"/>
  <c r="BE643"/>
  <c r="BE792"/>
  <c r="BE807"/>
  <c r="BE844"/>
  <c r="BE856"/>
  <c r="BE860"/>
  <c r="BE1059"/>
  <c r="BE1093"/>
  <c r="BE1095"/>
  <c r="BE1154"/>
  <c r="BE1157"/>
  <c r="BE1159"/>
  <c r="BE1253"/>
  <c r="BE164"/>
  <c r="BE528"/>
  <c r="BE685"/>
  <c r="BE800"/>
  <c r="BE823"/>
  <c r="BE863"/>
  <c r="BE939"/>
  <c r="BE955"/>
  <c r="BE1087"/>
  <c r="BE1089"/>
  <c r="BE1094"/>
  <c r="BE1098"/>
  <c r="BE1189"/>
  <c r="BE1203"/>
  <c r="BE1205"/>
  <c r="BE1301"/>
  <c r="BE159"/>
  <c r="BE414"/>
  <c r="BE557"/>
  <c r="BE850"/>
  <c r="BE912"/>
  <c r="BE971"/>
  <c r="BE1069"/>
  <c r="BE1099"/>
  <c r="BE1100"/>
  <c r="BE1101"/>
  <c r="BE1104"/>
  <c r="BE1114"/>
  <c r="BE1199"/>
  <c r="BE1201"/>
  <c r="BE1349"/>
  <c r="BE1373"/>
  <c r="BE144"/>
  <c r="BE173"/>
  <c r="BE351"/>
  <c r="BE632"/>
  <c r="BE648"/>
  <c r="BE1010"/>
  <c r="BE1016"/>
  <c r="BE1028"/>
  <c r="BE1033"/>
  <c r="BE1045"/>
  <c r="BE170"/>
  <c r="BE207"/>
  <c r="BE364"/>
  <c r="BE659"/>
  <c r="BE716"/>
  <c r="BE749"/>
  <c r="BE765"/>
  <c r="BE834"/>
  <c r="BE858"/>
  <c r="BE859"/>
  <c r="BE946"/>
  <c r="BE167"/>
  <c r="BE247"/>
  <c r="BE531"/>
  <c r="BE613"/>
  <c r="BE642"/>
  <c r="BE646"/>
  <c r="BE663"/>
  <c r="BE678"/>
  <c r="BE825"/>
  <c r="BE1022"/>
  <c r="BE157"/>
  <c r="BE161"/>
  <c r="BE181"/>
  <c r="BE374"/>
  <c r="BE583"/>
  <c r="BE614"/>
  <c r="BE667"/>
  <c r="BE798"/>
  <c r="BE832"/>
  <c r="BE855"/>
  <c r="BE906"/>
  <c r="BE998"/>
  <c r="BE1029"/>
  <c r="BE440"/>
  <c r="BE586"/>
  <c r="BE616"/>
  <c r="BE681"/>
  <c r="BE747"/>
  <c r="BE839"/>
  <c r="BE989"/>
  <c r="BE1032"/>
  <c r="BE1035"/>
  <c r="BE250"/>
  <c r="BE502"/>
  <c r="BE612"/>
  <c r="BE691"/>
  <c r="BE697"/>
  <c r="BE788"/>
  <c r="BE848"/>
  <c r="BE854"/>
  <c r="BE976"/>
  <c r="BE1014"/>
  <c r="BE629"/>
  <c r="BE641"/>
  <c r="BE657"/>
  <c r="BE665"/>
  <c r="BE711"/>
  <c r="BE731"/>
  <c r="BE779"/>
  <c r="BE846"/>
  <c r="BE865"/>
  <c r="BE908"/>
  <c r="BE1002"/>
  <c r="BE1007"/>
  <c r="BE1027"/>
  <c i="3" r="F36"/>
  <c i="1" r="BC96"/>
  <c i="3" r="F34"/>
  <c i="1" r="BA96"/>
  <c i="5" r="J34"/>
  <c i="1" r="AW98"/>
  <c i="4" r="J34"/>
  <c i="1" r="AW97"/>
  <c i="3" r="J30"/>
  <c i="5" r="F34"/>
  <c i="1" r="BA98"/>
  <c i="5" r="F37"/>
  <c i="1" r="BD98"/>
  <c i="2" r="F36"/>
  <c i="1" r="BC95"/>
  <c i="2" r="F35"/>
  <c i="1" r="BB95"/>
  <c i="4" r="F36"/>
  <c i="1" r="BC97"/>
  <c i="4" r="F35"/>
  <c i="1" r="BB97"/>
  <c i="3" r="F37"/>
  <c i="1" r="BD96"/>
  <c i="5" r="F36"/>
  <c i="1" r="BC98"/>
  <c i="4" r="F34"/>
  <c i="1" r="BA97"/>
  <c i="5" r="F35"/>
  <c i="1" r="BB98"/>
  <c i="2" r="J34"/>
  <c i="1" r="AW95"/>
  <c i="4" r="F37"/>
  <c i="1" r="BD97"/>
  <c i="2" r="F34"/>
  <c i="1" r="BA95"/>
  <c i="3" r="F35"/>
  <c i="1" r="BB96"/>
  <c i="3" r="J34"/>
  <c i="1" r="AW96"/>
  <c i="2" r="F37"/>
  <c i="1" r="BD95"/>
  <c i="2" l="1" r="R142"/>
  <c i="4" r="T143"/>
  <c r="T129"/>
  <c i="2" r="R714"/>
  <c r="BK142"/>
  <c r="J142"/>
  <c r="J97"/>
  <c i="4" r="R143"/>
  <c r="R129"/>
  <c i="2" r="P142"/>
  <c r="P141"/>
  <c i="1" r="AU95"/>
  <c i="2" r="T142"/>
  <c i="4" r="P143"/>
  <c r="P129"/>
  <c i="1" r="AU97"/>
  <c i="2" r="T714"/>
  <c i="5" r="J124"/>
  <c r="J97"/>
  <c r="J125"/>
  <c r="J98"/>
  <c i="4" r="BK129"/>
  <c r="J129"/>
  <c i="1" r="AG96"/>
  <c i="2" r="BK141"/>
  <c r="J141"/>
  <c r="J96"/>
  <c r="F33"/>
  <c i="1" r="AZ95"/>
  <c i="5" r="J30"/>
  <c i="1" r="AG98"/>
  <c i="2" r="J33"/>
  <c i="1" r="AV95"/>
  <c r="AT95"/>
  <c i="5" r="F33"/>
  <c i="1" r="AZ98"/>
  <c r="BC94"/>
  <c r="W32"/>
  <c i="4" r="J30"/>
  <c i="1" r="AG97"/>
  <c r="BD94"/>
  <c r="W33"/>
  <c r="BA94"/>
  <c r="W30"/>
  <c i="3" r="J33"/>
  <c i="1" r="AV96"/>
  <c r="AT96"/>
  <c r="AN96"/>
  <c i="4" r="F33"/>
  <c i="1" r="AZ97"/>
  <c i="3" r="F33"/>
  <c i="1" r="AZ96"/>
  <c i="4" r="J33"/>
  <c i="1" r="AV97"/>
  <c r="AT97"/>
  <c i="5" r="J33"/>
  <c i="1" r="AV98"/>
  <c r="AT98"/>
  <c r="AN98"/>
  <c r="BB94"/>
  <c r="AX94"/>
  <c i="2" l="1" r="T141"/>
  <c r="R141"/>
  <c i="1" r="AN97"/>
  <c i="4" r="J96"/>
  <c i="5" r="J39"/>
  <c i="4" r="J39"/>
  <c i="3" r="J39"/>
  <c i="1" r="AU94"/>
  <c i="2" r="J30"/>
  <c i="1" r="AG95"/>
  <c r="AG94"/>
  <c r="AK26"/>
  <c r="AY94"/>
  <c r="W31"/>
  <c r="AZ94"/>
  <c r="W29"/>
  <c r="AW94"/>
  <c r="AK30"/>
  <c i="2" l="1" r="J39"/>
  <c i="1" r="AN95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<sst xmlns="http://schemas.openxmlformats.org/spreadsheetml/2006/main">
  <si>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</si>
  <si>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</si>
  <si>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</si>
  <si>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</si>
  <si>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</si>
  <si>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{57378484-c045-49f1-bf84-e6b18a0f8350}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</si>
  <si>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</si>
  <si>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</si>
  <si>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</si>
  <si>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</si>
  <si>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</si>
  <si>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</si>
  <si>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</si>
  <si>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</si>
  <si>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</si>
  <si>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</si>
  <si>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</si>
  <si>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ZATEPLENÍ A REKONSTRUKCE PODHLEDU, ELEKTROINSTALACE A OSVĚTLENÍ TĚLOCVIČNY</t>
  </si>
  <si>
    <t>KSO:</t>
  </si>
  <si>
    <t>CC-CZ:</t>
  </si>
  <si>
    <t>Místo:</t>
  </si>
  <si>
    <t xml:space="preserve"> </t>
  </si>
  <si>
    <t>Datum:</t>
  </si>
  <si>
    <t>14. 9. 2025</t>
  </si>
  <si>
    <t>Zadavatel:</t>
  </si>
  <si>
    <t>IČ:</t>
  </si>
  <si>
    <t>DIČ:</t>
  </si>
  <si>
    <t>Uchazeč:</t>
  </si>
  <si>
    <t>Vyplň údaj</t>
  </si>
  <si>
    <t>Projektant:</t>
  </si>
  <si>
    <t>P2Projekt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</si>
  <si>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</si>
  <si>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</si>
  <si>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</si>
  <si>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</si>
  <si>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</si>
  <si>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</si>
  <si>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</si>
  <si>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</si>
  <si>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</si>
  <si>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</si>
  <si>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</si>
  <si>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</si>
  <si>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</si>
  <si>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</si>
  <si>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</si>
  <si>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</si>
  <si>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</si>
  <si>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</si>
  <si>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</si>
  <si>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</si>
  <si>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</si>
  <si>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</si>
  <si>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</si>
  <si>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</si>
  <si>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</si>
  <si>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</si>
  <si>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</si>
  <si>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</si>
  <si>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</si>
  <si>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</si>
  <si>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</si>
  <si>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</si>
  <si>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</si>
  <si>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</si>
  <si>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</si>
  <si>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</si>
  <si>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</si>
  <si>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</si>
  <si>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</si>
  <si>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</si>
  <si>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</si>
  <si>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</si>
  <si>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</si>
  <si>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</si>
  <si>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</si>
  <si>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</si>
  <si>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</si>
  <si>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</si>
  <si>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</si>
  <si>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OPATŘENÍ PRO ÚSPORU ENERGIE TĚLOCVIČNY</t>
  </si>
  <si>
    <t>STA</t>
  </si>
  <si>
    <t>{c7f33ff9-a186-4512-9bed-e4a1ea0e95bb}</t>
  </si>
  <si>
    <t>2</t>
  </si>
  <si>
    <t>ELEKTROINSTALACE</t>
  </si>
  <si>
    <t>{d82776fa-b9e8-465b-8431-0d74402a0775}</t>
  </si>
  <si>
    <t>3</t>
  </si>
  <si>
    <t>PŘESUN UMYVADLA A VÝMĚNA PLASTOVÝCH OKEN</t>
  </si>
  <si>
    <t>{dc7bca79-698f-46e9-903d-df3728568517}</t>
  </si>
  <si>
    <t>4</t>
  </si>
  <si>
    <t>VRN</t>
  </si>
  <si>
    <t>{0cc69a67-26dc-4500-8470-1c5e89eb4d32}</t>
  </si>
  <si>
    <t>KRYCÍ LIST SOUPISU PRACÍ</t>
  </si>
  <si>
    <t>Objekt:</t>
  </si>
  <si>
    <t>1 - OPATŘENÍ PRO ÚSPORU ENERGIE TĚLOCVIČNY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</si>
  <si>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</si>
  <si>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</si>
  <si>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</si>
  <si>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</si>
  <si>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</si>
  <si>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</si>
  <si>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</si>
  <si>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</si>
  <si>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</si>
  <si>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</si>
  <si>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</si>
  <si>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OST - Ostatní</t>
  </si>
  <si>
    <t xml:space="preserve">    O02 - Vedlejší a ostatní náklady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</si>
  <si>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</si>
  <si>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</si>
  <si>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</si>
  <si>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</si>
  <si>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727 - Zdravotechnika - protipožární ochrana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</si>
  <si>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</si>
  <si>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</si>
  <si>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</si>
  <si>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</si>
  <si>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</si>
  <si>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</si>
  <si>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</si>
  <si>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</si>
  <si>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775 - Podlahy skládané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</si>
  <si>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</si>
  <si>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</si>
  <si>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</si>
  <si>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</si>
  <si>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</si>
  <si>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</si>
  <si>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</si>
  <si>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</si>
  <si>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</si>
  <si>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</si>
  <si>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</si>
  <si>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</si>
  <si>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</si>
  <si>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</si>
  <si>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</si>
  <si>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</si>
  <si>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</si>
  <si>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</si>
  <si>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</si>
  <si>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</si>
  <si>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219</t>
  </si>
  <si>
    <t>K</t>
  </si>
  <si>
    <t>113106121</t>
  </si>
  <si>
    <t>Rozebrání dlažeb z betonových nebo kamenných dlaždic komunikací pro pěší ručně</t>
  </si>
  <si>
    <t>m2</t>
  </si>
  <si>
    <t>1319374383</t>
  </si>
  <si>
    <t>VV</t>
  </si>
  <si>
    <t>29,315*0,5</t>
  </si>
  <si>
    <t>6,76*0,5</t>
  </si>
  <si>
    <t>Součet</t>
  </si>
  <si>
    <t>334</t>
  </si>
  <si>
    <t>122351301</t>
  </si>
  <si>
    <t>Odkopávky a prokopávky nezapažené v hornině třídy těžitelnosti II skupiny 4 objem do 20 m3 strojně v omezeném prostoru</t>
  </si>
  <si>
    <t>m3</t>
  </si>
  <si>
    <t>1676184057</t>
  </si>
  <si>
    <t>OBKOPÁNÍ OBJEKTU</t>
  </si>
  <si>
    <t>ZÁPADNÍ STRANA</t>
  </si>
  <si>
    <t>(32,85+4,5+1,5)*0,5*0,6</t>
  </si>
  <si>
    <t>335</t>
  </si>
  <si>
    <t>174151101</t>
  </si>
  <si>
    <t>Zásyp jam, šachet rýh nebo kolem objektů sypaninou se zhutněním</t>
  </si>
  <si>
    <t>-1710877525</t>
  </si>
  <si>
    <t>ZPĚTNÝ ZÁSYP PO OBKOPÁNÍ OBJEKTU</t>
  </si>
  <si>
    <t>6</t>
  </si>
  <si>
    <t>Úpravy povrchů, podlahy a osazování výplní</t>
  </si>
  <si>
    <t>375</t>
  </si>
  <si>
    <t>612131121</t>
  </si>
  <si>
    <t>Penetrační disperzní nátěr vnitřních stěn nanášený ručně</t>
  </si>
  <si>
    <t>-1462379440</t>
  </si>
  <si>
    <t>"2.04 KABINET"(6,165+6,165+5+5)*3-(0,9*2,02-1,13*1,42*3)</t>
  </si>
  <si>
    <t>368</t>
  </si>
  <si>
    <t>612311131</t>
  </si>
  <si>
    <t>Vápenný štuk vnitřních stěn tloušťky do 3 mm</t>
  </si>
  <si>
    <t>244774939</t>
  </si>
  <si>
    <t>621131101</t>
  </si>
  <si>
    <t>Cementový postřik vnějších podhledů nanášený celoplošně ručně</t>
  </si>
  <si>
    <t>1738341363</t>
  </si>
  <si>
    <t>PŘESAH ŘÍMSY PŘÍSTAVBY</t>
  </si>
  <si>
    <t>(0,2+0,5)*10,97*2</t>
  </si>
  <si>
    <t>621131121</t>
  </si>
  <si>
    <t>Penetrační nátěr vnějších podhledů nanášený ručně</t>
  </si>
  <si>
    <t>-1597505890</t>
  </si>
  <si>
    <t>621142001</t>
  </si>
  <si>
    <t>Sklovláknité pletivo vnějších podhledů vtlačené do tmelu</t>
  </si>
  <si>
    <t>-1539135697</t>
  </si>
  <si>
    <t>262</t>
  </si>
  <si>
    <t>621521002</t>
  </si>
  <si>
    <t>Tenkovrstvá silikátová zatíraná omítka zrnitost 1,0 mm vnějších podhledů</t>
  </si>
  <si>
    <t>-609272389</t>
  </si>
  <si>
    <t>(0,2+0,5)*10,97</t>
  </si>
  <si>
    <t>423</t>
  </si>
  <si>
    <t>622131101</t>
  </si>
  <si>
    <t>Cementový postřik vnějších stěn nanášený celoplošně ručně</t>
  </si>
  <si>
    <t>-1354143418</t>
  </si>
  <si>
    <t>PODKLADNÍ VRSTVA POD HYDROIZOLACI</t>
  </si>
  <si>
    <t>SOKLOVÁ ČÁST</t>
  </si>
  <si>
    <t>(0,3+0,6)*(2+32,851+3,54+1,5)</t>
  </si>
  <si>
    <t>(0,3+0,3)*20,71</t>
  </si>
  <si>
    <t>3,6</t>
  </si>
  <si>
    <t>9,145</t>
  </si>
  <si>
    <t>622131121</t>
  </si>
  <si>
    <t>Penetrační nátěr vnějších stěn nanášený ručně</t>
  </si>
  <si>
    <t>1895167671</t>
  </si>
  <si>
    <t>POHLED SEVEROVÝCHODNÍ</t>
  </si>
  <si>
    <t>PLOCHA B</t>
  </si>
  <si>
    <t>"nadstřešní část"17,9*2</t>
  </si>
  <si>
    <t>"přístavek"41,1*2</t>
  </si>
  <si>
    <t>PLOCHA B+</t>
  </si>
  <si>
    <t>136,8*2</t>
  </si>
  <si>
    <t>PLOCHA C</t>
  </si>
  <si>
    <t>"soklová část"3,6*2</t>
  </si>
  <si>
    <t>PLOCHA C+</t>
  </si>
  <si>
    <t>"soklová část"7,9*2</t>
  </si>
  <si>
    <t>PLOCHA E</t>
  </si>
  <si>
    <t>"nadstřešní část"7,8*2</t>
  </si>
  <si>
    <t>POHLED JIHOZÁPADNÍ</t>
  </si>
  <si>
    <t>276,5*2</t>
  </si>
  <si>
    <t>19*2</t>
  </si>
  <si>
    <t>POHLED JIHOVÝCHODNÍ</t>
  </si>
  <si>
    <t>(21,15+59,2+50,6)*2</t>
  </si>
  <si>
    <t>9,1*2</t>
  </si>
  <si>
    <t>(2+1,8)*2</t>
  </si>
  <si>
    <t>237</t>
  </si>
  <si>
    <t>622142001</t>
  </si>
  <si>
    <t>Sklovláknité pletivo vnějších stěn vtlačené do tmelu</t>
  </si>
  <si>
    <t>-1399812787</t>
  </si>
  <si>
    <t>"nadstřešní část"17,9</t>
  </si>
  <si>
    <t>"přístavek"41,1</t>
  </si>
  <si>
    <t>136,8</t>
  </si>
  <si>
    <t>"soklová část"3,6</t>
  </si>
  <si>
    <t>"soklová část"7,9</t>
  </si>
  <si>
    <t>"nadstřešní část"7,8</t>
  </si>
  <si>
    <t>276,5</t>
  </si>
  <si>
    <t>19</t>
  </si>
  <si>
    <t>21,15+59,2+50,6</t>
  </si>
  <si>
    <t>9,1</t>
  </si>
  <si>
    <t>2+1,8</t>
  </si>
  <si>
    <t>PLOCHY SE ZVÝŠENOU MECHANICKOU ODOLNOSTÍ - ARMOVACÍ HMOTY S OBSAHEM UHLÍKOVÝCH VLÁKEN - 2x</t>
  </si>
  <si>
    <t>254</t>
  </si>
  <si>
    <t>622211021</t>
  </si>
  <si>
    <t>Montáž kontaktního zateplení vnějších stěn lepením a mechanickým kotvením polystyrénových desek do betonu a zdiva tl přes 80 do 120 mm</t>
  </si>
  <si>
    <t>-85795130</t>
  </si>
  <si>
    <t>255</t>
  </si>
  <si>
    <t>M</t>
  </si>
  <si>
    <t>28376017</t>
  </si>
  <si>
    <t>deska perimetrická fasádní soklová 150kPa λ=0,035 tl 100mm</t>
  </si>
  <si>
    <t>8</t>
  </si>
  <si>
    <t>-874902995</t>
  </si>
  <si>
    <t>61,073*1,05 'Přepočtené koeficientem množství</t>
  </si>
  <si>
    <t>258</t>
  </si>
  <si>
    <t>622211031</t>
  </si>
  <si>
    <t>Montáž kontaktního zateplení vnějších stěn lepením a mechanickým kotvením polystyrénových desek do betonu a zdiva tl přes 120 do 160 mm</t>
  </si>
  <si>
    <t>-7596739</t>
  </si>
  <si>
    <t>259</t>
  </si>
  <si>
    <t>28376021</t>
  </si>
  <si>
    <t>deska perimetrická fasádní soklová 150kPa λ=0,035 tl 160mm</t>
  </si>
  <si>
    <t>2076528374</t>
  </si>
  <si>
    <t>9,1*1,05 'Přepočtené koeficientem množství</t>
  </si>
  <si>
    <t>235</t>
  </si>
  <si>
    <t>622211041</t>
  </si>
  <si>
    <t>Montáž kontaktního zateplení vnějších stěn lepením a mechanickým kotvením polystyrénových desek do betonu a zdiva tl přes 160 do 200 mm</t>
  </si>
  <si>
    <t>-1146778538</t>
  </si>
  <si>
    <t>275</t>
  </si>
  <si>
    <t>28375952</t>
  </si>
  <si>
    <t>deska EPS 70 fasádní λ=0,039 tl 160mm</t>
  </si>
  <si>
    <t>-385039509</t>
  </si>
  <si>
    <t>603,25*1,05 'Přepočtené koeficientem množství</t>
  </si>
  <si>
    <t>622212051</t>
  </si>
  <si>
    <t>Montáž kontaktního zateplení vnějšího ostění, nadpraží nebo parapetu hl. špalety do 400 mm lepením desek z polystyrenu tl do 40 mm</t>
  </si>
  <si>
    <t>m</t>
  </si>
  <si>
    <t>1613924705</t>
  </si>
  <si>
    <t>OTVORY OKENNÍ</t>
  </si>
  <si>
    <t>11*(1,13+1,13+1,46+1,46)</t>
  </si>
  <si>
    <t>19*(1,13+1,13+1,475+1,475)</t>
  </si>
  <si>
    <t>(11+16)*(1,123+1,123+2,05+2,05)</t>
  </si>
  <si>
    <t>3*(1,145+1,145+0,9+0,9)</t>
  </si>
  <si>
    <t>4*(1,13+1,13+0,58+0,58)</t>
  </si>
  <si>
    <t>4*(1,13+1,13+1,51+1,51)</t>
  </si>
  <si>
    <t>DVEŘNÍ OTVOR</t>
  </si>
  <si>
    <t>0,93+1,98+1,98</t>
  </si>
  <si>
    <t>1,428+2,146+2,146</t>
  </si>
  <si>
    <t>287</t>
  </si>
  <si>
    <t>28376416</t>
  </si>
  <si>
    <t>deska XPS hrana polodrážková a hladký povrch 300kPA λ=0,035 tl 40mm</t>
  </si>
  <si>
    <t>-1300177062</t>
  </si>
  <si>
    <t>384,992*1,05 'Přepočtené koeficientem množství</t>
  </si>
  <si>
    <t>276</t>
  </si>
  <si>
    <t>622251101</t>
  </si>
  <si>
    <t>Příplatek k cenám kontaktního zateplení vnějších stěn za zápustnou montáž a použití tepelněizolačních zátek z polystyrenu</t>
  </si>
  <si>
    <t>1133767705</t>
  </si>
  <si>
    <t>27</t>
  </si>
  <si>
    <t>622252002</t>
  </si>
  <si>
    <t>Montáž profilů kontaktního zateplení lepených</t>
  </si>
  <si>
    <t>1351651599</t>
  </si>
  <si>
    <t>11*(1,13+1,46+1,46)*2</t>
  </si>
  <si>
    <t>19*(1,13+1,475+1,475)*2</t>
  </si>
  <si>
    <t>(11+16)*(1,123+2,05+2,05)*2</t>
  </si>
  <si>
    <t>3*(1,145+0,9+0,9)*2</t>
  </si>
  <si>
    <t>4*(1,13+0,58+0,58)*2</t>
  </si>
  <si>
    <t>4*(1,13+1,51+1,51)*2</t>
  </si>
  <si>
    <t>(0,93+1,98+1,98)*2</t>
  </si>
  <si>
    <t>(1,428+2,146+2,146)*2</t>
  </si>
  <si>
    <t>11*(1,13)*2</t>
  </si>
  <si>
    <t>19*(1,13)*2</t>
  </si>
  <si>
    <t>(11+16)*(1,123)*2</t>
  </si>
  <si>
    <t>3*(1,145)*2</t>
  </si>
  <si>
    <t>4*(1,13)*2</t>
  </si>
  <si>
    <t>29</t>
  </si>
  <si>
    <t>59051476</t>
  </si>
  <si>
    <t>profil napojovací okenní PVC s výztužnou tkaninou 9mm</t>
  </si>
  <si>
    <t>135941052</t>
  </si>
  <si>
    <t>11*(1,13+1,46+1,46)</t>
  </si>
  <si>
    <t>19*(1,13+1,475+1,475)</t>
  </si>
  <si>
    <t>(11+16)*(1,123+2,05+2,05)</t>
  </si>
  <si>
    <t>3*(1,145+0,9+0,9)</t>
  </si>
  <si>
    <t>4*(1,13+0,58+0,58)</t>
  </si>
  <si>
    <t>4*(1,13+1,51+1,51)</t>
  </si>
  <si>
    <t>308,296*1,05 'Přepočtené koeficientem množství</t>
  </si>
  <si>
    <t>30</t>
  </si>
  <si>
    <t>59051512</t>
  </si>
  <si>
    <t>profil napojovací parapetní PVC s okapnicí a výztužnou tkaninou</t>
  </si>
  <si>
    <t>-813296907</t>
  </si>
  <si>
    <t>11*(1,13)</t>
  </si>
  <si>
    <t>19*(1,13)</t>
  </si>
  <si>
    <t>(11+16)*(1,123)</t>
  </si>
  <si>
    <t>3*(1,145)</t>
  </si>
  <si>
    <t>4*(1,13)</t>
  </si>
  <si>
    <t>76,696*1,05 'Přepočtené koeficientem množství</t>
  </si>
  <si>
    <t>277</t>
  </si>
  <si>
    <t>63127414</t>
  </si>
  <si>
    <t>profil rohový PVC s výztužnou tkaninou š 100/150mm</t>
  </si>
  <si>
    <t>1551198017</t>
  </si>
  <si>
    <t>31</t>
  </si>
  <si>
    <t>28342207</t>
  </si>
  <si>
    <t>profil napojovací nadokenní PVC s okapnicí a zdvojenou výztužnou tkaninou</t>
  </si>
  <si>
    <t>-1484724920</t>
  </si>
  <si>
    <t>260</t>
  </si>
  <si>
    <t>622511112</t>
  </si>
  <si>
    <t>Tenkovrstvá akrylátová mozaiková střednězrnná omítka vnějších stěn</t>
  </si>
  <si>
    <t>-428291327</t>
  </si>
  <si>
    <t>261</t>
  </si>
  <si>
    <t>622521002</t>
  </si>
  <si>
    <t>Tenkovrstvá silikátová zatíraná omítka zrnitost 1,0 mm vnějších stěn</t>
  </si>
  <si>
    <t>-2052179954</t>
  </si>
  <si>
    <t>34</t>
  </si>
  <si>
    <t>629991011</t>
  </si>
  <si>
    <t>Zakrytí výplní otvorů a svislých ploch fólií přilepenou lepící páskou</t>
  </si>
  <si>
    <t>491241225</t>
  </si>
  <si>
    <t>11*(1,13*1,46)</t>
  </si>
  <si>
    <t>19*(1,13*1,475)</t>
  </si>
  <si>
    <t>(11+16)*(1,123*2,05)</t>
  </si>
  <si>
    <t>3*(1,145*0,9)</t>
  </si>
  <si>
    <t>4*(1,13*0,58)</t>
  </si>
  <si>
    <t>4*(1,13*1,51)</t>
  </si>
  <si>
    <t>0,93*1,98</t>
  </si>
  <si>
    <t>1,428*2,146</t>
  </si>
  <si>
    <t>35</t>
  </si>
  <si>
    <t>629995101</t>
  </si>
  <si>
    <t>Očištění vnějších ploch tlakovou vodou</t>
  </si>
  <si>
    <t>247319109</t>
  </si>
  <si>
    <t>139</t>
  </si>
  <si>
    <t>629999011</t>
  </si>
  <si>
    <t>Příplatek k úpravám povrchů za provádění styku dvou barev nebo struktur na fasádě</t>
  </si>
  <si>
    <t>-1192098134</t>
  </si>
  <si>
    <t>VODOROVNÉ LINKY</t>
  </si>
  <si>
    <t>pohled severovýchodní</t>
  </si>
  <si>
    <t>"horní"1,99+0,35+4,4+0,37*10</t>
  </si>
  <si>
    <t>"dolní"2,2+3+0,37*10</t>
  </si>
  <si>
    <t>pohled jihozápadní</t>
  </si>
  <si>
    <t>"horní"2,65+8,9+0,36*18</t>
  </si>
  <si>
    <t>"dolní"5,235+5,7+15*0,35</t>
  </si>
  <si>
    <t>pohled jihovýchodní</t>
  </si>
  <si>
    <t>16,15+1,93</t>
  </si>
  <si>
    <t>36</t>
  </si>
  <si>
    <t>629999042</t>
  </si>
  <si>
    <t>Příplatek k úpravám vnějších povrchů za provádění prací v nadstřešní části</t>
  </si>
  <si>
    <t>1612841018</t>
  </si>
  <si>
    <t>21,15</t>
  </si>
  <si>
    <t>253</t>
  </si>
  <si>
    <t>637211112</t>
  </si>
  <si>
    <t>Okapový chodník z betonových dlaždic tl 60 mm na MC 10</t>
  </si>
  <si>
    <t>-639552007</t>
  </si>
  <si>
    <t>NOVÁ BETONOVÁ DLAŽBA</t>
  </si>
  <si>
    <t>0,5*(32,85+4,5+1,5)</t>
  </si>
  <si>
    <t>9</t>
  </si>
  <si>
    <t>Ostatní konstrukce a práce, bourání</t>
  </si>
  <si>
    <t>115</t>
  </si>
  <si>
    <t>941111111</t>
  </si>
  <si>
    <t>Montáž lešení řadového trubkového lehkého s podlahami zatížení do 200 kg/m2 š od 0,6 do 0,9 m v do 10 m</t>
  </si>
  <si>
    <t>684005773</t>
  </si>
  <si>
    <t>116</t>
  </si>
  <si>
    <t>941111211</t>
  </si>
  <si>
    <t>Příplatek k lešení řadovému trubkovému lehkému s podlahami do 200 kg/m2 š od 0,6 do 0,9 m v do 10 m za každý den použití</t>
  </si>
  <si>
    <t>1150204212</t>
  </si>
  <si>
    <t>PŘEDPOKLAD DOBA REALIZACE 60 dnů</t>
  </si>
  <si>
    <t>654,45*60</t>
  </si>
  <si>
    <t>117</t>
  </si>
  <si>
    <t>941111811</t>
  </si>
  <si>
    <t>Demontáž lešení řadového trubkového lehkého s podlahami zatížení do 200 kg/m2 š od 0,6 do 0,9 m v do 10 m</t>
  </si>
  <si>
    <t>67891438</t>
  </si>
  <si>
    <t>40</t>
  </si>
  <si>
    <t>944511111</t>
  </si>
  <si>
    <t>Montáž ochranné sítě z textilie z umělých vláken</t>
  </si>
  <si>
    <t>-181369811</t>
  </si>
  <si>
    <t>41</t>
  </si>
  <si>
    <t>944511211</t>
  </si>
  <si>
    <t>Příplatek k ochranné síti za každý den použití</t>
  </si>
  <si>
    <t>-927037333</t>
  </si>
  <si>
    <t>42</t>
  </si>
  <si>
    <t>944511811</t>
  </si>
  <si>
    <t>Demontáž ochranné sítě z textilie z umělých vláken</t>
  </si>
  <si>
    <t>734884901</t>
  </si>
  <si>
    <t>155</t>
  </si>
  <si>
    <t>945412111</t>
  </si>
  <si>
    <t>Teleskopická hydraulická montážní plošina výška zdvihu do 8 m</t>
  </si>
  <si>
    <t>den</t>
  </si>
  <si>
    <t>1285036973</t>
  </si>
  <si>
    <t>156</t>
  </si>
  <si>
    <t>946111116</t>
  </si>
  <si>
    <t>Montáž pojízdných věží trubkových/dílcových š od 0,6 do 0,9 m dl do 3,2 m v přes 5,5 do 6,6 m</t>
  </si>
  <si>
    <t>kus</t>
  </si>
  <si>
    <t>68676079</t>
  </si>
  <si>
    <t>157</t>
  </si>
  <si>
    <t>946111216</t>
  </si>
  <si>
    <t>Příplatek k pojízdným věžím š od 0,6 do 0,9 m dl do 3,2 m v přes 5,5 do 6,6 m za každý den použití</t>
  </si>
  <si>
    <t>-490382375</t>
  </si>
  <si>
    <t>1*60</t>
  </si>
  <si>
    <t>158</t>
  </si>
  <si>
    <t>946111816</t>
  </si>
  <si>
    <t>Demontáž pojízdných věží trubkových/dílcových š od 0,6 do 0,9 m dl do 3,2 m v přes 5,5 do 6,6 m</t>
  </si>
  <si>
    <t>-360217772</t>
  </si>
  <si>
    <t>121</t>
  </si>
  <si>
    <t>949101111</t>
  </si>
  <si>
    <t>Lešení pomocné pro objekty pozemních staveb s lešeňovou podlahou v do 1,9 m zatížení do 150 kg/m2</t>
  </si>
  <si>
    <t>-472239594</t>
  </si>
  <si>
    <t>PLOCHA 1.NP</t>
  </si>
  <si>
    <t>546,71</t>
  </si>
  <si>
    <t>PLOCHA 2.NP</t>
  </si>
  <si>
    <t>140,94</t>
  </si>
  <si>
    <t>122</t>
  </si>
  <si>
    <t>952901111</t>
  </si>
  <si>
    <t>Vyčištění budov bytové a občanské výstavby při výšce podlaží do 4 m</t>
  </si>
  <si>
    <t>-907588157</t>
  </si>
  <si>
    <t>256</t>
  </si>
  <si>
    <t>961055111</t>
  </si>
  <si>
    <t>Bourání základů ze ŽB</t>
  </si>
  <si>
    <t>-1017653492</t>
  </si>
  <si>
    <t>ODSTRANĚNÍ BETONU U ODVODŇOVACÍHO KANÁLKU</t>
  </si>
  <si>
    <t>20,71*0,2*0,1</t>
  </si>
  <si>
    <t>338</t>
  </si>
  <si>
    <t>968072456</t>
  </si>
  <si>
    <t>Vybourání kovových dveřních zárubní pl přes 2 m2</t>
  </si>
  <si>
    <t>810038226</t>
  </si>
  <si>
    <t>VYBOURÁNÍ DVEŘNÍCH KŘÍDEL D3</t>
  </si>
  <si>
    <t>1,4*2,05</t>
  </si>
  <si>
    <t>VYBOURÁNÍ DVEŘNÍCH KŘÍDEL D4</t>
  </si>
  <si>
    <t>1*2,05</t>
  </si>
  <si>
    <t>997</t>
  </si>
  <si>
    <t>Doprava suti a vybouraných hmot</t>
  </si>
  <si>
    <t>279</t>
  </si>
  <si>
    <t>997006012</t>
  </si>
  <si>
    <t>Ruční třídění stavebního odpadu</t>
  </si>
  <si>
    <t>t</t>
  </si>
  <si>
    <t>-1857891495</t>
  </si>
  <si>
    <t>311</t>
  </si>
  <si>
    <t>997006014</t>
  </si>
  <si>
    <t>Pytlování nebezpečného odpadu z vlnitých tabulí s obsahem azbestu</t>
  </si>
  <si>
    <t>-1623642</t>
  </si>
  <si>
    <t>280</t>
  </si>
  <si>
    <t>997013211</t>
  </si>
  <si>
    <t>Vnitrostaveništní doprava suti a vybouraných hmot pro budovy v do 6 m ručně</t>
  </si>
  <si>
    <t>2128673045</t>
  </si>
  <si>
    <t>281</t>
  </si>
  <si>
    <t>997013219</t>
  </si>
  <si>
    <t>Příplatek k vnitrostaveništní dopravě suti a vybouraných hmot za zvětšenou dopravu suti ZKD 10 m</t>
  </si>
  <si>
    <t>2080240519</t>
  </si>
  <si>
    <t>282</t>
  </si>
  <si>
    <t>997013501</t>
  </si>
  <si>
    <t>Odvoz suti a vybouraných hmot na skládku nebo meziskládku do 1 km se složením</t>
  </si>
  <si>
    <t>2114192707</t>
  </si>
  <si>
    <t>283</t>
  </si>
  <si>
    <t>997013509</t>
  </si>
  <si>
    <t>Příplatek k odvozu suti a vybouraných hmot na skládku ZKD 1 km přes 1 km</t>
  </si>
  <si>
    <t>1499986364</t>
  </si>
  <si>
    <t>284</t>
  </si>
  <si>
    <t>997013631</t>
  </si>
  <si>
    <t>Poplatek za uložení na skládce (skládkovné) stavebního odpadu směsného kód odpadu 17 09 04</t>
  </si>
  <si>
    <t>142645565</t>
  </si>
  <si>
    <t>310</t>
  </si>
  <si>
    <t>997013821</t>
  </si>
  <si>
    <t>Poplatek za uložení na skládce (skládkovné) stavebního odpadu s obsahem azbestu kód odpadu 17 06 05</t>
  </si>
  <si>
    <t>2074848040</t>
  </si>
  <si>
    <t>998</t>
  </si>
  <si>
    <t>Přesun hmot</t>
  </si>
  <si>
    <t>257</t>
  </si>
  <si>
    <t>998011002</t>
  </si>
  <si>
    <t>Přesun hmot pro budovy zděné v přes 6 do 12 m</t>
  </si>
  <si>
    <t>784634409</t>
  </si>
  <si>
    <t>OST</t>
  </si>
  <si>
    <t>Ostatní</t>
  </si>
  <si>
    <t>O02</t>
  </si>
  <si>
    <t>Vedlejší a ostatní náklady</t>
  </si>
  <si>
    <t>148</t>
  </si>
  <si>
    <t>2025</t>
  </si>
  <si>
    <t>Práce v těsné blízkosti ACO DRAIN kanálku</t>
  </si>
  <si>
    <t>kpl</t>
  </si>
  <si>
    <t>-2041070628</t>
  </si>
  <si>
    <t>P</t>
  </si>
  <si>
    <t xml:space="preserve">Poznámka k položce:_x000d_
Zpracování dílenské dokumentace pro prefabrikované, monolitické a ocelové konstrucke  rozsahu dle potřeb stavby.</t>
  </si>
  <si>
    <t>285</t>
  </si>
  <si>
    <t>2026</t>
  </si>
  <si>
    <t>Vedení CETIN - koordinace - ochrana vedení v průběhu realizace + kotvení AROT chráničky v souběhu se stávajícím kabelem</t>
  </si>
  <si>
    <t>305245045</t>
  </si>
  <si>
    <t>288</t>
  </si>
  <si>
    <t>2027</t>
  </si>
  <si>
    <t>Demontáž a zpětná montáž osvětlení - v části dle PD jeho likvidace</t>
  </si>
  <si>
    <t>-88010533</t>
  </si>
  <si>
    <t>289</t>
  </si>
  <si>
    <t>2028</t>
  </si>
  <si>
    <t>Demontáž a zpětná montáž zámečnických prvků</t>
  </si>
  <si>
    <t>1996619247</t>
  </si>
  <si>
    <t>290</t>
  </si>
  <si>
    <t>2029</t>
  </si>
  <si>
    <t>Vybourání a demontáž lapačů střešních splavenin včetně jejich likvidace + dodání a montáž nových lapačů na nové pozici - posun o zateplení</t>
  </si>
  <si>
    <t>1104335567</t>
  </si>
  <si>
    <t>291</t>
  </si>
  <si>
    <t>2030</t>
  </si>
  <si>
    <t>Zastřešení nad dveřním vstupem - polykarbonátová stříška s hliníkovou konstrukcí, hloubka 900 mm, dl. 1,9 m, kotvená pomocí distančních kotev s přerušením tepelného mostu</t>
  </si>
  <si>
    <t>276445467</t>
  </si>
  <si>
    <t>314</t>
  </si>
  <si>
    <t>2030b</t>
  </si>
  <si>
    <t>Zastřešení nad dveřním vstupem - polykarbonátová stříška s hliníkovou konstrukcí, , hloubka 900 mm, dl. 1,2 m, kotvená pomocí distančních kotev s přerušením tepelného mostu</t>
  </si>
  <si>
    <t>-667803802</t>
  </si>
  <si>
    <t>303</t>
  </si>
  <si>
    <t>2031</t>
  </si>
  <si>
    <t>Ochrana stávajících vlýsek DB palubovky - a všech ostatních nášlapných vrstev - dodávka + montáž a zpětná demontáž geotextilie + OSB desek</t>
  </si>
  <si>
    <t>1781245669</t>
  </si>
  <si>
    <t>309</t>
  </si>
  <si>
    <t>2032</t>
  </si>
  <si>
    <t>Odpojení topné soustavy před výměnou topných těles + zpětné napuštění a tlaková zk.</t>
  </si>
  <si>
    <t>1454121551</t>
  </si>
  <si>
    <t>336</t>
  </si>
  <si>
    <t>2033</t>
  </si>
  <si>
    <t>Prohlídka po odkrytí ocelové konstrukce střechy - ověření předpokládaného stavu</t>
  </si>
  <si>
    <t>2023941372</t>
  </si>
  <si>
    <t>340</t>
  </si>
  <si>
    <t>2034</t>
  </si>
  <si>
    <t>Zednické začištění otvoru po vybourání - omítka + štuk</t>
  </si>
  <si>
    <t>1780621431</t>
  </si>
  <si>
    <t>DVEŘE D3</t>
  </si>
  <si>
    <t>(1,4+2,05+2,05)*1</t>
  </si>
  <si>
    <t>DVEŘE D4</t>
  </si>
  <si>
    <t>(1+2,05+2,05)*1</t>
  </si>
  <si>
    <t>346</t>
  </si>
  <si>
    <t>2035</t>
  </si>
  <si>
    <t>Úprava dřevěné obložení po osazení dveřního otvoru</t>
  </si>
  <si>
    <t>-2093122910</t>
  </si>
  <si>
    <t>352</t>
  </si>
  <si>
    <t>2036</t>
  </si>
  <si>
    <t>Dočasné zakrytí střechy</t>
  </si>
  <si>
    <t>-1098220271</t>
  </si>
  <si>
    <t>BEZVADNÉ PROVIZORNÍ ZAMEZENÍ VNIKÁNÍ DEŠŤOVÝCH VOD DO OBJKETU V PRŮBĚHU ODKRYTÍ STŘEŠNÍHO PLÁŠTĚ</t>
  </si>
  <si>
    <t>353</t>
  </si>
  <si>
    <t>2037</t>
  </si>
  <si>
    <t>Stěhování prostor před zahájením prací a zpětné stěhování po ukončení prostor</t>
  </si>
  <si>
    <t>-2047405766</t>
  </si>
  <si>
    <t>377</t>
  </si>
  <si>
    <t>2038</t>
  </si>
  <si>
    <t>Úprava osvětlení kabinetu</t>
  </si>
  <si>
    <t>-1862484299</t>
  </si>
  <si>
    <t>378</t>
  </si>
  <si>
    <t>2039</t>
  </si>
  <si>
    <t>Demontáž, posun pozice a montáž včetně dodání nového umyvadla v kabinetu 2.04</t>
  </si>
  <si>
    <t>1034240630</t>
  </si>
  <si>
    <t>392</t>
  </si>
  <si>
    <t>2040</t>
  </si>
  <si>
    <t>Ochrana otopných těles nerozevým rámem s výplní tahokovem 3,8x0,8 m včetně kotvení m.č. 2.06 a 1.04</t>
  </si>
  <si>
    <t>-1085191677</t>
  </si>
  <si>
    <t>1+1</t>
  </si>
  <si>
    <t>400</t>
  </si>
  <si>
    <t>2041</t>
  </si>
  <si>
    <t>Oprava praskliny - výplň + přebroušení v mč. 1.04</t>
  </si>
  <si>
    <t>990188486</t>
  </si>
  <si>
    <t>417</t>
  </si>
  <si>
    <t>2042</t>
  </si>
  <si>
    <t>Odstranění obkladu z kabřince</t>
  </si>
  <si>
    <t>1816538914</t>
  </si>
  <si>
    <t>sokl přístavby</t>
  </si>
  <si>
    <t>1,15+1,8+1,7+2</t>
  </si>
  <si>
    <t>418</t>
  </si>
  <si>
    <t>2043</t>
  </si>
  <si>
    <t>Vyrovnání podkladu po odsekání kabřince</t>
  </si>
  <si>
    <t>-975180160</t>
  </si>
  <si>
    <t>433</t>
  </si>
  <si>
    <t>2044</t>
  </si>
  <si>
    <t>Označení únikového východu</t>
  </si>
  <si>
    <t>-566558720</t>
  </si>
  <si>
    <t>434</t>
  </si>
  <si>
    <t>2045</t>
  </si>
  <si>
    <t>Uzavřený prostor pro nářadí pod galerií dle výkresové části PD - D+M</t>
  </si>
  <si>
    <t>307354266</t>
  </si>
  <si>
    <t>PSV</t>
  </si>
  <si>
    <t>Práce a dodávky PSV</t>
  </si>
  <si>
    <t>711</t>
  </si>
  <si>
    <t>Izolace proti vodě, vlhkosti a plynům</t>
  </si>
  <si>
    <t>419</t>
  </si>
  <si>
    <t>711112001</t>
  </si>
  <si>
    <t>Provedení izolace proti zemní vlhkosti svislé za studena nátěrem penetračním</t>
  </si>
  <si>
    <t>16</t>
  </si>
  <si>
    <t>-2023172487</t>
  </si>
  <si>
    <t>420</t>
  </si>
  <si>
    <t>11163150</t>
  </si>
  <si>
    <t>lak penetrační asfaltový</t>
  </si>
  <si>
    <t>32</t>
  </si>
  <si>
    <t>-580753776</t>
  </si>
  <si>
    <t>61,073*0,00034 'Přepočtené koeficientem množství</t>
  </si>
  <si>
    <t>264</t>
  </si>
  <si>
    <t>711131111</t>
  </si>
  <si>
    <t>Provedení izolace proti zemní vlhkosti pásy na sucho samolepící vodorovné</t>
  </si>
  <si>
    <t>-1680944043</t>
  </si>
  <si>
    <t>PLOCHA STŘECHY</t>
  </si>
  <si>
    <t>hlavní objekt</t>
  </si>
  <si>
    <t>(8,4+8,4)*32,15</t>
  </si>
  <si>
    <t>(8,4+8,4)*0,5*2</t>
  </si>
  <si>
    <t>265</t>
  </si>
  <si>
    <t>62866281</t>
  </si>
  <si>
    <t>pás asfaltový samolepicí modifikovaný SBS s vložkou ze skleněné tkaniny se spalitelnou fólií nebo jemnozrnným minerálním posypem nebo textilií na horním povrchu tl 3,0mm</t>
  </si>
  <si>
    <t>428428597</t>
  </si>
  <si>
    <t>556,92*1,1655 'Přepočtené koeficientem množství</t>
  </si>
  <si>
    <t>421</t>
  </si>
  <si>
    <t>711142559</t>
  </si>
  <si>
    <t>Provedení izolace proti zemní vlhkosti pásy přitavením svislé NAIP</t>
  </si>
  <si>
    <t>1233722973</t>
  </si>
  <si>
    <t>422</t>
  </si>
  <si>
    <t>62855001</t>
  </si>
  <si>
    <t>pás asfaltový natavitelný modifikovaný SBS s vložkou z polyesterové rohože a spalitelnou PE fólií nebo jemnozrnným minerálním posypem na horním povrchu tl 4,0mm</t>
  </si>
  <si>
    <t>-1864467675</t>
  </si>
  <si>
    <t>61,073*1,221 'Přepočtené koeficientem množství</t>
  </si>
  <si>
    <t>278</t>
  </si>
  <si>
    <t>998711202</t>
  </si>
  <si>
    <t>Přesun hmot procentní pro izolace proti vodě, vlhkosti a plynům v objektech v přes 6 do 12 m</t>
  </si>
  <si>
    <t>%</t>
  </si>
  <si>
    <t>1655650219</t>
  </si>
  <si>
    <t>712</t>
  </si>
  <si>
    <t>Povlakové krytiny</t>
  </si>
  <si>
    <t>313</t>
  </si>
  <si>
    <t>712361803</t>
  </si>
  <si>
    <t>Odstranění povlakové krytiny střech do 10° z fólií přilepených v plné ploše</t>
  </si>
  <si>
    <t>-1052078339</t>
  </si>
  <si>
    <t>přístavek</t>
  </si>
  <si>
    <t>10,66*7,05*2</t>
  </si>
  <si>
    <t>(7,05+7,05+10,66)*0,5*2</t>
  </si>
  <si>
    <t>173</t>
  </si>
  <si>
    <t>712363001</t>
  </si>
  <si>
    <t>Provedení povlakové krytiny střech do 10° termoplastickou fólií PVC rozvinutím a natažením v ploše</t>
  </si>
  <si>
    <t>-1284745652</t>
  </si>
  <si>
    <t>10,66*7,05</t>
  </si>
  <si>
    <t>(7,05+7,05+10,66)*0,5</t>
  </si>
  <si>
    <t>174</t>
  </si>
  <si>
    <t>28322000</t>
  </si>
  <si>
    <t>fólie hydroizolační střešní PVC mechanicky kotvená šedá tl 2,0mm</t>
  </si>
  <si>
    <t>893530907</t>
  </si>
  <si>
    <t>644,453*1,15 'Přepočtené koeficientem množství</t>
  </si>
  <si>
    <t>175</t>
  </si>
  <si>
    <t>712363201</t>
  </si>
  <si>
    <t>Provedení povlakové krytiny střech do 10° montáž ukončujícího hliníkového profilu přímého</t>
  </si>
  <si>
    <t>1250055452</t>
  </si>
  <si>
    <t>UKONČENÍ HYDROIZOLACE</t>
  </si>
  <si>
    <t>(8,4+8,4)*2</t>
  </si>
  <si>
    <t>32,52+32,52</t>
  </si>
  <si>
    <t>10,97+10,97+6,75+6,75</t>
  </si>
  <si>
    <t>238</t>
  </si>
  <si>
    <t>422441455</t>
  </si>
  <si>
    <t>hliníkový profil s přetmelením dle dodavatele</t>
  </si>
  <si>
    <t>-509466698</t>
  </si>
  <si>
    <t>134,08*1,05 'Přepočtené koeficientem množství</t>
  </si>
  <si>
    <t>239</t>
  </si>
  <si>
    <t>712363202</t>
  </si>
  <si>
    <t>Provedení povlakové krytiny střech do 10° montáž ukončujícího hliníkového profilu rohového</t>
  </si>
  <si>
    <t>-1728997053</t>
  </si>
  <si>
    <t>0,5*9</t>
  </si>
  <si>
    <t>240</t>
  </si>
  <si>
    <t>-310362542</t>
  </si>
  <si>
    <t>4,5*1,05 'Přepočtené koeficientem množství</t>
  </si>
  <si>
    <t>429</t>
  </si>
  <si>
    <t>712391171</t>
  </si>
  <si>
    <t>Provedení povlakové krytiny střech do 10° podkladní textilní vrstvy</t>
  </si>
  <si>
    <t>538497670</t>
  </si>
  <si>
    <t>430</t>
  </si>
  <si>
    <t>69311006</t>
  </si>
  <si>
    <t>geotextilie tkaná separační, filtrační, výztužná PP pevnost v tahu 15kN/m</t>
  </si>
  <si>
    <t>-1745560050</t>
  </si>
  <si>
    <t>644,453*1,155 'Přepočtené koeficientem množství</t>
  </si>
  <si>
    <t>271</t>
  </si>
  <si>
    <t>998712202</t>
  </si>
  <si>
    <t>Přesun hmot procentní pro krytiny povlakové v objektech v přes 6 do 12 m</t>
  </si>
  <si>
    <t>-1200561257</t>
  </si>
  <si>
    <t>713</t>
  </si>
  <si>
    <t>Izolace tepelné</t>
  </si>
  <si>
    <t>358</t>
  </si>
  <si>
    <t>713110811</t>
  </si>
  <si>
    <t>Odstranění tepelné izolace stropů volně kladené z vláknitých materiálů suchých tl do 100 mm</t>
  </si>
  <si>
    <t>-265615068</t>
  </si>
  <si>
    <t>DEMONTÁŽ TEPELNÉ IZOLACE STROPU</t>
  </si>
  <si>
    <t>489</t>
  </si>
  <si>
    <t>323</t>
  </si>
  <si>
    <t>713111111</t>
  </si>
  <si>
    <t>Montáž izolace tepelné vrchem stropů volně kladenými rohožemi, pásy, dílci, deskami</t>
  </si>
  <si>
    <t>-1999522372</t>
  </si>
  <si>
    <t>PLOCHA KABINETU A DVOU SKLADŮ</t>
  </si>
  <si>
    <t>13,2*5</t>
  </si>
  <si>
    <t>324</t>
  </si>
  <si>
    <t>63152108</t>
  </si>
  <si>
    <t>pás tepelně izolační univerzální λ=0,032-0,033 tl 200mm</t>
  </si>
  <si>
    <t>-779778876</t>
  </si>
  <si>
    <t>66*1,05 'Přepočtené koeficientem množství</t>
  </si>
  <si>
    <t>241</t>
  </si>
  <si>
    <t>713141131</t>
  </si>
  <si>
    <t>Montáž izolace tepelné střech plochých lepené za studena plně 1 vrstva rohoží, pásů, dílců, desek</t>
  </si>
  <si>
    <t>-480201076</t>
  </si>
  <si>
    <t>242</t>
  </si>
  <si>
    <t>28372312</t>
  </si>
  <si>
    <t>deska EPS 100 pro konstrukce s běžným zatížením λ=0,037 tl 120mm</t>
  </si>
  <si>
    <t>-1378191304</t>
  </si>
  <si>
    <t>540,12*1,05 'Přepočtené koeficientem množství</t>
  </si>
  <si>
    <t>270</t>
  </si>
  <si>
    <t>28372309</t>
  </si>
  <si>
    <t>deska EPS 100 pro konstrukce s běžným zatížením λ=0,037 tl 100mm</t>
  </si>
  <si>
    <t>-2121822159</t>
  </si>
  <si>
    <t>325</t>
  </si>
  <si>
    <t>713141152</t>
  </si>
  <si>
    <t>Montáž izolace tepelné střech plochých kladené volně 2 vrstvy rohoží, pásů, dílců, desek</t>
  </si>
  <si>
    <t>-754477770</t>
  </si>
  <si>
    <t>326</t>
  </si>
  <si>
    <t>63148103</t>
  </si>
  <si>
    <t>deska tepelně izolační minerální univerzální λ=0,038-0,039 tl 80mm</t>
  </si>
  <si>
    <t>93830168</t>
  </si>
  <si>
    <t>540,12*2,1 'Přepočtené koeficientem množství</t>
  </si>
  <si>
    <t>246</t>
  </si>
  <si>
    <t>713141212</t>
  </si>
  <si>
    <t>Montáž izolace tepelné střech plochých lepené nízkoexpanzní (PUR) pěnou atikový klín</t>
  </si>
  <si>
    <t>587236305</t>
  </si>
  <si>
    <t>NAPOJENÍ ATIKY</t>
  </si>
  <si>
    <t>PŘÍSTAVBA</t>
  </si>
  <si>
    <t>6,99+10,97+6,99</t>
  </si>
  <si>
    <t>TĚLOCVIČNA</t>
  </si>
  <si>
    <t>8,4*4</t>
  </si>
  <si>
    <t>247</t>
  </si>
  <si>
    <t>63152005</t>
  </si>
  <si>
    <t>klín atikový přechodný minerální plochých střech tl 50x50mm</t>
  </si>
  <si>
    <t>1211221112</t>
  </si>
  <si>
    <t>58,55*1,05 'Přepočtené koeficientem množství</t>
  </si>
  <si>
    <t>327</t>
  </si>
  <si>
    <t>713141252</t>
  </si>
  <si>
    <t>Přikotvení tepelné izolace šrouby do trapézového plechu nebo do dřeva pro izolaci tl přes 200 do 240 mm</t>
  </si>
  <si>
    <t>-1111575293</t>
  </si>
  <si>
    <t>248</t>
  </si>
  <si>
    <t>713141396</t>
  </si>
  <si>
    <t>Montáž izolace tepelné stěn v do 1000 mm na atiky a prostupy střechou lepené nízkoexpanzní (PUR) pěnou</t>
  </si>
  <si>
    <t>-1332229895</t>
  </si>
  <si>
    <t>TEPELNÁ IZOLACE ZVÝŠENÝCH ATIK</t>
  </si>
  <si>
    <t>15,69*(0,44)</t>
  </si>
  <si>
    <t>1,93*(0,36)</t>
  </si>
  <si>
    <t>249</t>
  </si>
  <si>
    <t>28372308</t>
  </si>
  <si>
    <t>deska EPS 100 pro konstrukce s běžným zatížením λ=0,037 tl 80mm</t>
  </si>
  <si>
    <t>-43781550</t>
  </si>
  <si>
    <t>7,599*1,05 'Přepočtené koeficientem množství</t>
  </si>
  <si>
    <t>274</t>
  </si>
  <si>
    <t>998713202</t>
  </si>
  <si>
    <t>Přesun hmot procentní pro izolace tepelné v objektech v přes 6 do 12 m</t>
  </si>
  <si>
    <t>-1511042582</t>
  </si>
  <si>
    <t>727</t>
  </si>
  <si>
    <t>Zdravotechnika - protipožární ochrana</t>
  </si>
  <si>
    <t>399</t>
  </si>
  <si>
    <t>727222105</t>
  </si>
  <si>
    <t>Protipožární manžeta prostupu plastového potrubí bez izolace D 110 mm stěnou tl 100 mm požární odolnost EI 60-120</t>
  </si>
  <si>
    <t>-180509994</t>
  </si>
  <si>
    <t>733</t>
  </si>
  <si>
    <t>Ústřední vytápění - rozvodné potrubí</t>
  </si>
  <si>
    <t>431</t>
  </si>
  <si>
    <t>733190217</t>
  </si>
  <si>
    <t>Zkouška těsnosti potrubí</t>
  </si>
  <si>
    <t>-1484896686</t>
  </si>
  <si>
    <t>TOPNÁ ZKOUŠKA VČETNĚ PROTOKOLŮ A ZÁPISU</t>
  </si>
  <si>
    <t>734</t>
  </si>
  <si>
    <t>Ústřední vytápění - armatury</t>
  </si>
  <si>
    <t>165</t>
  </si>
  <si>
    <t>734221682</t>
  </si>
  <si>
    <t>Termostatická hlavice kapalinová PN 10 do 110°C otopných těles VK</t>
  </si>
  <si>
    <t>-2075430929</t>
  </si>
  <si>
    <t>318</t>
  </si>
  <si>
    <t>734261406</t>
  </si>
  <si>
    <t>Armatura připojovací přímá G 1/2x18 PN 10 do 110°C radiátorů typu VK</t>
  </si>
  <si>
    <t>1548700315</t>
  </si>
  <si>
    <t>319</t>
  </si>
  <si>
    <t>998734202</t>
  </si>
  <si>
    <t>Přesun hmot procentní pro armatury v objektech v přes 6 do 12 m</t>
  </si>
  <si>
    <t>298178003</t>
  </si>
  <si>
    <t>735</t>
  </si>
  <si>
    <t>Ústřední vytápění - otopná tělesa</t>
  </si>
  <si>
    <t>308</t>
  </si>
  <si>
    <t>735121810</t>
  </si>
  <si>
    <t>Demontáž včetně vnitrostaveništní dopravy a likvidace topných těles</t>
  </si>
  <si>
    <t>ks</t>
  </si>
  <si>
    <t>844776330</t>
  </si>
  <si>
    <t>306</t>
  </si>
  <si>
    <t>735159220</t>
  </si>
  <si>
    <t>Montáž otopných těles panelových dvouřadých dl přes 1140 do 1500 mm</t>
  </si>
  <si>
    <t>762707115</t>
  </si>
  <si>
    <t>307</t>
  </si>
  <si>
    <t>48457447</t>
  </si>
  <si>
    <t>těleso otopné panelové 2 deskové VK 2 přídavné přestupní plochy v 900mm dl 1200mm</t>
  </si>
  <si>
    <t>677921216</t>
  </si>
  <si>
    <t>304</t>
  </si>
  <si>
    <t>735159230</t>
  </si>
  <si>
    <t>Montáž otopných těles panelových dvouřadých dl přes 1500 do 1980 mm</t>
  </si>
  <si>
    <t>857497516</t>
  </si>
  <si>
    <t>305</t>
  </si>
  <si>
    <t>48457377</t>
  </si>
  <si>
    <t>těleso otopné panelové 2 deskové VK 1 přídavná přestupní plocha v 600mm dl 1800mm</t>
  </si>
  <si>
    <t>-1030755831</t>
  </si>
  <si>
    <t>320</t>
  </si>
  <si>
    <t>998735202</t>
  </si>
  <si>
    <t>Přesun hmot procentní pro otopná tělesa v objektech v přes 6 do 12 m</t>
  </si>
  <si>
    <t>40159048</t>
  </si>
  <si>
    <t>762</t>
  </si>
  <si>
    <t>Konstrukce tesařské</t>
  </si>
  <si>
    <t>222</t>
  </si>
  <si>
    <t>762361311</t>
  </si>
  <si>
    <t>Konstrukční a vyrovnávací vrstva pod klempířské prvky (atiky) z desek dřevoštěpkových tl 18 mm</t>
  </si>
  <si>
    <t>-379454760</t>
  </si>
  <si>
    <t>ZVÝŠENÍ ATIK</t>
  </si>
  <si>
    <t>15,69*(0,44)*2</t>
  </si>
  <si>
    <t>1,93*(0,44)*2</t>
  </si>
  <si>
    <t>250</t>
  </si>
  <si>
    <t>762361313</t>
  </si>
  <si>
    <t>Konstrukční a vyrovnávací vrstva pod klempířské prvky (atiky) z desek dřevoštěpkových tl 25 mm</t>
  </si>
  <si>
    <t>-1616874509</t>
  </si>
  <si>
    <t>HORNÍ HRANA ATIK</t>
  </si>
  <si>
    <t>(15,69+1,93)*(0,16+0,035+0,12)</t>
  </si>
  <si>
    <t>NASTAVENÍ ŘÍMSY PŘÍSTAVBY</t>
  </si>
  <si>
    <t>2*0,3*10,97</t>
  </si>
  <si>
    <t>223</t>
  </si>
  <si>
    <t>762395000</t>
  </si>
  <si>
    <t>Spojovací prostředky krovů, bednění, laťování, nadstřešních konstrukcí</t>
  </si>
  <si>
    <t>-1213852316</t>
  </si>
  <si>
    <t>SOUČET ŘEZIVA</t>
  </si>
  <si>
    <t>12,687*0,018</t>
  </si>
  <si>
    <t>5,55*0,025</t>
  </si>
  <si>
    <t>2*0,3*10,97*0,025</t>
  </si>
  <si>
    <t>225</t>
  </si>
  <si>
    <t>762713210</t>
  </si>
  <si>
    <t>Montáž prostorové vázané kce pomocí tesařských spojů a ocelových spojek z hraněného řeziva průřezové pl do 120 cm2</t>
  </si>
  <si>
    <t>181337397</t>
  </si>
  <si>
    <t>15,69+15,69</t>
  </si>
  <si>
    <t>1,93+1,93</t>
  </si>
  <si>
    <t>(0,36+0,44)*(3+5+12+5)</t>
  </si>
  <si>
    <t>226</t>
  </si>
  <si>
    <t>60512125</t>
  </si>
  <si>
    <t>hranol stavební řezivo průřezu do 120cm2 do dl 6m</t>
  </si>
  <si>
    <t>1139021218</t>
  </si>
  <si>
    <t>(15,69+15,69)*0,08*0,06</t>
  </si>
  <si>
    <t>(1,93+1,93)*0,08*0,06</t>
  </si>
  <si>
    <t>((0,36+0,44)*(3+5+12+5))*0,06*0,06</t>
  </si>
  <si>
    <t>227</t>
  </si>
  <si>
    <t>762795000</t>
  </si>
  <si>
    <t>Spojovací prostředky pro montáž prostorových vázaných kcí</t>
  </si>
  <si>
    <t>-742386846</t>
  </si>
  <si>
    <t>(0,36*(3+5+12+5))*0,06*0,06</t>
  </si>
  <si>
    <t>228</t>
  </si>
  <si>
    <t>998762202</t>
  </si>
  <si>
    <t>Přesun hmot procentní pro kce tesařské v objektech v přes 6 do 12 m</t>
  </si>
  <si>
    <t>-2074299720</t>
  </si>
  <si>
    <t>763</t>
  </si>
  <si>
    <t>Konstrukce suché výstavby</t>
  </si>
  <si>
    <t>328</t>
  </si>
  <si>
    <t>763121415</t>
  </si>
  <si>
    <t>SDK stěna předsazená tl 112,5 mm profil CW+UW 100 deska 1xA 12,5 bez izolace EI 15</t>
  </si>
  <si>
    <t>-872873765</t>
  </si>
  <si>
    <t>DOPLNĚNÍ STĚNY NA GALERII K PODHLEDU VČETNĚ NAPOJENÍ NA STĚNU DÉLKY 15,22 m</t>
  </si>
  <si>
    <t>149</t>
  </si>
  <si>
    <t>763131411</t>
  </si>
  <si>
    <t>Demontáž stávajícího podhledu tělocvičny včetně nosné konstrukce, vnitrostaveništní dopravy, odvozu suti, poplatku uložení na skládku</t>
  </si>
  <si>
    <t>-943576528</t>
  </si>
  <si>
    <t>376</t>
  </si>
  <si>
    <t>763131414</t>
  </si>
  <si>
    <t>SDK podhled desky 1xA 15 bez izolace dvouvrstvá spodní kce profil CD+UD</t>
  </si>
  <si>
    <t>-2085396520</t>
  </si>
  <si>
    <t>"2.04 KABINET"30,64</t>
  </si>
  <si>
    <t>150</t>
  </si>
  <si>
    <t>763131451</t>
  </si>
  <si>
    <t>Nový podhled ve sklonu vazníků na nosné konstrukci z CN profilů, akustický vhodný do tělocvičen, neskapávající a neodpadávající, desky 600x1200x25 mm - hrana AK 01 (ref. dle PD) - podhled svěšen na líc desky h = 65 mm, včetně akustické izolace tl. 40 mm</t>
  </si>
  <si>
    <t>1382047739</t>
  </si>
  <si>
    <t>2.NP</t>
  </si>
  <si>
    <t>2*7,7*26,98</t>
  </si>
  <si>
    <t>230</t>
  </si>
  <si>
    <t>763131491</t>
  </si>
  <si>
    <t>Nový podhled A+ ve sklonu vazníků na nosné konstrukci z CN profilů, akustický vhodný do tělocvičen, neskapávající a neodpadávající, desky 600x1200x25 mm - hrana AK 01 (ref. dle PD) - podhled svěšen na líc desky h = 200 mm (uvedeno v PD jako A+)</t>
  </si>
  <si>
    <t>1443532352</t>
  </si>
  <si>
    <t>VČETNĚ PŘÍPLATKU ZA KOTVENÍ RESPEKTIVE ZAVĚŠENÍ NA KULATÉ TRUBKY</t>
  </si>
  <si>
    <t>1.NP</t>
  </si>
  <si>
    <t>"pod galerií "90,5</t>
  </si>
  <si>
    <t>"1.03 chodba"5,46</t>
  </si>
  <si>
    <t>"1.04 posilovna"49,5</t>
  </si>
  <si>
    <t>"schodiště"20,42</t>
  </si>
  <si>
    <t>"stolní tenis"49,50</t>
  </si>
  <si>
    <t>312</t>
  </si>
  <si>
    <t>763135802</t>
  </si>
  <si>
    <t>Demontáž podhledu EZALIT - azbestový materiál</t>
  </si>
  <si>
    <t>136211985</t>
  </si>
  <si>
    <t>49,46</t>
  </si>
  <si>
    <t>5,46</t>
  </si>
  <si>
    <t>2.NP PŘÍSTAVBA</t>
  </si>
  <si>
    <t>5,77</t>
  </si>
  <si>
    <t>20,46</t>
  </si>
  <si>
    <t>229</t>
  </si>
  <si>
    <t>763164754</t>
  </si>
  <si>
    <t>Akustický absorbér tl. 25 mm, 600x1200 mm, barva bílá, skosená hrana AK-01 - desky odsazeny od stěny 55 mm</t>
  </si>
  <si>
    <t>1705033871</t>
  </si>
  <si>
    <t>VČETNĚ NOSNÉ KONSTRUKCE A KOTVENÍ</t>
  </si>
  <si>
    <t xml:space="preserve">výměra dle PD </t>
  </si>
  <si>
    <t>27*1,2</t>
  </si>
  <si>
    <t>15*1,2</t>
  </si>
  <si>
    <t>místnost 2.06</t>
  </si>
  <si>
    <t>7*1,2</t>
  </si>
  <si>
    <t>294</t>
  </si>
  <si>
    <t>998763402</t>
  </si>
  <si>
    <t>Přesun hmot procentní pro konstrukce montované z desek v objektech v přes 6 do 12 m</t>
  </si>
  <si>
    <t>-40719904</t>
  </si>
  <si>
    <t>764</t>
  </si>
  <si>
    <t>Konstrukce klempířské</t>
  </si>
  <si>
    <t>51</t>
  </si>
  <si>
    <t>764002841</t>
  </si>
  <si>
    <t>Demontáž oplechování horních ploch zdí a nadezdívek do suti</t>
  </si>
  <si>
    <t>1062045937</t>
  </si>
  <si>
    <t>ATIKY ZVYŠOVANÉ</t>
  </si>
  <si>
    <t>15,69</t>
  </si>
  <si>
    <t>1,93</t>
  </si>
  <si>
    <t>52</t>
  </si>
  <si>
    <t>764002851</t>
  </si>
  <si>
    <t>Demontáž oplechování parapetů do suti</t>
  </si>
  <si>
    <t>1280598507</t>
  </si>
  <si>
    <t>268</t>
  </si>
  <si>
    <t>764004801</t>
  </si>
  <si>
    <t>Demontáž podokapního žlabu do suti</t>
  </si>
  <si>
    <t>277409252</t>
  </si>
  <si>
    <t>HLAVNÍ OBJEKT</t>
  </si>
  <si>
    <t>32,52</t>
  </si>
  <si>
    <t>10,97</t>
  </si>
  <si>
    <t>53</t>
  </si>
  <si>
    <t>764004861</t>
  </si>
  <si>
    <t>Demontáž svodu do suti</t>
  </si>
  <si>
    <t>1103871062</t>
  </si>
  <si>
    <t>10,5*5</t>
  </si>
  <si>
    <t>5*1</t>
  </si>
  <si>
    <t>266</t>
  </si>
  <si>
    <t>764222437</t>
  </si>
  <si>
    <t>Oplechování rovné okapové hrany z Al plechu rš 670 mm</t>
  </si>
  <si>
    <t>-2033351275</t>
  </si>
  <si>
    <t>OPLECHOVÁNÍ PŘESAHU STŘECHY VČETNĚ POMOCNÉ KONSTRUKCE</t>
  </si>
  <si>
    <t>251</t>
  </si>
  <si>
    <t>764224405</t>
  </si>
  <si>
    <t>Oplechování horních ploch a nadezdívek (atik) bez rohů z Al plechu mechanicky kotvené rš 400 mm</t>
  </si>
  <si>
    <t>1601556910</t>
  </si>
  <si>
    <t>15,69*2</t>
  </si>
  <si>
    <t>1,93*2</t>
  </si>
  <si>
    <t>252</t>
  </si>
  <si>
    <t>764225445</t>
  </si>
  <si>
    <t>Příplatek za zvýšenou pracnost při oplechování rohů nadezdívek (atik) z Al plechu rš do 400 mm</t>
  </si>
  <si>
    <t>1011135916</t>
  </si>
  <si>
    <t>2+2+2+2</t>
  </si>
  <si>
    <t>286</t>
  </si>
  <si>
    <t>764226444</t>
  </si>
  <si>
    <t>Oplechování parapetů rovných celoplošně lepené z Al plechu rš 330 mm</t>
  </si>
  <si>
    <t>-456565372</t>
  </si>
  <si>
    <t>58</t>
  </si>
  <si>
    <t>764226465</t>
  </si>
  <si>
    <t>Příplatek za zvýšenou pracnost oplechování rohů parapetů rovných z Al plechu rš do 400 mm</t>
  </si>
  <si>
    <t>-1938535957</t>
  </si>
  <si>
    <t>11*2</t>
  </si>
  <si>
    <t>(11+16)*2</t>
  </si>
  <si>
    <t>3*2</t>
  </si>
  <si>
    <t>4*2</t>
  </si>
  <si>
    <t>272</t>
  </si>
  <si>
    <t>764521403</t>
  </si>
  <si>
    <t>Žlab podokapní půlkruhový z Al plechu rš 250 mm</t>
  </si>
  <si>
    <t>1329716814</t>
  </si>
  <si>
    <t>267</t>
  </si>
  <si>
    <t>764521404</t>
  </si>
  <si>
    <t>Žlab podokapní půlkruhový z Al plechu rš 330 mm</t>
  </si>
  <si>
    <t>-35397322</t>
  </si>
  <si>
    <t>273</t>
  </si>
  <si>
    <t>764528421</t>
  </si>
  <si>
    <t>Svody kruhové včetně objímek, kolen, odskoků z Al plechu průměru 80 mm</t>
  </si>
  <si>
    <t>-1960799248</t>
  </si>
  <si>
    <t>59</t>
  </si>
  <si>
    <t>764528422</t>
  </si>
  <si>
    <t>Svody kruhové včetně objímek, kolen, odskoků z Al plechu průměru 100 mm</t>
  </si>
  <si>
    <t>-91387178</t>
  </si>
  <si>
    <t>(1+1+4,5+4,5)</t>
  </si>
  <si>
    <t>269</t>
  </si>
  <si>
    <t>998764202</t>
  </si>
  <si>
    <t>Přesun hmot procentní pro konstrukce klempířské v objektech v přes 6 do 12 m</t>
  </si>
  <si>
    <t>-858992</t>
  </si>
  <si>
    <t>766</t>
  </si>
  <si>
    <t>Konstrukce truhlářské</t>
  </si>
  <si>
    <t>347</t>
  </si>
  <si>
    <t>766660001</t>
  </si>
  <si>
    <t>Montáž dveřních křídel otvíravých jednokřídlových š do 0,8 m do ocelové zárubně</t>
  </si>
  <si>
    <t>-494354787</t>
  </si>
  <si>
    <t>DVEŘE D5</t>
  </si>
  <si>
    <t>DVEŘE D6</t>
  </si>
  <si>
    <t>348</t>
  </si>
  <si>
    <t>61161002</t>
  </si>
  <si>
    <t>dveře jednokřídlé plné 800x1970-2100mm</t>
  </si>
  <si>
    <t>512012039</t>
  </si>
  <si>
    <t>292</t>
  </si>
  <si>
    <t>766660451</t>
  </si>
  <si>
    <t>Montáž vchodových dveří včetně rámu dvoukřídlových bez nadsvětlíku do zdiva</t>
  </si>
  <si>
    <t>569644794</t>
  </si>
  <si>
    <t>293</t>
  </si>
  <si>
    <t>61140510</t>
  </si>
  <si>
    <t>dveře dvoukřídlé plastové bílé prosklené max rozměru otvoru 4,84m2 bezpečnostní třídy RC2</t>
  </si>
  <si>
    <t>618716257</t>
  </si>
  <si>
    <t>DVEŘE D2</t>
  </si>
  <si>
    <t>1,43*2,15</t>
  </si>
  <si>
    <t>301</t>
  </si>
  <si>
    <t>766660717</t>
  </si>
  <si>
    <t>Montáž samozavírače na ocelovou zárubeň a dveřní křídlo</t>
  </si>
  <si>
    <t>-1719164272</t>
  </si>
  <si>
    <t>302</t>
  </si>
  <si>
    <t>54917250</t>
  </si>
  <si>
    <t>samozavírač dveří hydraulický</t>
  </si>
  <si>
    <t>-1799561469</t>
  </si>
  <si>
    <t>437</t>
  </si>
  <si>
    <t>766660724</t>
  </si>
  <si>
    <t>Montáž dveřního interiérového kování - protiplechu</t>
  </si>
  <si>
    <t>-1000473601</t>
  </si>
  <si>
    <t>438</t>
  </si>
  <si>
    <t>54926075</t>
  </si>
  <si>
    <t>protiplech zámku</t>
  </si>
  <si>
    <t>1961235352</t>
  </si>
  <si>
    <t>439</t>
  </si>
  <si>
    <t>766660729</t>
  </si>
  <si>
    <t>Montáž dveřního interiérového kování - štítku s klikou</t>
  </si>
  <si>
    <t>1375145645</t>
  </si>
  <si>
    <t>440</t>
  </si>
  <si>
    <t>54914123</t>
  </si>
  <si>
    <t>dveřní kování interiérové rozetové klika/klika</t>
  </si>
  <si>
    <t>-1107773013</t>
  </si>
  <si>
    <t>435</t>
  </si>
  <si>
    <t>766660752</t>
  </si>
  <si>
    <t>Montáž dveřního interiérového kování - zámkové vložky</t>
  </si>
  <si>
    <t>-958542254</t>
  </si>
  <si>
    <t>436</t>
  </si>
  <si>
    <t>54964218</t>
  </si>
  <si>
    <t>vložka cylindrická stavební</t>
  </si>
  <si>
    <t>1027383230</t>
  </si>
  <si>
    <t>339</t>
  </si>
  <si>
    <t>766691915</t>
  </si>
  <si>
    <t>Vyvěšení nebo zavěšení dřevěných křídel dveří pl přes 2 m2</t>
  </si>
  <si>
    <t>539475592</t>
  </si>
  <si>
    <t>341</t>
  </si>
  <si>
    <t>998766212</t>
  </si>
  <si>
    <t>Přesun hmot procentní pro kce truhlářské s omezením mechanizace v objektech v přes 6 do 12 m</t>
  </si>
  <si>
    <t>49859043</t>
  </si>
  <si>
    <t>767</t>
  </si>
  <si>
    <t>Konstrukce zámečnické</t>
  </si>
  <si>
    <t>349</t>
  </si>
  <si>
    <t>767391112</t>
  </si>
  <si>
    <t>Montáž krytiny z tvarovaných plechů šroubováním</t>
  </si>
  <si>
    <t>-97968012</t>
  </si>
  <si>
    <t>VČENTNĚ PŘÍPLATKU ZA KOTVENÍ PLECHU K TRUBKOVÉ KONSTRUKCI STŘECHY</t>
  </si>
  <si>
    <t>350</t>
  </si>
  <si>
    <t>15485109</t>
  </si>
  <si>
    <t>plech trapézový 150/280/0,75</t>
  </si>
  <si>
    <t>-137305046</t>
  </si>
  <si>
    <t>644,453*1,133 'Přepočtené koeficientem množství</t>
  </si>
  <si>
    <t>351</t>
  </si>
  <si>
    <t>767392803</t>
  </si>
  <si>
    <t>Demontáž krytin střech z plechů přistřelovaných do suti</t>
  </si>
  <si>
    <t>-2113632533</t>
  </si>
  <si>
    <t>PLOCHA STŘECHY - VE DVOU VRSTVÁCH</t>
  </si>
  <si>
    <t>(8,4+8,4)*32,15*2</t>
  </si>
  <si>
    <t>(8,4+8,4)*0,5*2*2</t>
  </si>
  <si>
    <t>344</t>
  </si>
  <si>
    <t>767640311</t>
  </si>
  <si>
    <t>Montáž dveří ocelových nebo hliníkových vnitřních jednokřídlových</t>
  </si>
  <si>
    <t>-944947834</t>
  </si>
  <si>
    <t>DVEŘE D4 VČETNĚ KŘÍDLA A ZÁRUBNĚ - DLE SPECIFIKACE PD</t>
  </si>
  <si>
    <t>345</t>
  </si>
  <si>
    <t>55341324</t>
  </si>
  <si>
    <t>dveře jednokřídlé hliníkové interierové plné 100x2000mm</t>
  </si>
  <si>
    <t>861407941</t>
  </si>
  <si>
    <t>dveře jednokřídlé s protipožární odolností jako stávající - dle specifikace PD 1x2 m</t>
  </si>
  <si>
    <t>342</t>
  </si>
  <si>
    <t>767640322</t>
  </si>
  <si>
    <t>Montáž dveří ocelových nebo hliníkových vnitřních dvoukřídlových</t>
  </si>
  <si>
    <t>408219580</t>
  </si>
  <si>
    <t>DVEŘE D3 VČETNĚ KŘÍDEL A ZÁRUBNÍ - DLE SPECIFIKACE PD</t>
  </si>
  <si>
    <t>343</t>
  </si>
  <si>
    <t>55341326</t>
  </si>
  <si>
    <t>dveře dvoukřídlé hliníkové interierové - dle specifikace PD</t>
  </si>
  <si>
    <t>-898572199</t>
  </si>
  <si>
    <t>dveře dvoukřídlé protipožární EI (EW) 30 D3 (otvor 1,4x2,05)</t>
  </si>
  <si>
    <t>1,25*2,05</t>
  </si>
  <si>
    <t>315</t>
  </si>
  <si>
    <t>767662110</t>
  </si>
  <si>
    <t>Montáž mříží pevných šroubovaných</t>
  </si>
  <si>
    <t>-1722781467</t>
  </si>
  <si>
    <t>1*2*11</t>
  </si>
  <si>
    <t>316</t>
  </si>
  <si>
    <t>54912001</t>
  </si>
  <si>
    <t>mříž pro stavební otvory pevná</t>
  </si>
  <si>
    <t>1866422528</t>
  </si>
  <si>
    <t>MŘÍŽ S HLINÍKOVÝM RÁMEM A ČTVERCOVOU VÝPLNÍ TAHOKOV</t>
  </si>
  <si>
    <t>11*1*2</t>
  </si>
  <si>
    <t>317</t>
  </si>
  <si>
    <t>998767202</t>
  </si>
  <si>
    <t>Přesun hmot procentní pro zámečnické konstrukce v objektech v přes 6 do 12 m</t>
  </si>
  <si>
    <t>266271137</t>
  </si>
  <si>
    <t>775</t>
  </si>
  <si>
    <t>Podlahy skládané</t>
  </si>
  <si>
    <t>402</t>
  </si>
  <si>
    <t>775591905</t>
  </si>
  <si>
    <t>Oprava podlah dřevěných - tmelení celoplošné vlysové, parketové podlahy</t>
  </si>
  <si>
    <t>268636958</t>
  </si>
  <si>
    <t>"1.01 TĚLOCVIČNA"374</t>
  </si>
  <si>
    <t>403</t>
  </si>
  <si>
    <t>775591911</t>
  </si>
  <si>
    <t>Oprava podlah dřevěných - broušení hrubé</t>
  </si>
  <si>
    <t>935837288</t>
  </si>
  <si>
    <t>404</t>
  </si>
  <si>
    <t>775591912</t>
  </si>
  <si>
    <t>Oprava podlah dřevěných - broušení střední</t>
  </si>
  <si>
    <t>1305379060</t>
  </si>
  <si>
    <t>405</t>
  </si>
  <si>
    <t>775591913</t>
  </si>
  <si>
    <t>Oprava podlah dřevěných - broušení jemné</t>
  </si>
  <si>
    <t>-1290356013</t>
  </si>
  <si>
    <t>406</t>
  </si>
  <si>
    <t>775591919</t>
  </si>
  <si>
    <t>Oprava podlah dřevěných - broušení celkové včetně tmelení</t>
  </si>
  <si>
    <t>-462895708</t>
  </si>
  <si>
    <t>407</t>
  </si>
  <si>
    <t>775591920</t>
  </si>
  <si>
    <t>Oprava podlah dřevěných - vysátí povrchu</t>
  </si>
  <si>
    <t>1308875551</t>
  </si>
  <si>
    <t>408</t>
  </si>
  <si>
    <t>775591921</t>
  </si>
  <si>
    <t>Oprava podlah dřevěných - základní lak</t>
  </si>
  <si>
    <t>1567421516</t>
  </si>
  <si>
    <t>409</t>
  </si>
  <si>
    <t>775591923</t>
  </si>
  <si>
    <t>Oprava podlah dřevěných - vrchní lak pro vysokou zátěž</t>
  </si>
  <si>
    <t>194664059</t>
  </si>
  <si>
    <t>410</t>
  </si>
  <si>
    <t>775591926</t>
  </si>
  <si>
    <t>Oprava podlah dřevěných - mezibroušení mezi vrstvami laku</t>
  </si>
  <si>
    <t>-1123866269</t>
  </si>
  <si>
    <t>411</t>
  </si>
  <si>
    <t>775591931</t>
  </si>
  <si>
    <t>Oprava podlah dřevěných - nátěr olejem a voskování</t>
  </si>
  <si>
    <t>-536463693</t>
  </si>
  <si>
    <t>412</t>
  </si>
  <si>
    <t>775591941</t>
  </si>
  <si>
    <t>Oprava podlah dřevěných - pastování</t>
  </si>
  <si>
    <t>886116393</t>
  </si>
  <si>
    <t>416</t>
  </si>
  <si>
    <t>998775212</t>
  </si>
  <si>
    <t>Přesun hmot procentní pro podlahy skládané s omezením mechanizace v objektech v přes 6 do 12 m</t>
  </si>
  <si>
    <t>-1627168003</t>
  </si>
  <si>
    <t>776</t>
  </si>
  <si>
    <t>Podlahy povlakové</t>
  </si>
  <si>
    <t>362</t>
  </si>
  <si>
    <t>776111116</t>
  </si>
  <si>
    <t>Odstranění zbytků lepidla z podkladu povlakových podlah broušením</t>
  </si>
  <si>
    <t>-613048084</t>
  </si>
  <si>
    <t>"1.03 CHODBA A SCHODIŠTĚ"20,42</t>
  </si>
  <si>
    <t>"1.04 POSILOVNA"49,46</t>
  </si>
  <si>
    <t>"2.01 CHODBA"21,48</t>
  </si>
  <si>
    <t>"2.02 SKLAD"18,86</t>
  </si>
  <si>
    <t>"2.03 SKLAD"14,73</t>
  </si>
  <si>
    <t>"2.05 CHODBA"5,77</t>
  </si>
  <si>
    <t>"2.06 STOLNÍ TENIS"49,46</t>
  </si>
  <si>
    <t>363</t>
  </si>
  <si>
    <t>776111311</t>
  </si>
  <si>
    <t>Vysátí podkladu povlakových podlah</t>
  </si>
  <si>
    <t>491016390</t>
  </si>
  <si>
    <t>364</t>
  </si>
  <si>
    <t>776121112</t>
  </si>
  <si>
    <t>Vodou ředitelná penetrace savého podkladu povlakových podlah</t>
  </si>
  <si>
    <t>-2040922737</t>
  </si>
  <si>
    <t>365</t>
  </si>
  <si>
    <t>776141124</t>
  </si>
  <si>
    <t>Stěrka podlahová nivelační pro vyrovnání podkladu povlakových podlah pevnosti 30 MPa tl přes 8 do 10 mm</t>
  </si>
  <si>
    <t>1822571092</t>
  </si>
  <si>
    <t>374</t>
  </si>
  <si>
    <t>776201812</t>
  </si>
  <si>
    <t>Demontáž lepených povlakových podlah s podložkou ručně</t>
  </si>
  <si>
    <t>-85714272</t>
  </si>
  <si>
    <t>366</t>
  </si>
  <si>
    <t>776211111</t>
  </si>
  <si>
    <t>Lepení textilních pásů</t>
  </si>
  <si>
    <t>-1350199017</t>
  </si>
  <si>
    <t>367</t>
  </si>
  <si>
    <t>69751062</t>
  </si>
  <si>
    <t>koberec zátěžový vpichovaný vlákno 100% PA, třída zátěže 33, útlum 23dB, hm 750g/m2</t>
  </si>
  <si>
    <t>-2129229463</t>
  </si>
  <si>
    <t>30,64*1,1 'Přepočtené koeficientem množství</t>
  </si>
  <si>
    <t>379</t>
  </si>
  <si>
    <t>776221111</t>
  </si>
  <si>
    <t>Lepení pásů z PVC standardním lepidlem</t>
  </si>
  <si>
    <t>-993673019</t>
  </si>
  <si>
    <t>"1.03 CHODBA A SCHODIŠTĚ + mezipodesta"20,42+5</t>
  </si>
  <si>
    <t>383</t>
  </si>
  <si>
    <t>28411142</t>
  </si>
  <si>
    <t>podlahovina vinylová homogenní protiskluzná se vsypem a výztuž. vrstvou, elektrostaticky vodivá, třída zátěže 34/43, hořlavost Bfl-s1 tl 2,00mm</t>
  </si>
  <si>
    <t>-1317161530</t>
  </si>
  <si>
    <t>386</t>
  </si>
  <si>
    <t>776261121</t>
  </si>
  <si>
    <t>Lepení čtverců z pryže standardním lepidlem</t>
  </si>
  <si>
    <t>-392642894</t>
  </si>
  <si>
    <t>"1.04 POSILOVNA"(7,46+7,46+6,63+0,35+5,48)*1,5</t>
  </si>
  <si>
    <t>387</t>
  </si>
  <si>
    <t>27245106</t>
  </si>
  <si>
    <t>deska hladká recyklovaná pryž tl 11,5mm barevná</t>
  </si>
  <si>
    <t>315938242</t>
  </si>
  <si>
    <t>90,53*1,1 'Přepočtené koeficientem množství</t>
  </si>
  <si>
    <t>381</t>
  </si>
  <si>
    <t>776321111</t>
  </si>
  <si>
    <t>Montáž podlahovin z PVC na stupnice šířky do 300 mm</t>
  </si>
  <si>
    <t>852872587</t>
  </si>
  <si>
    <t>1,3*20</t>
  </si>
  <si>
    <t>382</t>
  </si>
  <si>
    <t>644787719</t>
  </si>
  <si>
    <t>26*0,33 'Přepočtené koeficientem množství</t>
  </si>
  <si>
    <t>393</t>
  </si>
  <si>
    <t>776341111</t>
  </si>
  <si>
    <t>Montáž podlahovin na stupnice šířky do 300 mm</t>
  </si>
  <si>
    <t>1231574634</t>
  </si>
  <si>
    <t>394</t>
  </si>
  <si>
    <t>966154893</t>
  </si>
  <si>
    <t>1*0,33 'Přepočtené koeficientem množství</t>
  </si>
  <si>
    <t>395</t>
  </si>
  <si>
    <t>776341121</t>
  </si>
  <si>
    <t>Montáž podlahovin na podstupnice výšky do 200 mm</t>
  </si>
  <si>
    <t>1561001519</t>
  </si>
  <si>
    <t>396</t>
  </si>
  <si>
    <t>113981990</t>
  </si>
  <si>
    <t>26*0,22 'Přepočtené koeficientem množství</t>
  </si>
  <si>
    <t>384</t>
  </si>
  <si>
    <t>776411111</t>
  </si>
  <si>
    <t>Montáž obvodových soklíků výšky do 80 mm</t>
  </si>
  <si>
    <t>-483691615</t>
  </si>
  <si>
    <t>"2.03 SKLAD"(2,95+2,95+5+5)</t>
  </si>
  <si>
    <t>"2.02 SKLAD"(4,191+4,191+4,5+4,5)</t>
  </si>
  <si>
    <t>"1.03 CHODBA A SCHODIŠTĚ"(3,08+3,08+6,63+6,63)</t>
  </si>
  <si>
    <t>"2.05 CHODBA"(3,08+3,08+6,63+6,63)</t>
  </si>
  <si>
    <t>385</t>
  </si>
  <si>
    <t>28411007</t>
  </si>
  <si>
    <t>lišta soklová PVC 15x50mm</t>
  </si>
  <si>
    <t>-473128888</t>
  </si>
  <si>
    <t>72,122*1,02 'Přepočtené koeficientem množství</t>
  </si>
  <si>
    <t>397</t>
  </si>
  <si>
    <t>776411121</t>
  </si>
  <si>
    <t>Montáž schodišťových soklíků výšky do 60 mm</t>
  </si>
  <si>
    <t>568626170</t>
  </si>
  <si>
    <t>(0,3+0,174)*20*2</t>
  </si>
  <si>
    <t>398</t>
  </si>
  <si>
    <t>88075134</t>
  </si>
  <si>
    <t>18,96*1,02 'Přepočtené koeficientem množství</t>
  </si>
  <si>
    <t>372</t>
  </si>
  <si>
    <t>776421111</t>
  </si>
  <si>
    <t>Montáž obvodových lišt lepením</t>
  </si>
  <si>
    <t>1302651943</t>
  </si>
  <si>
    <t>"2.04 KABINET"(6,165+6,165+5+5)</t>
  </si>
  <si>
    <t>373</t>
  </si>
  <si>
    <t>69751204</t>
  </si>
  <si>
    <t>lišta kobercová 55x9mm</t>
  </si>
  <si>
    <t>-1464332515</t>
  </si>
  <si>
    <t>22,33*1,02 'Přepočtené koeficientem množství</t>
  </si>
  <si>
    <t>370</t>
  </si>
  <si>
    <t>776421414</t>
  </si>
  <si>
    <t>Montáž kobercových napínacích lišt lepením</t>
  </si>
  <si>
    <t>1090986247</t>
  </si>
  <si>
    <t>371</t>
  </si>
  <si>
    <t>59054171</t>
  </si>
  <si>
    <t>lišta napínací pro napínání koberců bez lepení pro lepení</t>
  </si>
  <si>
    <t>253590725</t>
  </si>
  <si>
    <t>22,33*1,05 'Přepočtené koeficientem množství</t>
  </si>
  <si>
    <t>401</t>
  </si>
  <si>
    <t>776501811</t>
  </si>
  <si>
    <t>Demontáž povlakových podlahovin ze stěn výšky do 2 m</t>
  </si>
  <si>
    <t>-674770818</t>
  </si>
  <si>
    <t>388</t>
  </si>
  <si>
    <t>776511111</t>
  </si>
  <si>
    <t>Lepení textilních vpichovaných pásů na stěnu výšky do 2,0 m</t>
  </si>
  <si>
    <t>1498316492</t>
  </si>
  <si>
    <t>"2.06 STOLNÍ TENIS"(6,63+7,46+0,35+5,48+1,6)*1,5</t>
  </si>
  <si>
    <t>389</t>
  </si>
  <si>
    <t>69751063</t>
  </si>
  <si>
    <t>koberec zátěžový vpichovaný vlákno 100% PA, třída zátěže 33, útlum 25dB, hm 800g/m2</t>
  </si>
  <si>
    <t>1212928941</t>
  </si>
  <si>
    <t>32,28*1,1 'Přepočtené koeficientem množství</t>
  </si>
  <si>
    <t>390</t>
  </si>
  <si>
    <t>776991111</t>
  </si>
  <si>
    <t>Ukončení zátěžového koberce na stěne dřevěnou lištou</t>
  </si>
  <si>
    <t>-1626200054</t>
  </si>
  <si>
    <t>"2.06 STOLNÍ TENIS"(6,63+7,46+0,35+5,48+1,6)</t>
  </si>
  <si>
    <t>391</t>
  </si>
  <si>
    <t>998776212</t>
  </si>
  <si>
    <t>Přesun hmot procentní pro podlahy povlakové s omezením mechanizace v objektech v přes 6 do 12 m</t>
  </si>
  <si>
    <t>1718950740</t>
  </si>
  <si>
    <t>783</t>
  </si>
  <si>
    <t>Dokončovací práce - nátěry</t>
  </si>
  <si>
    <t>425</t>
  </si>
  <si>
    <t>783301303</t>
  </si>
  <si>
    <t>Bezoplachové odrezivění zámečnických konstrukcí</t>
  </si>
  <si>
    <t>1477261013</t>
  </si>
  <si>
    <t>426</t>
  </si>
  <si>
    <t>783301313</t>
  </si>
  <si>
    <t>Odmaštění zámečnických konstrukcí ředidlovým odmašťovačem</t>
  </si>
  <si>
    <t>256484401</t>
  </si>
  <si>
    <t>424</t>
  </si>
  <si>
    <t>783301401</t>
  </si>
  <si>
    <t>Ometení zámečnických konstrukcí</t>
  </si>
  <si>
    <t>751494805</t>
  </si>
  <si>
    <t>427</t>
  </si>
  <si>
    <t>783334201</t>
  </si>
  <si>
    <t>Základní antikorozní jednonásobný epoxidový nátěr zámečnických konstrukcí</t>
  </si>
  <si>
    <t>450595652</t>
  </si>
  <si>
    <t>428</t>
  </si>
  <si>
    <t>783337101</t>
  </si>
  <si>
    <t>Krycí jednonásobný epoxidový nátěr zámečnických konstrukcí</t>
  </si>
  <si>
    <t>-769410181</t>
  </si>
  <si>
    <t>413</t>
  </si>
  <si>
    <t>783908410</t>
  </si>
  <si>
    <t>Provedení vodorovného značení dřevěné podlahy šířky do 50 mm</t>
  </si>
  <si>
    <t>1966721141</t>
  </si>
  <si>
    <t>PRŮMĚRNÁ DÉLKA ČAR</t>
  </si>
  <si>
    <t>450</t>
  </si>
  <si>
    <t>414</t>
  </si>
  <si>
    <t>24675335</t>
  </si>
  <si>
    <t>hmota nátěrová</t>
  </si>
  <si>
    <t>kg</t>
  </si>
  <si>
    <t>-147084836</t>
  </si>
  <si>
    <t>450*0,02 'Přepočtené koeficientem množství</t>
  </si>
  <si>
    <t>432</t>
  </si>
  <si>
    <t>783918211</t>
  </si>
  <si>
    <t>Lakovací dvojnásobný syntetický transparentní nátěr dřevěné podlahy</t>
  </si>
  <si>
    <t>-1299275187</t>
  </si>
  <si>
    <t>TÓNOVANÝ LAK PALUBOVKY (VOLEJBALOVÉ HŘIŠTĚ)</t>
  </si>
  <si>
    <t>152</t>
  </si>
  <si>
    <t>784</t>
  </si>
  <si>
    <t>Dokončovací práce - malby a tapety</t>
  </si>
  <si>
    <t>354</t>
  </si>
  <si>
    <t>784111001</t>
  </si>
  <si>
    <t>Oprášení (ometení ) podkladu v místnostech v do 3,80 m</t>
  </si>
  <si>
    <t>1054828174</t>
  </si>
  <si>
    <t>STĚNY</t>
  </si>
  <si>
    <t>"1.01 TĚLOCVIČNA"(32,13+32,13)*6,9+114+114</t>
  </si>
  <si>
    <t>"1.02 SKLAD"(1,6+1,6+3,08+3,08)*2</t>
  </si>
  <si>
    <t>"1.03 CHODBA A SCHODIŠTĚ"(3,08+3,08+6,63+6,63)*3,48</t>
  </si>
  <si>
    <t>"1.04 POSILOVNA"(7,46+7,46+6,63+6,63)*2,8</t>
  </si>
  <si>
    <t>"2.01 CHODBA"15,22*2*1,02</t>
  </si>
  <si>
    <t>"2.02 SKLAD"(3,775+3,775+5+5)*3</t>
  </si>
  <si>
    <t>"2.03 SKLAD"(2,95+2,95+5+5)*3</t>
  </si>
  <si>
    <t>"2.04 KABINET"(6,165+6,165+5+5)*3</t>
  </si>
  <si>
    <t>"2.05 CHODBA"(3,08+3,08+6,63+6,63)*3</t>
  </si>
  <si>
    <t>"2.06 STOLNÍ TENIS"(7,46+7,46+6,63+6,63)*3</t>
  </si>
  <si>
    <t>STROP</t>
  </si>
  <si>
    <t>"1.01 TĚLOCVIČNA"471,88</t>
  </si>
  <si>
    <t>"1.02 SKLAD"4,95</t>
  </si>
  <si>
    <t>359</t>
  </si>
  <si>
    <t>784121001</t>
  </si>
  <si>
    <t>Oškrabání malby v místnostech v do 3,80 m</t>
  </si>
  <si>
    <t>-1666781782</t>
  </si>
  <si>
    <t>"1.01 TĚLOCVIČNA"0</t>
  </si>
  <si>
    <t>"2.04 KABINET"0</t>
  </si>
  <si>
    <t>360</t>
  </si>
  <si>
    <t>784121011</t>
  </si>
  <si>
    <t>Rozmývání podkladu po oškrabání malby v místnostech v do 3,80 m</t>
  </si>
  <si>
    <t>-1330213048</t>
  </si>
  <si>
    <t>361</t>
  </si>
  <si>
    <t>784121031</t>
  </si>
  <si>
    <t>Mydlení podkladu v místnostech v do 3,80 m</t>
  </si>
  <si>
    <t>-347531801</t>
  </si>
  <si>
    <t>355</t>
  </si>
  <si>
    <t>784171101</t>
  </si>
  <si>
    <t>Zakrytí vnitřních podlah včetně pozdějšího odkrytí</t>
  </si>
  <si>
    <t>-1352514355</t>
  </si>
  <si>
    <t>356</t>
  </si>
  <si>
    <t>784181101</t>
  </si>
  <si>
    <t>Základní akrylátová jednonásobná bezbarvá penetrace podkladu v místnostech v do 3,80 m</t>
  </si>
  <si>
    <t>-338116613</t>
  </si>
  <si>
    <t>357</t>
  </si>
  <si>
    <t>784211101</t>
  </si>
  <si>
    <t>Dvojnásobné bílé malby ze směsí za mokra výborně oděruvzdorných v místnostech v do 3,80 m</t>
  </si>
  <si>
    <t>-1748351035</t>
  </si>
  <si>
    <t>2 - ELEKTROINSTALACE</t>
  </si>
  <si>
    <t>71</t>
  </si>
  <si>
    <t>¤ AA-40</t>
  </si>
  <si>
    <t>Montážní,kompletační a pořiz.náklady 40%</t>
  </si>
  <si>
    <t>-1539200882</t>
  </si>
  <si>
    <t>22</t>
  </si>
  <si>
    <t>¤ PM-030</t>
  </si>
  <si>
    <t xml:space="preserve">Podružný materiál  3%</t>
  </si>
  <si>
    <t>-873062320</t>
  </si>
  <si>
    <t>¤ PM-030.1</t>
  </si>
  <si>
    <t>-1694058765</t>
  </si>
  <si>
    <t>54</t>
  </si>
  <si>
    <t>¤ PM-030.2</t>
  </si>
  <si>
    <t>811760749</t>
  </si>
  <si>
    <t>80</t>
  </si>
  <si>
    <t>¤ PM-030.3</t>
  </si>
  <si>
    <t>-799106427</t>
  </si>
  <si>
    <t>94</t>
  </si>
  <si>
    <t>¤ PM-030.4</t>
  </si>
  <si>
    <t>-2083333495</t>
  </si>
  <si>
    <t>¤ PN-030</t>
  </si>
  <si>
    <t>Pořizovací náklady 3%</t>
  </si>
  <si>
    <t>-1781347807</t>
  </si>
  <si>
    <t>55</t>
  </si>
  <si>
    <t>¤ PN-030.1</t>
  </si>
  <si>
    <t>963941101</t>
  </si>
  <si>
    <t>95</t>
  </si>
  <si>
    <t>¤ PN-030.2</t>
  </si>
  <si>
    <t>2138303015</t>
  </si>
  <si>
    <t>¤ PR-010</t>
  </si>
  <si>
    <t>Přesun 1%</t>
  </si>
  <si>
    <t>1045355173</t>
  </si>
  <si>
    <t>56</t>
  </si>
  <si>
    <t>¤ PR-010.1</t>
  </si>
  <si>
    <t>-1160133391</t>
  </si>
  <si>
    <t>81</t>
  </si>
  <si>
    <t>¤ ZV-010</t>
  </si>
  <si>
    <t xml:space="preserve">Zednické výpomoce  1 %</t>
  </si>
  <si>
    <t>-1367475920</t>
  </si>
  <si>
    <t>23</t>
  </si>
  <si>
    <t>¤ ZV-060</t>
  </si>
  <si>
    <t xml:space="preserve">Zednické výpomoce  6%</t>
  </si>
  <si>
    <t>1776276990</t>
  </si>
  <si>
    <t>21 0010105R00</t>
  </si>
  <si>
    <t>Lišta elektroinstalační PVC š.do 40 mm,šroubováním</t>
  </si>
  <si>
    <t>1407119506</t>
  </si>
  <si>
    <t>21 0010108R00</t>
  </si>
  <si>
    <t>Lišta elektroinstalační PVC š.do 210 mm,šroubováním</t>
  </si>
  <si>
    <t>-1652425906</t>
  </si>
  <si>
    <t>21 0010322R00</t>
  </si>
  <si>
    <t>Krabice rozvodná KR 97, se zapojením, kruhová</t>
  </si>
  <si>
    <t>1067845278</t>
  </si>
  <si>
    <t>21 0010351R00</t>
  </si>
  <si>
    <t>Rozvodka krabicová z lis. izol. 6455-11 do 4 mm2</t>
  </si>
  <si>
    <t>1201996277</t>
  </si>
  <si>
    <t>5</t>
  </si>
  <si>
    <t>21 0100251R00</t>
  </si>
  <si>
    <t>Ukončení celoplast. kabelů do 4x10 mm2</t>
  </si>
  <si>
    <t>1006955228</t>
  </si>
  <si>
    <t>21 0110001R00</t>
  </si>
  <si>
    <t>Spínač nástěnný jednopól.- řaz. 1, obyč.prostředí</t>
  </si>
  <si>
    <t>-1531525840</t>
  </si>
  <si>
    <t>7</t>
  </si>
  <si>
    <t>21 0110001R00S</t>
  </si>
  <si>
    <t>Spínač nástěnný jednopól.- řaz. 1/0 obyč.prostředí</t>
  </si>
  <si>
    <t>-139290820</t>
  </si>
  <si>
    <t>21 0110004R00</t>
  </si>
  <si>
    <t>Spínač nástěnný střídavý - řaz. 6, obyč.prostředí</t>
  </si>
  <si>
    <t>-115559123</t>
  </si>
  <si>
    <t>21 0110062R00</t>
  </si>
  <si>
    <t>Čidlo pohybové</t>
  </si>
  <si>
    <t>633564161</t>
  </si>
  <si>
    <t>10</t>
  </si>
  <si>
    <t>21 0111011R00</t>
  </si>
  <si>
    <t>Zásuvka domovní zapuštěná - provedení 2P+PE</t>
  </si>
  <si>
    <t>2119784162</t>
  </si>
  <si>
    <t>11</t>
  </si>
  <si>
    <t>21 0111021R00</t>
  </si>
  <si>
    <t>Zásuvka domovní v krabici - provedení 2P+PE</t>
  </si>
  <si>
    <t>1824488776</t>
  </si>
  <si>
    <t>21 0190001R00</t>
  </si>
  <si>
    <t>Montáž celoplechových rozvodnic do váhy 20 kg</t>
  </si>
  <si>
    <t>-810183144</t>
  </si>
  <si>
    <t>13</t>
  </si>
  <si>
    <t>21 0200043R00</t>
  </si>
  <si>
    <t>Svítidlo nouzového osvětlení se záložním zdrojem</t>
  </si>
  <si>
    <t>338240834</t>
  </si>
  <si>
    <t>14</t>
  </si>
  <si>
    <t>21 0201039R00</t>
  </si>
  <si>
    <t>Svítidlo - montáž</t>
  </si>
  <si>
    <t>-812820341</t>
  </si>
  <si>
    <t>72</t>
  </si>
  <si>
    <t>21 0220021R00</t>
  </si>
  <si>
    <t>Vedení uzemňovací v zemi FeZn do 120 mm2</t>
  </si>
  <si>
    <t>-1716071526</t>
  </si>
  <si>
    <t>73</t>
  </si>
  <si>
    <t>21 0220022R00</t>
  </si>
  <si>
    <t>Vedení uzemňovací v zemi FeZn, D 8 - 10 mm</t>
  </si>
  <si>
    <t>87971025</t>
  </si>
  <si>
    <t>74</t>
  </si>
  <si>
    <t>21 0220101R00</t>
  </si>
  <si>
    <t>Vodiče svodové AlMgSi 8 +podpěry</t>
  </si>
  <si>
    <t>-1833689722</t>
  </si>
  <si>
    <t>75</t>
  </si>
  <si>
    <t>21 0220231R00</t>
  </si>
  <si>
    <t>Tyč jímací s upev. na stř.hřeben do 3 m, na stojan</t>
  </si>
  <si>
    <t>1787194847</t>
  </si>
  <si>
    <t>76</t>
  </si>
  <si>
    <t>21 0220301R00</t>
  </si>
  <si>
    <t>Svorka hromosvodová do 2 šroubů /SS, SZ, SO/</t>
  </si>
  <si>
    <t>1917125535</t>
  </si>
  <si>
    <t>77</t>
  </si>
  <si>
    <t>21 0220302R00</t>
  </si>
  <si>
    <t>Svorka hromosvodová nad 2 šrouby /ST, SJ, SR, atd/</t>
  </si>
  <si>
    <t>670726525</t>
  </si>
  <si>
    <t>78</t>
  </si>
  <si>
    <t>21 0220401RT1</t>
  </si>
  <si>
    <t>Označení svodu štítky, smaltované, umělá hmota včetně dodávky štítku</t>
  </si>
  <si>
    <t>-628369222</t>
  </si>
  <si>
    <t>79</t>
  </si>
  <si>
    <t>21 0220431R00</t>
  </si>
  <si>
    <t>Tvarování montážního dílu jímače, ochr.trubky,úhel</t>
  </si>
  <si>
    <t>-379874660</t>
  </si>
  <si>
    <t>15</t>
  </si>
  <si>
    <t>21 0810045R00</t>
  </si>
  <si>
    <t>Kabel CYKY-m 750 V 3-J x 1,5 mm2 pevně uložený</t>
  </si>
  <si>
    <t>655354322</t>
  </si>
  <si>
    <t>21 0810045R00.1</t>
  </si>
  <si>
    <t>Kabel CYKY-m 750 V 3-O x 1,5 mm2 pevně uložený</t>
  </si>
  <si>
    <t>-589693230</t>
  </si>
  <si>
    <t>17</t>
  </si>
  <si>
    <t>21 0810046R00</t>
  </si>
  <si>
    <t>Kabel CYKY-m 750 V 3-J x 2,5 mm2 pevně uložený</t>
  </si>
  <si>
    <t>-2033985600</t>
  </si>
  <si>
    <t>18</t>
  </si>
  <si>
    <t>21 0810057R00</t>
  </si>
  <si>
    <t>Kabel CYKY-m 750 V 4x10 mm pevně uložený</t>
  </si>
  <si>
    <t>-1090049378</t>
  </si>
  <si>
    <t>21 0810057R00.1</t>
  </si>
  <si>
    <t>Kabel CYKY-m 750 V 5 žil 4 až 16 mm pevně uložený</t>
  </si>
  <si>
    <t>-1764031129</t>
  </si>
  <si>
    <t>20</t>
  </si>
  <si>
    <t>22 2280215R00</t>
  </si>
  <si>
    <t>Kabel UTP kat.6 v trubkách</t>
  </si>
  <si>
    <t>189936047</t>
  </si>
  <si>
    <t>22 2290008R00</t>
  </si>
  <si>
    <t>Zásuvka 2xRJ45 STP kat.6</t>
  </si>
  <si>
    <t>-138633654</t>
  </si>
  <si>
    <t>37</t>
  </si>
  <si>
    <t>341 11030R</t>
  </si>
  <si>
    <t>Kabel silový s Cu jádrem 750 V CYKY 3-J x 1,5 mm2</t>
  </si>
  <si>
    <t>-1597588188</t>
  </si>
  <si>
    <t>38</t>
  </si>
  <si>
    <t>341 11030R.1</t>
  </si>
  <si>
    <t>Kabel silový s Cu jádrem 750 V CYKY 3-O x 1,5 mm2</t>
  </si>
  <si>
    <t>-554380480</t>
  </si>
  <si>
    <t>39</t>
  </si>
  <si>
    <t>341 11036R</t>
  </si>
  <si>
    <t>Kabel silový s Cu jádrem 750 V CYKY 3-J x 2,5 mm2</t>
  </si>
  <si>
    <t>-1355750396</t>
  </si>
  <si>
    <t>341 11076R</t>
  </si>
  <si>
    <t>Kabel silový s Cu jádrem 750 V CYKY-J5 x6 mm2</t>
  </si>
  <si>
    <t>694755934</t>
  </si>
  <si>
    <t>345 31510R</t>
  </si>
  <si>
    <t>Čidlo pohybu krytí IP20 stropní</t>
  </si>
  <si>
    <t>1658451854</t>
  </si>
  <si>
    <t>345 35549R</t>
  </si>
  <si>
    <t>Tlačítko velkoplošné zaoblené 3553-80289 řazení 1/O</t>
  </si>
  <si>
    <t>1601121208</t>
  </si>
  <si>
    <t>43</t>
  </si>
  <si>
    <t>345 35560R</t>
  </si>
  <si>
    <t>Spínač na povrch ř.1</t>
  </si>
  <si>
    <t>-1280538483</t>
  </si>
  <si>
    <t>44</t>
  </si>
  <si>
    <t>345 35562R</t>
  </si>
  <si>
    <t>Přepínač na povrch ř.6</t>
  </si>
  <si>
    <t>-1821474811</t>
  </si>
  <si>
    <t>45</t>
  </si>
  <si>
    <t>345 51476.AR</t>
  </si>
  <si>
    <t>Zásuvka domovní na povrch</t>
  </si>
  <si>
    <t>-68131117</t>
  </si>
  <si>
    <t>46</t>
  </si>
  <si>
    <t>345 51618R</t>
  </si>
  <si>
    <t>Zásuvka jednonásobná s přep.ochrannou</t>
  </si>
  <si>
    <t>-1878828742</t>
  </si>
  <si>
    <t>47</t>
  </si>
  <si>
    <t>345 51620R</t>
  </si>
  <si>
    <t>Zásuvka dvojnásobná, natočená dutinka</t>
  </si>
  <si>
    <t>1052147126</t>
  </si>
  <si>
    <t>48</t>
  </si>
  <si>
    <t>345 715010000R</t>
  </si>
  <si>
    <t>Lišta elektroinstalační z PVC 40x20 mm</t>
  </si>
  <si>
    <t>-1403756642</t>
  </si>
  <si>
    <t>49</t>
  </si>
  <si>
    <t>345 715020000R</t>
  </si>
  <si>
    <t>Lišta elektroinstalační z PVC 20x20 mm</t>
  </si>
  <si>
    <t>1329735188</t>
  </si>
  <si>
    <t>50</t>
  </si>
  <si>
    <t>345 71523R</t>
  </si>
  <si>
    <t>Krabice odbočná kruhová z KR 97</t>
  </si>
  <si>
    <t>-409211238</t>
  </si>
  <si>
    <t>345 71590.AR</t>
  </si>
  <si>
    <t>Krabice vlhkotěsná 6455-11 Acidur</t>
  </si>
  <si>
    <t>-308462703</t>
  </si>
  <si>
    <t>345 72178R</t>
  </si>
  <si>
    <t>Elektroinstalační kanál PK 130 x 65, komplet (přístr. Krabice, stínící kanál příchytky)</t>
  </si>
  <si>
    <t>1781105976</t>
  </si>
  <si>
    <t>24</t>
  </si>
  <si>
    <t>348- 00100.01</t>
  </si>
  <si>
    <t>Svítidlo ozn.č. A MODUS ESO4000RMKN</t>
  </si>
  <si>
    <t>1142134745</t>
  </si>
  <si>
    <t>25</t>
  </si>
  <si>
    <t>348- 00100.02</t>
  </si>
  <si>
    <t>Svítidlo ozn.č. G MODUS KSL 4000M KS</t>
  </si>
  <si>
    <t>-93980332</t>
  </si>
  <si>
    <t>26</t>
  </si>
  <si>
    <t>348- 00100.03</t>
  </si>
  <si>
    <t>Svítidlo ozn.č. B MODUS GAME080S4/W90</t>
  </si>
  <si>
    <t>-1332432610</t>
  </si>
  <si>
    <t>348- 00100.04</t>
  </si>
  <si>
    <t>Svítidlo ozn.č. C MODUSGAMES4/W90+SD</t>
  </si>
  <si>
    <t>990068286</t>
  </si>
  <si>
    <t>28</t>
  </si>
  <si>
    <t>348- 00100.05</t>
  </si>
  <si>
    <t>Svítidlo ozn.č. D MODUS KX000M-KO</t>
  </si>
  <si>
    <t>1393910925</t>
  </si>
  <si>
    <t>348- 00100.07</t>
  </si>
  <si>
    <t>Svítidlo ozn.č. E ELKOVO ČEPELÍK ZCLED3GSPORT2</t>
  </si>
  <si>
    <t>-293252974</t>
  </si>
  <si>
    <t>348- 00100.07.1</t>
  </si>
  <si>
    <t>MODUS GAME/SD/B</t>
  </si>
  <si>
    <t>880246890</t>
  </si>
  <si>
    <t>348- 00100.09</t>
  </si>
  <si>
    <t>Svítidlo nouzového osvětení , s vlastním záložním zdrojem</t>
  </si>
  <si>
    <t>-2086612140</t>
  </si>
  <si>
    <t>348- 00100.09.1</t>
  </si>
  <si>
    <t>Svítidlo nouzového osvětení , s vlastním záložním zdrojem+ochranná mřížka</t>
  </si>
  <si>
    <t>882454481</t>
  </si>
  <si>
    <t>33</t>
  </si>
  <si>
    <t>348- 00100.15</t>
  </si>
  <si>
    <t>LED svítidlo venkovní na stěnu s pohyb. čidlem</t>
  </si>
  <si>
    <t>1087198523</t>
  </si>
  <si>
    <t>82</t>
  </si>
  <si>
    <t>354- 41120</t>
  </si>
  <si>
    <t>Pásek uzemňovací pozinkovaný 30 x 4 mm</t>
  </si>
  <si>
    <t>417165809</t>
  </si>
  <si>
    <t>83</t>
  </si>
  <si>
    <t>354- 41846</t>
  </si>
  <si>
    <t>Štítek označovací</t>
  </si>
  <si>
    <t>1962358357</t>
  </si>
  <si>
    <t>84</t>
  </si>
  <si>
    <t>354- 41885</t>
  </si>
  <si>
    <t>Svorka spojovací SS pro lano d 8-10 mm</t>
  </si>
  <si>
    <t>-1200413149</t>
  </si>
  <si>
    <t>85</t>
  </si>
  <si>
    <t>354- 41905</t>
  </si>
  <si>
    <t>Svorka připojovací SO okapových žlabů d 6-12 mm</t>
  </si>
  <si>
    <t>788181808</t>
  </si>
  <si>
    <t>86</t>
  </si>
  <si>
    <t>354- 41925</t>
  </si>
  <si>
    <t>Svorka zkušební SZ pro lano d 6-12 mm</t>
  </si>
  <si>
    <t>-1384553840</t>
  </si>
  <si>
    <t>87</t>
  </si>
  <si>
    <t>354- 41986</t>
  </si>
  <si>
    <t>Svorka SR 2b pro pásek 30 x 4 mm</t>
  </si>
  <si>
    <t>1471688179</t>
  </si>
  <si>
    <t>88</t>
  </si>
  <si>
    <t>354- 41996</t>
  </si>
  <si>
    <t>Svorka SR 3a</t>
  </si>
  <si>
    <t>-640727476</t>
  </si>
  <si>
    <t>89</t>
  </si>
  <si>
    <t>354- 44182</t>
  </si>
  <si>
    <t>Drát 10FeZn izol</t>
  </si>
  <si>
    <t>-1195990064</t>
  </si>
  <si>
    <t>57</t>
  </si>
  <si>
    <t>358 21101R</t>
  </si>
  <si>
    <t>Vzduchový stykač RSI-25-31</t>
  </si>
  <si>
    <t>-1981059295</t>
  </si>
  <si>
    <t>358 21101R.1</t>
  </si>
  <si>
    <t>Vzduchový stykač RSI-20-20</t>
  </si>
  <si>
    <t>-2008679308</t>
  </si>
  <si>
    <t>358 22107R</t>
  </si>
  <si>
    <t xml:space="preserve">Jistič do 63 A 1pólový charakter. B  LPN-6B-1</t>
  </si>
  <si>
    <t>1336483198</t>
  </si>
  <si>
    <t>60</t>
  </si>
  <si>
    <t>358 22109R</t>
  </si>
  <si>
    <t xml:space="preserve">Jistič do 63 A 1pólový charakter. B  LPN-10B-1</t>
  </si>
  <si>
    <t>252287981</t>
  </si>
  <si>
    <t>61</t>
  </si>
  <si>
    <t>358 22111R</t>
  </si>
  <si>
    <t xml:space="preserve">Jistič do 63 A 1pólový charakter. B  LPN-16B-1</t>
  </si>
  <si>
    <t>-983326923</t>
  </si>
  <si>
    <t>62</t>
  </si>
  <si>
    <t>358 22129R</t>
  </si>
  <si>
    <t xml:space="preserve">Jistič do 63 A 1+N pólový charakter.B  LPN-16B-1N</t>
  </si>
  <si>
    <t>-224305970</t>
  </si>
  <si>
    <t>63</t>
  </si>
  <si>
    <t>358 22158R</t>
  </si>
  <si>
    <t xml:space="preserve">Jistič do 63 A 1pólový charakter. C  LPN-13C-1</t>
  </si>
  <si>
    <t>-134447320</t>
  </si>
  <si>
    <t>64</t>
  </si>
  <si>
    <t>358 22399R</t>
  </si>
  <si>
    <t>Jistič do 63 A 3pólový charakter. B LPN-10B-3</t>
  </si>
  <si>
    <t>1240935748</t>
  </si>
  <si>
    <t>65</t>
  </si>
  <si>
    <t>358 89010.AR</t>
  </si>
  <si>
    <t>Chránič proudový s nadproudovou ochranou OLI 10B/1N/030</t>
  </si>
  <si>
    <t>133856699</t>
  </si>
  <si>
    <t>66</t>
  </si>
  <si>
    <t>358 89029.AR</t>
  </si>
  <si>
    <t>Chránič proudový 40/4/030</t>
  </si>
  <si>
    <t>-1079259800</t>
  </si>
  <si>
    <t>67</t>
  </si>
  <si>
    <t>358D 900397</t>
  </si>
  <si>
    <t xml:space="preserve">Svodič přepětí Typ2  pro třífázové sítě  TN-S</t>
  </si>
  <si>
    <t>-34748627</t>
  </si>
  <si>
    <t>96</t>
  </si>
  <si>
    <t>46 0030071R00</t>
  </si>
  <si>
    <t>Bourání živičných povrchů tl. vrstvy do 5 cm</t>
  </si>
  <si>
    <t>1750883377</t>
  </si>
  <si>
    <t>97</t>
  </si>
  <si>
    <t>46 0030081RT1</t>
  </si>
  <si>
    <t>Řezání spáry v asfaltu nebo betonu v tloušťce vrstvy do 5 cm</t>
  </si>
  <si>
    <t>706094153</t>
  </si>
  <si>
    <t>98</t>
  </si>
  <si>
    <t>46 0200153RT2</t>
  </si>
  <si>
    <t xml:space="preserve">Výkop kabelové rýhy 35/70 cm  hor.3 ruční výkop rýhy</t>
  </si>
  <si>
    <t>1072589794</t>
  </si>
  <si>
    <t>99</t>
  </si>
  <si>
    <t>46 0300006R00</t>
  </si>
  <si>
    <t>Hutnění zeminy po vrstvách 20 cm</t>
  </si>
  <si>
    <t>83095016</t>
  </si>
  <si>
    <t>100</t>
  </si>
  <si>
    <t>46 0490012RT1</t>
  </si>
  <si>
    <t>Fólie výstražná z PVC, šířka 33 cm fólie PVC šířka 33 cm</t>
  </si>
  <si>
    <t>-1554885876</t>
  </si>
  <si>
    <t>101</t>
  </si>
  <si>
    <t>46 0560153RT1</t>
  </si>
  <si>
    <t>Zához rýhy 35/70 cm, hornina třídy 3 ruční zához rýhy</t>
  </si>
  <si>
    <t>863242524</t>
  </si>
  <si>
    <t>102</t>
  </si>
  <si>
    <t>46 0650016R00</t>
  </si>
  <si>
    <t>Podkladová vrstva z betonu</t>
  </si>
  <si>
    <t>-883239490</t>
  </si>
  <si>
    <t>103</t>
  </si>
  <si>
    <t>46-M 464561100</t>
  </si>
  <si>
    <t>Provizorní zajištění potrubí při křížení</t>
  </si>
  <si>
    <t>577399096</t>
  </si>
  <si>
    <t>104</t>
  </si>
  <si>
    <t>46-M 464562100</t>
  </si>
  <si>
    <t>Provizorní zajištění kabelů při křížení</t>
  </si>
  <si>
    <t>1205880585</t>
  </si>
  <si>
    <t>105</t>
  </si>
  <si>
    <t>46-M 464562200</t>
  </si>
  <si>
    <t>Provizorní zajištění kabelů při souběhu</t>
  </si>
  <si>
    <t>-1313605494</t>
  </si>
  <si>
    <t>CMATER 34555220998</t>
  </si>
  <si>
    <t>Zásuvka datová 2x RJ 45</t>
  </si>
  <si>
    <t>-584989011</t>
  </si>
  <si>
    <t>68</t>
  </si>
  <si>
    <t>CROZVA B-1011-1</t>
  </si>
  <si>
    <t>Propojovací lišta 10mm</t>
  </si>
  <si>
    <t>1779478154</t>
  </si>
  <si>
    <t>90</t>
  </si>
  <si>
    <t>DHN23 123425</t>
  </si>
  <si>
    <t>Jímací tyč pro kovové střechy Al/nerez -SET- jímač D 16/10mm L 2500mm Al</t>
  </si>
  <si>
    <t>1021069880</t>
  </si>
  <si>
    <t>91</t>
  </si>
  <si>
    <t>DHN23 253015</t>
  </si>
  <si>
    <t>Podpěra vedení FB pro ploché střechy Beton C35/45, jednobodové uložení drátu, pro prům. 8mm</t>
  </si>
  <si>
    <t>-1357050982</t>
  </si>
  <si>
    <t>92</t>
  </si>
  <si>
    <t>DHN23 273741</t>
  </si>
  <si>
    <t>Podpěra tyče s prstencem, odlitek Zn pro prům. 7-10mm FeZn, s natloukací hmoždinkou 180mm</t>
  </si>
  <si>
    <t>-2071151345</t>
  </si>
  <si>
    <t>93</t>
  </si>
  <si>
    <t>DHN23 840008</t>
  </si>
  <si>
    <t>Drát DEHNALU 8mm AlMgSi</t>
  </si>
  <si>
    <t>-938937585</t>
  </si>
  <si>
    <t>106</t>
  </si>
  <si>
    <t xml:space="preserve">INFO  0801-SK</t>
  </si>
  <si>
    <t>Dokumentace skutečného provedení</t>
  </si>
  <si>
    <t>-1901254082</t>
  </si>
  <si>
    <t>107</t>
  </si>
  <si>
    <t xml:space="preserve">INFO  0851-VR</t>
  </si>
  <si>
    <t>Výchozí revize</t>
  </si>
  <si>
    <t>812479073</t>
  </si>
  <si>
    <t>69</t>
  </si>
  <si>
    <t>SPCM 357-........</t>
  </si>
  <si>
    <t>Rozvodnice</t>
  </si>
  <si>
    <t>1547457</t>
  </si>
  <si>
    <t>70</t>
  </si>
  <si>
    <t>SPCM 405-........</t>
  </si>
  <si>
    <t>Vypínač 3f/40A</t>
  </si>
  <si>
    <t>-46199717</t>
  </si>
  <si>
    <t>3 - PŘESUN UMYVADLA A VÝMĚNA PLASTOVÝCH OKEN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</si>
  <si>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</si>
  <si>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</si>
  <si>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</si>
  <si>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781 - Dokončovací práce - obklady</t>
  </si>
  <si>
    <t>HZS - Hodinové zúčtovací sazby</t>
  </si>
  <si>
    <t>968082015</t>
  </si>
  <si>
    <t>Vybourání plastových rámů oken včetně křídel plochy do 1 m2</t>
  </si>
  <si>
    <t>1308016490</t>
  </si>
  <si>
    <t>4*1,2*0,61</t>
  </si>
  <si>
    <t>997006512</t>
  </si>
  <si>
    <t>Vodorovné doprava suti s naložením a složením na skládku přes 100 m do 1 km</t>
  </si>
  <si>
    <t>1770938974</t>
  </si>
  <si>
    <t>997006519</t>
  </si>
  <si>
    <t>Příplatek k vodorovnému přemístění suti na skládku ZKD 1 km přes 1 km</t>
  </si>
  <si>
    <t>2009185914</t>
  </si>
  <si>
    <t>997013153</t>
  </si>
  <si>
    <t>Vnitrostaveništní doprava suti a vybouraných hmot pro budovy v přes 9 do 12 m s omezením mechanizace</t>
  </si>
  <si>
    <t>-2050128153</t>
  </si>
  <si>
    <t>1835039242</t>
  </si>
  <si>
    <t>2024</t>
  </si>
  <si>
    <t>Napojení ZTI na stávající rozvody</t>
  </si>
  <si>
    <t>66521401</t>
  </si>
  <si>
    <t>721</t>
  </si>
  <si>
    <t>Zdravotechnika - vnitřní kanalizace</t>
  </si>
  <si>
    <t>721140802</t>
  </si>
  <si>
    <t>Demontáž potrubí litinové DN do 100</t>
  </si>
  <si>
    <t>2044664544</t>
  </si>
  <si>
    <t>721174044</t>
  </si>
  <si>
    <t>Potrubí kanalizační z PP připojovací DN 50</t>
  </si>
  <si>
    <t>759112078</t>
  </si>
  <si>
    <t>721194107</t>
  </si>
  <si>
    <t>Vyvedení a upevnění odpadních výpustek DN 50</t>
  </si>
  <si>
    <t>-1346274087</t>
  </si>
  <si>
    <t>721290111</t>
  </si>
  <si>
    <t>Zkouška těsnosti potrubí kanalizace vodou DN do 125</t>
  </si>
  <si>
    <t>-1633222438</t>
  </si>
  <si>
    <t>998721213</t>
  </si>
  <si>
    <t>Přesun hmot procentní pro vnitřní kanalizaci s omezením mechanizace v objektech v přes 12 do 24 m</t>
  </si>
  <si>
    <t>-18982872</t>
  </si>
  <si>
    <t>722</t>
  </si>
  <si>
    <t>Zdravotechnika - vnitřní vodovod</t>
  </si>
  <si>
    <t>722130801</t>
  </si>
  <si>
    <t>Demontáž potrubí ocelové pozinkované závitové DN do 25</t>
  </si>
  <si>
    <t>238331540</t>
  </si>
  <si>
    <t>722174021</t>
  </si>
  <si>
    <t>Potrubí vodovodní plastové PPR svar polyfúze PN 20 D 16x2,7 mm</t>
  </si>
  <si>
    <t>-460742243</t>
  </si>
  <si>
    <t>722181241</t>
  </si>
  <si>
    <t>Ochrana vodovodního potrubí přilepenými termoizolačními trubicemi z PE tl přes 13 do 20 mm DN do 22 mm</t>
  </si>
  <si>
    <t>1805312675</t>
  </si>
  <si>
    <t>722190401</t>
  </si>
  <si>
    <t>Vyvedení a upevnění výpustku DN do 25</t>
  </si>
  <si>
    <t>451336572</t>
  </si>
  <si>
    <t>GBO.955V</t>
  </si>
  <si>
    <t xml:space="preserve">ROHOVÉ ŠROUBENÍ 90° F/F PLOCHÉ TĚSNĚNÍ  3/4" POZINK</t>
  </si>
  <si>
    <t>1185429081</t>
  </si>
  <si>
    <t>722220121</t>
  </si>
  <si>
    <t>Nástěnka pro baterii G 1/2" s jedním závitem</t>
  </si>
  <si>
    <t>pár</t>
  </si>
  <si>
    <t>-628615384</t>
  </si>
  <si>
    <t>722290226</t>
  </si>
  <si>
    <t>Zkouška těsnosti vodovodního potrubí závitového DN do 50</t>
  </si>
  <si>
    <t>1923671007</t>
  </si>
  <si>
    <t>722290234</t>
  </si>
  <si>
    <t>Proplach a dezinfekce vodovodního potrubí DN do 80</t>
  </si>
  <si>
    <t>577366522</t>
  </si>
  <si>
    <t>998722312</t>
  </si>
  <si>
    <t>Přesun hmot procentní pro vnitřní vodovod ruční v objektech v přes 6 do 12 m</t>
  </si>
  <si>
    <t>-255292943</t>
  </si>
  <si>
    <t>725</t>
  </si>
  <si>
    <t>Zdravotechnika - zařizovací předměty</t>
  </si>
  <si>
    <t>725210821</t>
  </si>
  <si>
    <t>Demontáž umyvadel bez výtokových armatur</t>
  </si>
  <si>
    <t>soubor</t>
  </si>
  <si>
    <t>-209074864</t>
  </si>
  <si>
    <t>725219102</t>
  </si>
  <si>
    <t>Montáž umyvadla připevněného na šrouby do zdiva</t>
  </si>
  <si>
    <t>-1388984177</t>
  </si>
  <si>
    <t>64211032</t>
  </si>
  <si>
    <t>umyvadlo keramické závěsné bílé 600x450mm</t>
  </si>
  <si>
    <t>1300208120</t>
  </si>
  <si>
    <t>725820802</t>
  </si>
  <si>
    <t>Demontáž baterie stojánkové do jednoho otvoru</t>
  </si>
  <si>
    <t>-1539574431</t>
  </si>
  <si>
    <t>725822613</t>
  </si>
  <si>
    <t>Baterie umyvadlová stojánková páková s výpustí</t>
  </si>
  <si>
    <t>2114025531</t>
  </si>
  <si>
    <t>725861102</t>
  </si>
  <si>
    <t>Zápachová uzávěrka pro umyvadla DN 40</t>
  </si>
  <si>
    <t>-801743651</t>
  </si>
  <si>
    <t>998725312</t>
  </si>
  <si>
    <t>Přesun hmot procentní pro zařizovací předměty ruční v objektech v přes 6 do 12 m</t>
  </si>
  <si>
    <t>237454389</t>
  </si>
  <si>
    <t>763111333</t>
  </si>
  <si>
    <t>SDK příčka tl 100 mm profil CW+UW 75 desky 1xH2 12,5 s izolací EI 30 Rw do 45 dB</t>
  </si>
  <si>
    <t>1096891762</t>
  </si>
  <si>
    <t>1,8*2,4</t>
  </si>
  <si>
    <t>1304629447</t>
  </si>
  <si>
    <t>766622216</t>
  </si>
  <si>
    <t>Montáž plastových oken plochy do 1 m2 otevíravých s rámem do zdiva</t>
  </si>
  <si>
    <t>1699595719</t>
  </si>
  <si>
    <t>61140050</t>
  </si>
  <si>
    <t>okno plastové otevíravé/sklopné trojsklo do plochy 1m2</t>
  </si>
  <si>
    <t>-259337823</t>
  </si>
  <si>
    <t>998766202</t>
  </si>
  <si>
    <t>Přesun hmot procentní pro kce truhlářské v objektech v přes 6 do 12 m</t>
  </si>
  <si>
    <t>-1710725995</t>
  </si>
  <si>
    <t>781</t>
  </si>
  <si>
    <t>Dokončovací práce - obklady</t>
  </si>
  <si>
    <t>781111011</t>
  </si>
  <si>
    <t>Ometení (oprášení) stěny při přípravě podkladu</t>
  </si>
  <si>
    <t>-1442285007</t>
  </si>
  <si>
    <t>781121011</t>
  </si>
  <si>
    <t>Nátěr penetrační na stěnu</t>
  </si>
  <si>
    <t>-451810860</t>
  </si>
  <si>
    <t>781131112</t>
  </si>
  <si>
    <t>Izolace pod obklad nátěrem nebo stěrkou ve dvou vrstvách</t>
  </si>
  <si>
    <t>2003161274</t>
  </si>
  <si>
    <t>781151031</t>
  </si>
  <si>
    <t>Celoplošné vyrovnání podkladu stěrkou tl 3 mm</t>
  </si>
  <si>
    <t>1230712938</t>
  </si>
  <si>
    <t>781472214</t>
  </si>
  <si>
    <t>Montáž obkladů keramických hladkých lepených cementovým flexibilním lepidlem přes 4 do 6 ks/m2</t>
  </si>
  <si>
    <t>257345020</t>
  </si>
  <si>
    <t>59761707</t>
  </si>
  <si>
    <t>obklad keramický nemrazuvzdorný povrch hladký/lesklý tl do 10mm přes 4 do 6ks/m2</t>
  </si>
  <si>
    <t>1463050610</t>
  </si>
  <si>
    <t>1,7*1,15 'Přepočtené koeficientem množství</t>
  </si>
  <si>
    <t>781492111</t>
  </si>
  <si>
    <t>Montáž profilů rohových kladených do malty</t>
  </si>
  <si>
    <t>114813070</t>
  </si>
  <si>
    <t>1+1,7+1,7</t>
  </si>
  <si>
    <t>19416005</t>
  </si>
  <si>
    <t>lišta ukončovací z eloxovaného hliníku 10mm</t>
  </si>
  <si>
    <t>1598334002</t>
  </si>
  <si>
    <t>4,4*1,05 'Přepočtené koeficientem množství</t>
  </si>
  <si>
    <t>781495142</t>
  </si>
  <si>
    <t>Průnik obkladem kruhový přes DN 30 do DN 90</t>
  </si>
  <si>
    <t>-1592546775</t>
  </si>
  <si>
    <t>781495211</t>
  </si>
  <si>
    <t>Čištění vnitřních ploch stěn po provedení obkladu chemickými prostředky</t>
  </si>
  <si>
    <t>-335726174</t>
  </si>
  <si>
    <t>998781213</t>
  </si>
  <si>
    <t>Přesun hmot procentní pro obklady keramické s omezením mechanizace v objektech v přes 12 do 24 m</t>
  </si>
  <si>
    <t>-1224346251</t>
  </si>
  <si>
    <t>HZS</t>
  </si>
  <si>
    <t>Hodinové zúčtovací sazby</t>
  </si>
  <si>
    <t>HZS2211</t>
  </si>
  <si>
    <t>Hodinová zúčtovací sazba instalatér</t>
  </si>
  <si>
    <t>hod</t>
  </si>
  <si>
    <t>512</t>
  </si>
  <si>
    <t>201410380</t>
  </si>
  <si>
    <t>HZS2321</t>
  </si>
  <si>
    <t>Hodinová zúčtovací sazba obkladač</t>
  </si>
  <si>
    <t>-1366228635</t>
  </si>
  <si>
    <t>4 - VRN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</si>
  <si>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</si>
  <si>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</si>
  <si>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</si>
  <si>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</si>
  <si>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</si>
  <si>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</si>
  <si>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</si>
  <si>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Vedlejší rozpočtové náklady</t>
  </si>
  <si>
    <t>VRN2</t>
  </si>
  <si>
    <t>Příprava staveniště</t>
  </si>
  <si>
    <t>020001000</t>
  </si>
  <si>
    <t>…</t>
  </si>
  <si>
    <t>1024</t>
  </si>
  <si>
    <t>1887756500</t>
  </si>
  <si>
    <t>VRN3</t>
  </si>
  <si>
    <t>Zařízení staveniště</t>
  </si>
  <si>
    <t>030001000</t>
  </si>
  <si>
    <t>-1438542518</t>
  </si>
  <si>
    <t>032002000</t>
  </si>
  <si>
    <t>Vybavení staveniště</t>
  </si>
  <si>
    <t>-1210958057</t>
  </si>
  <si>
    <t>033002000</t>
  </si>
  <si>
    <t>Připojení a spotřeba energií pro zařízení staveniště</t>
  </si>
  <si>
    <t>-176187778</t>
  </si>
  <si>
    <t>034002000</t>
  </si>
  <si>
    <t>Zabezpečení staveniště</t>
  </si>
  <si>
    <t>1740306866</t>
  </si>
  <si>
    <t>039002000</t>
  </si>
  <si>
    <t>Zrušení zařízení staveniště</t>
  </si>
  <si>
    <t>-442363387</t>
  </si>
  <si>
    <t>VRN4</t>
  </si>
  <si>
    <t>Inženýrská činnost</t>
  </si>
  <si>
    <t>043002000</t>
  </si>
  <si>
    <t>Zkoušky a ostatní měření</t>
  </si>
  <si>
    <t>1589055594</t>
  </si>
  <si>
    <t>VRN6</t>
  </si>
  <si>
    <t>Územní vlivy</t>
  </si>
  <si>
    <t>060001000</t>
  </si>
  <si>
    <t>-1101055616</t>
  </si>
  <si>
    <t>062002000</t>
  </si>
  <si>
    <t>Ztížené dopravní podmínky</t>
  </si>
  <si>
    <t>1277854184</t>
  </si>
  <si>
    <t>065002000</t>
  </si>
  <si>
    <t>Mimostaveništní doprava materiálů, výrobků a strojů</t>
  </si>
  <si>
    <t>217646873</t>
  </si>
  <si>
    <t>VRN7</t>
  </si>
  <si>
    <t>Provozní vlivy</t>
  </si>
  <si>
    <t>071002000</t>
  </si>
  <si>
    <t>Provoz investora, třetích osob</t>
  </si>
  <si>
    <t>-2009112175</t>
  </si>
  <si>
    <t>072103000</t>
  </si>
  <si>
    <t>Silniční provoz - projednání DIO a zajištění DIR</t>
  </si>
  <si>
    <t>33702677</t>
  </si>
  <si>
    <t>072203000</t>
  </si>
  <si>
    <t>Silniční provoz - zajištění DIO (dopravní značení)</t>
  </si>
  <si>
    <t>1520869983</t>
  </si>
  <si>
    <t>VRN9</t>
  </si>
  <si>
    <t>Ostatní náklady</t>
  </si>
  <si>
    <t>091003000</t>
  </si>
  <si>
    <t>Ostatní náklady související s objektem - LIKVIDACE SMĚSNÉHO VZNIKLÉHO ODPADU</t>
  </si>
  <si>
    <t>1279009584</t>
  </si>
  <si>
    <t>0910030001</t>
  </si>
  <si>
    <t>Náklady na aplikaci technologie pro bezpečné odstranění azbestu</t>
  </si>
  <si>
    <t>-1863677804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</si>
</sst>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127</xdr:row>
      <xdr:rowOff>0</xdr:rowOff>
    </xdr:from>
    <xdr:to>
      <xdr:col>9</xdr:col>
      <xdr:colOff>1216025</xdr:colOff>
      <xdr:row>131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102</xdr:row>
      <xdr:rowOff>0</xdr:rowOff>
    </xdr:from>
    <xdr:to>
      <xdr:col>9</xdr:col>
      <xdr:colOff>1216025</xdr:colOff>
      <xdr:row>106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115</xdr:row>
      <xdr:rowOff>0</xdr:rowOff>
    </xdr:from>
    <xdr:to>
      <xdr:col>9</xdr:col>
      <xdr:colOff>1216025</xdr:colOff>
      <xdr:row>119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109</xdr:row>
      <xdr:rowOff>0</xdr:rowOff>
    </xdr:from>
    <xdr:to>
      <xdr:col>9</xdr:col>
      <xdr:colOff>1216025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34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35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36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37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38</v>
      </c>
      <c r="E29" s="47"/>
      <c r="F29" s="32" t="s">
        <v>39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40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41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42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43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44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45</v>
      </c>
      <c r="U35" s="54"/>
      <c r="V35" s="54"/>
      <c r="W35" s="54"/>
      <c r="X35" s="56" t="s">
        <v>46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47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48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49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49</v>
      </c>
      <c r="AI60" s="42"/>
      <c r="AJ60" s="42"/>
      <c r="AK60" s="42"/>
      <c r="AL60" s="42"/>
      <c r="AM60" s="64" t="s">
        <v>50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51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52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49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50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49</v>
      </c>
      <c r="AI75" s="42"/>
      <c r="AJ75" s="42"/>
      <c r="AK75" s="42"/>
      <c r="AL75" s="42"/>
      <c r="AM75" s="64" t="s">
        <v>50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53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2025_04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ZATEPLENÍ A REKONSTRUKCE PODHLEDU, ELEKTROINSTALACE A OSVĚTLENÍ TĚLOCVIČNY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14. 9. 2025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>P2Projekt s.r.o.</v>
      </c>
      <c r="AN89" s="71"/>
      <c r="AO89" s="71"/>
      <c r="AP89" s="71"/>
      <c r="AQ89" s="40"/>
      <c r="AR89" s="44"/>
      <c r="AS89" s="81" t="s">
        <v>54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55</v>
      </c>
      <c r="D92" s="94"/>
      <c r="E92" s="94"/>
      <c r="F92" s="94"/>
      <c r="G92" s="94"/>
      <c r="H92" s="95"/>
      <c r="I92" s="96" t="s">
        <v>56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57</v>
      </c>
      <c r="AH92" s="94"/>
      <c r="AI92" s="94"/>
      <c r="AJ92" s="94"/>
      <c r="AK92" s="94"/>
      <c r="AL92" s="94"/>
      <c r="AM92" s="94"/>
      <c r="AN92" s="96" t="s">
        <v>58</v>
      </c>
      <c r="AO92" s="94"/>
      <c r="AP92" s="98"/>
      <c r="AQ92" s="99" t="s">
        <v>59</v>
      </c>
      <c r="AR92" s="44"/>
      <c r="AS92" s="100" t="s">
        <v>60</v>
      </c>
      <c r="AT92" s="101" t="s">
        <v>61</v>
      </c>
      <c r="AU92" s="101" t="s">
        <v>62</v>
      </c>
      <c r="AV92" s="101" t="s">
        <v>63</v>
      </c>
      <c r="AW92" s="101" t="s">
        <v>64</v>
      </c>
      <c r="AX92" s="101" t="s">
        <v>65</v>
      </c>
      <c r="AY92" s="101" t="s">
        <v>66</v>
      </c>
      <c r="AZ92" s="101" t="s">
        <v>67</v>
      </c>
      <c r="BA92" s="101" t="s">
        <v>68</v>
      </c>
      <c r="BB92" s="101" t="s">
        <v>69</v>
      </c>
      <c r="BC92" s="101" t="s">
        <v>70</v>
      </c>
      <c r="BD92" s="102" t="s">
        <v>71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72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ROUND(SUM(AG95:AG98),2)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ROUND(SUM(AS95:AS98),2)</f>
        <v>0</v>
      </c>
      <c r="AT94" s="114">
        <f>ROUND(SUM(AV94:AW94),2)</f>
        <v>0</v>
      </c>
      <c r="AU94" s="115">
        <f>ROUND(SUM(AU95:AU98),5)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ROUND(SUM(AZ95:AZ98),2)</f>
        <v>0</v>
      </c>
      <c r="BA94" s="114">
        <f>ROUND(SUM(BA95:BA98),2)</f>
        <v>0</v>
      </c>
      <c r="BB94" s="114">
        <f>ROUND(SUM(BB95:BB98),2)</f>
        <v>0</v>
      </c>
      <c r="BC94" s="114">
        <f>ROUND(SUM(BC95:BC98),2)</f>
        <v>0</v>
      </c>
      <c r="BD94" s="116">
        <f>ROUND(SUM(BD95:BD98),2)</f>
        <v>0</v>
      </c>
      <c r="BE94" s="6"/>
      <c r="BS94" s="117" t="s">
        <v>73</v>
      </c>
      <c r="BT94" s="117" t="s">
        <v>74</v>
      </c>
      <c r="BU94" s="118" t="s">
        <v>75</v>
      </c>
      <c r="BV94" s="117" t="s">
        <v>76</v>
      </c>
      <c r="BW94" s="117" t="s">
        <v>5</v>
      </c>
      <c r="BX94" s="117" t="s">
        <v>77</v>
      </c>
      <c r="CL94" s="117" t="s">
        <v>1</v>
      </c>
    </row>
    <row r="95" s="7" customFormat="1" ht="24.75" customHeight="1">
      <c r="A95" s="119" t="s">
        <v>78</v>
      </c>
      <c r="B95" s="120"/>
      <c r="C95" s="121"/>
      <c r="D95" s="122" t="s">
        <v>79</v>
      </c>
      <c r="E95" s="122"/>
      <c r="F95" s="122"/>
      <c r="G95" s="122"/>
      <c r="H95" s="122"/>
      <c r="I95" s="123"/>
      <c r="J95" s="122" t="s">
        <v>80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'1 - OPATŘENÍ PRO ÚSPORU E...'!J30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81</v>
      </c>
      <c r="AR95" s="126"/>
      <c r="AS95" s="127">
        <v>0</v>
      </c>
      <c r="AT95" s="128">
        <f>ROUND(SUM(AV95:AW95),2)</f>
        <v>0</v>
      </c>
      <c r="AU95" s="129">
        <f>'1 - OPATŘENÍ PRO ÚSPORU E...'!P141</f>
        <v>0</v>
      </c>
      <c r="AV95" s="128">
        <f>'1 - OPATŘENÍ PRO ÚSPORU E...'!J33</f>
        <v>0</v>
      </c>
      <c r="AW95" s="128">
        <f>'1 - OPATŘENÍ PRO ÚSPORU E...'!J34</f>
        <v>0</v>
      </c>
      <c r="AX95" s="128">
        <f>'1 - OPATŘENÍ PRO ÚSPORU E...'!J35</f>
        <v>0</v>
      </c>
      <c r="AY95" s="128">
        <f>'1 - OPATŘENÍ PRO ÚSPORU E...'!J36</f>
        <v>0</v>
      </c>
      <c r="AZ95" s="128">
        <f>'1 - OPATŘENÍ PRO ÚSPORU E...'!F33</f>
        <v>0</v>
      </c>
      <c r="BA95" s="128">
        <f>'1 - OPATŘENÍ PRO ÚSPORU E...'!F34</f>
        <v>0</v>
      </c>
      <c r="BB95" s="128">
        <f>'1 - OPATŘENÍ PRO ÚSPORU E...'!F35</f>
        <v>0</v>
      </c>
      <c r="BC95" s="128">
        <f>'1 - OPATŘENÍ PRO ÚSPORU E...'!F36</f>
        <v>0</v>
      </c>
      <c r="BD95" s="130">
        <f>'1 - OPATŘENÍ PRO ÚSPORU E...'!F37</f>
        <v>0</v>
      </c>
      <c r="BE95" s="7"/>
      <c r="BT95" s="131" t="s">
        <v>79</v>
      </c>
      <c r="BV95" s="131" t="s">
        <v>76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7" customFormat="1" ht="16.5" customHeight="1">
      <c r="A96" s="119" t="s">
        <v>78</v>
      </c>
      <c r="B96" s="120"/>
      <c r="C96" s="121"/>
      <c r="D96" s="122" t="s">
        <v>83</v>
      </c>
      <c r="E96" s="122"/>
      <c r="F96" s="122"/>
      <c r="G96" s="122"/>
      <c r="H96" s="122"/>
      <c r="I96" s="123"/>
      <c r="J96" s="122" t="s">
        <v>84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'2 - ELEKTROINSTALACE'!J30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81</v>
      </c>
      <c r="AR96" s="126"/>
      <c r="AS96" s="127">
        <v>0</v>
      </c>
      <c r="AT96" s="128">
        <f>ROUND(SUM(AV96:AW96),2)</f>
        <v>0</v>
      </c>
      <c r="AU96" s="129">
        <f>'2 - ELEKTROINSTALACE'!P116</f>
        <v>0</v>
      </c>
      <c r="AV96" s="128">
        <f>'2 - ELEKTROINSTALACE'!J33</f>
        <v>0</v>
      </c>
      <c r="AW96" s="128">
        <f>'2 - ELEKTROINSTALACE'!J34</f>
        <v>0</v>
      </c>
      <c r="AX96" s="128">
        <f>'2 - ELEKTROINSTALACE'!J35</f>
        <v>0</v>
      </c>
      <c r="AY96" s="128">
        <f>'2 - ELEKTROINSTALACE'!J36</f>
        <v>0</v>
      </c>
      <c r="AZ96" s="128">
        <f>'2 - ELEKTROINSTALACE'!F33</f>
        <v>0</v>
      </c>
      <c r="BA96" s="128">
        <f>'2 - ELEKTROINSTALACE'!F34</f>
        <v>0</v>
      </c>
      <c r="BB96" s="128">
        <f>'2 - ELEKTROINSTALACE'!F35</f>
        <v>0</v>
      </c>
      <c r="BC96" s="128">
        <f>'2 - ELEKTROINSTALACE'!F36</f>
        <v>0</v>
      </c>
      <c r="BD96" s="130">
        <f>'2 - ELEKTROINSTALACE'!F37</f>
        <v>0</v>
      </c>
      <c r="BE96" s="7"/>
      <c r="BT96" s="131" t="s">
        <v>79</v>
      </c>
      <c r="BV96" s="131" t="s">
        <v>76</v>
      </c>
      <c r="BW96" s="131" t="s">
        <v>85</v>
      </c>
      <c r="BX96" s="131" t="s">
        <v>5</v>
      </c>
      <c r="CL96" s="131" t="s">
        <v>1</v>
      </c>
      <c r="CM96" s="131" t="s">
        <v>83</v>
      </c>
    </row>
    <row r="97" s="7" customFormat="1" ht="24.75" customHeight="1">
      <c r="A97" s="119" t="s">
        <v>78</v>
      </c>
      <c r="B97" s="120"/>
      <c r="C97" s="121"/>
      <c r="D97" s="122" t="s">
        <v>86</v>
      </c>
      <c r="E97" s="122"/>
      <c r="F97" s="122"/>
      <c r="G97" s="122"/>
      <c r="H97" s="122"/>
      <c r="I97" s="123"/>
      <c r="J97" s="122" t="s">
        <v>87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'3 - PŘESUN UMYVADLA A VÝM...'!J30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81</v>
      </c>
      <c r="AR97" s="126"/>
      <c r="AS97" s="127">
        <v>0</v>
      </c>
      <c r="AT97" s="128">
        <f>ROUND(SUM(AV97:AW97),2)</f>
        <v>0</v>
      </c>
      <c r="AU97" s="129">
        <f>'3 - PŘESUN UMYVADLA A VÝM...'!P129</f>
        <v>0</v>
      </c>
      <c r="AV97" s="128">
        <f>'3 - PŘESUN UMYVADLA A VÝM...'!J33</f>
        <v>0</v>
      </c>
      <c r="AW97" s="128">
        <f>'3 - PŘESUN UMYVADLA A VÝM...'!J34</f>
        <v>0</v>
      </c>
      <c r="AX97" s="128">
        <f>'3 - PŘESUN UMYVADLA A VÝM...'!J35</f>
        <v>0</v>
      </c>
      <c r="AY97" s="128">
        <f>'3 - PŘESUN UMYVADLA A VÝM...'!J36</f>
        <v>0</v>
      </c>
      <c r="AZ97" s="128">
        <f>'3 - PŘESUN UMYVADLA A VÝM...'!F33</f>
        <v>0</v>
      </c>
      <c r="BA97" s="128">
        <f>'3 - PŘESUN UMYVADLA A VÝM...'!F34</f>
        <v>0</v>
      </c>
      <c r="BB97" s="128">
        <f>'3 - PŘESUN UMYVADLA A VÝM...'!F35</f>
        <v>0</v>
      </c>
      <c r="BC97" s="128">
        <f>'3 - PŘESUN UMYVADLA A VÝM...'!F36</f>
        <v>0</v>
      </c>
      <c r="BD97" s="130">
        <f>'3 - PŘESUN UMYVADLA A VÝM...'!F37</f>
        <v>0</v>
      </c>
      <c r="BE97" s="7"/>
      <c r="BT97" s="131" t="s">
        <v>79</v>
      </c>
      <c r="BV97" s="131" t="s">
        <v>76</v>
      </c>
      <c r="BW97" s="131" t="s">
        <v>88</v>
      </c>
      <c r="BX97" s="131" t="s">
        <v>5</v>
      </c>
      <c r="CL97" s="131" t="s">
        <v>1</v>
      </c>
      <c r="CM97" s="131" t="s">
        <v>83</v>
      </c>
    </row>
    <row r="98" s="7" customFormat="1" ht="16.5" customHeight="1">
      <c r="A98" s="119" t="s">
        <v>78</v>
      </c>
      <c r="B98" s="120"/>
      <c r="C98" s="121"/>
      <c r="D98" s="122" t="s">
        <v>89</v>
      </c>
      <c r="E98" s="122"/>
      <c r="F98" s="122"/>
      <c r="G98" s="122"/>
      <c r="H98" s="122"/>
      <c r="I98" s="123"/>
      <c r="J98" s="122" t="s">
        <v>90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'4 - VRN'!J30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81</v>
      </c>
      <c r="AR98" s="126"/>
      <c r="AS98" s="132">
        <v>0</v>
      </c>
      <c r="AT98" s="133">
        <f>ROUND(SUM(AV98:AW98),2)</f>
        <v>0</v>
      </c>
      <c r="AU98" s="134">
        <f>'4 - VRN'!P123</f>
        <v>0</v>
      </c>
      <c r="AV98" s="133">
        <f>'4 - VRN'!J33</f>
        <v>0</v>
      </c>
      <c r="AW98" s="133">
        <f>'4 - VRN'!J34</f>
        <v>0</v>
      </c>
      <c r="AX98" s="133">
        <f>'4 - VRN'!J35</f>
        <v>0</v>
      </c>
      <c r="AY98" s="133">
        <f>'4 - VRN'!J36</f>
        <v>0</v>
      </c>
      <c r="AZ98" s="133">
        <f>'4 - VRN'!F33</f>
        <v>0</v>
      </c>
      <c r="BA98" s="133">
        <f>'4 - VRN'!F34</f>
        <v>0</v>
      </c>
      <c r="BB98" s="133">
        <f>'4 - VRN'!F35</f>
        <v>0</v>
      </c>
      <c r="BC98" s="133">
        <f>'4 - VRN'!F36</f>
        <v>0</v>
      </c>
      <c r="BD98" s="135">
        <f>'4 - VRN'!F37</f>
        <v>0</v>
      </c>
      <c r="BE98" s="7"/>
      <c r="BT98" s="131" t="s">
        <v>79</v>
      </c>
      <c r="BV98" s="131" t="s">
        <v>76</v>
      </c>
      <c r="BW98" s="131" t="s">
        <v>91</v>
      </c>
      <c r="BX98" s="131" t="s">
        <v>5</v>
      </c>
      <c r="CL98" s="131" t="s">
        <v>1</v>
      </c>
      <c r="CM98" s="131" t="s">
        <v>83</v>
      </c>
    </row>
    <row r="99" s="2" customFormat="1" ht="30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</sheetData>
  <sheetProtection sheet="1" formatColumns="0" formatRows="0" objects="1" scenarios="1" spinCount="100000" saltValue="gCEEWFaplCNlZ+nf7vYScihmLQ5NF6gBX4eE9H9mFDlPLVUPiRkBotLJ7Sqn2qVDE8iuQDpwfs1OD5dtCUUgqA==" hashValue="dAbdWig3xVuSGPLQMCmevg5L/6GXSf/aYNUKHmgFD6MEuMqr4It7/yrznhIsvlRcQbv317AK/dHaD1ISJKZctA==" algorithmName="SHA-512" password="CC35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 - OPATŘENÍ PRO ÚSPORU E...'!C2" display="/"/>
    <hyperlink ref="A96" location="'2 - ELEKTROINSTALACE'!C2" display="/"/>
    <hyperlink ref="A97" location="'3 - PŘESUN UMYVADLA A VÝM...'!C2" display="/"/>
    <hyperlink ref="A98" location="'4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ZATEPLENÍ A REKONSTRUKCE PODHLEDU, ELEKTROINSTALACE A OSVĚTLENÍ TĚLOCVIČNY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14. 9. 2025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30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ROUND(J141,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ROUND((SUM(BE141:BE1396)),  2)</f>
        <v>0</v>
      </c>
      <c r="G33" s="38"/>
      <c r="H33" s="38"/>
      <c r="I33" s="155">
        <v>0.20999999999999999</v>
      </c>
      <c r="J33" s="154">
        <f>ROUND(((SUM(BE141:BE1396))*I33),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ROUND((SUM(BF141:BF1396)),  2)</f>
        <v>0</v>
      </c>
      <c r="G34" s="38"/>
      <c r="H34" s="38"/>
      <c r="I34" s="155">
        <v>0.12</v>
      </c>
      <c r="J34" s="154">
        <f>ROUND(((SUM(BF141:BF1396))*I34),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ROUND((SUM(BG141:BG1396)),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ROUND((SUM(BH141:BH1396)),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ROUND((SUM(BI141:BI1396)),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ZATEPLENÍ A REKONSTRUKCE PODHLEDU, ELEKTROINSTALACE A OSVĚTLENÍ TĚLOCVIČNY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1 - OPATŘENÍ PRO ÚSPORU ENERGIE TĚLOCVIČNY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14. 9. 2025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P2Projekt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96</v>
      </c>
      <c r="D94" s="176"/>
      <c r="E94" s="176"/>
      <c r="F94" s="176"/>
      <c r="G94" s="176"/>
      <c r="H94" s="176"/>
      <c r="I94" s="176"/>
      <c r="J94" s="177" t="s">
        <v>97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98</v>
      </c>
      <c r="D96" s="40"/>
      <c r="E96" s="40"/>
      <c r="F96" s="40"/>
      <c r="G96" s="40"/>
      <c r="H96" s="40"/>
      <c r="I96" s="40"/>
      <c r="J96" s="110">
        <f>J141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99</v>
      </c>
    </row>
    <row r="97" s="9" customFormat="1" ht="24.96" customHeight="1">
      <c r="A97" s="9"/>
      <c r="B97" s="179"/>
      <c r="C97" s="180"/>
      <c r="D97" s="181" t="s">
        <v>100</v>
      </c>
      <c r="E97" s="182"/>
      <c r="F97" s="182"/>
      <c r="G97" s="182"/>
      <c r="H97" s="182"/>
      <c r="I97" s="182"/>
      <c r="J97" s="183">
        <f>J142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101</v>
      </c>
      <c r="E98" s="188"/>
      <c r="F98" s="188"/>
      <c r="G98" s="188"/>
      <c r="H98" s="188"/>
      <c r="I98" s="188"/>
      <c r="J98" s="189">
        <f>J143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102</v>
      </c>
      <c r="E99" s="188"/>
      <c r="F99" s="188"/>
      <c r="G99" s="188"/>
      <c r="H99" s="188"/>
      <c r="I99" s="188"/>
      <c r="J99" s="189">
        <f>J156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103</v>
      </c>
      <c r="E100" s="188"/>
      <c r="F100" s="188"/>
      <c r="G100" s="188"/>
      <c r="H100" s="188"/>
      <c r="I100" s="188"/>
      <c r="J100" s="189">
        <f>J501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104</v>
      </c>
      <c r="E101" s="188"/>
      <c r="F101" s="188"/>
      <c r="G101" s="188"/>
      <c r="H101" s="188"/>
      <c r="I101" s="188"/>
      <c r="J101" s="189">
        <f>J638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105</v>
      </c>
      <c r="E102" s="188"/>
      <c r="F102" s="188"/>
      <c r="G102" s="188"/>
      <c r="H102" s="188"/>
      <c r="I102" s="188"/>
      <c r="J102" s="189">
        <f>J647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106</v>
      </c>
      <c r="E103" s="182"/>
      <c r="F103" s="182"/>
      <c r="G103" s="182"/>
      <c r="H103" s="182"/>
      <c r="I103" s="182"/>
      <c r="J103" s="183">
        <f>J649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107</v>
      </c>
      <c r="E104" s="188"/>
      <c r="F104" s="188"/>
      <c r="G104" s="188"/>
      <c r="H104" s="188"/>
      <c r="I104" s="188"/>
      <c r="J104" s="189">
        <f>J650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108</v>
      </c>
      <c r="E105" s="182"/>
      <c r="F105" s="182"/>
      <c r="G105" s="182"/>
      <c r="H105" s="182"/>
      <c r="I105" s="182"/>
      <c r="J105" s="183">
        <f>J714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109</v>
      </c>
      <c r="E106" s="188"/>
      <c r="F106" s="188"/>
      <c r="G106" s="188"/>
      <c r="H106" s="188"/>
      <c r="I106" s="188"/>
      <c r="J106" s="189">
        <f>J715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110</v>
      </c>
      <c r="E107" s="188"/>
      <c r="F107" s="188"/>
      <c r="G107" s="188"/>
      <c r="H107" s="188"/>
      <c r="I107" s="188"/>
      <c r="J107" s="189">
        <f>J748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111</v>
      </c>
      <c r="E108" s="188"/>
      <c r="F108" s="188"/>
      <c r="G108" s="188"/>
      <c r="H108" s="188"/>
      <c r="I108" s="188"/>
      <c r="J108" s="189">
        <f>J791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112</v>
      </c>
      <c r="E109" s="188"/>
      <c r="F109" s="188"/>
      <c r="G109" s="188"/>
      <c r="H109" s="188"/>
      <c r="I109" s="188"/>
      <c r="J109" s="189">
        <f>J847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113</v>
      </c>
      <c r="E110" s="188"/>
      <c r="F110" s="188"/>
      <c r="G110" s="188"/>
      <c r="H110" s="188"/>
      <c r="I110" s="188"/>
      <c r="J110" s="189">
        <f>J849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114</v>
      </c>
      <c r="E111" s="188"/>
      <c r="F111" s="188"/>
      <c r="G111" s="188"/>
      <c r="H111" s="188"/>
      <c r="I111" s="188"/>
      <c r="J111" s="189">
        <f>J853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115</v>
      </c>
      <c r="E112" s="188"/>
      <c r="F112" s="188"/>
      <c r="G112" s="188"/>
      <c r="H112" s="188"/>
      <c r="I112" s="188"/>
      <c r="J112" s="189">
        <f>J857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116</v>
      </c>
      <c r="E113" s="188"/>
      <c r="F113" s="188"/>
      <c r="G113" s="188"/>
      <c r="H113" s="188"/>
      <c r="I113" s="188"/>
      <c r="J113" s="189">
        <f>J864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117</v>
      </c>
      <c r="E114" s="188"/>
      <c r="F114" s="188"/>
      <c r="G114" s="188"/>
      <c r="H114" s="188"/>
      <c r="I114" s="188"/>
      <c r="J114" s="189">
        <f>J901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5"/>
      <c r="C115" s="186"/>
      <c r="D115" s="187" t="s">
        <v>118</v>
      </c>
      <c r="E115" s="188"/>
      <c r="F115" s="188"/>
      <c r="G115" s="188"/>
      <c r="H115" s="188"/>
      <c r="I115" s="188"/>
      <c r="J115" s="189">
        <f>J940</f>
        <v>0</v>
      </c>
      <c r="K115" s="186"/>
      <c r="L115" s="19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5"/>
      <c r="C116" s="186"/>
      <c r="D116" s="187" t="s">
        <v>119</v>
      </c>
      <c r="E116" s="188"/>
      <c r="F116" s="188"/>
      <c r="G116" s="188"/>
      <c r="H116" s="188"/>
      <c r="I116" s="188"/>
      <c r="J116" s="189">
        <f>J1015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5"/>
      <c r="C117" s="186"/>
      <c r="D117" s="187" t="s">
        <v>120</v>
      </c>
      <c r="E117" s="188"/>
      <c r="F117" s="188"/>
      <c r="G117" s="188"/>
      <c r="H117" s="188"/>
      <c r="I117" s="188"/>
      <c r="J117" s="189">
        <f>J1046</f>
        <v>0</v>
      </c>
      <c r="K117" s="186"/>
      <c r="L117" s="19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5"/>
      <c r="C118" s="186"/>
      <c r="D118" s="187" t="s">
        <v>121</v>
      </c>
      <c r="E118" s="188"/>
      <c r="F118" s="188"/>
      <c r="G118" s="188"/>
      <c r="H118" s="188"/>
      <c r="I118" s="188"/>
      <c r="J118" s="189">
        <f>J1088</f>
        <v>0</v>
      </c>
      <c r="K118" s="186"/>
      <c r="L118" s="19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5"/>
      <c r="C119" s="186"/>
      <c r="D119" s="187" t="s">
        <v>122</v>
      </c>
      <c r="E119" s="188"/>
      <c r="F119" s="188"/>
      <c r="G119" s="188"/>
      <c r="H119" s="188"/>
      <c r="I119" s="188"/>
      <c r="J119" s="189">
        <f>J1103</f>
        <v>0</v>
      </c>
      <c r="K119" s="186"/>
      <c r="L119" s="19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5"/>
      <c r="C120" s="186"/>
      <c r="D120" s="187" t="s">
        <v>123</v>
      </c>
      <c r="E120" s="188"/>
      <c r="F120" s="188"/>
      <c r="G120" s="188"/>
      <c r="H120" s="188"/>
      <c r="I120" s="188"/>
      <c r="J120" s="189">
        <f>J1214</f>
        <v>0</v>
      </c>
      <c r="K120" s="186"/>
      <c r="L120" s="19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85"/>
      <c r="C121" s="186"/>
      <c r="D121" s="187" t="s">
        <v>124</v>
      </c>
      <c r="E121" s="188"/>
      <c r="F121" s="188"/>
      <c r="G121" s="188"/>
      <c r="H121" s="188"/>
      <c r="I121" s="188"/>
      <c r="J121" s="189">
        <f>J1228</f>
        <v>0</v>
      </c>
      <c r="K121" s="186"/>
      <c r="L121" s="19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2" customFormat="1" ht="21.84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66"/>
      <c r="C123" s="67"/>
      <c r="D123" s="67"/>
      <c r="E123" s="67"/>
      <c r="F123" s="67"/>
      <c r="G123" s="67"/>
      <c r="H123" s="67"/>
      <c r="I123" s="67"/>
      <c r="J123" s="67"/>
      <c r="K123" s="67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7" s="2" customFormat="1" ht="6.96" customHeight="1">
      <c r="A127" s="38"/>
      <c r="B127" s="68"/>
      <c r="C127" s="69"/>
      <c r="D127" s="69"/>
      <c r="E127" s="69"/>
      <c r="F127" s="69"/>
      <c r="G127" s="69"/>
      <c r="H127" s="69"/>
      <c r="I127" s="69"/>
      <c r="J127" s="69"/>
      <c r="K127" s="69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24.96" customHeight="1">
      <c r="A128" s="38"/>
      <c r="B128" s="39"/>
      <c r="C128" s="23" t="s">
        <v>125</v>
      </c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16</v>
      </c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26.25" customHeight="1">
      <c r="A131" s="38"/>
      <c r="B131" s="39"/>
      <c r="C131" s="40"/>
      <c r="D131" s="40"/>
      <c r="E131" s="174" t="str">
        <f>E7</f>
        <v>ZATEPLENÍ A REKONSTRUKCE PODHLEDU, ELEKTROINSTALACE A OSVĚTLENÍ TĚLOCVIČNY</v>
      </c>
      <c r="F131" s="32"/>
      <c r="G131" s="32"/>
      <c r="H131" s="32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2" customHeight="1">
      <c r="A132" s="38"/>
      <c r="B132" s="39"/>
      <c r="C132" s="32" t="s">
        <v>93</v>
      </c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6.5" customHeight="1">
      <c r="A133" s="38"/>
      <c r="B133" s="39"/>
      <c r="C133" s="40"/>
      <c r="D133" s="40"/>
      <c r="E133" s="76" t="str">
        <f>E9</f>
        <v>1 - OPATŘENÍ PRO ÚSPORU ENERGIE TĚLOCVIČNY</v>
      </c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6.96" customHeight="1">
      <c r="A134" s="38"/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2" customHeight="1">
      <c r="A135" s="38"/>
      <c r="B135" s="39"/>
      <c r="C135" s="32" t="s">
        <v>20</v>
      </c>
      <c r="D135" s="40"/>
      <c r="E135" s="40"/>
      <c r="F135" s="27" t="str">
        <f>F12</f>
        <v xml:space="preserve"> </v>
      </c>
      <c r="G135" s="40"/>
      <c r="H135" s="40"/>
      <c r="I135" s="32" t="s">
        <v>22</v>
      </c>
      <c r="J135" s="79" t="str">
        <f>IF(J12="","",J12)</f>
        <v>14. 9. 2025</v>
      </c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6.96" customHeight="1">
      <c r="A136" s="38"/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5.15" customHeight="1">
      <c r="A137" s="38"/>
      <c r="B137" s="39"/>
      <c r="C137" s="32" t="s">
        <v>24</v>
      </c>
      <c r="D137" s="40"/>
      <c r="E137" s="40"/>
      <c r="F137" s="27" t="str">
        <f>E15</f>
        <v xml:space="preserve"> </v>
      </c>
      <c r="G137" s="40"/>
      <c r="H137" s="40"/>
      <c r="I137" s="32" t="s">
        <v>29</v>
      </c>
      <c r="J137" s="36" t="str">
        <f>E21</f>
        <v>P2Projekt s.r.o.</v>
      </c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5.15" customHeight="1">
      <c r="A138" s="38"/>
      <c r="B138" s="39"/>
      <c r="C138" s="32" t="s">
        <v>27</v>
      </c>
      <c r="D138" s="40"/>
      <c r="E138" s="40"/>
      <c r="F138" s="27" t="str">
        <f>IF(E18="","",E18)</f>
        <v>Vyplň údaj</v>
      </c>
      <c r="G138" s="40"/>
      <c r="H138" s="40"/>
      <c r="I138" s="32" t="s">
        <v>32</v>
      </c>
      <c r="J138" s="36" t="str">
        <f>E24</f>
        <v xml:space="preserve"> </v>
      </c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0.32" customHeight="1">
      <c r="A139" s="38"/>
      <c r="B139" s="39"/>
      <c r="C139" s="40"/>
      <c r="D139" s="40"/>
      <c r="E139" s="40"/>
      <c r="F139" s="40"/>
      <c r="G139" s="40"/>
      <c r="H139" s="40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11" customFormat="1" ht="29.28" customHeight="1">
      <c r="A140" s="191"/>
      <c r="B140" s="192"/>
      <c r="C140" s="193" t="s">
        <v>126</v>
      </c>
      <c r="D140" s="194" t="s">
        <v>59</v>
      </c>
      <c r="E140" s="194" t="s">
        <v>55</v>
      </c>
      <c r="F140" s="194" t="s">
        <v>56</v>
      </c>
      <c r="G140" s="194" t="s">
        <v>127</v>
      </c>
      <c r="H140" s="194" t="s">
        <v>128</v>
      </c>
      <c r="I140" s="194" t="s">
        <v>129</v>
      </c>
      <c r="J140" s="195" t="s">
        <v>97</v>
      </c>
      <c r="K140" s="196" t="s">
        <v>130</v>
      </c>
      <c r="L140" s="197"/>
      <c r="M140" s="100" t="s">
        <v>1</v>
      </c>
      <c r="N140" s="101" t="s">
        <v>38</v>
      </c>
      <c r="O140" s="101" t="s">
        <v>131</v>
      </c>
      <c r="P140" s="101" t="s">
        <v>132</v>
      </c>
      <c r="Q140" s="101" t="s">
        <v>133</v>
      </c>
      <c r="R140" s="101" t="s">
        <v>134</v>
      </c>
      <c r="S140" s="101" t="s">
        <v>135</v>
      </c>
      <c r="T140" s="102" t="s">
        <v>136</v>
      </c>
      <c r="U140" s="191"/>
      <c r="V140" s="191"/>
      <c r="W140" s="191"/>
      <c r="X140" s="191"/>
      <c r="Y140" s="191"/>
      <c r="Z140" s="191"/>
      <c r="AA140" s="191"/>
      <c r="AB140" s="191"/>
      <c r="AC140" s="191"/>
      <c r="AD140" s="191"/>
      <c r="AE140" s="191"/>
    </row>
    <row r="141" s="2" customFormat="1" ht="22.8" customHeight="1">
      <c r="A141" s="38"/>
      <c r="B141" s="39"/>
      <c r="C141" s="107" t="s">
        <v>137</v>
      </c>
      <c r="D141" s="40"/>
      <c r="E141" s="40"/>
      <c r="F141" s="40"/>
      <c r="G141" s="40"/>
      <c r="H141" s="40"/>
      <c r="I141" s="40"/>
      <c r="J141" s="198">
        <f>BK141</f>
        <v>0</v>
      </c>
      <c r="K141" s="40"/>
      <c r="L141" s="44"/>
      <c r="M141" s="103"/>
      <c r="N141" s="199"/>
      <c r="O141" s="104"/>
      <c r="P141" s="200">
        <f>P142+P649+P714</f>
        <v>0</v>
      </c>
      <c r="Q141" s="104"/>
      <c r="R141" s="200">
        <f>R142+R649+R714</f>
        <v>71.290087529999994</v>
      </c>
      <c r="S141" s="104"/>
      <c r="T141" s="201">
        <f>T142+T649+T714</f>
        <v>26.591822360000002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73</v>
      </c>
      <c r="AU141" s="17" t="s">
        <v>99</v>
      </c>
      <c r="BK141" s="202">
        <f>BK142+BK649+BK714</f>
        <v>0</v>
      </c>
    </row>
    <row r="142" s="12" customFormat="1" ht="25.92" customHeight="1">
      <c r="A142" s="12"/>
      <c r="B142" s="203"/>
      <c r="C142" s="204"/>
      <c r="D142" s="205" t="s">
        <v>73</v>
      </c>
      <c r="E142" s="206" t="s">
        <v>138</v>
      </c>
      <c r="F142" s="206" t="s">
        <v>139</v>
      </c>
      <c r="G142" s="204"/>
      <c r="H142" s="204"/>
      <c r="I142" s="207"/>
      <c r="J142" s="208">
        <f>BK142</f>
        <v>0</v>
      </c>
      <c r="K142" s="204"/>
      <c r="L142" s="209"/>
      <c r="M142" s="210"/>
      <c r="N142" s="211"/>
      <c r="O142" s="211"/>
      <c r="P142" s="212">
        <f>P143+P156+P501+P638+P647</f>
        <v>0</v>
      </c>
      <c r="Q142" s="211"/>
      <c r="R142" s="212">
        <f>R143+R156+R501+R638+R647</f>
        <v>28.81002492</v>
      </c>
      <c r="S142" s="211"/>
      <c r="T142" s="213">
        <f>T143+T156+T501+T638+T647</f>
        <v>5.9045441800000003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4" t="s">
        <v>79</v>
      </c>
      <c r="AT142" s="215" t="s">
        <v>73</v>
      </c>
      <c r="AU142" s="215" t="s">
        <v>74</v>
      </c>
      <c r="AY142" s="214" t="s">
        <v>140</v>
      </c>
      <c r="BK142" s="216">
        <f>BK143+BK156+BK501+BK638+BK647</f>
        <v>0</v>
      </c>
    </row>
    <row r="143" s="12" customFormat="1" ht="22.8" customHeight="1">
      <c r="A143" s="12"/>
      <c r="B143" s="203"/>
      <c r="C143" s="204"/>
      <c r="D143" s="205" t="s">
        <v>73</v>
      </c>
      <c r="E143" s="217" t="s">
        <v>79</v>
      </c>
      <c r="F143" s="217" t="s">
        <v>141</v>
      </c>
      <c r="G143" s="204"/>
      <c r="H143" s="204"/>
      <c r="I143" s="207"/>
      <c r="J143" s="218">
        <f>BK143</f>
        <v>0</v>
      </c>
      <c r="K143" s="204"/>
      <c r="L143" s="209"/>
      <c r="M143" s="210"/>
      <c r="N143" s="211"/>
      <c r="O143" s="211"/>
      <c r="P143" s="212">
        <f>SUM(P144:P155)</f>
        <v>0</v>
      </c>
      <c r="Q143" s="211"/>
      <c r="R143" s="212">
        <f>SUM(R144:R155)</f>
        <v>0</v>
      </c>
      <c r="S143" s="211"/>
      <c r="T143" s="213">
        <f>SUM(T144:T155)</f>
        <v>4.5996899999999998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4" t="s">
        <v>79</v>
      </c>
      <c r="AT143" s="215" t="s">
        <v>73</v>
      </c>
      <c r="AU143" s="215" t="s">
        <v>79</v>
      </c>
      <c r="AY143" s="214" t="s">
        <v>140</v>
      </c>
      <c r="BK143" s="216">
        <f>SUM(BK144:BK155)</f>
        <v>0</v>
      </c>
    </row>
    <row r="144" s="2" customFormat="1" ht="24.15" customHeight="1">
      <c r="A144" s="38"/>
      <c r="B144" s="39"/>
      <c r="C144" s="219" t="s">
        <v>142</v>
      </c>
      <c r="D144" s="219" t="s">
        <v>143</v>
      </c>
      <c r="E144" s="220" t="s">
        <v>144</v>
      </c>
      <c r="F144" s="221" t="s">
        <v>145</v>
      </c>
      <c r="G144" s="222" t="s">
        <v>146</v>
      </c>
      <c r="H144" s="223">
        <v>18.038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39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0.255</v>
      </c>
      <c r="T144" s="230">
        <f>S144*H144</f>
        <v>4.5996899999999998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89</v>
      </c>
      <c r="AT144" s="231" t="s">
        <v>143</v>
      </c>
      <c r="AU144" s="231" t="s">
        <v>83</v>
      </c>
      <c r="AY144" s="17" t="s">
        <v>140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79</v>
      </c>
      <c r="BK144" s="232">
        <f>ROUND(I144*H144,2)</f>
        <v>0</v>
      </c>
      <c r="BL144" s="17" t="s">
        <v>89</v>
      </c>
      <c r="BM144" s="231" t="s">
        <v>147</v>
      </c>
    </row>
    <row r="145" s="13" customFormat="1">
      <c r="A145" s="13"/>
      <c r="B145" s="233"/>
      <c r="C145" s="234"/>
      <c r="D145" s="235" t="s">
        <v>148</v>
      </c>
      <c r="E145" s="236" t="s">
        <v>1</v>
      </c>
      <c r="F145" s="237" t="s">
        <v>149</v>
      </c>
      <c r="G145" s="234"/>
      <c r="H145" s="238">
        <v>14.658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148</v>
      </c>
      <c r="AU145" s="244" t="s">
        <v>83</v>
      </c>
      <c r="AV145" s="13" t="s">
        <v>83</v>
      </c>
      <c r="AW145" s="13" t="s">
        <v>31</v>
      </c>
      <c r="AX145" s="13" t="s">
        <v>74</v>
      </c>
      <c r="AY145" s="244" t="s">
        <v>140</v>
      </c>
    </row>
    <row r="146" s="13" customFormat="1">
      <c r="A146" s="13"/>
      <c r="B146" s="233"/>
      <c r="C146" s="234"/>
      <c r="D146" s="235" t="s">
        <v>148</v>
      </c>
      <c r="E146" s="236" t="s">
        <v>1</v>
      </c>
      <c r="F146" s="237" t="s">
        <v>150</v>
      </c>
      <c r="G146" s="234"/>
      <c r="H146" s="238">
        <v>3.3799999999999999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148</v>
      </c>
      <c r="AU146" s="244" t="s">
        <v>83</v>
      </c>
      <c r="AV146" s="13" t="s">
        <v>83</v>
      </c>
      <c r="AW146" s="13" t="s">
        <v>31</v>
      </c>
      <c r="AX146" s="13" t="s">
        <v>74</v>
      </c>
      <c r="AY146" s="244" t="s">
        <v>140</v>
      </c>
    </row>
    <row r="147" s="14" customFormat="1">
      <c r="A147" s="14"/>
      <c r="B147" s="245"/>
      <c r="C147" s="246"/>
      <c r="D147" s="235" t="s">
        <v>148</v>
      </c>
      <c r="E147" s="247" t="s">
        <v>1</v>
      </c>
      <c r="F147" s="248" t="s">
        <v>151</v>
      </c>
      <c r="G147" s="246"/>
      <c r="H147" s="249">
        <v>18.038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148</v>
      </c>
      <c r="AU147" s="255" t="s">
        <v>83</v>
      </c>
      <c r="AV147" s="14" t="s">
        <v>89</v>
      </c>
      <c r="AW147" s="14" t="s">
        <v>31</v>
      </c>
      <c r="AX147" s="14" t="s">
        <v>79</v>
      </c>
      <c r="AY147" s="255" t="s">
        <v>140</v>
      </c>
    </row>
    <row r="148" s="2" customFormat="1" ht="37.8" customHeight="1">
      <c r="A148" s="38"/>
      <c r="B148" s="39"/>
      <c r="C148" s="219" t="s">
        <v>152</v>
      </c>
      <c r="D148" s="219" t="s">
        <v>143</v>
      </c>
      <c r="E148" s="220" t="s">
        <v>153</v>
      </c>
      <c r="F148" s="221" t="s">
        <v>154</v>
      </c>
      <c r="G148" s="222" t="s">
        <v>155</v>
      </c>
      <c r="H148" s="223">
        <v>11.654999999999999</v>
      </c>
      <c r="I148" s="224"/>
      <c r="J148" s="225">
        <f>ROUND(I148*H148,2)</f>
        <v>0</v>
      </c>
      <c r="K148" s="226"/>
      <c r="L148" s="44"/>
      <c r="M148" s="227" t="s">
        <v>1</v>
      </c>
      <c r="N148" s="228" t="s">
        <v>39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89</v>
      </c>
      <c r="AT148" s="231" t="s">
        <v>143</v>
      </c>
      <c r="AU148" s="231" t="s">
        <v>83</v>
      </c>
      <c r="AY148" s="17" t="s">
        <v>140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79</v>
      </c>
      <c r="BK148" s="232">
        <f>ROUND(I148*H148,2)</f>
        <v>0</v>
      </c>
      <c r="BL148" s="17" t="s">
        <v>89</v>
      </c>
      <c r="BM148" s="231" t="s">
        <v>156</v>
      </c>
    </row>
    <row r="149" s="15" customFormat="1">
      <c r="A149" s="15"/>
      <c r="B149" s="256"/>
      <c r="C149" s="257"/>
      <c r="D149" s="235" t="s">
        <v>148</v>
      </c>
      <c r="E149" s="258" t="s">
        <v>1</v>
      </c>
      <c r="F149" s="259" t="s">
        <v>157</v>
      </c>
      <c r="G149" s="257"/>
      <c r="H149" s="258" t="s">
        <v>1</v>
      </c>
      <c r="I149" s="260"/>
      <c r="J149" s="257"/>
      <c r="K149" s="257"/>
      <c r="L149" s="261"/>
      <c r="M149" s="262"/>
      <c r="N149" s="263"/>
      <c r="O149" s="263"/>
      <c r="P149" s="263"/>
      <c r="Q149" s="263"/>
      <c r="R149" s="263"/>
      <c r="S149" s="263"/>
      <c r="T149" s="26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5" t="s">
        <v>148</v>
      </c>
      <c r="AU149" s="265" t="s">
        <v>83</v>
      </c>
      <c r="AV149" s="15" t="s">
        <v>79</v>
      </c>
      <c r="AW149" s="15" t="s">
        <v>31</v>
      </c>
      <c r="AX149" s="15" t="s">
        <v>74</v>
      </c>
      <c r="AY149" s="265" t="s">
        <v>140</v>
      </c>
    </row>
    <row r="150" s="15" customFormat="1">
      <c r="A150" s="15"/>
      <c r="B150" s="256"/>
      <c r="C150" s="257"/>
      <c r="D150" s="235" t="s">
        <v>148</v>
      </c>
      <c r="E150" s="258" t="s">
        <v>1</v>
      </c>
      <c r="F150" s="259" t="s">
        <v>158</v>
      </c>
      <c r="G150" s="257"/>
      <c r="H150" s="258" t="s">
        <v>1</v>
      </c>
      <c r="I150" s="260"/>
      <c r="J150" s="257"/>
      <c r="K150" s="257"/>
      <c r="L150" s="261"/>
      <c r="M150" s="262"/>
      <c r="N150" s="263"/>
      <c r="O150" s="263"/>
      <c r="P150" s="263"/>
      <c r="Q150" s="263"/>
      <c r="R150" s="263"/>
      <c r="S150" s="263"/>
      <c r="T150" s="26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5" t="s">
        <v>148</v>
      </c>
      <c r="AU150" s="265" t="s">
        <v>83</v>
      </c>
      <c r="AV150" s="15" t="s">
        <v>79</v>
      </c>
      <c r="AW150" s="15" t="s">
        <v>31</v>
      </c>
      <c r="AX150" s="15" t="s">
        <v>74</v>
      </c>
      <c r="AY150" s="265" t="s">
        <v>140</v>
      </c>
    </row>
    <row r="151" s="13" customFormat="1">
      <c r="A151" s="13"/>
      <c r="B151" s="233"/>
      <c r="C151" s="234"/>
      <c r="D151" s="235" t="s">
        <v>148</v>
      </c>
      <c r="E151" s="236" t="s">
        <v>1</v>
      </c>
      <c r="F151" s="237" t="s">
        <v>159</v>
      </c>
      <c r="G151" s="234"/>
      <c r="H151" s="238">
        <v>11.654999999999999</v>
      </c>
      <c r="I151" s="239"/>
      <c r="J151" s="234"/>
      <c r="K151" s="234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148</v>
      </c>
      <c r="AU151" s="244" t="s">
        <v>83</v>
      </c>
      <c r="AV151" s="13" t="s">
        <v>83</v>
      </c>
      <c r="AW151" s="13" t="s">
        <v>31</v>
      </c>
      <c r="AX151" s="13" t="s">
        <v>79</v>
      </c>
      <c r="AY151" s="244" t="s">
        <v>140</v>
      </c>
    </row>
    <row r="152" s="2" customFormat="1" ht="24.15" customHeight="1">
      <c r="A152" s="38"/>
      <c r="B152" s="39"/>
      <c r="C152" s="219" t="s">
        <v>160</v>
      </c>
      <c r="D152" s="219" t="s">
        <v>143</v>
      </c>
      <c r="E152" s="220" t="s">
        <v>161</v>
      </c>
      <c r="F152" s="221" t="s">
        <v>162</v>
      </c>
      <c r="G152" s="222" t="s">
        <v>155</v>
      </c>
      <c r="H152" s="223">
        <v>11.654999999999999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39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89</v>
      </c>
      <c r="AT152" s="231" t="s">
        <v>143</v>
      </c>
      <c r="AU152" s="231" t="s">
        <v>83</v>
      </c>
      <c r="AY152" s="17" t="s">
        <v>140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79</v>
      </c>
      <c r="BK152" s="232">
        <f>ROUND(I152*H152,2)</f>
        <v>0</v>
      </c>
      <c r="BL152" s="17" t="s">
        <v>89</v>
      </c>
      <c r="BM152" s="231" t="s">
        <v>163</v>
      </c>
    </row>
    <row r="153" s="15" customFormat="1">
      <c r="A153" s="15"/>
      <c r="B153" s="256"/>
      <c r="C153" s="257"/>
      <c r="D153" s="235" t="s">
        <v>148</v>
      </c>
      <c r="E153" s="258" t="s">
        <v>1</v>
      </c>
      <c r="F153" s="259" t="s">
        <v>164</v>
      </c>
      <c r="G153" s="257"/>
      <c r="H153" s="258" t="s">
        <v>1</v>
      </c>
      <c r="I153" s="260"/>
      <c r="J153" s="257"/>
      <c r="K153" s="257"/>
      <c r="L153" s="261"/>
      <c r="M153" s="262"/>
      <c r="N153" s="263"/>
      <c r="O153" s="263"/>
      <c r="P153" s="263"/>
      <c r="Q153" s="263"/>
      <c r="R153" s="263"/>
      <c r="S153" s="263"/>
      <c r="T153" s="264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5" t="s">
        <v>148</v>
      </c>
      <c r="AU153" s="265" t="s">
        <v>83</v>
      </c>
      <c r="AV153" s="15" t="s">
        <v>79</v>
      </c>
      <c r="AW153" s="15" t="s">
        <v>31</v>
      </c>
      <c r="AX153" s="15" t="s">
        <v>74</v>
      </c>
      <c r="AY153" s="265" t="s">
        <v>140</v>
      </c>
    </row>
    <row r="154" s="15" customFormat="1">
      <c r="A154" s="15"/>
      <c r="B154" s="256"/>
      <c r="C154" s="257"/>
      <c r="D154" s="235" t="s">
        <v>148</v>
      </c>
      <c r="E154" s="258" t="s">
        <v>1</v>
      </c>
      <c r="F154" s="259" t="s">
        <v>158</v>
      </c>
      <c r="G154" s="257"/>
      <c r="H154" s="258" t="s">
        <v>1</v>
      </c>
      <c r="I154" s="260"/>
      <c r="J154" s="257"/>
      <c r="K154" s="257"/>
      <c r="L154" s="261"/>
      <c r="M154" s="262"/>
      <c r="N154" s="263"/>
      <c r="O154" s="263"/>
      <c r="P154" s="263"/>
      <c r="Q154" s="263"/>
      <c r="R154" s="263"/>
      <c r="S154" s="263"/>
      <c r="T154" s="26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5" t="s">
        <v>148</v>
      </c>
      <c r="AU154" s="265" t="s">
        <v>83</v>
      </c>
      <c r="AV154" s="15" t="s">
        <v>79</v>
      </c>
      <c r="AW154" s="15" t="s">
        <v>31</v>
      </c>
      <c r="AX154" s="15" t="s">
        <v>74</v>
      </c>
      <c r="AY154" s="265" t="s">
        <v>140</v>
      </c>
    </row>
    <row r="155" s="13" customFormat="1">
      <c r="A155" s="13"/>
      <c r="B155" s="233"/>
      <c r="C155" s="234"/>
      <c r="D155" s="235" t="s">
        <v>148</v>
      </c>
      <c r="E155" s="236" t="s">
        <v>1</v>
      </c>
      <c r="F155" s="237" t="s">
        <v>159</v>
      </c>
      <c r="G155" s="234"/>
      <c r="H155" s="238">
        <v>11.654999999999999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148</v>
      </c>
      <c r="AU155" s="244" t="s">
        <v>83</v>
      </c>
      <c r="AV155" s="13" t="s">
        <v>83</v>
      </c>
      <c r="AW155" s="13" t="s">
        <v>31</v>
      </c>
      <c r="AX155" s="13" t="s">
        <v>79</v>
      </c>
      <c r="AY155" s="244" t="s">
        <v>140</v>
      </c>
    </row>
    <row r="156" s="12" customFormat="1" ht="22.8" customHeight="1">
      <c r="A156" s="12"/>
      <c r="B156" s="203"/>
      <c r="C156" s="204"/>
      <c r="D156" s="205" t="s">
        <v>73</v>
      </c>
      <c r="E156" s="217" t="s">
        <v>165</v>
      </c>
      <c r="F156" s="217" t="s">
        <v>166</v>
      </c>
      <c r="G156" s="204"/>
      <c r="H156" s="204"/>
      <c r="I156" s="207"/>
      <c r="J156" s="218">
        <f>BK156</f>
        <v>0</v>
      </c>
      <c r="K156" s="204"/>
      <c r="L156" s="209"/>
      <c r="M156" s="210"/>
      <c r="N156" s="211"/>
      <c r="O156" s="211"/>
      <c r="P156" s="212">
        <f>SUM(P157:P500)</f>
        <v>0</v>
      </c>
      <c r="Q156" s="211"/>
      <c r="R156" s="212">
        <f>SUM(R157:R500)</f>
        <v>28.583078920000002</v>
      </c>
      <c r="S156" s="211"/>
      <c r="T156" s="213">
        <f>SUM(T157:T500)</f>
        <v>0.0012941800000000002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4" t="s">
        <v>79</v>
      </c>
      <c r="AT156" s="215" t="s">
        <v>73</v>
      </c>
      <c r="AU156" s="215" t="s">
        <v>79</v>
      </c>
      <c r="AY156" s="214" t="s">
        <v>140</v>
      </c>
      <c r="BK156" s="216">
        <f>SUM(BK157:BK500)</f>
        <v>0</v>
      </c>
    </row>
    <row r="157" s="2" customFormat="1" ht="24.15" customHeight="1">
      <c r="A157" s="38"/>
      <c r="B157" s="39"/>
      <c r="C157" s="219" t="s">
        <v>167</v>
      </c>
      <c r="D157" s="219" t="s">
        <v>143</v>
      </c>
      <c r="E157" s="220" t="s">
        <v>168</v>
      </c>
      <c r="F157" s="221" t="s">
        <v>169</v>
      </c>
      <c r="G157" s="222" t="s">
        <v>146</v>
      </c>
      <c r="H157" s="223">
        <v>69.986000000000004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39</v>
      </c>
      <c r="O157" s="91"/>
      <c r="P157" s="229">
        <f>O157*H157</f>
        <v>0</v>
      </c>
      <c r="Q157" s="229">
        <v>0.00025999999999999998</v>
      </c>
      <c r="R157" s="229">
        <f>Q157*H157</f>
        <v>0.018196359999999998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89</v>
      </c>
      <c r="AT157" s="231" t="s">
        <v>143</v>
      </c>
      <c r="AU157" s="231" t="s">
        <v>83</v>
      </c>
      <c r="AY157" s="17" t="s">
        <v>140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79</v>
      </c>
      <c r="BK157" s="232">
        <f>ROUND(I157*H157,2)</f>
        <v>0</v>
      </c>
      <c r="BL157" s="17" t="s">
        <v>89</v>
      </c>
      <c r="BM157" s="231" t="s">
        <v>170</v>
      </c>
    </row>
    <row r="158" s="13" customFormat="1">
      <c r="A158" s="13"/>
      <c r="B158" s="233"/>
      <c r="C158" s="234"/>
      <c r="D158" s="235" t="s">
        <v>148</v>
      </c>
      <c r="E158" s="236" t="s">
        <v>1</v>
      </c>
      <c r="F158" s="237" t="s">
        <v>171</v>
      </c>
      <c r="G158" s="234"/>
      <c r="H158" s="238">
        <v>69.986000000000004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148</v>
      </c>
      <c r="AU158" s="244" t="s">
        <v>83</v>
      </c>
      <c r="AV158" s="13" t="s">
        <v>83</v>
      </c>
      <c r="AW158" s="13" t="s">
        <v>31</v>
      </c>
      <c r="AX158" s="13" t="s">
        <v>79</v>
      </c>
      <c r="AY158" s="244" t="s">
        <v>140</v>
      </c>
    </row>
    <row r="159" s="2" customFormat="1" ht="16.5" customHeight="1">
      <c r="A159" s="38"/>
      <c r="B159" s="39"/>
      <c r="C159" s="219" t="s">
        <v>172</v>
      </c>
      <c r="D159" s="219" t="s">
        <v>143</v>
      </c>
      <c r="E159" s="220" t="s">
        <v>173</v>
      </c>
      <c r="F159" s="221" t="s">
        <v>174</v>
      </c>
      <c r="G159" s="222" t="s">
        <v>146</v>
      </c>
      <c r="H159" s="223">
        <v>69.986000000000004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39</v>
      </c>
      <c r="O159" s="91"/>
      <c r="P159" s="229">
        <f>O159*H159</f>
        <v>0</v>
      </c>
      <c r="Q159" s="229">
        <v>0.0040000000000000001</v>
      </c>
      <c r="R159" s="229">
        <f>Q159*H159</f>
        <v>0.27994400000000003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89</v>
      </c>
      <c r="AT159" s="231" t="s">
        <v>143</v>
      </c>
      <c r="AU159" s="231" t="s">
        <v>83</v>
      </c>
      <c r="AY159" s="17" t="s">
        <v>140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79</v>
      </c>
      <c r="BK159" s="232">
        <f>ROUND(I159*H159,2)</f>
        <v>0</v>
      </c>
      <c r="BL159" s="17" t="s">
        <v>89</v>
      </c>
      <c r="BM159" s="231" t="s">
        <v>175</v>
      </c>
    </row>
    <row r="160" s="13" customFormat="1">
      <c r="A160" s="13"/>
      <c r="B160" s="233"/>
      <c r="C160" s="234"/>
      <c r="D160" s="235" t="s">
        <v>148</v>
      </c>
      <c r="E160" s="236" t="s">
        <v>1</v>
      </c>
      <c r="F160" s="237" t="s">
        <v>171</v>
      </c>
      <c r="G160" s="234"/>
      <c r="H160" s="238">
        <v>69.986000000000004</v>
      </c>
      <c r="I160" s="239"/>
      <c r="J160" s="234"/>
      <c r="K160" s="234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148</v>
      </c>
      <c r="AU160" s="244" t="s">
        <v>83</v>
      </c>
      <c r="AV160" s="13" t="s">
        <v>83</v>
      </c>
      <c r="AW160" s="13" t="s">
        <v>31</v>
      </c>
      <c r="AX160" s="13" t="s">
        <v>79</v>
      </c>
      <c r="AY160" s="244" t="s">
        <v>140</v>
      </c>
    </row>
    <row r="161" s="2" customFormat="1" ht="24.15" customHeight="1">
      <c r="A161" s="38"/>
      <c r="B161" s="39"/>
      <c r="C161" s="219" t="s">
        <v>86</v>
      </c>
      <c r="D161" s="219" t="s">
        <v>143</v>
      </c>
      <c r="E161" s="220" t="s">
        <v>176</v>
      </c>
      <c r="F161" s="221" t="s">
        <v>177</v>
      </c>
      <c r="G161" s="222" t="s">
        <v>146</v>
      </c>
      <c r="H161" s="223">
        <v>15.358000000000001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39</v>
      </c>
      <c r="O161" s="91"/>
      <c r="P161" s="229">
        <f>O161*H161</f>
        <v>0</v>
      </c>
      <c r="Q161" s="229">
        <v>0.0073499999999999998</v>
      </c>
      <c r="R161" s="229">
        <f>Q161*H161</f>
        <v>0.1128813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89</v>
      </c>
      <c r="AT161" s="231" t="s">
        <v>143</v>
      </c>
      <c r="AU161" s="231" t="s">
        <v>83</v>
      </c>
      <c r="AY161" s="17" t="s">
        <v>140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79</v>
      </c>
      <c r="BK161" s="232">
        <f>ROUND(I161*H161,2)</f>
        <v>0</v>
      </c>
      <c r="BL161" s="17" t="s">
        <v>89</v>
      </c>
      <c r="BM161" s="231" t="s">
        <v>178</v>
      </c>
    </row>
    <row r="162" s="15" customFormat="1">
      <c r="A162" s="15"/>
      <c r="B162" s="256"/>
      <c r="C162" s="257"/>
      <c r="D162" s="235" t="s">
        <v>148</v>
      </c>
      <c r="E162" s="258" t="s">
        <v>1</v>
      </c>
      <c r="F162" s="259" t="s">
        <v>179</v>
      </c>
      <c r="G162" s="257"/>
      <c r="H162" s="258" t="s">
        <v>1</v>
      </c>
      <c r="I162" s="260"/>
      <c r="J162" s="257"/>
      <c r="K162" s="257"/>
      <c r="L162" s="261"/>
      <c r="M162" s="262"/>
      <c r="N162" s="263"/>
      <c r="O162" s="263"/>
      <c r="P162" s="263"/>
      <c r="Q162" s="263"/>
      <c r="R162" s="263"/>
      <c r="S162" s="263"/>
      <c r="T162" s="26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5" t="s">
        <v>148</v>
      </c>
      <c r="AU162" s="265" t="s">
        <v>83</v>
      </c>
      <c r="AV162" s="15" t="s">
        <v>79</v>
      </c>
      <c r="AW162" s="15" t="s">
        <v>31</v>
      </c>
      <c r="AX162" s="15" t="s">
        <v>74</v>
      </c>
      <c r="AY162" s="265" t="s">
        <v>140</v>
      </c>
    </row>
    <row r="163" s="13" customFormat="1">
      <c r="A163" s="13"/>
      <c r="B163" s="233"/>
      <c r="C163" s="234"/>
      <c r="D163" s="235" t="s">
        <v>148</v>
      </c>
      <c r="E163" s="236" t="s">
        <v>1</v>
      </c>
      <c r="F163" s="237" t="s">
        <v>180</v>
      </c>
      <c r="G163" s="234"/>
      <c r="H163" s="238">
        <v>15.358000000000001</v>
      </c>
      <c r="I163" s="239"/>
      <c r="J163" s="234"/>
      <c r="K163" s="234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148</v>
      </c>
      <c r="AU163" s="244" t="s">
        <v>83</v>
      </c>
      <c r="AV163" s="13" t="s">
        <v>83</v>
      </c>
      <c r="AW163" s="13" t="s">
        <v>31</v>
      </c>
      <c r="AX163" s="13" t="s">
        <v>79</v>
      </c>
      <c r="AY163" s="244" t="s">
        <v>140</v>
      </c>
    </row>
    <row r="164" s="2" customFormat="1" ht="21.75" customHeight="1">
      <c r="A164" s="38"/>
      <c r="B164" s="39"/>
      <c r="C164" s="219" t="s">
        <v>89</v>
      </c>
      <c r="D164" s="219" t="s">
        <v>143</v>
      </c>
      <c r="E164" s="220" t="s">
        <v>181</v>
      </c>
      <c r="F164" s="221" t="s">
        <v>182</v>
      </c>
      <c r="G164" s="222" t="s">
        <v>146</v>
      </c>
      <c r="H164" s="223">
        <v>15.358000000000001</v>
      </c>
      <c r="I164" s="224"/>
      <c r="J164" s="225">
        <f>ROUND(I164*H164,2)</f>
        <v>0</v>
      </c>
      <c r="K164" s="226"/>
      <c r="L164" s="44"/>
      <c r="M164" s="227" t="s">
        <v>1</v>
      </c>
      <c r="N164" s="228" t="s">
        <v>39</v>
      </c>
      <c r="O164" s="91"/>
      <c r="P164" s="229">
        <f>O164*H164</f>
        <v>0</v>
      </c>
      <c r="Q164" s="229">
        <v>0.00025999999999999998</v>
      </c>
      <c r="R164" s="229">
        <f>Q164*H164</f>
        <v>0.0039930799999999995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89</v>
      </c>
      <c r="AT164" s="231" t="s">
        <v>143</v>
      </c>
      <c r="AU164" s="231" t="s">
        <v>83</v>
      </c>
      <c r="AY164" s="17" t="s">
        <v>140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79</v>
      </c>
      <c r="BK164" s="232">
        <f>ROUND(I164*H164,2)</f>
        <v>0</v>
      </c>
      <c r="BL164" s="17" t="s">
        <v>89</v>
      </c>
      <c r="BM164" s="231" t="s">
        <v>183</v>
      </c>
    </row>
    <row r="165" s="15" customFormat="1">
      <c r="A165" s="15"/>
      <c r="B165" s="256"/>
      <c r="C165" s="257"/>
      <c r="D165" s="235" t="s">
        <v>148</v>
      </c>
      <c r="E165" s="258" t="s">
        <v>1</v>
      </c>
      <c r="F165" s="259" t="s">
        <v>179</v>
      </c>
      <c r="G165" s="257"/>
      <c r="H165" s="258" t="s">
        <v>1</v>
      </c>
      <c r="I165" s="260"/>
      <c r="J165" s="257"/>
      <c r="K165" s="257"/>
      <c r="L165" s="261"/>
      <c r="M165" s="262"/>
      <c r="N165" s="263"/>
      <c r="O165" s="263"/>
      <c r="P165" s="263"/>
      <c r="Q165" s="263"/>
      <c r="R165" s="263"/>
      <c r="S165" s="263"/>
      <c r="T165" s="26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5" t="s">
        <v>148</v>
      </c>
      <c r="AU165" s="265" t="s">
        <v>83</v>
      </c>
      <c r="AV165" s="15" t="s">
        <v>79</v>
      </c>
      <c r="AW165" s="15" t="s">
        <v>31</v>
      </c>
      <c r="AX165" s="15" t="s">
        <v>74</v>
      </c>
      <c r="AY165" s="265" t="s">
        <v>140</v>
      </c>
    </row>
    <row r="166" s="13" customFormat="1">
      <c r="A166" s="13"/>
      <c r="B166" s="233"/>
      <c r="C166" s="234"/>
      <c r="D166" s="235" t="s">
        <v>148</v>
      </c>
      <c r="E166" s="236" t="s">
        <v>1</v>
      </c>
      <c r="F166" s="237" t="s">
        <v>180</v>
      </c>
      <c r="G166" s="234"/>
      <c r="H166" s="238">
        <v>15.358000000000001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148</v>
      </c>
      <c r="AU166" s="244" t="s">
        <v>83</v>
      </c>
      <c r="AV166" s="13" t="s">
        <v>83</v>
      </c>
      <c r="AW166" s="13" t="s">
        <v>31</v>
      </c>
      <c r="AX166" s="13" t="s">
        <v>79</v>
      </c>
      <c r="AY166" s="244" t="s">
        <v>140</v>
      </c>
    </row>
    <row r="167" s="2" customFormat="1" ht="24.15" customHeight="1">
      <c r="A167" s="38"/>
      <c r="B167" s="39"/>
      <c r="C167" s="219" t="s">
        <v>165</v>
      </c>
      <c r="D167" s="219" t="s">
        <v>143</v>
      </c>
      <c r="E167" s="220" t="s">
        <v>184</v>
      </c>
      <c r="F167" s="221" t="s">
        <v>185</v>
      </c>
      <c r="G167" s="222" t="s">
        <v>146</v>
      </c>
      <c r="H167" s="223">
        <v>15.358000000000001</v>
      </c>
      <c r="I167" s="224"/>
      <c r="J167" s="225">
        <f>ROUND(I167*H167,2)</f>
        <v>0</v>
      </c>
      <c r="K167" s="226"/>
      <c r="L167" s="44"/>
      <c r="M167" s="227" t="s">
        <v>1</v>
      </c>
      <c r="N167" s="228" t="s">
        <v>39</v>
      </c>
      <c r="O167" s="91"/>
      <c r="P167" s="229">
        <f>O167*H167</f>
        <v>0</v>
      </c>
      <c r="Q167" s="229">
        <v>0.0043800000000000002</v>
      </c>
      <c r="R167" s="229">
        <f>Q167*H167</f>
        <v>0.067268040000000001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89</v>
      </c>
      <c r="AT167" s="231" t="s">
        <v>143</v>
      </c>
      <c r="AU167" s="231" t="s">
        <v>83</v>
      </c>
      <c r="AY167" s="17" t="s">
        <v>140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79</v>
      </c>
      <c r="BK167" s="232">
        <f>ROUND(I167*H167,2)</f>
        <v>0</v>
      </c>
      <c r="BL167" s="17" t="s">
        <v>89</v>
      </c>
      <c r="BM167" s="231" t="s">
        <v>186</v>
      </c>
    </row>
    <row r="168" s="15" customFormat="1">
      <c r="A168" s="15"/>
      <c r="B168" s="256"/>
      <c r="C168" s="257"/>
      <c r="D168" s="235" t="s">
        <v>148</v>
      </c>
      <c r="E168" s="258" t="s">
        <v>1</v>
      </c>
      <c r="F168" s="259" t="s">
        <v>179</v>
      </c>
      <c r="G168" s="257"/>
      <c r="H168" s="258" t="s">
        <v>1</v>
      </c>
      <c r="I168" s="260"/>
      <c r="J168" s="257"/>
      <c r="K168" s="257"/>
      <c r="L168" s="261"/>
      <c r="M168" s="262"/>
      <c r="N168" s="263"/>
      <c r="O168" s="263"/>
      <c r="P168" s="263"/>
      <c r="Q168" s="263"/>
      <c r="R168" s="263"/>
      <c r="S168" s="263"/>
      <c r="T168" s="26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5" t="s">
        <v>148</v>
      </c>
      <c r="AU168" s="265" t="s">
        <v>83</v>
      </c>
      <c r="AV168" s="15" t="s">
        <v>79</v>
      </c>
      <c r="AW168" s="15" t="s">
        <v>31</v>
      </c>
      <c r="AX168" s="15" t="s">
        <v>74</v>
      </c>
      <c r="AY168" s="265" t="s">
        <v>140</v>
      </c>
    </row>
    <row r="169" s="13" customFormat="1">
      <c r="A169" s="13"/>
      <c r="B169" s="233"/>
      <c r="C169" s="234"/>
      <c r="D169" s="235" t="s">
        <v>148</v>
      </c>
      <c r="E169" s="236" t="s">
        <v>1</v>
      </c>
      <c r="F169" s="237" t="s">
        <v>180</v>
      </c>
      <c r="G169" s="234"/>
      <c r="H169" s="238">
        <v>15.358000000000001</v>
      </c>
      <c r="I169" s="239"/>
      <c r="J169" s="234"/>
      <c r="K169" s="234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148</v>
      </c>
      <c r="AU169" s="244" t="s">
        <v>83</v>
      </c>
      <c r="AV169" s="13" t="s">
        <v>83</v>
      </c>
      <c r="AW169" s="13" t="s">
        <v>31</v>
      </c>
      <c r="AX169" s="13" t="s">
        <v>79</v>
      </c>
      <c r="AY169" s="244" t="s">
        <v>140</v>
      </c>
    </row>
    <row r="170" s="2" customFormat="1" ht="24.15" customHeight="1">
      <c r="A170" s="38"/>
      <c r="B170" s="39"/>
      <c r="C170" s="219" t="s">
        <v>187</v>
      </c>
      <c r="D170" s="219" t="s">
        <v>143</v>
      </c>
      <c r="E170" s="220" t="s">
        <v>188</v>
      </c>
      <c r="F170" s="221" t="s">
        <v>189</v>
      </c>
      <c r="G170" s="222" t="s">
        <v>146</v>
      </c>
      <c r="H170" s="223">
        <v>7.6790000000000003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39</v>
      </c>
      <c r="O170" s="91"/>
      <c r="P170" s="229">
        <f>O170*H170</f>
        <v>0</v>
      </c>
      <c r="Q170" s="229">
        <v>0.00182</v>
      </c>
      <c r="R170" s="229">
        <f>Q170*H170</f>
        <v>0.01397578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89</v>
      </c>
      <c r="AT170" s="231" t="s">
        <v>143</v>
      </c>
      <c r="AU170" s="231" t="s">
        <v>83</v>
      </c>
      <c r="AY170" s="17" t="s">
        <v>140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79</v>
      </c>
      <c r="BK170" s="232">
        <f>ROUND(I170*H170,2)</f>
        <v>0</v>
      </c>
      <c r="BL170" s="17" t="s">
        <v>89</v>
      </c>
      <c r="BM170" s="231" t="s">
        <v>190</v>
      </c>
    </row>
    <row r="171" s="15" customFormat="1">
      <c r="A171" s="15"/>
      <c r="B171" s="256"/>
      <c r="C171" s="257"/>
      <c r="D171" s="235" t="s">
        <v>148</v>
      </c>
      <c r="E171" s="258" t="s">
        <v>1</v>
      </c>
      <c r="F171" s="259" t="s">
        <v>179</v>
      </c>
      <c r="G171" s="257"/>
      <c r="H171" s="258" t="s">
        <v>1</v>
      </c>
      <c r="I171" s="260"/>
      <c r="J171" s="257"/>
      <c r="K171" s="257"/>
      <c r="L171" s="261"/>
      <c r="M171" s="262"/>
      <c r="N171" s="263"/>
      <c r="O171" s="263"/>
      <c r="P171" s="263"/>
      <c r="Q171" s="263"/>
      <c r="R171" s="263"/>
      <c r="S171" s="263"/>
      <c r="T171" s="26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5" t="s">
        <v>148</v>
      </c>
      <c r="AU171" s="265" t="s">
        <v>83</v>
      </c>
      <c r="AV171" s="15" t="s">
        <v>79</v>
      </c>
      <c r="AW171" s="15" t="s">
        <v>31</v>
      </c>
      <c r="AX171" s="15" t="s">
        <v>74</v>
      </c>
      <c r="AY171" s="265" t="s">
        <v>140</v>
      </c>
    </row>
    <row r="172" s="13" customFormat="1">
      <c r="A172" s="13"/>
      <c r="B172" s="233"/>
      <c r="C172" s="234"/>
      <c r="D172" s="235" t="s">
        <v>148</v>
      </c>
      <c r="E172" s="236" t="s">
        <v>1</v>
      </c>
      <c r="F172" s="237" t="s">
        <v>191</v>
      </c>
      <c r="G172" s="234"/>
      <c r="H172" s="238">
        <v>7.6790000000000003</v>
      </c>
      <c r="I172" s="239"/>
      <c r="J172" s="234"/>
      <c r="K172" s="234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148</v>
      </c>
      <c r="AU172" s="244" t="s">
        <v>83</v>
      </c>
      <c r="AV172" s="13" t="s">
        <v>83</v>
      </c>
      <c r="AW172" s="13" t="s">
        <v>31</v>
      </c>
      <c r="AX172" s="13" t="s">
        <v>79</v>
      </c>
      <c r="AY172" s="244" t="s">
        <v>140</v>
      </c>
    </row>
    <row r="173" s="2" customFormat="1" ht="24.15" customHeight="1">
      <c r="A173" s="38"/>
      <c r="B173" s="39"/>
      <c r="C173" s="219" t="s">
        <v>192</v>
      </c>
      <c r="D173" s="219" t="s">
        <v>143</v>
      </c>
      <c r="E173" s="220" t="s">
        <v>193</v>
      </c>
      <c r="F173" s="221" t="s">
        <v>194</v>
      </c>
      <c r="G173" s="222" t="s">
        <v>146</v>
      </c>
      <c r="H173" s="223">
        <v>61.073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39</v>
      </c>
      <c r="O173" s="91"/>
      <c r="P173" s="229">
        <f>O173*H173</f>
        <v>0</v>
      </c>
      <c r="Q173" s="229">
        <v>0.0073499999999999998</v>
      </c>
      <c r="R173" s="229">
        <f>Q173*H173</f>
        <v>0.44888655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89</v>
      </c>
      <c r="AT173" s="231" t="s">
        <v>143</v>
      </c>
      <c r="AU173" s="231" t="s">
        <v>83</v>
      </c>
      <c r="AY173" s="17" t="s">
        <v>140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79</v>
      </c>
      <c r="BK173" s="232">
        <f>ROUND(I173*H173,2)</f>
        <v>0</v>
      </c>
      <c r="BL173" s="17" t="s">
        <v>89</v>
      </c>
      <c r="BM173" s="231" t="s">
        <v>195</v>
      </c>
    </row>
    <row r="174" s="15" customFormat="1">
      <c r="A174" s="15"/>
      <c r="B174" s="256"/>
      <c r="C174" s="257"/>
      <c r="D174" s="235" t="s">
        <v>148</v>
      </c>
      <c r="E174" s="258" t="s">
        <v>1</v>
      </c>
      <c r="F174" s="259" t="s">
        <v>196</v>
      </c>
      <c r="G174" s="257"/>
      <c r="H174" s="258" t="s">
        <v>1</v>
      </c>
      <c r="I174" s="260"/>
      <c r="J174" s="257"/>
      <c r="K174" s="257"/>
      <c r="L174" s="261"/>
      <c r="M174" s="262"/>
      <c r="N174" s="263"/>
      <c r="O174" s="263"/>
      <c r="P174" s="263"/>
      <c r="Q174" s="263"/>
      <c r="R174" s="263"/>
      <c r="S174" s="263"/>
      <c r="T174" s="264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5" t="s">
        <v>148</v>
      </c>
      <c r="AU174" s="265" t="s">
        <v>83</v>
      </c>
      <c r="AV174" s="15" t="s">
        <v>79</v>
      </c>
      <c r="AW174" s="15" t="s">
        <v>31</v>
      </c>
      <c r="AX174" s="15" t="s">
        <v>74</v>
      </c>
      <c r="AY174" s="265" t="s">
        <v>140</v>
      </c>
    </row>
    <row r="175" s="15" customFormat="1">
      <c r="A175" s="15"/>
      <c r="B175" s="256"/>
      <c r="C175" s="257"/>
      <c r="D175" s="235" t="s">
        <v>148</v>
      </c>
      <c r="E175" s="258" t="s">
        <v>1</v>
      </c>
      <c r="F175" s="259" t="s">
        <v>197</v>
      </c>
      <c r="G175" s="257"/>
      <c r="H175" s="258" t="s">
        <v>1</v>
      </c>
      <c r="I175" s="260"/>
      <c r="J175" s="257"/>
      <c r="K175" s="257"/>
      <c r="L175" s="261"/>
      <c r="M175" s="262"/>
      <c r="N175" s="263"/>
      <c r="O175" s="263"/>
      <c r="P175" s="263"/>
      <c r="Q175" s="263"/>
      <c r="R175" s="263"/>
      <c r="S175" s="263"/>
      <c r="T175" s="26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5" t="s">
        <v>148</v>
      </c>
      <c r="AU175" s="265" t="s">
        <v>83</v>
      </c>
      <c r="AV175" s="15" t="s">
        <v>79</v>
      </c>
      <c r="AW175" s="15" t="s">
        <v>31</v>
      </c>
      <c r="AX175" s="15" t="s">
        <v>74</v>
      </c>
      <c r="AY175" s="265" t="s">
        <v>140</v>
      </c>
    </row>
    <row r="176" s="13" customFormat="1">
      <c r="A176" s="13"/>
      <c r="B176" s="233"/>
      <c r="C176" s="234"/>
      <c r="D176" s="235" t="s">
        <v>148</v>
      </c>
      <c r="E176" s="236" t="s">
        <v>1</v>
      </c>
      <c r="F176" s="237" t="s">
        <v>198</v>
      </c>
      <c r="G176" s="234"/>
      <c r="H176" s="238">
        <v>35.902000000000001</v>
      </c>
      <c r="I176" s="239"/>
      <c r="J176" s="234"/>
      <c r="K176" s="234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148</v>
      </c>
      <c r="AU176" s="244" t="s">
        <v>83</v>
      </c>
      <c r="AV176" s="13" t="s">
        <v>83</v>
      </c>
      <c r="AW176" s="13" t="s">
        <v>31</v>
      </c>
      <c r="AX176" s="13" t="s">
        <v>74</v>
      </c>
      <c r="AY176" s="244" t="s">
        <v>140</v>
      </c>
    </row>
    <row r="177" s="13" customFormat="1">
      <c r="A177" s="13"/>
      <c r="B177" s="233"/>
      <c r="C177" s="234"/>
      <c r="D177" s="235" t="s">
        <v>148</v>
      </c>
      <c r="E177" s="236" t="s">
        <v>1</v>
      </c>
      <c r="F177" s="237" t="s">
        <v>199</v>
      </c>
      <c r="G177" s="234"/>
      <c r="H177" s="238">
        <v>12.426</v>
      </c>
      <c r="I177" s="239"/>
      <c r="J177" s="234"/>
      <c r="K177" s="234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148</v>
      </c>
      <c r="AU177" s="244" t="s">
        <v>83</v>
      </c>
      <c r="AV177" s="13" t="s">
        <v>83</v>
      </c>
      <c r="AW177" s="13" t="s">
        <v>31</v>
      </c>
      <c r="AX177" s="13" t="s">
        <v>74</v>
      </c>
      <c r="AY177" s="244" t="s">
        <v>140</v>
      </c>
    </row>
    <row r="178" s="13" customFormat="1">
      <c r="A178" s="13"/>
      <c r="B178" s="233"/>
      <c r="C178" s="234"/>
      <c r="D178" s="235" t="s">
        <v>148</v>
      </c>
      <c r="E178" s="236" t="s">
        <v>1</v>
      </c>
      <c r="F178" s="237" t="s">
        <v>200</v>
      </c>
      <c r="G178" s="234"/>
      <c r="H178" s="238">
        <v>3.6000000000000001</v>
      </c>
      <c r="I178" s="239"/>
      <c r="J178" s="234"/>
      <c r="K178" s="234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148</v>
      </c>
      <c r="AU178" s="244" t="s">
        <v>83</v>
      </c>
      <c r="AV178" s="13" t="s">
        <v>83</v>
      </c>
      <c r="AW178" s="13" t="s">
        <v>31</v>
      </c>
      <c r="AX178" s="13" t="s">
        <v>74</v>
      </c>
      <c r="AY178" s="244" t="s">
        <v>140</v>
      </c>
    </row>
    <row r="179" s="13" customFormat="1">
      <c r="A179" s="13"/>
      <c r="B179" s="233"/>
      <c r="C179" s="234"/>
      <c r="D179" s="235" t="s">
        <v>148</v>
      </c>
      <c r="E179" s="236" t="s">
        <v>1</v>
      </c>
      <c r="F179" s="237" t="s">
        <v>201</v>
      </c>
      <c r="G179" s="234"/>
      <c r="H179" s="238">
        <v>9.1449999999999996</v>
      </c>
      <c r="I179" s="239"/>
      <c r="J179" s="234"/>
      <c r="K179" s="234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148</v>
      </c>
      <c r="AU179" s="244" t="s">
        <v>83</v>
      </c>
      <c r="AV179" s="13" t="s">
        <v>83</v>
      </c>
      <c r="AW179" s="13" t="s">
        <v>31</v>
      </c>
      <c r="AX179" s="13" t="s">
        <v>74</v>
      </c>
      <c r="AY179" s="244" t="s">
        <v>140</v>
      </c>
    </row>
    <row r="180" s="14" customFormat="1">
      <c r="A180" s="14"/>
      <c r="B180" s="245"/>
      <c r="C180" s="246"/>
      <c r="D180" s="235" t="s">
        <v>148</v>
      </c>
      <c r="E180" s="247" t="s">
        <v>1</v>
      </c>
      <c r="F180" s="248" t="s">
        <v>151</v>
      </c>
      <c r="G180" s="246"/>
      <c r="H180" s="249">
        <v>61.073000000000008</v>
      </c>
      <c r="I180" s="250"/>
      <c r="J180" s="246"/>
      <c r="K180" s="246"/>
      <c r="L180" s="251"/>
      <c r="M180" s="252"/>
      <c r="N180" s="253"/>
      <c r="O180" s="253"/>
      <c r="P180" s="253"/>
      <c r="Q180" s="253"/>
      <c r="R180" s="253"/>
      <c r="S180" s="253"/>
      <c r="T180" s="25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5" t="s">
        <v>148</v>
      </c>
      <c r="AU180" s="255" t="s">
        <v>83</v>
      </c>
      <c r="AV180" s="14" t="s">
        <v>89</v>
      </c>
      <c r="AW180" s="14" t="s">
        <v>31</v>
      </c>
      <c r="AX180" s="14" t="s">
        <v>79</v>
      </c>
      <c r="AY180" s="255" t="s">
        <v>140</v>
      </c>
    </row>
    <row r="181" s="2" customFormat="1" ht="16.5" customHeight="1">
      <c r="A181" s="38"/>
      <c r="B181" s="39"/>
      <c r="C181" s="219" t="s">
        <v>8</v>
      </c>
      <c r="D181" s="219" t="s">
        <v>143</v>
      </c>
      <c r="E181" s="220" t="s">
        <v>202</v>
      </c>
      <c r="F181" s="221" t="s">
        <v>203</v>
      </c>
      <c r="G181" s="222" t="s">
        <v>146</v>
      </c>
      <c r="H181" s="223">
        <v>1308.9000000000001</v>
      </c>
      <c r="I181" s="224"/>
      <c r="J181" s="225">
        <f>ROUND(I181*H181,2)</f>
        <v>0</v>
      </c>
      <c r="K181" s="226"/>
      <c r="L181" s="44"/>
      <c r="M181" s="227" t="s">
        <v>1</v>
      </c>
      <c r="N181" s="228" t="s">
        <v>39</v>
      </c>
      <c r="O181" s="91"/>
      <c r="P181" s="229">
        <f>O181*H181</f>
        <v>0</v>
      </c>
      <c r="Q181" s="229">
        <v>0.00025999999999999998</v>
      </c>
      <c r="R181" s="229">
        <f>Q181*H181</f>
        <v>0.34031400000000001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89</v>
      </c>
      <c r="AT181" s="231" t="s">
        <v>143</v>
      </c>
      <c r="AU181" s="231" t="s">
        <v>83</v>
      </c>
      <c r="AY181" s="17" t="s">
        <v>140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79</v>
      </c>
      <c r="BK181" s="232">
        <f>ROUND(I181*H181,2)</f>
        <v>0</v>
      </c>
      <c r="BL181" s="17" t="s">
        <v>89</v>
      </c>
      <c r="BM181" s="231" t="s">
        <v>204</v>
      </c>
    </row>
    <row r="182" s="15" customFormat="1">
      <c r="A182" s="15"/>
      <c r="B182" s="256"/>
      <c r="C182" s="257"/>
      <c r="D182" s="235" t="s">
        <v>148</v>
      </c>
      <c r="E182" s="258" t="s">
        <v>1</v>
      </c>
      <c r="F182" s="259" t="s">
        <v>205</v>
      </c>
      <c r="G182" s="257"/>
      <c r="H182" s="258" t="s">
        <v>1</v>
      </c>
      <c r="I182" s="260"/>
      <c r="J182" s="257"/>
      <c r="K182" s="257"/>
      <c r="L182" s="261"/>
      <c r="M182" s="262"/>
      <c r="N182" s="263"/>
      <c r="O182" s="263"/>
      <c r="P182" s="263"/>
      <c r="Q182" s="263"/>
      <c r="R182" s="263"/>
      <c r="S182" s="263"/>
      <c r="T182" s="26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5" t="s">
        <v>148</v>
      </c>
      <c r="AU182" s="265" t="s">
        <v>83</v>
      </c>
      <c r="AV182" s="15" t="s">
        <v>79</v>
      </c>
      <c r="AW182" s="15" t="s">
        <v>31</v>
      </c>
      <c r="AX182" s="15" t="s">
        <v>74</v>
      </c>
      <c r="AY182" s="265" t="s">
        <v>140</v>
      </c>
    </row>
    <row r="183" s="15" customFormat="1">
      <c r="A183" s="15"/>
      <c r="B183" s="256"/>
      <c r="C183" s="257"/>
      <c r="D183" s="235" t="s">
        <v>148</v>
      </c>
      <c r="E183" s="258" t="s">
        <v>1</v>
      </c>
      <c r="F183" s="259" t="s">
        <v>206</v>
      </c>
      <c r="G183" s="257"/>
      <c r="H183" s="258" t="s">
        <v>1</v>
      </c>
      <c r="I183" s="260"/>
      <c r="J183" s="257"/>
      <c r="K183" s="257"/>
      <c r="L183" s="261"/>
      <c r="M183" s="262"/>
      <c r="N183" s="263"/>
      <c r="O183" s="263"/>
      <c r="P183" s="263"/>
      <c r="Q183" s="263"/>
      <c r="R183" s="263"/>
      <c r="S183" s="263"/>
      <c r="T183" s="264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5" t="s">
        <v>148</v>
      </c>
      <c r="AU183" s="265" t="s">
        <v>83</v>
      </c>
      <c r="AV183" s="15" t="s">
        <v>79</v>
      </c>
      <c r="AW183" s="15" t="s">
        <v>31</v>
      </c>
      <c r="AX183" s="15" t="s">
        <v>74</v>
      </c>
      <c r="AY183" s="265" t="s">
        <v>140</v>
      </c>
    </row>
    <row r="184" s="13" customFormat="1">
      <c r="A184" s="13"/>
      <c r="B184" s="233"/>
      <c r="C184" s="234"/>
      <c r="D184" s="235" t="s">
        <v>148</v>
      </c>
      <c r="E184" s="236" t="s">
        <v>1</v>
      </c>
      <c r="F184" s="237" t="s">
        <v>207</v>
      </c>
      <c r="G184" s="234"/>
      <c r="H184" s="238">
        <v>35.799999999999997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148</v>
      </c>
      <c r="AU184" s="244" t="s">
        <v>83</v>
      </c>
      <c r="AV184" s="13" t="s">
        <v>83</v>
      </c>
      <c r="AW184" s="13" t="s">
        <v>31</v>
      </c>
      <c r="AX184" s="13" t="s">
        <v>74</v>
      </c>
      <c r="AY184" s="244" t="s">
        <v>140</v>
      </c>
    </row>
    <row r="185" s="13" customFormat="1">
      <c r="A185" s="13"/>
      <c r="B185" s="233"/>
      <c r="C185" s="234"/>
      <c r="D185" s="235" t="s">
        <v>148</v>
      </c>
      <c r="E185" s="236" t="s">
        <v>1</v>
      </c>
      <c r="F185" s="237" t="s">
        <v>208</v>
      </c>
      <c r="G185" s="234"/>
      <c r="H185" s="238">
        <v>82.200000000000003</v>
      </c>
      <c r="I185" s="239"/>
      <c r="J185" s="234"/>
      <c r="K185" s="234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148</v>
      </c>
      <c r="AU185" s="244" t="s">
        <v>83</v>
      </c>
      <c r="AV185" s="13" t="s">
        <v>83</v>
      </c>
      <c r="AW185" s="13" t="s">
        <v>31</v>
      </c>
      <c r="AX185" s="13" t="s">
        <v>74</v>
      </c>
      <c r="AY185" s="244" t="s">
        <v>140</v>
      </c>
    </row>
    <row r="186" s="15" customFormat="1">
      <c r="A186" s="15"/>
      <c r="B186" s="256"/>
      <c r="C186" s="257"/>
      <c r="D186" s="235" t="s">
        <v>148</v>
      </c>
      <c r="E186" s="258" t="s">
        <v>1</v>
      </c>
      <c r="F186" s="259" t="s">
        <v>209</v>
      </c>
      <c r="G186" s="257"/>
      <c r="H186" s="258" t="s">
        <v>1</v>
      </c>
      <c r="I186" s="260"/>
      <c r="J186" s="257"/>
      <c r="K186" s="257"/>
      <c r="L186" s="261"/>
      <c r="M186" s="262"/>
      <c r="N186" s="263"/>
      <c r="O186" s="263"/>
      <c r="P186" s="263"/>
      <c r="Q186" s="263"/>
      <c r="R186" s="263"/>
      <c r="S186" s="263"/>
      <c r="T186" s="264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5" t="s">
        <v>148</v>
      </c>
      <c r="AU186" s="265" t="s">
        <v>83</v>
      </c>
      <c r="AV186" s="15" t="s">
        <v>79</v>
      </c>
      <c r="AW186" s="15" t="s">
        <v>31</v>
      </c>
      <c r="AX186" s="15" t="s">
        <v>74</v>
      </c>
      <c r="AY186" s="265" t="s">
        <v>140</v>
      </c>
    </row>
    <row r="187" s="13" customFormat="1">
      <c r="A187" s="13"/>
      <c r="B187" s="233"/>
      <c r="C187" s="234"/>
      <c r="D187" s="235" t="s">
        <v>148</v>
      </c>
      <c r="E187" s="236" t="s">
        <v>1</v>
      </c>
      <c r="F187" s="237" t="s">
        <v>210</v>
      </c>
      <c r="G187" s="234"/>
      <c r="H187" s="238">
        <v>273.60000000000002</v>
      </c>
      <c r="I187" s="239"/>
      <c r="J187" s="234"/>
      <c r="K187" s="234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148</v>
      </c>
      <c r="AU187" s="244" t="s">
        <v>83</v>
      </c>
      <c r="AV187" s="13" t="s">
        <v>83</v>
      </c>
      <c r="AW187" s="13" t="s">
        <v>31</v>
      </c>
      <c r="AX187" s="13" t="s">
        <v>74</v>
      </c>
      <c r="AY187" s="244" t="s">
        <v>140</v>
      </c>
    </row>
    <row r="188" s="15" customFormat="1">
      <c r="A188" s="15"/>
      <c r="B188" s="256"/>
      <c r="C188" s="257"/>
      <c r="D188" s="235" t="s">
        <v>148</v>
      </c>
      <c r="E188" s="258" t="s">
        <v>1</v>
      </c>
      <c r="F188" s="259" t="s">
        <v>211</v>
      </c>
      <c r="G188" s="257"/>
      <c r="H188" s="258" t="s">
        <v>1</v>
      </c>
      <c r="I188" s="260"/>
      <c r="J188" s="257"/>
      <c r="K188" s="257"/>
      <c r="L188" s="261"/>
      <c r="M188" s="262"/>
      <c r="N188" s="263"/>
      <c r="O188" s="263"/>
      <c r="P188" s="263"/>
      <c r="Q188" s="263"/>
      <c r="R188" s="263"/>
      <c r="S188" s="263"/>
      <c r="T188" s="264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5" t="s">
        <v>148</v>
      </c>
      <c r="AU188" s="265" t="s">
        <v>83</v>
      </c>
      <c r="AV188" s="15" t="s">
        <v>79</v>
      </c>
      <c r="AW188" s="15" t="s">
        <v>31</v>
      </c>
      <c r="AX188" s="15" t="s">
        <v>74</v>
      </c>
      <c r="AY188" s="265" t="s">
        <v>140</v>
      </c>
    </row>
    <row r="189" s="13" customFormat="1">
      <c r="A189" s="13"/>
      <c r="B189" s="233"/>
      <c r="C189" s="234"/>
      <c r="D189" s="235" t="s">
        <v>148</v>
      </c>
      <c r="E189" s="236" t="s">
        <v>1</v>
      </c>
      <c r="F189" s="237" t="s">
        <v>212</v>
      </c>
      <c r="G189" s="234"/>
      <c r="H189" s="238">
        <v>7.2000000000000002</v>
      </c>
      <c r="I189" s="239"/>
      <c r="J189" s="234"/>
      <c r="K189" s="234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148</v>
      </c>
      <c r="AU189" s="244" t="s">
        <v>83</v>
      </c>
      <c r="AV189" s="13" t="s">
        <v>83</v>
      </c>
      <c r="AW189" s="13" t="s">
        <v>31</v>
      </c>
      <c r="AX189" s="13" t="s">
        <v>74</v>
      </c>
      <c r="AY189" s="244" t="s">
        <v>140</v>
      </c>
    </row>
    <row r="190" s="15" customFormat="1">
      <c r="A190" s="15"/>
      <c r="B190" s="256"/>
      <c r="C190" s="257"/>
      <c r="D190" s="235" t="s">
        <v>148</v>
      </c>
      <c r="E190" s="258" t="s">
        <v>1</v>
      </c>
      <c r="F190" s="259" t="s">
        <v>213</v>
      </c>
      <c r="G190" s="257"/>
      <c r="H190" s="258" t="s">
        <v>1</v>
      </c>
      <c r="I190" s="260"/>
      <c r="J190" s="257"/>
      <c r="K190" s="257"/>
      <c r="L190" s="261"/>
      <c r="M190" s="262"/>
      <c r="N190" s="263"/>
      <c r="O190" s="263"/>
      <c r="P190" s="263"/>
      <c r="Q190" s="263"/>
      <c r="R190" s="263"/>
      <c r="S190" s="263"/>
      <c r="T190" s="26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5" t="s">
        <v>148</v>
      </c>
      <c r="AU190" s="265" t="s">
        <v>83</v>
      </c>
      <c r="AV190" s="15" t="s">
        <v>79</v>
      </c>
      <c r="AW190" s="15" t="s">
        <v>31</v>
      </c>
      <c r="AX190" s="15" t="s">
        <v>74</v>
      </c>
      <c r="AY190" s="265" t="s">
        <v>140</v>
      </c>
    </row>
    <row r="191" s="13" customFormat="1">
      <c r="A191" s="13"/>
      <c r="B191" s="233"/>
      <c r="C191" s="234"/>
      <c r="D191" s="235" t="s">
        <v>148</v>
      </c>
      <c r="E191" s="236" t="s">
        <v>1</v>
      </c>
      <c r="F191" s="237" t="s">
        <v>214</v>
      </c>
      <c r="G191" s="234"/>
      <c r="H191" s="238">
        <v>15.800000000000001</v>
      </c>
      <c r="I191" s="239"/>
      <c r="J191" s="234"/>
      <c r="K191" s="234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148</v>
      </c>
      <c r="AU191" s="244" t="s">
        <v>83</v>
      </c>
      <c r="AV191" s="13" t="s">
        <v>83</v>
      </c>
      <c r="AW191" s="13" t="s">
        <v>31</v>
      </c>
      <c r="AX191" s="13" t="s">
        <v>74</v>
      </c>
      <c r="AY191" s="244" t="s">
        <v>140</v>
      </c>
    </row>
    <row r="192" s="15" customFormat="1">
      <c r="A192" s="15"/>
      <c r="B192" s="256"/>
      <c r="C192" s="257"/>
      <c r="D192" s="235" t="s">
        <v>148</v>
      </c>
      <c r="E192" s="258" t="s">
        <v>1</v>
      </c>
      <c r="F192" s="259" t="s">
        <v>215</v>
      </c>
      <c r="G192" s="257"/>
      <c r="H192" s="258" t="s">
        <v>1</v>
      </c>
      <c r="I192" s="260"/>
      <c r="J192" s="257"/>
      <c r="K192" s="257"/>
      <c r="L192" s="261"/>
      <c r="M192" s="262"/>
      <c r="N192" s="263"/>
      <c r="O192" s="263"/>
      <c r="P192" s="263"/>
      <c r="Q192" s="263"/>
      <c r="R192" s="263"/>
      <c r="S192" s="263"/>
      <c r="T192" s="26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5" t="s">
        <v>148</v>
      </c>
      <c r="AU192" s="265" t="s">
        <v>83</v>
      </c>
      <c r="AV192" s="15" t="s">
        <v>79</v>
      </c>
      <c r="AW192" s="15" t="s">
        <v>31</v>
      </c>
      <c r="AX192" s="15" t="s">
        <v>74</v>
      </c>
      <c r="AY192" s="265" t="s">
        <v>140</v>
      </c>
    </row>
    <row r="193" s="13" customFormat="1">
      <c r="A193" s="13"/>
      <c r="B193" s="233"/>
      <c r="C193" s="234"/>
      <c r="D193" s="235" t="s">
        <v>148</v>
      </c>
      <c r="E193" s="236" t="s">
        <v>1</v>
      </c>
      <c r="F193" s="237" t="s">
        <v>216</v>
      </c>
      <c r="G193" s="234"/>
      <c r="H193" s="238">
        <v>15.6</v>
      </c>
      <c r="I193" s="239"/>
      <c r="J193" s="234"/>
      <c r="K193" s="234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148</v>
      </c>
      <c r="AU193" s="244" t="s">
        <v>83</v>
      </c>
      <c r="AV193" s="13" t="s">
        <v>83</v>
      </c>
      <c r="AW193" s="13" t="s">
        <v>31</v>
      </c>
      <c r="AX193" s="13" t="s">
        <v>74</v>
      </c>
      <c r="AY193" s="244" t="s">
        <v>140</v>
      </c>
    </row>
    <row r="194" s="15" customFormat="1">
      <c r="A194" s="15"/>
      <c r="B194" s="256"/>
      <c r="C194" s="257"/>
      <c r="D194" s="235" t="s">
        <v>148</v>
      </c>
      <c r="E194" s="258" t="s">
        <v>1</v>
      </c>
      <c r="F194" s="259" t="s">
        <v>217</v>
      </c>
      <c r="G194" s="257"/>
      <c r="H194" s="258" t="s">
        <v>1</v>
      </c>
      <c r="I194" s="260"/>
      <c r="J194" s="257"/>
      <c r="K194" s="257"/>
      <c r="L194" s="261"/>
      <c r="M194" s="262"/>
      <c r="N194" s="263"/>
      <c r="O194" s="263"/>
      <c r="P194" s="263"/>
      <c r="Q194" s="263"/>
      <c r="R194" s="263"/>
      <c r="S194" s="263"/>
      <c r="T194" s="264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5" t="s">
        <v>148</v>
      </c>
      <c r="AU194" s="265" t="s">
        <v>83</v>
      </c>
      <c r="AV194" s="15" t="s">
        <v>79</v>
      </c>
      <c r="AW194" s="15" t="s">
        <v>31</v>
      </c>
      <c r="AX194" s="15" t="s">
        <v>74</v>
      </c>
      <c r="AY194" s="265" t="s">
        <v>140</v>
      </c>
    </row>
    <row r="195" s="15" customFormat="1">
      <c r="A195" s="15"/>
      <c r="B195" s="256"/>
      <c r="C195" s="257"/>
      <c r="D195" s="235" t="s">
        <v>148</v>
      </c>
      <c r="E195" s="258" t="s">
        <v>1</v>
      </c>
      <c r="F195" s="259" t="s">
        <v>206</v>
      </c>
      <c r="G195" s="257"/>
      <c r="H195" s="258" t="s">
        <v>1</v>
      </c>
      <c r="I195" s="260"/>
      <c r="J195" s="257"/>
      <c r="K195" s="257"/>
      <c r="L195" s="261"/>
      <c r="M195" s="262"/>
      <c r="N195" s="263"/>
      <c r="O195" s="263"/>
      <c r="P195" s="263"/>
      <c r="Q195" s="263"/>
      <c r="R195" s="263"/>
      <c r="S195" s="263"/>
      <c r="T195" s="264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5" t="s">
        <v>148</v>
      </c>
      <c r="AU195" s="265" t="s">
        <v>83</v>
      </c>
      <c r="AV195" s="15" t="s">
        <v>79</v>
      </c>
      <c r="AW195" s="15" t="s">
        <v>31</v>
      </c>
      <c r="AX195" s="15" t="s">
        <v>74</v>
      </c>
      <c r="AY195" s="265" t="s">
        <v>140</v>
      </c>
    </row>
    <row r="196" s="13" customFormat="1">
      <c r="A196" s="13"/>
      <c r="B196" s="233"/>
      <c r="C196" s="234"/>
      <c r="D196" s="235" t="s">
        <v>148</v>
      </c>
      <c r="E196" s="236" t="s">
        <v>1</v>
      </c>
      <c r="F196" s="237" t="s">
        <v>218</v>
      </c>
      <c r="G196" s="234"/>
      <c r="H196" s="238">
        <v>553</v>
      </c>
      <c r="I196" s="239"/>
      <c r="J196" s="234"/>
      <c r="K196" s="234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148</v>
      </c>
      <c r="AU196" s="244" t="s">
        <v>83</v>
      </c>
      <c r="AV196" s="13" t="s">
        <v>83</v>
      </c>
      <c r="AW196" s="13" t="s">
        <v>31</v>
      </c>
      <c r="AX196" s="13" t="s">
        <v>74</v>
      </c>
      <c r="AY196" s="244" t="s">
        <v>140</v>
      </c>
    </row>
    <row r="197" s="15" customFormat="1">
      <c r="A197" s="15"/>
      <c r="B197" s="256"/>
      <c r="C197" s="257"/>
      <c r="D197" s="235" t="s">
        <v>148</v>
      </c>
      <c r="E197" s="258" t="s">
        <v>1</v>
      </c>
      <c r="F197" s="259" t="s">
        <v>211</v>
      </c>
      <c r="G197" s="257"/>
      <c r="H197" s="258" t="s">
        <v>1</v>
      </c>
      <c r="I197" s="260"/>
      <c r="J197" s="257"/>
      <c r="K197" s="257"/>
      <c r="L197" s="261"/>
      <c r="M197" s="262"/>
      <c r="N197" s="263"/>
      <c r="O197" s="263"/>
      <c r="P197" s="263"/>
      <c r="Q197" s="263"/>
      <c r="R197" s="263"/>
      <c r="S197" s="263"/>
      <c r="T197" s="26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5" t="s">
        <v>148</v>
      </c>
      <c r="AU197" s="265" t="s">
        <v>83</v>
      </c>
      <c r="AV197" s="15" t="s">
        <v>79</v>
      </c>
      <c r="AW197" s="15" t="s">
        <v>31</v>
      </c>
      <c r="AX197" s="15" t="s">
        <v>74</v>
      </c>
      <c r="AY197" s="265" t="s">
        <v>140</v>
      </c>
    </row>
    <row r="198" s="13" customFormat="1">
      <c r="A198" s="13"/>
      <c r="B198" s="233"/>
      <c r="C198" s="234"/>
      <c r="D198" s="235" t="s">
        <v>148</v>
      </c>
      <c r="E198" s="236" t="s">
        <v>1</v>
      </c>
      <c r="F198" s="237" t="s">
        <v>219</v>
      </c>
      <c r="G198" s="234"/>
      <c r="H198" s="238">
        <v>38</v>
      </c>
      <c r="I198" s="239"/>
      <c r="J198" s="234"/>
      <c r="K198" s="234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148</v>
      </c>
      <c r="AU198" s="244" t="s">
        <v>83</v>
      </c>
      <c r="AV198" s="13" t="s">
        <v>83</v>
      </c>
      <c r="AW198" s="13" t="s">
        <v>31</v>
      </c>
      <c r="AX198" s="13" t="s">
        <v>74</v>
      </c>
      <c r="AY198" s="244" t="s">
        <v>140</v>
      </c>
    </row>
    <row r="199" s="15" customFormat="1">
      <c r="A199" s="15"/>
      <c r="B199" s="256"/>
      <c r="C199" s="257"/>
      <c r="D199" s="235" t="s">
        <v>148</v>
      </c>
      <c r="E199" s="258" t="s">
        <v>1</v>
      </c>
      <c r="F199" s="259" t="s">
        <v>220</v>
      </c>
      <c r="G199" s="257"/>
      <c r="H199" s="258" t="s">
        <v>1</v>
      </c>
      <c r="I199" s="260"/>
      <c r="J199" s="257"/>
      <c r="K199" s="257"/>
      <c r="L199" s="261"/>
      <c r="M199" s="262"/>
      <c r="N199" s="263"/>
      <c r="O199" s="263"/>
      <c r="P199" s="263"/>
      <c r="Q199" s="263"/>
      <c r="R199" s="263"/>
      <c r="S199" s="263"/>
      <c r="T199" s="26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5" t="s">
        <v>148</v>
      </c>
      <c r="AU199" s="265" t="s">
        <v>83</v>
      </c>
      <c r="AV199" s="15" t="s">
        <v>79</v>
      </c>
      <c r="AW199" s="15" t="s">
        <v>31</v>
      </c>
      <c r="AX199" s="15" t="s">
        <v>74</v>
      </c>
      <c r="AY199" s="265" t="s">
        <v>140</v>
      </c>
    </row>
    <row r="200" s="15" customFormat="1">
      <c r="A200" s="15"/>
      <c r="B200" s="256"/>
      <c r="C200" s="257"/>
      <c r="D200" s="235" t="s">
        <v>148</v>
      </c>
      <c r="E200" s="258" t="s">
        <v>1</v>
      </c>
      <c r="F200" s="259" t="s">
        <v>206</v>
      </c>
      <c r="G200" s="257"/>
      <c r="H200" s="258" t="s">
        <v>1</v>
      </c>
      <c r="I200" s="260"/>
      <c r="J200" s="257"/>
      <c r="K200" s="257"/>
      <c r="L200" s="261"/>
      <c r="M200" s="262"/>
      <c r="N200" s="263"/>
      <c r="O200" s="263"/>
      <c r="P200" s="263"/>
      <c r="Q200" s="263"/>
      <c r="R200" s="263"/>
      <c r="S200" s="263"/>
      <c r="T200" s="264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5" t="s">
        <v>148</v>
      </c>
      <c r="AU200" s="265" t="s">
        <v>83</v>
      </c>
      <c r="AV200" s="15" t="s">
        <v>79</v>
      </c>
      <c r="AW200" s="15" t="s">
        <v>31</v>
      </c>
      <c r="AX200" s="15" t="s">
        <v>74</v>
      </c>
      <c r="AY200" s="265" t="s">
        <v>140</v>
      </c>
    </row>
    <row r="201" s="13" customFormat="1">
      <c r="A201" s="13"/>
      <c r="B201" s="233"/>
      <c r="C201" s="234"/>
      <c r="D201" s="235" t="s">
        <v>148</v>
      </c>
      <c r="E201" s="236" t="s">
        <v>1</v>
      </c>
      <c r="F201" s="237" t="s">
        <v>221</v>
      </c>
      <c r="G201" s="234"/>
      <c r="H201" s="238">
        <v>261.89999999999998</v>
      </c>
      <c r="I201" s="239"/>
      <c r="J201" s="234"/>
      <c r="K201" s="234"/>
      <c r="L201" s="240"/>
      <c r="M201" s="241"/>
      <c r="N201" s="242"/>
      <c r="O201" s="242"/>
      <c r="P201" s="242"/>
      <c r="Q201" s="242"/>
      <c r="R201" s="242"/>
      <c r="S201" s="242"/>
      <c r="T201" s="24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4" t="s">
        <v>148</v>
      </c>
      <c r="AU201" s="244" t="s">
        <v>83</v>
      </c>
      <c r="AV201" s="13" t="s">
        <v>83</v>
      </c>
      <c r="AW201" s="13" t="s">
        <v>31</v>
      </c>
      <c r="AX201" s="13" t="s">
        <v>74</v>
      </c>
      <c r="AY201" s="244" t="s">
        <v>140</v>
      </c>
    </row>
    <row r="202" s="15" customFormat="1">
      <c r="A202" s="15"/>
      <c r="B202" s="256"/>
      <c r="C202" s="257"/>
      <c r="D202" s="235" t="s">
        <v>148</v>
      </c>
      <c r="E202" s="258" t="s">
        <v>1</v>
      </c>
      <c r="F202" s="259" t="s">
        <v>215</v>
      </c>
      <c r="G202" s="257"/>
      <c r="H202" s="258" t="s">
        <v>1</v>
      </c>
      <c r="I202" s="260"/>
      <c r="J202" s="257"/>
      <c r="K202" s="257"/>
      <c r="L202" s="261"/>
      <c r="M202" s="262"/>
      <c r="N202" s="263"/>
      <c r="O202" s="263"/>
      <c r="P202" s="263"/>
      <c r="Q202" s="263"/>
      <c r="R202" s="263"/>
      <c r="S202" s="263"/>
      <c r="T202" s="264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5" t="s">
        <v>148</v>
      </c>
      <c r="AU202" s="265" t="s">
        <v>83</v>
      </c>
      <c r="AV202" s="15" t="s">
        <v>79</v>
      </c>
      <c r="AW202" s="15" t="s">
        <v>31</v>
      </c>
      <c r="AX202" s="15" t="s">
        <v>74</v>
      </c>
      <c r="AY202" s="265" t="s">
        <v>140</v>
      </c>
    </row>
    <row r="203" s="13" customFormat="1">
      <c r="A203" s="13"/>
      <c r="B203" s="233"/>
      <c r="C203" s="234"/>
      <c r="D203" s="235" t="s">
        <v>148</v>
      </c>
      <c r="E203" s="236" t="s">
        <v>1</v>
      </c>
      <c r="F203" s="237" t="s">
        <v>222</v>
      </c>
      <c r="G203" s="234"/>
      <c r="H203" s="238">
        <v>18.199999999999999</v>
      </c>
      <c r="I203" s="239"/>
      <c r="J203" s="234"/>
      <c r="K203" s="234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148</v>
      </c>
      <c r="AU203" s="244" t="s">
        <v>83</v>
      </c>
      <c r="AV203" s="13" t="s">
        <v>83</v>
      </c>
      <c r="AW203" s="13" t="s">
        <v>31</v>
      </c>
      <c r="AX203" s="13" t="s">
        <v>74</v>
      </c>
      <c r="AY203" s="244" t="s">
        <v>140</v>
      </c>
    </row>
    <row r="204" s="15" customFormat="1">
      <c r="A204" s="15"/>
      <c r="B204" s="256"/>
      <c r="C204" s="257"/>
      <c r="D204" s="235" t="s">
        <v>148</v>
      </c>
      <c r="E204" s="258" t="s">
        <v>1</v>
      </c>
      <c r="F204" s="259" t="s">
        <v>211</v>
      </c>
      <c r="G204" s="257"/>
      <c r="H204" s="258" t="s">
        <v>1</v>
      </c>
      <c r="I204" s="260"/>
      <c r="J204" s="257"/>
      <c r="K204" s="257"/>
      <c r="L204" s="261"/>
      <c r="M204" s="262"/>
      <c r="N204" s="263"/>
      <c r="O204" s="263"/>
      <c r="P204" s="263"/>
      <c r="Q204" s="263"/>
      <c r="R204" s="263"/>
      <c r="S204" s="263"/>
      <c r="T204" s="264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5" t="s">
        <v>148</v>
      </c>
      <c r="AU204" s="265" t="s">
        <v>83</v>
      </c>
      <c r="AV204" s="15" t="s">
        <v>79</v>
      </c>
      <c r="AW204" s="15" t="s">
        <v>31</v>
      </c>
      <c r="AX204" s="15" t="s">
        <v>74</v>
      </c>
      <c r="AY204" s="265" t="s">
        <v>140</v>
      </c>
    </row>
    <row r="205" s="13" customFormat="1">
      <c r="A205" s="13"/>
      <c r="B205" s="233"/>
      <c r="C205" s="234"/>
      <c r="D205" s="235" t="s">
        <v>148</v>
      </c>
      <c r="E205" s="236" t="s">
        <v>1</v>
      </c>
      <c r="F205" s="237" t="s">
        <v>223</v>
      </c>
      <c r="G205" s="234"/>
      <c r="H205" s="238">
        <v>7.5999999999999996</v>
      </c>
      <c r="I205" s="239"/>
      <c r="J205" s="234"/>
      <c r="K205" s="234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148</v>
      </c>
      <c r="AU205" s="244" t="s">
        <v>83</v>
      </c>
      <c r="AV205" s="13" t="s">
        <v>83</v>
      </c>
      <c r="AW205" s="13" t="s">
        <v>31</v>
      </c>
      <c r="AX205" s="13" t="s">
        <v>74</v>
      </c>
      <c r="AY205" s="244" t="s">
        <v>140</v>
      </c>
    </row>
    <row r="206" s="14" customFormat="1">
      <c r="A206" s="14"/>
      <c r="B206" s="245"/>
      <c r="C206" s="246"/>
      <c r="D206" s="235" t="s">
        <v>148</v>
      </c>
      <c r="E206" s="247" t="s">
        <v>1</v>
      </c>
      <c r="F206" s="248" t="s">
        <v>151</v>
      </c>
      <c r="G206" s="246"/>
      <c r="H206" s="249">
        <v>1308.9000000000001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148</v>
      </c>
      <c r="AU206" s="255" t="s">
        <v>83</v>
      </c>
      <c r="AV206" s="14" t="s">
        <v>89</v>
      </c>
      <c r="AW206" s="14" t="s">
        <v>31</v>
      </c>
      <c r="AX206" s="14" t="s">
        <v>79</v>
      </c>
      <c r="AY206" s="255" t="s">
        <v>140</v>
      </c>
    </row>
    <row r="207" s="2" customFormat="1" ht="21.75" customHeight="1">
      <c r="A207" s="38"/>
      <c r="B207" s="39"/>
      <c r="C207" s="219" t="s">
        <v>224</v>
      </c>
      <c r="D207" s="219" t="s">
        <v>143</v>
      </c>
      <c r="E207" s="220" t="s">
        <v>225</v>
      </c>
      <c r="F207" s="221" t="s">
        <v>226</v>
      </c>
      <c r="G207" s="222" t="s">
        <v>146</v>
      </c>
      <c r="H207" s="223">
        <v>799.14999999999998</v>
      </c>
      <c r="I207" s="224"/>
      <c r="J207" s="225">
        <f>ROUND(I207*H207,2)</f>
        <v>0</v>
      </c>
      <c r="K207" s="226"/>
      <c r="L207" s="44"/>
      <c r="M207" s="227" t="s">
        <v>1</v>
      </c>
      <c r="N207" s="228" t="s">
        <v>39</v>
      </c>
      <c r="O207" s="91"/>
      <c r="P207" s="229">
        <f>O207*H207</f>
        <v>0</v>
      </c>
      <c r="Q207" s="229">
        <v>0.0043800000000000002</v>
      </c>
      <c r="R207" s="229">
        <f>Q207*H207</f>
        <v>3.5002770000000001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89</v>
      </c>
      <c r="AT207" s="231" t="s">
        <v>143</v>
      </c>
      <c r="AU207" s="231" t="s">
        <v>83</v>
      </c>
      <c r="AY207" s="17" t="s">
        <v>140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79</v>
      </c>
      <c r="BK207" s="232">
        <f>ROUND(I207*H207,2)</f>
        <v>0</v>
      </c>
      <c r="BL207" s="17" t="s">
        <v>89</v>
      </c>
      <c r="BM207" s="231" t="s">
        <v>227</v>
      </c>
    </row>
    <row r="208" s="15" customFormat="1">
      <c r="A208" s="15"/>
      <c r="B208" s="256"/>
      <c r="C208" s="257"/>
      <c r="D208" s="235" t="s">
        <v>148</v>
      </c>
      <c r="E208" s="258" t="s">
        <v>1</v>
      </c>
      <c r="F208" s="259" t="s">
        <v>205</v>
      </c>
      <c r="G208" s="257"/>
      <c r="H208" s="258" t="s">
        <v>1</v>
      </c>
      <c r="I208" s="260"/>
      <c r="J208" s="257"/>
      <c r="K208" s="257"/>
      <c r="L208" s="261"/>
      <c r="M208" s="262"/>
      <c r="N208" s="263"/>
      <c r="O208" s="263"/>
      <c r="P208" s="263"/>
      <c r="Q208" s="263"/>
      <c r="R208" s="263"/>
      <c r="S208" s="263"/>
      <c r="T208" s="264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5" t="s">
        <v>148</v>
      </c>
      <c r="AU208" s="265" t="s">
        <v>83</v>
      </c>
      <c r="AV208" s="15" t="s">
        <v>79</v>
      </c>
      <c r="AW208" s="15" t="s">
        <v>31</v>
      </c>
      <c r="AX208" s="15" t="s">
        <v>74</v>
      </c>
      <c r="AY208" s="265" t="s">
        <v>140</v>
      </c>
    </row>
    <row r="209" s="15" customFormat="1">
      <c r="A209" s="15"/>
      <c r="B209" s="256"/>
      <c r="C209" s="257"/>
      <c r="D209" s="235" t="s">
        <v>148</v>
      </c>
      <c r="E209" s="258" t="s">
        <v>1</v>
      </c>
      <c r="F209" s="259" t="s">
        <v>206</v>
      </c>
      <c r="G209" s="257"/>
      <c r="H209" s="258" t="s">
        <v>1</v>
      </c>
      <c r="I209" s="260"/>
      <c r="J209" s="257"/>
      <c r="K209" s="257"/>
      <c r="L209" s="261"/>
      <c r="M209" s="262"/>
      <c r="N209" s="263"/>
      <c r="O209" s="263"/>
      <c r="P209" s="263"/>
      <c r="Q209" s="263"/>
      <c r="R209" s="263"/>
      <c r="S209" s="263"/>
      <c r="T209" s="26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5" t="s">
        <v>148</v>
      </c>
      <c r="AU209" s="265" t="s">
        <v>83</v>
      </c>
      <c r="AV209" s="15" t="s">
        <v>79</v>
      </c>
      <c r="AW209" s="15" t="s">
        <v>31</v>
      </c>
      <c r="AX209" s="15" t="s">
        <v>74</v>
      </c>
      <c r="AY209" s="265" t="s">
        <v>140</v>
      </c>
    </row>
    <row r="210" s="13" customFormat="1">
      <c r="A210" s="13"/>
      <c r="B210" s="233"/>
      <c r="C210" s="234"/>
      <c r="D210" s="235" t="s">
        <v>148</v>
      </c>
      <c r="E210" s="236" t="s">
        <v>1</v>
      </c>
      <c r="F210" s="237" t="s">
        <v>228</v>
      </c>
      <c r="G210" s="234"/>
      <c r="H210" s="238">
        <v>17.899999999999999</v>
      </c>
      <c r="I210" s="239"/>
      <c r="J210" s="234"/>
      <c r="K210" s="234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148</v>
      </c>
      <c r="AU210" s="244" t="s">
        <v>83</v>
      </c>
      <c r="AV210" s="13" t="s">
        <v>83</v>
      </c>
      <c r="AW210" s="13" t="s">
        <v>31</v>
      </c>
      <c r="AX210" s="13" t="s">
        <v>74</v>
      </c>
      <c r="AY210" s="244" t="s">
        <v>140</v>
      </c>
    </row>
    <row r="211" s="13" customFormat="1">
      <c r="A211" s="13"/>
      <c r="B211" s="233"/>
      <c r="C211" s="234"/>
      <c r="D211" s="235" t="s">
        <v>148</v>
      </c>
      <c r="E211" s="236" t="s">
        <v>1</v>
      </c>
      <c r="F211" s="237" t="s">
        <v>229</v>
      </c>
      <c r="G211" s="234"/>
      <c r="H211" s="238">
        <v>41.100000000000001</v>
      </c>
      <c r="I211" s="239"/>
      <c r="J211" s="234"/>
      <c r="K211" s="234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148</v>
      </c>
      <c r="AU211" s="244" t="s">
        <v>83</v>
      </c>
      <c r="AV211" s="13" t="s">
        <v>83</v>
      </c>
      <c r="AW211" s="13" t="s">
        <v>31</v>
      </c>
      <c r="AX211" s="13" t="s">
        <v>74</v>
      </c>
      <c r="AY211" s="244" t="s">
        <v>140</v>
      </c>
    </row>
    <row r="212" s="15" customFormat="1">
      <c r="A212" s="15"/>
      <c r="B212" s="256"/>
      <c r="C212" s="257"/>
      <c r="D212" s="235" t="s">
        <v>148</v>
      </c>
      <c r="E212" s="258" t="s">
        <v>1</v>
      </c>
      <c r="F212" s="259" t="s">
        <v>209</v>
      </c>
      <c r="G212" s="257"/>
      <c r="H212" s="258" t="s">
        <v>1</v>
      </c>
      <c r="I212" s="260"/>
      <c r="J212" s="257"/>
      <c r="K212" s="257"/>
      <c r="L212" s="261"/>
      <c r="M212" s="262"/>
      <c r="N212" s="263"/>
      <c r="O212" s="263"/>
      <c r="P212" s="263"/>
      <c r="Q212" s="263"/>
      <c r="R212" s="263"/>
      <c r="S212" s="263"/>
      <c r="T212" s="264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5" t="s">
        <v>148</v>
      </c>
      <c r="AU212" s="265" t="s">
        <v>83</v>
      </c>
      <c r="AV212" s="15" t="s">
        <v>79</v>
      </c>
      <c r="AW212" s="15" t="s">
        <v>31</v>
      </c>
      <c r="AX212" s="15" t="s">
        <v>74</v>
      </c>
      <c r="AY212" s="265" t="s">
        <v>140</v>
      </c>
    </row>
    <row r="213" s="13" customFormat="1">
      <c r="A213" s="13"/>
      <c r="B213" s="233"/>
      <c r="C213" s="234"/>
      <c r="D213" s="235" t="s">
        <v>148</v>
      </c>
      <c r="E213" s="236" t="s">
        <v>1</v>
      </c>
      <c r="F213" s="237" t="s">
        <v>230</v>
      </c>
      <c r="G213" s="234"/>
      <c r="H213" s="238">
        <v>136.80000000000001</v>
      </c>
      <c r="I213" s="239"/>
      <c r="J213" s="234"/>
      <c r="K213" s="234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148</v>
      </c>
      <c r="AU213" s="244" t="s">
        <v>83</v>
      </c>
      <c r="AV213" s="13" t="s">
        <v>83</v>
      </c>
      <c r="AW213" s="13" t="s">
        <v>31</v>
      </c>
      <c r="AX213" s="13" t="s">
        <v>74</v>
      </c>
      <c r="AY213" s="244" t="s">
        <v>140</v>
      </c>
    </row>
    <row r="214" s="15" customFormat="1">
      <c r="A214" s="15"/>
      <c r="B214" s="256"/>
      <c r="C214" s="257"/>
      <c r="D214" s="235" t="s">
        <v>148</v>
      </c>
      <c r="E214" s="258" t="s">
        <v>1</v>
      </c>
      <c r="F214" s="259" t="s">
        <v>211</v>
      </c>
      <c r="G214" s="257"/>
      <c r="H214" s="258" t="s">
        <v>1</v>
      </c>
      <c r="I214" s="260"/>
      <c r="J214" s="257"/>
      <c r="K214" s="257"/>
      <c r="L214" s="261"/>
      <c r="M214" s="262"/>
      <c r="N214" s="263"/>
      <c r="O214" s="263"/>
      <c r="P214" s="263"/>
      <c r="Q214" s="263"/>
      <c r="R214" s="263"/>
      <c r="S214" s="263"/>
      <c r="T214" s="264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65" t="s">
        <v>148</v>
      </c>
      <c r="AU214" s="265" t="s">
        <v>83</v>
      </c>
      <c r="AV214" s="15" t="s">
        <v>79</v>
      </c>
      <c r="AW214" s="15" t="s">
        <v>31</v>
      </c>
      <c r="AX214" s="15" t="s">
        <v>74</v>
      </c>
      <c r="AY214" s="265" t="s">
        <v>140</v>
      </c>
    </row>
    <row r="215" s="13" customFormat="1">
      <c r="A215" s="13"/>
      <c r="B215" s="233"/>
      <c r="C215" s="234"/>
      <c r="D215" s="235" t="s">
        <v>148</v>
      </c>
      <c r="E215" s="236" t="s">
        <v>1</v>
      </c>
      <c r="F215" s="237" t="s">
        <v>231</v>
      </c>
      <c r="G215" s="234"/>
      <c r="H215" s="238">
        <v>3.6000000000000001</v>
      </c>
      <c r="I215" s="239"/>
      <c r="J215" s="234"/>
      <c r="K215" s="234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148</v>
      </c>
      <c r="AU215" s="244" t="s">
        <v>83</v>
      </c>
      <c r="AV215" s="13" t="s">
        <v>83</v>
      </c>
      <c r="AW215" s="13" t="s">
        <v>31</v>
      </c>
      <c r="AX215" s="13" t="s">
        <v>74</v>
      </c>
      <c r="AY215" s="244" t="s">
        <v>140</v>
      </c>
    </row>
    <row r="216" s="15" customFormat="1">
      <c r="A216" s="15"/>
      <c r="B216" s="256"/>
      <c r="C216" s="257"/>
      <c r="D216" s="235" t="s">
        <v>148</v>
      </c>
      <c r="E216" s="258" t="s">
        <v>1</v>
      </c>
      <c r="F216" s="259" t="s">
        <v>213</v>
      </c>
      <c r="G216" s="257"/>
      <c r="H216" s="258" t="s">
        <v>1</v>
      </c>
      <c r="I216" s="260"/>
      <c r="J216" s="257"/>
      <c r="K216" s="257"/>
      <c r="L216" s="261"/>
      <c r="M216" s="262"/>
      <c r="N216" s="263"/>
      <c r="O216" s="263"/>
      <c r="P216" s="263"/>
      <c r="Q216" s="263"/>
      <c r="R216" s="263"/>
      <c r="S216" s="263"/>
      <c r="T216" s="264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5" t="s">
        <v>148</v>
      </c>
      <c r="AU216" s="265" t="s">
        <v>83</v>
      </c>
      <c r="AV216" s="15" t="s">
        <v>79</v>
      </c>
      <c r="AW216" s="15" t="s">
        <v>31</v>
      </c>
      <c r="AX216" s="15" t="s">
        <v>74</v>
      </c>
      <c r="AY216" s="265" t="s">
        <v>140</v>
      </c>
    </row>
    <row r="217" s="13" customFormat="1">
      <c r="A217" s="13"/>
      <c r="B217" s="233"/>
      <c r="C217" s="234"/>
      <c r="D217" s="235" t="s">
        <v>148</v>
      </c>
      <c r="E217" s="236" t="s">
        <v>1</v>
      </c>
      <c r="F217" s="237" t="s">
        <v>232</v>
      </c>
      <c r="G217" s="234"/>
      <c r="H217" s="238">
        <v>7.9000000000000004</v>
      </c>
      <c r="I217" s="239"/>
      <c r="J217" s="234"/>
      <c r="K217" s="234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148</v>
      </c>
      <c r="AU217" s="244" t="s">
        <v>83</v>
      </c>
      <c r="AV217" s="13" t="s">
        <v>83</v>
      </c>
      <c r="AW217" s="13" t="s">
        <v>31</v>
      </c>
      <c r="AX217" s="13" t="s">
        <v>74</v>
      </c>
      <c r="AY217" s="244" t="s">
        <v>140</v>
      </c>
    </row>
    <row r="218" s="15" customFormat="1">
      <c r="A218" s="15"/>
      <c r="B218" s="256"/>
      <c r="C218" s="257"/>
      <c r="D218" s="235" t="s">
        <v>148</v>
      </c>
      <c r="E218" s="258" t="s">
        <v>1</v>
      </c>
      <c r="F218" s="259" t="s">
        <v>215</v>
      </c>
      <c r="G218" s="257"/>
      <c r="H218" s="258" t="s">
        <v>1</v>
      </c>
      <c r="I218" s="260"/>
      <c r="J218" s="257"/>
      <c r="K218" s="257"/>
      <c r="L218" s="261"/>
      <c r="M218" s="262"/>
      <c r="N218" s="263"/>
      <c r="O218" s="263"/>
      <c r="P218" s="263"/>
      <c r="Q218" s="263"/>
      <c r="R218" s="263"/>
      <c r="S218" s="263"/>
      <c r="T218" s="264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5" t="s">
        <v>148</v>
      </c>
      <c r="AU218" s="265" t="s">
        <v>83</v>
      </c>
      <c r="AV218" s="15" t="s">
        <v>79</v>
      </c>
      <c r="AW218" s="15" t="s">
        <v>31</v>
      </c>
      <c r="AX218" s="15" t="s">
        <v>74</v>
      </c>
      <c r="AY218" s="265" t="s">
        <v>140</v>
      </c>
    </row>
    <row r="219" s="13" customFormat="1">
      <c r="A219" s="13"/>
      <c r="B219" s="233"/>
      <c r="C219" s="234"/>
      <c r="D219" s="235" t="s">
        <v>148</v>
      </c>
      <c r="E219" s="236" t="s">
        <v>1</v>
      </c>
      <c r="F219" s="237" t="s">
        <v>233</v>
      </c>
      <c r="G219" s="234"/>
      <c r="H219" s="238">
        <v>7.7999999999999998</v>
      </c>
      <c r="I219" s="239"/>
      <c r="J219" s="234"/>
      <c r="K219" s="234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148</v>
      </c>
      <c r="AU219" s="244" t="s">
        <v>83</v>
      </c>
      <c r="AV219" s="13" t="s">
        <v>83</v>
      </c>
      <c r="AW219" s="13" t="s">
        <v>31</v>
      </c>
      <c r="AX219" s="13" t="s">
        <v>74</v>
      </c>
      <c r="AY219" s="244" t="s">
        <v>140</v>
      </c>
    </row>
    <row r="220" s="15" customFormat="1">
      <c r="A220" s="15"/>
      <c r="B220" s="256"/>
      <c r="C220" s="257"/>
      <c r="D220" s="235" t="s">
        <v>148</v>
      </c>
      <c r="E220" s="258" t="s">
        <v>1</v>
      </c>
      <c r="F220" s="259" t="s">
        <v>217</v>
      </c>
      <c r="G220" s="257"/>
      <c r="H220" s="258" t="s">
        <v>1</v>
      </c>
      <c r="I220" s="260"/>
      <c r="J220" s="257"/>
      <c r="K220" s="257"/>
      <c r="L220" s="261"/>
      <c r="M220" s="262"/>
      <c r="N220" s="263"/>
      <c r="O220" s="263"/>
      <c r="P220" s="263"/>
      <c r="Q220" s="263"/>
      <c r="R220" s="263"/>
      <c r="S220" s="263"/>
      <c r="T220" s="264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5" t="s">
        <v>148</v>
      </c>
      <c r="AU220" s="265" t="s">
        <v>83</v>
      </c>
      <c r="AV220" s="15" t="s">
        <v>79</v>
      </c>
      <c r="AW220" s="15" t="s">
        <v>31</v>
      </c>
      <c r="AX220" s="15" t="s">
        <v>74</v>
      </c>
      <c r="AY220" s="265" t="s">
        <v>140</v>
      </c>
    </row>
    <row r="221" s="15" customFormat="1">
      <c r="A221" s="15"/>
      <c r="B221" s="256"/>
      <c r="C221" s="257"/>
      <c r="D221" s="235" t="s">
        <v>148</v>
      </c>
      <c r="E221" s="258" t="s">
        <v>1</v>
      </c>
      <c r="F221" s="259" t="s">
        <v>206</v>
      </c>
      <c r="G221" s="257"/>
      <c r="H221" s="258" t="s">
        <v>1</v>
      </c>
      <c r="I221" s="260"/>
      <c r="J221" s="257"/>
      <c r="K221" s="257"/>
      <c r="L221" s="261"/>
      <c r="M221" s="262"/>
      <c r="N221" s="263"/>
      <c r="O221" s="263"/>
      <c r="P221" s="263"/>
      <c r="Q221" s="263"/>
      <c r="R221" s="263"/>
      <c r="S221" s="263"/>
      <c r="T221" s="264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5" t="s">
        <v>148</v>
      </c>
      <c r="AU221" s="265" t="s">
        <v>83</v>
      </c>
      <c r="AV221" s="15" t="s">
        <v>79</v>
      </c>
      <c r="AW221" s="15" t="s">
        <v>31</v>
      </c>
      <c r="AX221" s="15" t="s">
        <v>74</v>
      </c>
      <c r="AY221" s="265" t="s">
        <v>140</v>
      </c>
    </row>
    <row r="222" s="13" customFormat="1">
      <c r="A222" s="13"/>
      <c r="B222" s="233"/>
      <c r="C222" s="234"/>
      <c r="D222" s="235" t="s">
        <v>148</v>
      </c>
      <c r="E222" s="236" t="s">
        <v>1</v>
      </c>
      <c r="F222" s="237" t="s">
        <v>234</v>
      </c>
      <c r="G222" s="234"/>
      <c r="H222" s="238">
        <v>276.5</v>
      </c>
      <c r="I222" s="239"/>
      <c r="J222" s="234"/>
      <c r="K222" s="234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148</v>
      </c>
      <c r="AU222" s="244" t="s">
        <v>83</v>
      </c>
      <c r="AV222" s="13" t="s">
        <v>83</v>
      </c>
      <c r="AW222" s="13" t="s">
        <v>31</v>
      </c>
      <c r="AX222" s="13" t="s">
        <v>74</v>
      </c>
      <c r="AY222" s="244" t="s">
        <v>140</v>
      </c>
    </row>
    <row r="223" s="15" customFormat="1">
      <c r="A223" s="15"/>
      <c r="B223" s="256"/>
      <c r="C223" s="257"/>
      <c r="D223" s="235" t="s">
        <v>148</v>
      </c>
      <c r="E223" s="258" t="s">
        <v>1</v>
      </c>
      <c r="F223" s="259" t="s">
        <v>211</v>
      </c>
      <c r="G223" s="257"/>
      <c r="H223" s="258" t="s">
        <v>1</v>
      </c>
      <c r="I223" s="260"/>
      <c r="J223" s="257"/>
      <c r="K223" s="257"/>
      <c r="L223" s="261"/>
      <c r="M223" s="262"/>
      <c r="N223" s="263"/>
      <c r="O223" s="263"/>
      <c r="P223" s="263"/>
      <c r="Q223" s="263"/>
      <c r="R223" s="263"/>
      <c r="S223" s="263"/>
      <c r="T223" s="26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5" t="s">
        <v>148</v>
      </c>
      <c r="AU223" s="265" t="s">
        <v>83</v>
      </c>
      <c r="AV223" s="15" t="s">
        <v>79</v>
      </c>
      <c r="AW223" s="15" t="s">
        <v>31</v>
      </c>
      <c r="AX223" s="15" t="s">
        <v>74</v>
      </c>
      <c r="AY223" s="265" t="s">
        <v>140</v>
      </c>
    </row>
    <row r="224" s="13" customFormat="1">
      <c r="A224" s="13"/>
      <c r="B224" s="233"/>
      <c r="C224" s="234"/>
      <c r="D224" s="235" t="s">
        <v>148</v>
      </c>
      <c r="E224" s="236" t="s">
        <v>1</v>
      </c>
      <c r="F224" s="237" t="s">
        <v>235</v>
      </c>
      <c r="G224" s="234"/>
      <c r="H224" s="238">
        <v>19</v>
      </c>
      <c r="I224" s="239"/>
      <c r="J224" s="234"/>
      <c r="K224" s="234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148</v>
      </c>
      <c r="AU224" s="244" t="s">
        <v>83</v>
      </c>
      <c r="AV224" s="13" t="s">
        <v>83</v>
      </c>
      <c r="AW224" s="13" t="s">
        <v>31</v>
      </c>
      <c r="AX224" s="13" t="s">
        <v>74</v>
      </c>
      <c r="AY224" s="244" t="s">
        <v>140</v>
      </c>
    </row>
    <row r="225" s="15" customFormat="1">
      <c r="A225" s="15"/>
      <c r="B225" s="256"/>
      <c r="C225" s="257"/>
      <c r="D225" s="235" t="s">
        <v>148</v>
      </c>
      <c r="E225" s="258" t="s">
        <v>1</v>
      </c>
      <c r="F225" s="259" t="s">
        <v>220</v>
      </c>
      <c r="G225" s="257"/>
      <c r="H225" s="258" t="s">
        <v>1</v>
      </c>
      <c r="I225" s="260"/>
      <c r="J225" s="257"/>
      <c r="K225" s="257"/>
      <c r="L225" s="261"/>
      <c r="M225" s="262"/>
      <c r="N225" s="263"/>
      <c r="O225" s="263"/>
      <c r="P225" s="263"/>
      <c r="Q225" s="263"/>
      <c r="R225" s="263"/>
      <c r="S225" s="263"/>
      <c r="T225" s="264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5" t="s">
        <v>148</v>
      </c>
      <c r="AU225" s="265" t="s">
        <v>83</v>
      </c>
      <c r="AV225" s="15" t="s">
        <v>79</v>
      </c>
      <c r="AW225" s="15" t="s">
        <v>31</v>
      </c>
      <c r="AX225" s="15" t="s">
        <v>74</v>
      </c>
      <c r="AY225" s="265" t="s">
        <v>140</v>
      </c>
    </row>
    <row r="226" s="15" customFormat="1">
      <c r="A226" s="15"/>
      <c r="B226" s="256"/>
      <c r="C226" s="257"/>
      <c r="D226" s="235" t="s">
        <v>148</v>
      </c>
      <c r="E226" s="258" t="s">
        <v>1</v>
      </c>
      <c r="F226" s="259" t="s">
        <v>206</v>
      </c>
      <c r="G226" s="257"/>
      <c r="H226" s="258" t="s">
        <v>1</v>
      </c>
      <c r="I226" s="260"/>
      <c r="J226" s="257"/>
      <c r="K226" s="257"/>
      <c r="L226" s="261"/>
      <c r="M226" s="262"/>
      <c r="N226" s="263"/>
      <c r="O226" s="263"/>
      <c r="P226" s="263"/>
      <c r="Q226" s="263"/>
      <c r="R226" s="263"/>
      <c r="S226" s="263"/>
      <c r="T226" s="264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5" t="s">
        <v>148</v>
      </c>
      <c r="AU226" s="265" t="s">
        <v>83</v>
      </c>
      <c r="AV226" s="15" t="s">
        <v>79</v>
      </c>
      <c r="AW226" s="15" t="s">
        <v>31</v>
      </c>
      <c r="AX226" s="15" t="s">
        <v>74</v>
      </c>
      <c r="AY226" s="265" t="s">
        <v>140</v>
      </c>
    </row>
    <row r="227" s="13" customFormat="1">
      <c r="A227" s="13"/>
      <c r="B227" s="233"/>
      <c r="C227" s="234"/>
      <c r="D227" s="235" t="s">
        <v>148</v>
      </c>
      <c r="E227" s="236" t="s">
        <v>1</v>
      </c>
      <c r="F227" s="237" t="s">
        <v>236</v>
      </c>
      <c r="G227" s="234"/>
      <c r="H227" s="238">
        <v>130.94999999999999</v>
      </c>
      <c r="I227" s="239"/>
      <c r="J227" s="234"/>
      <c r="K227" s="234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148</v>
      </c>
      <c r="AU227" s="244" t="s">
        <v>83</v>
      </c>
      <c r="AV227" s="13" t="s">
        <v>83</v>
      </c>
      <c r="AW227" s="13" t="s">
        <v>31</v>
      </c>
      <c r="AX227" s="13" t="s">
        <v>74</v>
      </c>
      <c r="AY227" s="244" t="s">
        <v>140</v>
      </c>
    </row>
    <row r="228" s="15" customFormat="1">
      <c r="A228" s="15"/>
      <c r="B228" s="256"/>
      <c r="C228" s="257"/>
      <c r="D228" s="235" t="s">
        <v>148</v>
      </c>
      <c r="E228" s="258" t="s">
        <v>1</v>
      </c>
      <c r="F228" s="259" t="s">
        <v>215</v>
      </c>
      <c r="G228" s="257"/>
      <c r="H228" s="258" t="s">
        <v>1</v>
      </c>
      <c r="I228" s="260"/>
      <c r="J228" s="257"/>
      <c r="K228" s="257"/>
      <c r="L228" s="261"/>
      <c r="M228" s="262"/>
      <c r="N228" s="263"/>
      <c r="O228" s="263"/>
      <c r="P228" s="263"/>
      <c r="Q228" s="263"/>
      <c r="R228" s="263"/>
      <c r="S228" s="263"/>
      <c r="T228" s="264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5" t="s">
        <v>148</v>
      </c>
      <c r="AU228" s="265" t="s">
        <v>83</v>
      </c>
      <c r="AV228" s="15" t="s">
        <v>79</v>
      </c>
      <c r="AW228" s="15" t="s">
        <v>31</v>
      </c>
      <c r="AX228" s="15" t="s">
        <v>74</v>
      </c>
      <c r="AY228" s="265" t="s">
        <v>140</v>
      </c>
    </row>
    <row r="229" s="13" customFormat="1">
      <c r="A229" s="13"/>
      <c r="B229" s="233"/>
      <c r="C229" s="234"/>
      <c r="D229" s="235" t="s">
        <v>148</v>
      </c>
      <c r="E229" s="236" t="s">
        <v>1</v>
      </c>
      <c r="F229" s="237" t="s">
        <v>237</v>
      </c>
      <c r="G229" s="234"/>
      <c r="H229" s="238">
        <v>9.0999999999999996</v>
      </c>
      <c r="I229" s="239"/>
      <c r="J229" s="234"/>
      <c r="K229" s="234"/>
      <c r="L229" s="240"/>
      <c r="M229" s="241"/>
      <c r="N229" s="242"/>
      <c r="O229" s="242"/>
      <c r="P229" s="242"/>
      <c r="Q229" s="242"/>
      <c r="R229" s="242"/>
      <c r="S229" s="242"/>
      <c r="T229" s="24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4" t="s">
        <v>148</v>
      </c>
      <c r="AU229" s="244" t="s">
        <v>83</v>
      </c>
      <c r="AV229" s="13" t="s">
        <v>83</v>
      </c>
      <c r="AW229" s="13" t="s">
        <v>31</v>
      </c>
      <c r="AX229" s="13" t="s">
        <v>74</v>
      </c>
      <c r="AY229" s="244" t="s">
        <v>140</v>
      </c>
    </row>
    <row r="230" s="15" customFormat="1">
      <c r="A230" s="15"/>
      <c r="B230" s="256"/>
      <c r="C230" s="257"/>
      <c r="D230" s="235" t="s">
        <v>148</v>
      </c>
      <c r="E230" s="258" t="s">
        <v>1</v>
      </c>
      <c r="F230" s="259" t="s">
        <v>211</v>
      </c>
      <c r="G230" s="257"/>
      <c r="H230" s="258" t="s">
        <v>1</v>
      </c>
      <c r="I230" s="260"/>
      <c r="J230" s="257"/>
      <c r="K230" s="257"/>
      <c r="L230" s="261"/>
      <c r="M230" s="262"/>
      <c r="N230" s="263"/>
      <c r="O230" s="263"/>
      <c r="P230" s="263"/>
      <c r="Q230" s="263"/>
      <c r="R230" s="263"/>
      <c r="S230" s="263"/>
      <c r="T230" s="264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5" t="s">
        <v>148</v>
      </c>
      <c r="AU230" s="265" t="s">
        <v>83</v>
      </c>
      <c r="AV230" s="15" t="s">
        <v>79</v>
      </c>
      <c r="AW230" s="15" t="s">
        <v>31</v>
      </c>
      <c r="AX230" s="15" t="s">
        <v>74</v>
      </c>
      <c r="AY230" s="265" t="s">
        <v>140</v>
      </c>
    </row>
    <row r="231" s="13" customFormat="1">
      <c r="A231" s="13"/>
      <c r="B231" s="233"/>
      <c r="C231" s="234"/>
      <c r="D231" s="235" t="s">
        <v>148</v>
      </c>
      <c r="E231" s="236" t="s">
        <v>1</v>
      </c>
      <c r="F231" s="237" t="s">
        <v>238</v>
      </c>
      <c r="G231" s="234"/>
      <c r="H231" s="238">
        <v>3.7999999999999998</v>
      </c>
      <c r="I231" s="239"/>
      <c r="J231" s="234"/>
      <c r="K231" s="234"/>
      <c r="L231" s="240"/>
      <c r="M231" s="241"/>
      <c r="N231" s="242"/>
      <c r="O231" s="242"/>
      <c r="P231" s="242"/>
      <c r="Q231" s="242"/>
      <c r="R231" s="242"/>
      <c r="S231" s="242"/>
      <c r="T231" s="24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4" t="s">
        <v>148</v>
      </c>
      <c r="AU231" s="244" t="s">
        <v>83</v>
      </c>
      <c r="AV231" s="13" t="s">
        <v>83</v>
      </c>
      <c r="AW231" s="13" t="s">
        <v>31</v>
      </c>
      <c r="AX231" s="13" t="s">
        <v>74</v>
      </c>
      <c r="AY231" s="244" t="s">
        <v>140</v>
      </c>
    </row>
    <row r="232" s="15" customFormat="1">
      <c r="A232" s="15"/>
      <c r="B232" s="256"/>
      <c r="C232" s="257"/>
      <c r="D232" s="235" t="s">
        <v>148</v>
      </c>
      <c r="E232" s="258" t="s">
        <v>1</v>
      </c>
      <c r="F232" s="259" t="s">
        <v>239</v>
      </c>
      <c r="G232" s="257"/>
      <c r="H232" s="258" t="s">
        <v>1</v>
      </c>
      <c r="I232" s="260"/>
      <c r="J232" s="257"/>
      <c r="K232" s="257"/>
      <c r="L232" s="261"/>
      <c r="M232" s="262"/>
      <c r="N232" s="263"/>
      <c r="O232" s="263"/>
      <c r="P232" s="263"/>
      <c r="Q232" s="263"/>
      <c r="R232" s="263"/>
      <c r="S232" s="263"/>
      <c r="T232" s="264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5" t="s">
        <v>148</v>
      </c>
      <c r="AU232" s="265" t="s">
        <v>83</v>
      </c>
      <c r="AV232" s="15" t="s">
        <v>79</v>
      </c>
      <c r="AW232" s="15" t="s">
        <v>31</v>
      </c>
      <c r="AX232" s="15" t="s">
        <v>74</v>
      </c>
      <c r="AY232" s="265" t="s">
        <v>140</v>
      </c>
    </row>
    <row r="233" s="15" customFormat="1">
      <c r="A233" s="15"/>
      <c r="B233" s="256"/>
      <c r="C233" s="257"/>
      <c r="D233" s="235" t="s">
        <v>148</v>
      </c>
      <c r="E233" s="258" t="s">
        <v>1</v>
      </c>
      <c r="F233" s="259" t="s">
        <v>209</v>
      </c>
      <c r="G233" s="257"/>
      <c r="H233" s="258" t="s">
        <v>1</v>
      </c>
      <c r="I233" s="260"/>
      <c r="J233" s="257"/>
      <c r="K233" s="257"/>
      <c r="L233" s="261"/>
      <c r="M233" s="262"/>
      <c r="N233" s="263"/>
      <c r="O233" s="263"/>
      <c r="P233" s="263"/>
      <c r="Q233" s="263"/>
      <c r="R233" s="263"/>
      <c r="S233" s="263"/>
      <c r="T233" s="26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5" t="s">
        <v>148</v>
      </c>
      <c r="AU233" s="265" t="s">
        <v>83</v>
      </c>
      <c r="AV233" s="15" t="s">
        <v>79</v>
      </c>
      <c r="AW233" s="15" t="s">
        <v>31</v>
      </c>
      <c r="AX233" s="15" t="s">
        <v>74</v>
      </c>
      <c r="AY233" s="265" t="s">
        <v>140</v>
      </c>
    </row>
    <row r="234" s="13" customFormat="1">
      <c r="A234" s="13"/>
      <c r="B234" s="233"/>
      <c r="C234" s="234"/>
      <c r="D234" s="235" t="s">
        <v>148</v>
      </c>
      <c r="E234" s="236" t="s">
        <v>1</v>
      </c>
      <c r="F234" s="237" t="s">
        <v>230</v>
      </c>
      <c r="G234" s="234"/>
      <c r="H234" s="238">
        <v>136.80000000000001</v>
      </c>
      <c r="I234" s="239"/>
      <c r="J234" s="234"/>
      <c r="K234" s="234"/>
      <c r="L234" s="240"/>
      <c r="M234" s="241"/>
      <c r="N234" s="242"/>
      <c r="O234" s="242"/>
      <c r="P234" s="242"/>
      <c r="Q234" s="242"/>
      <c r="R234" s="242"/>
      <c r="S234" s="242"/>
      <c r="T234" s="24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4" t="s">
        <v>148</v>
      </c>
      <c r="AU234" s="244" t="s">
        <v>83</v>
      </c>
      <c r="AV234" s="13" t="s">
        <v>83</v>
      </c>
      <c r="AW234" s="13" t="s">
        <v>31</v>
      </c>
      <c r="AX234" s="13" t="s">
        <v>74</v>
      </c>
      <c r="AY234" s="244" t="s">
        <v>140</v>
      </c>
    </row>
    <row r="235" s="15" customFormat="1">
      <c r="A235" s="15"/>
      <c r="B235" s="256"/>
      <c r="C235" s="257"/>
      <c r="D235" s="235" t="s">
        <v>148</v>
      </c>
      <c r="E235" s="258" t="s">
        <v>1</v>
      </c>
      <c r="F235" s="259" t="s">
        <v>213</v>
      </c>
      <c r="G235" s="257"/>
      <c r="H235" s="258" t="s">
        <v>1</v>
      </c>
      <c r="I235" s="260"/>
      <c r="J235" s="257"/>
      <c r="K235" s="257"/>
      <c r="L235" s="261"/>
      <c r="M235" s="262"/>
      <c r="N235" s="263"/>
      <c r="O235" s="263"/>
      <c r="P235" s="263"/>
      <c r="Q235" s="263"/>
      <c r="R235" s="263"/>
      <c r="S235" s="263"/>
      <c r="T235" s="264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5" t="s">
        <v>148</v>
      </c>
      <c r="AU235" s="265" t="s">
        <v>83</v>
      </c>
      <c r="AV235" s="15" t="s">
        <v>79</v>
      </c>
      <c r="AW235" s="15" t="s">
        <v>31</v>
      </c>
      <c r="AX235" s="15" t="s">
        <v>74</v>
      </c>
      <c r="AY235" s="265" t="s">
        <v>140</v>
      </c>
    </row>
    <row r="236" s="13" customFormat="1">
      <c r="A236" s="13"/>
      <c r="B236" s="233"/>
      <c r="C236" s="234"/>
      <c r="D236" s="235" t="s">
        <v>148</v>
      </c>
      <c r="E236" s="236" t="s">
        <v>1</v>
      </c>
      <c r="F236" s="237" t="s">
        <v>232</v>
      </c>
      <c r="G236" s="234"/>
      <c r="H236" s="238">
        <v>7.9000000000000004</v>
      </c>
      <c r="I236" s="239"/>
      <c r="J236" s="234"/>
      <c r="K236" s="234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148</v>
      </c>
      <c r="AU236" s="244" t="s">
        <v>83</v>
      </c>
      <c r="AV236" s="13" t="s">
        <v>83</v>
      </c>
      <c r="AW236" s="13" t="s">
        <v>31</v>
      </c>
      <c r="AX236" s="13" t="s">
        <v>74</v>
      </c>
      <c r="AY236" s="244" t="s">
        <v>140</v>
      </c>
    </row>
    <row r="237" s="14" customFormat="1">
      <c r="A237" s="14"/>
      <c r="B237" s="245"/>
      <c r="C237" s="246"/>
      <c r="D237" s="235" t="s">
        <v>148</v>
      </c>
      <c r="E237" s="247" t="s">
        <v>1</v>
      </c>
      <c r="F237" s="248" t="s">
        <v>151</v>
      </c>
      <c r="G237" s="246"/>
      <c r="H237" s="249">
        <v>799.14999999999998</v>
      </c>
      <c r="I237" s="250"/>
      <c r="J237" s="246"/>
      <c r="K237" s="246"/>
      <c r="L237" s="251"/>
      <c r="M237" s="252"/>
      <c r="N237" s="253"/>
      <c r="O237" s="253"/>
      <c r="P237" s="253"/>
      <c r="Q237" s="253"/>
      <c r="R237" s="253"/>
      <c r="S237" s="253"/>
      <c r="T237" s="25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5" t="s">
        <v>148</v>
      </c>
      <c r="AU237" s="255" t="s">
        <v>83</v>
      </c>
      <c r="AV237" s="14" t="s">
        <v>89</v>
      </c>
      <c r="AW237" s="14" t="s">
        <v>31</v>
      </c>
      <c r="AX237" s="14" t="s">
        <v>79</v>
      </c>
      <c r="AY237" s="255" t="s">
        <v>140</v>
      </c>
    </row>
    <row r="238" s="2" customFormat="1" ht="44.25" customHeight="1">
      <c r="A238" s="38"/>
      <c r="B238" s="39"/>
      <c r="C238" s="219" t="s">
        <v>240</v>
      </c>
      <c r="D238" s="219" t="s">
        <v>143</v>
      </c>
      <c r="E238" s="220" t="s">
        <v>241</v>
      </c>
      <c r="F238" s="221" t="s">
        <v>242</v>
      </c>
      <c r="G238" s="222" t="s">
        <v>146</v>
      </c>
      <c r="H238" s="223">
        <v>61.073</v>
      </c>
      <c r="I238" s="224"/>
      <c r="J238" s="225">
        <f>ROUND(I238*H238,2)</f>
        <v>0</v>
      </c>
      <c r="K238" s="226"/>
      <c r="L238" s="44"/>
      <c r="M238" s="227" t="s">
        <v>1</v>
      </c>
      <c r="N238" s="228" t="s">
        <v>39</v>
      </c>
      <c r="O238" s="91"/>
      <c r="P238" s="229">
        <f>O238*H238</f>
        <v>0</v>
      </c>
      <c r="Q238" s="229">
        <v>0.0085199999999999998</v>
      </c>
      <c r="R238" s="229">
        <f>Q238*H238</f>
        <v>0.52034195999999999</v>
      </c>
      <c r="S238" s="229">
        <v>0</v>
      </c>
      <c r="T238" s="23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1" t="s">
        <v>89</v>
      </c>
      <c r="AT238" s="231" t="s">
        <v>143</v>
      </c>
      <c r="AU238" s="231" t="s">
        <v>83</v>
      </c>
      <c r="AY238" s="17" t="s">
        <v>140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7" t="s">
        <v>79</v>
      </c>
      <c r="BK238" s="232">
        <f>ROUND(I238*H238,2)</f>
        <v>0</v>
      </c>
      <c r="BL238" s="17" t="s">
        <v>89</v>
      </c>
      <c r="BM238" s="231" t="s">
        <v>243</v>
      </c>
    </row>
    <row r="239" s="15" customFormat="1">
      <c r="A239" s="15"/>
      <c r="B239" s="256"/>
      <c r="C239" s="257"/>
      <c r="D239" s="235" t="s">
        <v>148</v>
      </c>
      <c r="E239" s="258" t="s">
        <v>1</v>
      </c>
      <c r="F239" s="259" t="s">
        <v>197</v>
      </c>
      <c r="G239" s="257"/>
      <c r="H239" s="258" t="s">
        <v>1</v>
      </c>
      <c r="I239" s="260"/>
      <c r="J239" s="257"/>
      <c r="K239" s="257"/>
      <c r="L239" s="261"/>
      <c r="M239" s="262"/>
      <c r="N239" s="263"/>
      <c r="O239" s="263"/>
      <c r="P239" s="263"/>
      <c r="Q239" s="263"/>
      <c r="R239" s="263"/>
      <c r="S239" s="263"/>
      <c r="T239" s="264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5" t="s">
        <v>148</v>
      </c>
      <c r="AU239" s="265" t="s">
        <v>83</v>
      </c>
      <c r="AV239" s="15" t="s">
        <v>79</v>
      </c>
      <c r="AW239" s="15" t="s">
        <v>31</v>
      </c>
      <c r="AX239" s="15" t="s">
        <v>74</v>
      </c>
      <c r="AY239" s="265" t="s">
        <v>140</v>
      </c>
    </row>
    <row r="240" s="13" customFormat="1">
      <c r="A240" s="13"/>
      <c r="B240" s="233"/>
      <c r="C240" s="234"/>
      <c r="D240" s="235" t="s">
        <v>148</v>
      </c>
      <c r="E240" s="236" t="s">
        <v>1</v>
      </c>
      <c r="F240" s="237" t="s">
        <v>198</v>
      </c>
      <c r="G240" s="234"/>
      <c r="H240" s="238">
        <v>35.902000000000001</v>
      </c>
      <c r="I240" s="239"/>
      <c r="J240" s="234"/>
      <c r="K240" s="234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148</v>
      </c>
      <c r="AU240" s="244" t="s">
        <v>83</v>
      </c>
      <c r="AV240" s="13" t="s">
        <v>83</v>
      </c>
      <c r="AW240" s="13" t="s">
        <v>31</v>
      </c>
      <c r="AX240" s="13" t="s">
        <v>74</v>
      </c>
      <c r="AY240" s="244" t="s">
        <v>140</v>
      </c>
    </row>
    <row r="241" s="13" customFormat="1">
      <c r="A241" s="13"/>
      <c r="B241" s="233"/>
      <c r="C241" s="234"/>
      <c r="D241" s="235" t="s">
        <v>148</v>
      </c>
      <c r="E241" s="236" t="s">
        <v>1</v>
      </c>
      <c r="F241" s="237" t="s">
        <v>199</v>
      </c>
      <c r="G241" s="234"/>
      <c r="H241" s="238">
        <v>12.426</v>
      </c>
      <c r="I241" s="239"/>
      <c r="J241" s="234"/>
      <c r="K241" s="234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148</v>
      </c>
      <c r="AU241" s="244" t="s">
        <v>83</v>
      </c>
      <c r="AV241" s="13" t="s">
        <v>83</v>
      </c>
      <c r="AW241" s="13" t="s">
        <v>31</v>
      </c>
      <c r="AX241" s="13" t="s">
        <v>74</v>
      </c>
      <c r="AY241" s="244" t="s">
        <v>140</v>
      </c>
    </row>
    <row r="242" s="13" customFormat="1">
      <c r="A242" s="13"/>
      <c r="B242" s="233"/>
      <c r="C242" s="234"/>
      <c r="D242" s="235" t="s">
        <v>148</v>
      </c>
      <c r="E242" s="236" t="s">
        <v>1</v>
      </c>
      <c r="F242" s="237" t="s">
        <v>200</v>
      </c>
      <c r="G242" s="234"/>
      <c r="H242" s="238">
        <v>3.6000000000000001</v>
      </c>
      <c r="I242" s="239"/>
      <c r="J242" s="234"/>
      <c r="K242" s="234"/>
      <c r="L242" s="240"/>
      <c r="M242" s="241"/>
      <c r="N242" s="242"/>
      <c r="O242" s="242"/>
      <c r="P242" s="242"/>
      <c r="Q242" s="242"/>
      <c r="R242" s="242"/>
      <c r="S242" s="242"/>
      <c r="T242" s="24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4" t="s">
        <v>148</v>
      </c>
      <c r="AU242" s="244" t="s">
        <v>83</v>
      </c>
      <c r="AV242" s="13" t="s">
        <v>83</v>
      </c>
      <c r="AW242" s="13" t="s">
        <v>31</v>
      </c>
      <c r="AX242" s="13" t="s">
        <v>74</v>
      </c>
      <c r="AY242" s="244" t="s">
        <v>140</v>
      </c>
    </row>
    <row r="243" s="13" customFormat="1">
      <c r="A243" s="13"/>
      <c r="B243" s="233"/>
      <c r="C243" s="234"/>
      <c r="D243" s="235" t="s">
        <v>148</v>
      </c>
      <c r="E243" s="236" t="s">
        <v>1</v>
      </c>
      <c r="F243" s="237" t="s">
        <v>201</v>
      </c>
      <c r="G243" s="234"/>
      <c r="H243" s="238">
        <v>9.1449999999999996</v>
      </c>
      <c r="I243" s="239"/>
      <c r="J243" s="234"/>
      <c r="K243" s="234"/>
      <c r="L243" s="240"/>
      <c r="M243" s="241"/>
      <c r="N243" s="242"/>
      <c r="O243" s="242"/>
      <c r="P243" s="242"/>
      <c r="Q243" s="242"/>
      <c r="R243" s="242"/>
      <c r="S243" s="242"/>
      <c r="T243" s="24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4" t="s">
        <v>148</v>
      </c>
      <c r="AU243" s="244" t="s">
        <v>83</v>
      </c>
      <c r="AV243" s="13" t="s">
        <v>83</v>
      </c>
      <c r="AW243" s="13" t="s">
        <v>31</v>
      </c>
      <c r="AX243" s="13" t="s">
        <v>74</v>
      </c>
      <c r="AY243" s="244" t="s">
        <v>140</v>
      </c>
    </row>
    <row r="244" s="14" customFormat="1">
      <c r="A244" s="14"/>
      <c r="B244" s="245"/>
      <c r="C244" s="246"/>
      <c r="D244" s="235" t="s">
        <v>148</v>
      </c>
      <c r="E244" s="247" t="s">
        <v>1</v>
      </c>
      <c r="F244" s="248" t="s">
        <v>151</v>
      </c>
      <c r="G244" s="246"/>
      <c r="H244" s="249">
        <v>61.073</v>
      </c>
      <c r="I244" s="250"/>
      <c r="J244" s="246"/>
      <c r="K244" s="246"/>
      <c r="L244" s="251"/>
      <c r="M244" s="252"/>
      <c r="N244" s="253"/>
      <c r="O244" s="253"/>
      <c r="P244" s="253"/>
      <c r="Q244" s="253"/>
      <c r="R244" s="253"/>
      <c r="S244" s="253"/>
      <c r="T244" s="25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5" t="s">
        <v>148</v>
      </c>
      <c r="AU244" s="255" t="s">
        <v>83</v>
      </c>
      <c r="AV244" s="14" t="s">
        <v>89</v>
      </c>
      <c r="AW244" s="14" t="s">
        <v>31</v>
      </c>
      <c r="AX244" s="14" t="s">
        <v>79</v>
      </c>
      <c r="AY244" s="255" t="s">
        <v>140</v>
      </c>
    </row>
    <row r="245" s="2" customFormat="1" ht="24.15" customHeight="1">
      <c r="A245" s="38"/>
      <c r="B245" s="39"/>
      <c r="C245" s="266" t="s">
        <v>244</v>
      </c>
      <c r="D245" s="266" t="s">
        <v>245</v>
      </c>
      <c r="E245" s="267" t="s">
        <v>246</v>
      </c>
      <c r="F245" s="268" t="s">
        <v>247</v>
      </c>
      <c r="G245" s="269" t="s">
        <v>146</v>
      </c>
      <c r="H245" s="270">
        <v>64.126999999999995</v>
      </c>
      <c r="I245" s="271"/>
      <c r="J245" s="272">
        <f>ROUND(I245*H245,2)</f>
        <v>0</v>
      </c>
      <c r="K245" s="273"/>
      <c r="L245" s="274"/>
      <c r="M245" s="275" t="s">
        <v>1</v>
      </c>
      <c r="N245" s="276" t="s">
        <v>39</v>
      </c>
      <c r="O245" s="91"/>
      <c r="P245" s="229">
        <f>O245*H245</f>
        <v>0</v>
      </c>
      <c r="Q245" s="229">
        <v>0.00315</v>
      </c>
      <c r="R245" s="229">
        <f>Q245*H245</f>
        <v>0.20200004999999999</v>
      </c>
      <c r="S245" s="229">
        <v>0</v>
      </c>
      <c r="T245" s="230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1" t="s">
        <v>248</v>
      </c>
      <c r="AT245" s="231" t="s">
        <v>245</v>
      </c>
      <c r="AU245" s="231" t="s">
        <v>83</v>
      </c>
      <c r="AY245" s="17" t="s">
        <v>140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7" t="s">
        <v>79</v>
      </c>
      <c r="BK245" s="232">
        <f>ROUND(I245*H245,2)</f>
        <v>0</v>
      </c>
      <c r="BL245" s="17" t="s">
        <v>89</v>
      </c>
      <c r="BM245" s="231" t="s">
        <v>249</v>
      </c>
    </row>
    <row r="246" s="13" customFormat="1">
      <c r="A246" s="13"/>
      <c r="B246" s="233"/>
      <c r="C246" s="234"/>
      <c r="D246" s="235" t="s">
        <v>148</v>
      </c>
      <c r="E246" s="234"/>
      <c r="F246" s="237" t="s">
        <v>250</v>
      </c>
      <c r="G246" s="234"/>
      <c r="H246" s="238">
        <v>64.126999999999995</v>
      </c>
      <c r="I246" s="239"/>
      <c r="J246" s="234"/>
      <c r="K246" s="234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148</v>
      </c>
      <c r="AU246" s="244" t="s">
        <v>83</v>
      </c>
      <c r="AV246" s="13" t="s">
        <v>83</v>
      </c>
      <c r="AW246" s="13" t="s">
        <v>4</v>
      </c>
      <c r="AX246" s="13" t="s">
        <v>79</v>
      </c>
      <c r="AY246" s="244" t="s">
        <v>140</v>
      </c>
    </row>
    <row r="247" s="2" customFormat="1" ht="44.25" customHeight="1">
      <c r="A247" s="38"/>
      <c r="B247" s="39"/>
      <c r="C247" s="219" t="s">
        <v>251</v>
      </c>
      <c r="D247" s="219" t="s">
        <v>143</v>
      </c>
      <c r="E247" s="220" t="s">
        <v>252</v>
      </c>
      <c r="F247" s="221" t="s">
        <v>253</v>
      </c>
      <c r="G247" s="222" t="s">
        <v>146</v>
      </c>
      <c r="H247" s="223">
        <v>9.0999999999999996</v>
      </c>
      <c r="I247" s="224"/>
      <c r="J247" s="225">
        <f>ROUND(I247*H247,2)</f>
        <v>0</v>
      </c>
      <c r="K247" s="226"/>
      <c r="L247" s="44"/>
      <c r="M247" s="227" t="s">
        <v>1</v>
      </c>
      <c r="N247" s="228" t="s">
        <v>39</v>
      </c>
      <c r="O247" s="91"/>
      <c r="P247" s="229">
        <f>O247*H247</f>
        <v>0</v>
      </c>
      <c r="Q247" s="229">
        <v>0.0086</v>
      </c>
      <c r="R247" s="229">
        <f>Q247*H247</f>
        <v>0.078259999999999996</v>
      </c>
      <c r="S247" s="229">
        <v>0</v>
      </c>
      <c r="T247" s="230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1" t="s">
        <v>89</v>
      </c>
      <c r="AT247" s="231" t="s">
        <v>143</v>
      </c>
      <c r="AU247" s="231" t="s">
        <v>83</v>
      </c>
      <c r="AY247" s="17" t="s">
        <v>140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7" t="s">
        <v>79</v>
      </c>
      <c r="BK247" s="232">
        <f>ROUND(I247*H247,2)</f>
        <v>0</v>
      </c>
      <c r="BL247" s="17" t="s">
        <v>89</v>
      </c>
      <c r="BM247" s="231" t="s">
        <v>254</v>
      </c>
    </row>
    <row r="248" s="15" customFormat="1">
      <c r="A248" s="15"/>
      <c r="B248" s="256"/>
      <c r="C248" s="257"/>
      <c r="D248" s="235" t="s">
        <v>148</v>
      </c>
      <c r="E248" s="258" t="s">
        <v>1</v>
      </c>
      <c r="F248" s="259" t="s">
        <v>215</v>
      </c>
      <c r="G248" s="257"/>
      <c r="H248" s="258" t="s">
        <v>1</v>
      </c>
      <c r="I248" s="260"/>
      <c r="J248" s="257"/>
      <c r="K248" s="257"/>
      <c r="L248" s="261"/>
      <c r="M248" s="262"/>
      <c r="N248" s="263"/>
      <c r="O248" s="263"/>
      <c r="P248" s="263"/>
      <c r="Q248" s="263"/>
      <c r="R248" s="263"/>
      <c r="S248" s="263"/>
      <c r="T248" s="26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5" t="s">
        <v>148</v>
      </c>
      <c r="AU248" s="265" t="s">
        <v>83</v>
      </c>
      <c r="AV248" s="15" t="s">
        <v>79</v>
      </c>
      <c r="AW248" s="15" t="s">
        <v>31</v>
      </c>
      <c r="AX248" s="15" t="s">
        <v>74</v>
      </c>
      <c r="AY248" s="265" t="s">
        <v>140</v>
      </c>
    </row>
    <row r="249" s="13" customFormat="1">
      <c r="A249" s="13"/>
      <c r="B249" s="233"/>
      <c r="C249" s="234"/>
      <c r="D249" s="235" t="s">
        <v>148</v>
      </c>
      <c r="E249" s="236" t="s">
        <v>1</v>
      </c>
      <c r="F249" s="237" t="s">
        <v>237</v>
      </c>
      <c r="G249" s="234"/>
      <c r="H249" s="238">
        <v>9.0999999999999996</v>
      </c>
      <c r="I249" s="239"/>
      <c r="J249" s="234"/>
      <c r="K249" s="234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148</v>
      </c>
      <c r="AU249" s="244" t="s">
        <v>83</v>
      </c>
      <c r="AV249" s="13" t="s">
        <v>83</v>
      </c>
      <c r="AW249" s="13" t="s">
        <v>31</v>
      </c>
      <c r="AX249" s="13" t="s">
        <v>79</v>
      </c>
      <c r="AY249" s="244" t="s">
        <v>140</v>
      </c>
    </row>
    <row r="250" s="2" customFormat="1" ht="24.15" customHeight="1">
      <c r="A250" s="38"/>
      <c r="B250" s="39"/>
      <c r="C250" s="266" t="s">
        <v>255</v>
      </c>
      <c r="D250" s="266" t="s">
        <v>245</v>
      </c>
      <c r="E250" s="267" t="s">
        <v>256</v>
      </c>
      <c r="F250" s="268" t="s">
        <v>257</v>
      </c>
      <c r="G250" s="269" t="s">
        <v>146</v>
      </c>
      <c r="H250" s="270">
        <v>9.5549999999999997</v>
      </c>
      <c r="I250" s="271"/>
      <c r="J250" s="272">
        <f>ROUND(I250*H250,2)</f>
        <v>0</v>
      </c>
      <c r="K250" s="273"/>
      <c r="L250" s="274"/>
      <c r="M250" s="275" t="s">
        <v>1</v>
      </c>
      <c r="N250" s="276" t="s">
        <v>39</v>
      </c>
      <c r="O250" s="91"/>
      <c r="P250" s="229">
        <f>O250*H250</f>
        <v>0</v>
      </c>
      <c r="Q250" s="229">
        <v>0.0055999999999999999</v>
      </c>
      <c r="R250" s="229">
        <f>Q250*H250</f>
        <v>0.053508</v>
      </c>
      <c r="S250" s="229">
        <v>0</v>
      </c>
      <c r="T250" s="230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1" t="s">
        <v>248</v>
      </c>
      <c r="AT250" s="231" t="s">
        <v>245</v>
      </c>
      <c r="AU250" s="231" t="s">
        <v>83</v>
      </c>
      <c r="AY250" s="17" t="s">
        <v>140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7" t="s">
        <v>79</v>
      </c>
      <c r="BK250" s="232">
        <f>ROUND(I250*H250,2)</f>
        <v>0</v>
      </c>
      <c r="BL250" s="17" t="s">
        <v>89</v>
      </c>
      <c r="BM250" s="231" t="s">
        <v>258</v>
      </c>
    </row>
    <row r="251" s="13" customFormat="1">
      <c r="A251" s="13"/>
      <c r="B251" s="233"/>
      <c r="C251" s="234"/>
      <c r="D251" s="235" t="s">
        <v>148</v>
      </c>
      <c r="E251" s="234"/>
      <c r="F251" s="237" t="s">
        <v>259</v>
      </c>
      <c r="G251" s="234"/>
      <c r="H251" s="238">
        <v>9.5549999999999997</v>
      </c>
      <c r="I251" s="239"/>
      <c r="J251" s="234"/>
      <c r="K251" s="234"/>
      <c r="L251" s="240"/>
      <c r="M251" s="241"/>
      <c r="N251" s="242"/>
      <c r="O251" s="242"/>
      <c r="P251" s="242"/>
      <c r="Q251" s="242"/>
      <c r="R251" s="242"/>
      <c r="S251" s="242"/>
      <c r="T251" s="24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4" t="s">
        <v>148</v>
      </c>
      <c r="AU251" s="244" t="s">
        <v>83</v>
      </c>
      <c r="AV251" s="13" t="s">
        <v>83</v>
      </c>
      <c r="AW251" s="13" t="s">
        <v>4</v>
      </c>
      <c r="AX251" s="13" t="s">
        <v>79</v>
      </c>
      <c r="AY251" s="244" t="s">
        <v>140</v>
      </c>
    </row>
    <row r="252" s="2" customFormat="1" ht="44.25" customHeight="1">
      <c r="A252" s="38"/>
      <c r="B252" s="39"/>
      <c r="C252" s="219" t="s">
        <v>260</v>
      </c>
      <c r="D252" s="219" t="s">
        <v>143</v>
      </c>
      <c r="E252" s="220" t="s">
        <v>261</v>
      </c>
      <c r="F252" s="221" t="s">
        <v>262</v>
      </c>
      <c r="G252" s="222" t="s">
        <v>146</v>
      </c>
      <c r="H252" s="223">
        <v>603.25</v>
      </c>
      <c r="I252" s="224"/>
      <c r="J252" s="225">
        <f>ROUND(I252*H252,2)</f>
        <v>0</v>
      </c>
      <c r="K252" s="226"/>
      <c r="L252" s="44"/>
      <c r="M252" s="227" t="s">
        <v>1</v>
      </c>
      <c r="N252" s="228" t="s">
        <v>39</v>
      </c>
      <c r="O252" s="91"/>
      <c r="P252" s="229">
        <f>O252*H252</f>
        <v>0</v>
      </c>
      <c r="Q252" s="229">
        <v>0.0086800000000000002</v>
      </c>
      <c r="R252" s="229">
        <f>Q252*H252</f>
        <v>5.2362099999999998</v>
      </c>
      <c r="S252" s="229">
        <v>0</v>
      </c>
      <c r="T252" s="230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1" t="s">
        <v>89</v>
      </c>
      <c r="AT252" s="231" t="s">
        <v>143</v>
      </c>
      <c r="AU252" s="231" t="s">
        <v>83</v>
      </c>
      <c r="AY252" s="17" t="s">
        <v>140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7" t="s">
        <v>79</v>
      </c>
      <c r="BK252" s="232">
        <f>ROUND(I252*H252,2)</f>
        <v>0</v>
      </c>
      <c r="BL252" s="17" t="s">
        <v>89</v>
      </c>
      <c r="BM252" s="231" t="s">
        <v>263</v>
      </c>
    </row>
    <row r="253" s="15" customFormat="1">
      <c r="A253" s="15"/>
      <c r="B253" s="256"/>
      <c r="C253" s="257"/>
      <c r="D253" s="235" t="s">
        <v>148</v>
      </c>
      <c r="E253" s="258" t="s">
        <v>1</v>
      </c>
      <c r="F253" s="259" t="s">
        <v>205</v>
      </c>
      <c r="G253" s="257"/>
      <c r="H253" s="258" t="s">
        <v>1</v>
      </c>
      <c r="I253" s="260"/>
      <c r="J253" s="257"/>
      <c r="K253" s="257"/>
      <c r="L253" s="261"/>
      <c r="M253" s="262"/>
      <c r="N253" s="263"/>
      <c r="O253" s="263"/>
      <c r="P253" s="263"/>
      <c r="Q253" s="263"/>
      <c r="R253" s="263"/>
      <c r="S253" s="263"/>
      <c r="T253" s="264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5" t="s">
        <v>148</v>
      </c>
      <c r="AU253" s="265" t="s">
        <v>83</v>
      </c>
      <c r="AV253" s="15" t="s">
        <v>79</v>
      </c>
      <c r="AW253" s="15" t="s">
        <v>31</v>
      </c>
      <c r="AX253" s="15" t="s">
        <v>74</v>
      </c>
      <c r="AY253" s="265" t="s">
        <v>140</v>
      </c>
    </row>
    <row r="254" s="15" customFormat="1">
      <c r="A254" s="15"/>
      <c r="B254" s="256"/>
      <c r="C254" s="257"/>
      <c r="D254" s="235" t="s">
        <v>148</v>
      </c>
      <c r="E254" s="258" t="s">
        <v>1</v>
      </c>
      <c r="F254" s="259" t="s">
        <v>206</v>
      </c>
      <c r="G254" s="257"/>
      <c r="H254" s="258" t="s">
        <v>1</v>
      </c>
      <c r="I254" s="260"/>
      <c r="J254" s="257"/>
      <c r="K254" s="257"/>
      <c r="L254" s="261"/>
      <c r="M254" s="262"/>
      <c r="N254" s="263"/>
      <c r="O254" s="263"/>
      <c r="P254" s="263"/>
      <c r="Q254" s="263"/>
      <c r="R254" s="263"/>
      <c r="S254" s="263"/>
      <c r="T254" s="264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5" t="s">
        <v>148</v>
      </c>
      <c r="AU254" s="265" t="s">
        <v>83</v>
      </c>
      <c r="AV254" s="15" t="s">
        <v>79</v>
      </c>
      <c r="AW254" s="15" t="s">
        <v>31</v>
      </c>
      <c r="AX254" s="15" t="s">
        <v>74</v>
      </c>
      <c r="AY254" s="265" t="s">
        <v>140</v>
      </c>
    </row>
    <row r="255" s="13" customFormat="1">
      <c r="A255" s="13"/>
      <c r="B255" s="233"/>
      <c r="C255" s="234"/>
      <c r="D255" s="235" t="s">
        <v>148</v>
      </c>
      <c r="E255" s="236" t="s">
        <v>1</v>
      </c>
      <c r="F255" s="237" t="s">
        <v>228</v>
      </c>
      <c r="G255" s="234"/>
      <c r="H255" s="238">
        <v>17.899999999999999</v>
      </c>
      <c r="I255" s="239"/>
      <c r="J255" s="234"/>
      <c r="K255" s="234"/>
      <c r="L255" s="240"/>
      <c r="M255" s="241"/>
      <c r="N255" s="242"/>
      <c r="O255" s="242"/>
      <c r="P255" s="242"/>
      <c r="Q255" s="242"/>
      <c r="R255" s="242"/>
      <c r="S255" s="242"/>
      <c r="T255" s="24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4" t="s">
        <v>148</v>
      </c>
      <c r="AU255" s="244" t="s">
        <v>83</v>
      </c>
      <c r="AV255" s="13" t="s">
        <v>83</v>
      </c>
      <c r="AW255" s="13" t="s">
        <v>31</v>
      </c>
      <c r="AX255" s="13" t="s">
        <v>74</v>
      </c>
      <c r="AY255" s="244" t="s">
        <v>140</v>
      </c>
    </row>
    <row r="256" s="13" customFormat="1">
      <c r="A256" s="13"/>
      <c r="B256" s="233"/>
      <c r="C256" s="234"/>
      <c r="D256" s="235" t="s">
        <v>148</v>
      </c>
      <c r="E256" s="236" t="s">
        <v>1</v>
      </c>
      <c r="F256" s="237" t="s">
        <v>229</v>
      </c>
      <c r="G256" s="234"/>
      <c r="H256" s="238">
        <v>41.100000000000001</v>
      </c>
      <c r="I256" s="239"/>
      <c r="J256" s="234"/>
      <c r="K256" s="234"/>
      <c r="L256" s="240"/>
      <c r="M256" s="241"/>
      <c r="N256" s="242"/>
      <c r="O256" s="242"/>
      <c r="P256" s="242"/>
      <c r="Q256" s="242"/>
      <c r="R256" s="242"/>
      <c r="S256" s="242"/>
      <c r="T256" s="24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4" t="s">
        <v>148</v>
      </c>
      <c r="AU256" s="244" t="s">
        <v>83</v>
      </c>
      <c r="AV256" s="13" t="s">
        <v>83</v>
      </c>
      <c r="AW256" s="13" t="s">
        <v>31</v>
      </c>
      <c r="AX256" s="13" t="s">
        <v>74</v>
      </c>
      <c r="AY256" s="244" t="s">
        <v>140</v>
      </c>
    </row>
    <row r="257" s="15" customFormat="1">
      <c r="A257" s="15"/>
      <c r="B257" s="256"/>
      <c r="C257" s="257"/>
      <c r="D257" s="235" t="s">
        <v>148</v>
      </c>
      <c r="E257" s="258" t="s">
        <v>1</v>
      </c>
      <c r="F257" s="259" t="s">
        <v>209</v>
      </c>
      <c r="G257" s="257"/>
      <c r="H257" s="258" t="s">
        <v>1</v>
      </c>
      <c r="I257" s="260"/>
      <c r="J257" s="257"/>
      <c r="K257" s="257"/>
      <c r="L257" s="261"/>
      <c r="M257" s="262"/>
      <c r="N257" s="263"/>
      <c r="O257" s="263"/>
      <c r="P257" s="263"/>
      <c r="Q257" s="263"/>
      <c r="R257" s="263"/>
      <c r="S257" s="263"/>
      <c r="T257" s="264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5" t="s">
        <v>148</v>
      </c>
      <c r="AU257" s="265" t="s">
        <v>83</v>
      </c>
      <c r="AV257" s="15" t="s">
        <v>79</v>
      </c>
      <c r="AW257" s="15" t="s">
        <v>31</v>
      </c>
      <c r="AX257" s="15" t="s">
        <v>74</v>
      </c>
      <c r="AY257" s="265" t="s">
        <v>140</v>
      </c>
    </row>
    <row r="258" s="13" customFormat="1">
      <c r="A258" s="13"/>
      <c r="B258" s="233"/>
      <c r="C258" s="234"/>
      <c r="D258" s="235" t="s">
        <v>148</v>
      </c>
      <c r="E258" s="236" t="s">
        <v>1</v>
      </c>
      <c r="F258" s="237" t="s">
        <v>230</v>
      </c>
      <c r="G258" s="234"/>
      <c r="H258" s="238">
        <v>136.80000000000001</v>
      </c>
      <c r="I258" s="239"/>
      <c r="J258" s="234"/>
      <c r="K258" s="234"/>
      <c r="L258" s="240"/>
      <c r="M258" s="241"/>
      <c r="N258" s="242"/>
      <c r="O258" s="242"/>
      <c r="P258" s="242"/>
      <c r="Q258" s="242"/>
      <c r="R258" s="242"/>
      <c r="S258" s="242"/>
      <c r="T258" s="24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4" t="s">
        <v>148</v>
      </c>
      <c r="AU258" s="244" t="s">
        <v>83</v>
      </c>
      <c r="AV258" s="13" t="s">
        <v>83</v>
      </c>
      <c r="AW258" s="13" t="s">
        <v>31</v>
      </c>
      <c r="AX258" s="13" t="s">
        <v>74</v>
      </c>
      <c r="AY258" s="244" t="s">
        <v>140</v>
      </c>
    </row>
    <row r="259" s="15" customFormat="1">
      <c r="A259" s="15"/>
      <c r="B259" s="256"/>
      <c r="C259" s="257"/>
      <c r="D259" s="235" t="s">
        <v>148</v>
      </c>
      <c r="E259" s="258" t="s">
        <v>1</v>
      </c>
      <c r="F259" s="259" t="s">
        <v>217</v>
      </c>
      <c r="G259" s="257"/>
      <c r="H259" s="258" t="s">
        <v>1</v>
      </c>
      <c r="I259" s="260"/>
      <c r="J259" s="257"/>
      <c r="K259" s="257"/>
      <c r="L259" s="261"/>
      <c r="M259" s="262"/>
      <c r="N259" s="263"/>
      <c r="O259" s="263"/>
      <c r="P259" s="263"/>
      <c r="Q259" s="263"/>
      <c r="R259" s="263"/>
      <c r="S259" s="263"/>
      <c r="T259" s="264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5" t="s">
        <v>148</v>
      </c>
      <c r="AU259" s="265" t="s">
        <v>83</v>
      </c>
      <c r="AV259" s="15" t="s">
        <v>79</v>
      </c>
      <c r="AW259" s="15" t="s">
        <v>31</v>
      </c>
      <c r="AX259" s="15" t="s">
        <v>74</v>
      </c>
      <c r="AY259" s="265" t="s">
        <v>140</v>
      </c>
    </row>
    <row r="260" s="15" customFormat="1">
      <c r="A260" s="15"/>
      <c r="B260" s="256"/>
      <c r="C260" s="257"/>
      <c r="D260" s="235" t="s">
        <v>148</v>
      </c>
      <c r="E260" s="258" t="s">
        <v>1</v>
      </c>
      <c r="F260" s="259" t="s">
        <v>206</v>
      </c>
      <c r="G260" s="257"/>
      <c r="H260" s="258" t="s">
        <v>1</v>
      </c>
      <c r="I260" s="260"/>
      <c r="J260" s="257"/>
      <c r="K260" s="257"/>
      <c r="L260" s="261"/>
      <c r="M260" s="262"/>
      <c r="N260" s="263"/>
      <c r="O260" s="263"/>
      <c r="P260" s="263"/>
      <c r="Q260" s="263"/>
      <c r="R260" s="263"/>
      <c r="S260" s="263"/>
      <c r="T260" s="264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5" t="s">
        <v>148</v>
      </c>
      <c r="AU260" s="265" t="s">
        <v>83</v>
      </c>
      <c r="AV260" s="15" t="s">
        <v>79</v>
      </c>
      <c r="AW260" s="15" t="s">
        <v>31</v>
      </c>
      <c r="AX260" s="15" t="s">
        <v>74</v>
      </c>
      <c r="AY260" s="265" t="s">
        <v>140</v>
      </c>
    </row>
    <row r="261" s="13" customFormat="1">
      <c r="A261" s="13"/>
      <c r="B261" s="233"/>
      <c r="C261" s="234"/>
      <c r="D261" s="235" t="s">
        <v>148</v>
      </c>
      <c r="E261" s="236" t="s">
        <v>1</v>
      </c>
      <c r="F261" s="237" t="s">
        <v>234</v>
      </c>
      <c r="G261" s="234"/>
      <c r="H261" s="238">
        <v>276.5</v>
      </c>
      <c r="I261" s="239"/>
      <c r="J261" s="234"/>
      <c r="K261" s="234"/>
      <c r="L261" s="240"/>
      <c r="M261" s="241"/>
      <c r="N261" s="242"/>
      <c r="O261" s="242"/>
      <c r="P261" s="242"/>
      <c r="Q261" s="242"/>
      <c r="R261" s="242"/>
      <c r="S261" s="242"/>
      <c r="T261" s="24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4" t="s">
        <v>148</v>
      </c>
      <c r="AU261" s="244" t="s">
        <v>83</v>
      </c>
      <c r="AV261" s="13" t="s">
        <v>83</v>
      </c>
      <c r="AW261" s="13" t="s">
        <v>31</v>
      </c>
      <c r="AX261" s="13" t="s">
        <v>74</v>
      </c>
      <c r="AY261" s="244" t="s">
        <v>140</v>
      </c>
    </row>
    <row r="262" s="15" customFormat="1">
      <c r="A262" s="15"/>
      <c r="B262" s="256"/>
      <c r="C262" s="257"/>
      <c r="D262" s="235" t="s">
        <v>148</v>
      </c>
      <c r="E262" s="258" t="s">
        <v>1</v>
      </c>
      <c r="F262" s="259" t="s">
        <v>220</v>
      </c>
      <c r="G262" s="257"/>
      <c r="H262" s="258" t="s">
        <v>1</v>
      </c>
      <c r="I262" s="260"/>
      <c r="J262" s="257"/>
      <c r="K262" s="257"/>
      <c r="L262" s="261"/>
      <c r="M262" s="262"/>
      <c r="N262" s="263"/>
      <c r="O262" s="263"/>
      <c r="P262" s="263"/>
      <c r="Q262" s="263"/>
      <c r="R262" s="263"/>
      <c r="S262" s="263"/>
      <c r="T262" s="264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5" t="s">
        <v>148</v>
      </c>
      <c r="AU262" s="265" t="s">
        <v>83</v>
      </c>
      <c r="AV262" s="15" t="s">
        <v>79</v>
      </c>
      <c r="AW262" s="15" t="s">
        <v>31</v>
      </c>
      <c r="AX262" s="15" t="s">
        <v>74</v>
      </c>
      <c r="AY262" s="265" t="s">
        <v>140</v>
      </c>
    </row>
    <row r="263" s="15" customFormat="1">
      <c r="A263" s="15"/>
      <c r="B263" s="256"/>
      <c r="C263" s="257"/>
      <c r="D263" s="235" t="s">
        <v>148</v>
      </c>
      <c r="E263" s="258" t="s">
        <v>1</v>
      </c>
      <c r="F263" s="259" t="s">
        <v>206</v>
      </c>
      <c r="G263" s="257"/>
      <c r="H263" s="258" t="s">
        <v>1</v>
      </c>
      <c r="I263" s="260"/>
      <c r="J263" s="257"/>
      <c r="K263" s="257"/>
      <c r="L263" s="261"/>
      <c r="M263" s="262"/>
      <c r="N263" s="263"/>
      <c r="O263" s="263"/>
      <c r="P263" s="263"/>
      <c r="Q263" s="263"/>
      <c r="R263" s="263"/>
      <c r="S263" s="263"/>
      <c r="T263" s="264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5" t="s">
        <v>148</v>
      </c>
      <c r="AU263" s="265" t="s">
        <v>83</v>
      </c>
      <c r="AV263" s="15" t="s">
        <v>79</v>
      </c>
      <c r="AW263" s="15" t="s">
        <v>31</v>
      </c>
      <c r="AX263" s="15" t="s">
        <v>74</v>
      </c>
      <c r="AY263" s="265" t="s">
        <v>140</v>
      </c>
    </row>
    <row r="264" s="13" customFormat="1">
      <c r="A264" s="13"/>
      <c r="B264" s="233"/>
      <c r="C264" s="234"/>
      <c r="D264" s="235" t="s">
        <v>148</v>
      </c>
      <c r="E264" s="236" t="s">
        <v>1</v>
      </c>
      <c r="F264" s="237" t="s">
        <v>236</v>
      </c>
      <c r="G264" s="234"/>
      <c r="H264" s="238">
        <v>130.94999999999999</v>
      </c>
      <c r="I264" s="239"/>
      <c r="J264" s="234"/>
      <c r="K264" s="234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148</v>
      </c>
      <c r="AU264" s="244" t="s">
        <v>83</v>
      </c>
      <c r="AV264" s="13" t="s">
        <v>83</v>
      </c>
      <c r="AW264" s="13" t="s">
        <v>31</v>
      </c>
      <c r="AX264" s="13" t="s">
        <v>74</v>
      </c>
      <c r="AY264" s="244" t="s">
        <v>140</v>
      </c>
    </row>
    <row r="265" s="14" customFormat="1">
      <c r="A265" s="14"/>
      <c r="B265" s="245"/>
      <c r="C265" s="246"/>
      <c r="D265" s="235" t="s">
        <v>148</v>
      </c>
      <c r="E265" s="247" t="s">
        <v>1</v>
      </c>
      <c r="F265" s="248" t="s">
        <v>151</v>
      </c>
      <c r="G265" s="246"/>
      <c r="H265" s="249">
        <v>603.25</v>
      </c>
      <c r="I265" s="250"/>
      <c r="J265" s="246"/>
      <c r="K265" s="246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148</v>
      </c>
      <c r="AU265" s="255" t="s">
        <v>83</v>
      </c>
      <c r="AV265" s="14" t="s">
        <v>89</v>
      </c>
      <c r="AW265" s="14" t="s">
        <v>31</v>
      </c>
      <c r="AX265" s="14" t="s">
        <v>79</v>
      </c>
      <c r="AY265" s="255" t="s">
        <v>140</v>
      </c>
    </row>
    <row r="266" s="2" customFormat="1" ht="16.5" customHeight="1">
      <c r="A266" s="38"/>
      <c r="B266" s="39"/>
      <c r="C266" s="266" t="s">
        <v>264</v>
      </c>
      <c r="D266" s="266" t="s">
        <v>245</v>
      </c>
      <c r="E266" s="267" t="s">
        <v>265</v>
      </c>
      <c r="F266" s="268" t="s">
        <v>266</v>
      </c>
      <c r="G266" s="269" t="s">
        <v>146</v>
      </c>
      <c r="H266" s="270">
        <v>633.41300000000001</v>
      </c>
      <c r="I266" s="271"/>
      <c r="J266" s="272">
        <f>ROUND(I266*H266,2)</f>
        <v>0</v>
      </c>
      <c r="K266" s="273"/>
      <c r="L266" s="274"/>
      <c r="M266" s="275" t="s">
        <v>1</v>
      </c>
      <c r="N266" s="276" t="s">
        <v>39</v>
      </c>
      <c r="O266" s="91"/>
      <c r="P266" s="229">
        <f>O266*H266</f>
        <v>0</v>
      </c>
      <c r="Q266" s="229">
        <v>0.0022399999999999998</v>
      </c>
      <c r="R266" s="229">
        <f>Q266*H266</f>
        <v>1.4188451199999999</v>
      </c>
      <c r="S266" s="229">
        <v>0</v>
      </c>
      <c r="T266" s="230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1" t="s">
        <v>248</v>
      </c>
      <c r="AT266" s="231" t="s">
        <v>245</v>
      </c>
      <c r="AU266" s="231" t="s">
        <v>83</v>
      </c>
      <c r="AY266" s="17" t="s">
        <v>140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7" t="s">
        <v>79</v>
      </c>
      <c r="BK266" s="232">
        <f>ROUND(I266*H266,2)</f>
        <v>0</v>
      </c>
      <c r="BL266" s="17" t="s">
        <v>89</v>
      </c>
      <c r="BM266" s="231" t="s">
        <v>267</v>
      </c>
    </row>
    <row r="267" s="15" customFormat="1">
      <c r="A267" s="15"/>
      <c r="B267" s="256"/>
      <c r="C267" s="257"/>
      <c r="D267" s="235" t="s">
        <v>148</v>
      </c>
      <c r="E267" s="258" t="s">
        <v>1</v>
      </c>
      <c r="F267" s="259" t="s">
        <v>205</v>
      </c>
      <c r="G267" s="257"/>
      <c r="H267" s="258" t="s">
        <v>1</v>
      </c>
      <c r="I267" s="260"/>
      <c r="J267" s="257"/>
      <c r="K267" s="257"/>
      <c r="L267" s="261"/>
      <c r="M267" s="262"/>
      <c r="N267" s="263"/>
      <c r="O267" s="263"/>
      <c r="P267" s="263"/>
      <c r="Q267" s="263"/>
      <c r="R267" s="263"/>
      <c r="S267" s="263"/>
      <c r="T267" s="264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5" t="s">
        <v>148</v>
      </c>
      <c r="AU267" s="265" t="s">
        <v>83</v>
      </c>
      <c r="AV267" s="15" t="s">
        <v>79</v>
      </c>
      <c r="AW267" s="15" t="s">
        <v>31</v>
      </c>
      <c r="AX267" s="15" t="s">
        <v>74</v>
      </c>
      <c r="AY267" s="265" t="s">
        <v>140</v>
      </c>
    </row>
    <row r="268" s="15" customFormat="1">
      <c r="A268" s="15"/>
      <c r="B268" s="256"/>
      <c r="C268" s="257"/>
      <c r="D268" s="235" t="s">
        <v>148</v>
      </c>
      <c r="E268" s="258" t="s">
        <v>1</v>
      </c>
      <c r="F268" s="259" t="s">
        <v>206</v>
      </c>
      <c r="G268" s="257"/>
      <c r="H268" s="258" t="s">
        <v>1</v>
      </c>
      <c r="I268" s="260"/>
      <c r="J268" s="257"/>
      <c r="K268" s="257"/>
      <c r="L268" s="261"/>
      <c r="M268" s="262"/>
      <c r="N268" s="263"/>
      <c r="O268" s="263"/>
      <c r="P268" s="263"/>
      <c r="Q268" s="263"/>
      <c r="R268" s="263"/>
      <c r="S268" s="263"/>
      <c r="T268" s="264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5" t="s">
        <v>148</v>
      </c>
      <c r="AU268" s="265" t="s">
        <v>83</v>
      </c>
      <c r="AV268" s="15" t="s">
        <v>79</v>
      </c>
      <c r="AW268" s="15" t="s">
        <v>31</v>
      </c>
      <c r="AX268" s="15" t="s">
        <v>74</v>
      </c>
      <c r="AY268" s="265" t="s">
        <v>140</v>
      </c>
    </row>
    <row r="269" s="13" customFormat="1">
      <c r="A269" s="13"/>
      <c r="B269" s="233"/>
      <c r="C269" s="234"/>
      <c r="D269" s="235" t="s">
        <v>148</v>
      </c>
      <c r="E269" s="236" t="s">
        <v>1</v>
      </c>
      <c r="F269" s="237" t="s">
        <v>228</v>
      </c>
      <c r="G269" s="234"/>
      <c r="H269" s="238">
        <v>17.899999999999999</v>
      </c>
      <c r="I269" s="239"/>
      <c r="J269" s="234"/>
      <c r="K269" s="234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148</v>
      </c>
      <c r="AU269" s="244" t="s">
        <v>83</v>
      </c>
      <c r="AV269" s="13" t="s">
        <v>83</v>
      </c>
      <c r="AW269" s="13" t="s">
        <v>31</v>
      </c>
      <c r="AX269" s="13" t="s">
        <v>74</v>
      </c>
      <c r="AY269" s="244" t="s">
        <v>140</v>
      </c>
    </row>
    <row r="270" s="13" customFormat="1">
      <c r="A270" s="13"/>
      <c r="B270" s="233"/>
      <c r="C270" s="234"/>
      <c r="D270" s="235" t="s">
        <v>148</v>
      </c>
      <c r="E270" s="236" t="s">
        <v>1</v>
      </c>
      <c r="F270" s="237" t="s">
        <v>229</v>
      </c>
      <c r="G270" s="234"/>
      <c r="H270" s="238">
        <v>41.100000000000001</v>
      </c>
      <c r="I270" s="239"/>
      <c r="J270" s="234"/>
      <c r="K270" s="234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148</v>
      </c>
      <c r="AU270" s="244" t="s">
        <v>83</v>
      </c>
      <c r="AV270" s="13" t="s">
        <v>83</v>
      </c>
      <c r="AW270" s="13" t="s">
        <v>31</v>
      </c>
      <c r="AX270" s="13" t="s">
        <v>74</v>
      </c>
      <c r="AY270" s="244" t="s">
        <v>140</v>
      </c>
    </row>
    <row r="271" s="15" customFormat="1">
      <c r="A271" s="15"/>
      <c r="B271" s="256"/>
      <c r="C271" s="257"/>
      <c r="D271" s="235" t="s">
        <v>148</v>
      </c>
      <c r="E271" s="258" t="s">
        <v>1</v>
      </c>
      <c r="F271" s="259" t="s">
        <v>209</v>
      </c>
      <c r="G271" s="257"/>
      <c r="H271" s="258" t="s">
        <v>1</v>
      </c>
      <c r="I271" s="260"/>
      <c r="J271" s="257"/>
      <c r="K271" s="257"/>
      <c r="L271" s="261"/>
      <c r="M271" s="262"/>
      <c r="N271" s="263"/>
      <c r="O271" s="263"/>
      <c r="P271" s="263"/>
      <c r="Q271" s="263"/>
      <c r="R271" s="263"/>
      <c r="S271" s="263"/>
      <c r="T271" s="26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5" t="s">
        <v>148</v>
      </c>
      <c r="AU271" s="265" t="s">
        <v>83</v>
      </c>
      <c r="AV271" s="15" t="s">
        <v>79</v>
      </c>
      <c r="AW271" s="15" t="s">
        <v>31</v>
      </c>
      <c r="AX271" s="15" t="s">
        <v>74</v>
      </c>
      <c r="AY271" s="265" t="s">
        <v>140</v>
      </c>
    </row>
    <row r="272" s="13" customFormat="1">
      <c r="A272" s="13"/>
      <c r="B272" s="233"/>
      <c r="C272" s="234"/>
      <c r="D272" s="235" t="s">
        <v>148</v>
      </c>
      <c r="E272" s="236" t="s">
        <v>1</v>
      </c>
      <c r="F272" s="237" t="s">
        <v>230</v>
      </c>
      <c r="G272" s="234"/>
      <c r="H272" s="238">
        <v>136.80000000000001</v>
      </c>
      <c r="I272" s="239"/>
      <c r="J272" s="234"/>
      <c r="K272" s="234"/>
      <c r="L272" s="240"/>
      <c r="M272" s="241"/>
      <c r="N272" s="242"/>
      <c r="O272" s="242"/>
      <c r="P272" s="242"/>
      <c r="Q272" s="242"/>
      <c r="R272" s="242"/>
      <c r="S272" s="242"/>
      <c r="T272" s="24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4" t="s">
        <v>148</v>
      </c>
      <c r="AU272" s="244" t="s">
        <v>83</v>
      </c>
      <c r="AV272" s="13" t="s">
        <v>83</v>
      </c>
      <c r="AW272" s="13" t="s">
        <v>31</v>
      </c>
      <c r="AX272" s="13" t="s">
        <v>74</v>
      </c>
      <c r="AY272" s="244" t="s">
        <v>140</v>
      </c>
    </row>
    <row r="273" s="15" customFormat="1">
      <c r="A273" s="15"/>
      <c r="B273" s="256"/>
      <c r="C273" s="257"/>
      <c r="D273" s="235" t="s">
        <v>148</v>
      </c>
      <c r="E273" s="258" t="s">
        <v>1</v>
      </c>
      <c r="F273" s="259" t="s">
        <v>217</v>
      </c>
      <c r="G273" s="257"/>
      <c r="H273" s="258" t="s">
        <v>1</v>
      </c>
      <c r="I273" s="260"/>
      <c r="J273" s="257"/>
      <c r="K273" s="257"/>
      <c r="L273" s="261"/>
      <c r="M273" s="262"/>
      <c r="N273" s="263"/>
      <c r="O273" s="263"/>
      <c r="P273" s="263"/>
      <c r="Q273" s="263"/>
      <c r="R273" s="263"/>
      <c r="S273" s="263"/>
      <c r="T273" s="264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5" t="s">
        <v>148</v>
      </c>
      <c r="AU273" s="265" t="s">
        <v>83</v>
      </c>
      <c r="AV273" s="15" t="s">
        <v>79</v>
      </c>
      <c r="AW273" s="15" t="s">
        <v>31</v>
      </c>
      <c r="AX273" s="15" t="s">
        <v>74</v>
      </c>
      <c r="AY273" s="265" t="s">
        <v>140</v>
      </c>
    </row>
    <row r="274" s="15" customFormat="1">
      <c r="A274" s="15"/>
      <c r="B274" s="256"/>
      <c r="C274" s="257"/>
      <c r="D274" s="235" t="s">
        <v>148</v>
      </c>
      <c r="E274" s="258" t="s">
        <v>1</v>
      </c>
      <c r="F274" s="259" t="s">
        <v>206</v>
      </c>
      <c r="G274" s="257"/>
      <c r="H274" s="258" t="s">
        <v>1</v>
      </c>
      <c r="I274" s="260"/>
      <c r="J274" s="257"/>
      <c r="K274" s="257"/>
      <c r="L274" s="261"/>
      <c r="M274" s="262"/>
      <c r="N274" s="263"/>
      <c r="O274" s="263"/>
      <c r="P274" s="263"/>
      <c r="Q274" s="263"/>
      <c r="R274" s="263"/>
      <c r="S274" s="263"/>
      <c r="T274" s="264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5" t="s">
        <v>148</v>
      </c>
      <c r="AU274" s="265" t="s">
        <v>83</v>
      </c>
      <c r="AV274" s="15" t="s">
        <v>79</v>
      </c>
      <c r="AW274" s="15" t="s">
        <v>31</v>
      </c>
      <c r="AX274" s="15" t="s">
        <v>74</v>
      </c>
      <c r="AY274" s="265" t="s">
        <v>140</v>
      </c>
    </row>
    <row r="275" s="13" customFormat="1">
      <c r="A275" s="13"/>
      <c r="B275" s="233"/>
      <c r="C275" s="234"/>
      <c r="D275" s="235" t="s">
        <v>148</v>
      </c>
      <c r="E275" s="236" t="s">
        <v>1</v>
      </c>
      <c r="F275" s="237" t="s">
        <v>234</v>
      </c>
      <c r="G275" s="234"/>
      <c r="H275" s="238">
        <v>276.5</v>
      </c>
      <c r="I275" s="239"/>
      <c r="J275" s="234"/>
      <c r="K275" s="234"/>
      <c r="L275" s="240"/>
      <c r="M275" s="241"/>
      <c r="N275" s="242"/>
      <c r="O275" s="242"/>
      <c r="P275" s="242"/>
      <c r="Q275" s="242"/>
      <c r="R275" s="242"/>
      <c r="S275" s="242"/>
      <c r="T275" s="24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4" t="s">
        <v>148</v>
      </c>
      <c r="AU275" s="244" t="s">
        <v>83</v>
      </c>
      <c r="AV275" s="13" t="s">
        <v>83</v>
      </c>
      <c r="AW275" s="13" t="s">
        <v>31</v>
      </c>
      <c r="AX275" s="13" t="s">
        <v>74</v>
      </c>
      <c r="AY275" s="244" t="s">
        <v>140</v>
      </c>
    </row>
    <row r="276" s="15" customFormat="1">
      <c r="A276" s="15"/>
      <c r="B276" s="256"/>
      <c r="C276" s="257"/>
      <c r="D276" s="235" t="s">
        <v>148</v>
      </c>
      <c r="E276" s="258" t="s">
        <v>1</v>
      </c>
      <c r="F276" s="259" t="s">
        <v>220</v>
      </c>
      <c r="G276" s="257"/>
      <c r="H276" s="258" t="s">
        <v>1</v>
      </c>
      <c r="I276" s="260"/>
      <c r="J276" s="257"/>
      <c r="K276" s="257"/>
      <c r="L276" s="261"/>
      <c r="M276" s="262"/>
      <c r="N276" s="263"/>
      <c r="O276" s="263"/>
      <c r="P276" s="263"/>
      <c r="Q276" s="263"/>
      <c r="R276" s="263"/>
      <c r="S276" s="263"/>
      <c r="T276" s="264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5" t="s">
        <v>148</v>
      </c>
      <c r="AU276" s="265" t="s">
        <v>83</v>
      </c>
      <c r="AV276" s="15" t="s">
        <v>79</v>
      </c>
      <c r="AW276" s="15" t="s">
        <v>31</v>
      </c>
      <c r="AX276" s="15" t="s">
        <v>74</v>
      </c>
      <c r="AY276" s="265" t="s">
        <v>140</v>
      </c>
    </row>
    <row r="277" s="15" customFormat="1">
      <c r="A277" s="15"/>
      <c r="B277" s="256"/>
      <c r="C277" s="257"/>
      <c r="D277" s="235" t="s">
        <v>148</v>
      </c>
      <c r="E277" s="258" t="s">
        <v>1</v>
      </c>
      <c r="F277" s="259" t="s">
        <v>206</v>
      </c>
      <c r="G277" s="257"/>
      <c r="H277" s="258" t="s">
        <v>1</v>
      </c>
      <c r="I277" s="260"/>
      <c r="J277" s="257"/>
      <c r="K277" s="257"/>
      <c r="L277" s="261"/>
      <c r="M277" s="262"/>
      <c r="N277" s="263"/>
      <c r="O277" s="263"/>
      <c r="P277" s="263"/>
      <c r="Q277" s="263"/>
      <c r="R277" s="263"/>
      <c r="S277" s="263"/>
      <c r="T277" s="264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5" t="s">
        <v>148</v>
      </c>
      <c r="AU277" s="265" t="s">
        <v>83</v>
      </c>
      <c r="AV277" s="15" t="s">
        <v>79</v>
      </c>
      <c r="AW277" s="15" t="s">
        <v>31</v>
      </c>
      <c r="AX277" s="15" t="s">
        <v>74</v>
      </c>
      <c r="AY277" s="265" t="s">
        <v>140</v>
      </c>
    </row>
    <row r="278" s="13" customFormat="1">
      <c r="A278" s="13"/>
      <c r="B278" s="233"/>
      <c r="C278" s="234"/>
      <c r="D278" s="235" t="s">
        <v>148</v>
      </c>
      <c r="E278" s="236" t="s">
        <v>1</v>
      </c>
      <c r="F278" s="237" t="s">
        <v>236</v>
      </c>
      <c r="G278" s="234"/>
      <c r="H278" s="238">
        <v>130.94999999999999</v>
      </c>
      <c r="I278" s="239"/>
      <c r="J278" s="234"/>
      <c r="K278" s="234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148</v>
      </c>
      <c r="AU278" s="244" t="s">
        <v>83</v>
      </c>
      <c r="AV278" s="13" t="s">
        <v>83</v>
      </c>
      <c r="AW278" s="13" t="s">
        <v>31</v>
      </c>
      <c r="AX278" s="13" t="s">
        <v>74</v>
      </c>
      <c r="AY278" s="244" t="s">
        <v>140</v>
      </c>
    </row>
    <row r="279" s="14" customFormat="1">
      <c r="A279" s="14"/>
      <c r="B279" s="245"/>
      <c r="C279" s="246"/>
      <c r="D279" s="235" t="s">
        <v>148</v>
      </c>
      <c r="E279" s="247" t="s">
        <v>1</v>
      </c>
      <c r="F279" s="248" t="s">
        <v>151</v>
      </c>
      <c r="G279" s="246"/>
      <c r="H279" s="249">
        <v>603.25</v>
      </c>
      <c r="I279" s="250"/>
      <c r="J279" s="246"/>
      <c r="K279" s="246"/>
      <c r="L279" s="251"/>
      <c r="M279" s="252"/>
      <c r="N279" s="253"/>
      <c r="O279" s="253"/>
      <c r="P279" s="253"/>
      <c r="Q279" s="253"/>
      <c r="R279" s="253"/>
      <c r="S279" s="253"/>
      <c r="T279" s="25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5" t="s">
        <v>148</v>
      </c>
      <c r="AU279" s="255" t="s">
        <v>83</v>
      </c>
      <c r="AV279" s="14" t="s">
        <v>89</v>
      </c>
      <c r="AW279" s="14" t="s">
        <v>31</v>
      </c>
      <c r="AX279" s="14" t="s">
        <v>79</v>
      </c>
      <c r="AY279" s="255" t="s">
        <v>140</v>
      </c>
    </row>
    <row r="280" s="13" customFormat="1">
      <c r="A280" s="13"/>
      <c r="B280" s="233"/>
      <c r="C280" s="234"/>
      <c r="D280" s="235" t="s">
        <v>148</v>
      </c>
      <c r="E280" s="234"/>
      <c r="F280" s="237" t="s">
        <v>268</v>
      </c>
      <c r="G280" s="234"/>
      <c r="H280" s="238">
        <v>633.41300000000001</v>
      </c>
      <c r="I280" s="239"/>
      <c r="J280" s="234"/>
      <c r="K280" s="234"/>
      <c r="L280" s="240"/>
      <c r="M280" s="241"/>
      <c r="N280" s="242"/>
      <c r="O280" s="242"/>
      <c r="P280" s="242"/>
      <c r="Q280" s="242"/>
      <c r="R280" s="242"/>
      <c r="S280" s="242"/>
      <c r="T280" s="24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4" t="s">
        <v>148</v>
      </c>
      <c r="AU280" s="244" t="s">
        <v>83</v>
      </c>
      <c r="AV280" s="13" t="s">
        <v>83</v>
      </c>
      <c r="AW280" s="13" t="s">
        <v>4</v>
      </c>
      <c r="AX280" s="13" t="s">
        <v>79</v>
      </c>
      <c r="AY280" s="244" t="s">
        <v>140</v>
      </c>
    </row>
    <row r="281" s="2" customFormat="1" ht="37.8" customHeight="1">
      <c r="A281" s="38"/>
      <c r="B281" s="39"/>
      <c r="C281" s="219" t="s">
        <v>7</v>
      </c>
      <c r="D281" s="219" t="s">
        <v>143</v>
      </c>
      <c r="E281" s="220" t="s">
        <v>269</v>
      </c>
      <c r="F281" s="221" t="s">
        <v>270</v>
      </c>
      <c r="G281" s="222" t="s">
        <v>271</v>
      </c>
      <c r="H281" s="223">
        <v>384.99200000000002</v>
      </c>
      <c r="I281" s="224"/>
      <c r="J281" s="225">
        <f>ROUND(I281*H281,2)</f>
        <v>0</v>
      </c>
      <c r="K281" s="226"/>
      <c r="L281" s="44"/>
      <c r="M281" s="227" t="s">
        <v>1</v>
      </c>
      <c r="N281" s="228" t="s">
        <v>39</v>
      </c>
      <c r="O281" s="91"/>
      <c r="P281" s="229">
        <f>O281*H281</f>
        <v>0</v>
      </c>
      <c r="Q281" s="229">
        <v>0.0033899999999999998</v>
      </c>
      <c r="R281" s="229">
        <f>Q281*H281</f>
        <v>1.3051228799999999</v>
      </c>
      <c r="S281" s="229">
        <v>0</v>
      </c>
      <c r="T281" s="230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1" t="s">
        <v>89</v>
      </c>
      <c r="AT281" s="231" t="s">
        <v>143</v>
      </c>
      <c r="AU281" s="231" t="s">
        <v>83</v>
      </c>
      <c r="AY281" s="17" t="s">
        <v>140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7" t="s">
        <v>79</v>
      </c>
      <c r="BK281" s="232">
        <f>ROUND(I281*H281,2)</f>
        <v>0</v>
      </c>
      <c r="BL281" s="17" t="s">
        <v>89</v>
      </c>
      <c r="BM281" s="231" t="s">
        <v>272</v>
      </c>
    </row>
    <row r="282" s="15" customFormat="1">
      <c r="A282" s="15"/>
      <c r="B282" s="256"/>
      <c r="C282" s="257"/>
      <c r="D282" s="235" t="s">
        <v>148</v>
      </c>
      <c r="E282" s="258" t="s">
        <v>1</v>
      </c>
      <c r="F282" s="259" t="s">
        <v>273</v>
      </c>
      <c r="G282" s="257"/>
      <c r="H282" s="258" t="s">
        <v>1</v>
      </c>
      <c r="I282" s="260"/>
      <c r="J282" s="257"/>
      <c r="K282" s="257"/>
      <c r="L282" s="261"/>
      <c r="M282" s="262"/>
      <c r="N282" s="263"/>
      <c r="O282" s="263"/>
      <c r="P282" s="263"/>
      <c r="Q282" s="263"/>
      <c r="R282" s="263"/>
      <c r="S282" s="263"/>
      <c r="T282" s="264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5" t="s">
        <v>148</v>
      </c>
      <c r="AU282" s="265" t="s">
        <v>83</v>
      </c>
      <c r="AV282" s="15" t="s">
        <v>79</v>
      </c>
      <c r="AW282" s="15" t="s">
        <v>31</v>
      </c>
      <c r="AX282" s="15" t="s">
        <v>74</v>
      </c>
      <c r="AY282" s="265" t="s">
        <v>140</v>
      </c>
    </row>
    <row r="283" s="13" customFormat="1">
      <c r="A283" s="13"/>
      <c r="B283" s="233"/>
      <c r="C283" s="234"/>
      <c r="D283" s="235" t="s">
        <v>148</v>
      </c>
      <c r="E283" s="236" t="s">
        <v>1</v>
      </c>
      <c r="F283" s="237" t="s">
        <v>274</v>
      </c>
      <c r="G283" s="234"/>
      <c r="H283" s="238">
        <v>56.979999999999997</v>
      </c>
      <c r="I283" s="239"/>
      <c r="J283" s="234"/>
      <c r="K283" s="234"/>
      <c r="L283" s="240"/>
      <c r="M283" s="241"/>
      <c r="N283" s="242"/>
      <c r="O283" s="242"/>
      <c r="P283" s="242"/>
      <c r="Q283" s="242"/>
      <c r="R283" s="242"/>
      <c r="S283" s="242"/>
      <c r="T283" s="24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4" t="s">
        <v>148</v>
      </c>
      <c r="AU283" s="244" t="s">
        <v>83</v>
      </c>
      <c r="AV283" s="13" t="s">
        <v>83</v>
      </c>
      <c r="AW283" s="13" t="s">
        <v>31</v>
      </c>
      <c r="AX283" s="13" t="s">
        <v>74</v>
      </c>
      <c r="AY283" s="244" t="s">
        <v>140</v>
      </c>
    </row>
    <row r="284" s="13" customFormat="1">
      <c r="A284" s="13"/>
      <c r="B284" s="233"/>
      <c r="C284" s="234"/>
      <c r="D284" s="235" t="s">
        <v>148</v>
      </c>
      <c r="E284" s="236" t="s">
        <v>1</v>
      </c>
      <c r="F284" s="237" t="s">
        <v>275</v>
      </c>
      <c r="G284" s="234"/>
      <c r="H284" s="238">
        <v>98.989999999999995</v>
      </c>
      <c r="I284" s="239"/>
      <c r="J284" s="234"/>
      <c r="K284" s="234"/>
      <c r="L284" s="240"/>
      <c r="M284" s="241"/>
      <c r="N284" s="242"/>
      <c r="O284" s="242"/>
      <c r="P284" s="242"/>
      <c r="Q284" s="242"/>
      <c r="R284" s="242"/>
      <c r="S284" s="242"/>
      <c r="T284" s="24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4" t="s">
        <v>148</v>
      </c>
      <c r="AU284" s="244" t="s">
        <v>83</v>
      </c>
      <c r="AV284" s="13" t="s">
        <v>83</v>
      </c>
      <c r="AW284" s="13" t="s">
        <v>31</v>
      </c>
      <c r="AX284" s="13" t="s">
        <v>74</v>
      </c>
      <c r="AY284" s="244" t="s">
        <v>140</v>
      </c>
    </row>
    <row r="285" s="13" customFormat="1">
      <c r="A285" s="13"/>
      <c r="B285" s="233"/>
      <c r="C285" s="234"/>
      <c r="D285" s="235" t="s">
        <v>148</v>
      </c>
      <c r="E285" s="236" t="s">
        <v>1</v>
      </c>
      <c r="F285" s="237" t="s">
        <v>276</v>
      </c>
      <c r="G285" s="234"/>
      <c r="H285" s="238">
        <v>171.34200000000001</v>
      </c>
      <c r="I285" s="239"/>
      <c r="J285" s="234"/>
      <c r="K285" s="234"/>
      <c r="L285" s="240"/>
      <c r="M285" s="241"/>
      <c r="N285" s="242"/>
      <c r="O285" s="242"/>
      <c r="P285" s="242"/>
      <c r="Q285" s="242"/>
      <c r="R285" s="242"/>
      <c r="S285" s="242"/>
      <c r="T285" s="24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4" t="s">
        <v>148</v>
      </c>
      <c r="AU285" s="244" t="s">
        <v>83</v>
      </c>
      <c r="AV285" s="13" t="s">
        <v>83</v>
      </c>
      <c r="AW285" s="13" t="s">
        <v>31</v>
      </c>
      <c r="AX285" s="13" t="s">
        <v>74</v>
      </c>
      <c r="AY285" s="244" t="s">
        <v>140</v>
      </c>
    </row>
    <row r="286" s="13" customFormat="1">
      <c r="A286" s="13"/>
      <c r="B286" s="233"/>
      <c r="C286" s="234"/>
      <c r="D286" s="235" t="s">
        <v>148</v>
      </c>
      <c r="E286" s="236" t="s">
        <v>1</v>
      </c>
      <c r="F286" s="237" t="s">
        <v>277</v>
      </c>
      <c r="G286" s="234"/>
      <c r="H286" s="238">
        <v>12.27</v>
      </c>
      <c r="I286" s="239"/>
      <c r="J286" s="234"/>
      <c r="K286" s="234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148</v>
      </c>
      <c r="AU286" s="244" t="s">
        <v>83</v>
      </c>
      <c r="AV286" s="13" t="s">
        <v>83</v>
      </c>
      <c r="AW286" s="13" t="s">
        <v>31</v>
      </c>
      <c r="AX286" s="13" t="s">
        <v>74</v>
      </c>
      <c r="AY286" s="244" t="s">
        <v>140</v>
      </c>
    </row>
    <row r="287" s="13" customFormat="1">
      <c r="A287" s="13"/>
      <c r="B287" s="233"/>
      <c r="C287" s="234"/>
      <c r="D287" s="235" t="s">
        <v>148</v>
      </c>
      <c r="E287" s="236" t="s">
        <v>1</v>
      </c>
      <c r="F287" s="237" t="s">
        <v>278</v>
      </c>
      <c r="G287" s="234"/>
      <c r="H287" s="238">
        <v>13.68</v>
      </c>
      <c r="I287" s="239"/>
      <c r="J287" s="234"/>
      <c r="K287" s="234"/>
      <c r="L287" s="240"/>
      <c r="M287" s="241"/>
      <c r="N287" s="242"/>
      <c r="O287" s="242"/>
      <c r="P287" s="242"/>
      <c r="Q287" s="242"/>
      <c r="R287" s="242"/>
      <c r="S287" s="242"/>
      <c r="T287" s="24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4" t="s">
        <v>148</v>
      </c>
      <c r="AU287" s="244" t="s">
        <v>83</v>
      </c>
      <c r="AV287" s="13" t="s">
        <v>83</v>
      </c>
      <c r="AW287" s="13" t="s">
        <v>31</v>
      </c>
      <c r="AX287" s="13" t="s">
        <v>74</v>
      </c>
      <c r="AY287" s="244" t="s">
        <v>140</v>
      </c>
    </row>
    <row r="288" s="13" customFormat="1">
      <c r="A288" s="13"/>
      <c r="B288" s="233"/>
      <c r="C288" s="234"/>
      <c r="D288" s="235" t="s">
        <v>148</v>
      </c>
      <c r="E288" s="236" t="s">
        <v>1</v>
      </c>
      <c r="F288" s="237" t="s">
        <v>279</v>
      </c>
      <c r="G288" s="234"/>
      <c r="H288" s="238">
        <v>21.120000000000001</v>
      </c>
      <c r="I288" s="239"/>
      <c r="J288" s="234"/>
      <c r="K288" s="234"/>
      <c r="L288" s="240"/>
      <c r="M288" s="241"/>
      <c r="N288" s="242"/>
      <c r="O288" s="242"/>
      <c r="P288" s="242"/>
      <c r="Q288" s="242"/>
      <c r="R288" s="242"/>
      <c r="S288" s="242"/>
      <c r="T288" s="24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4" t="s">
        <v>148</v>
      </c>
      <c r="AU288" s="244" t="s">
        <v>83</v>
      </c>
      <c r="AV288" s="13" t="s">
        <v>83</v>
      </c>
      <c r="AW288" s="13" t="s">
        <v>31</v>
      </c>
      <c r="AX288" s="13" t="s">
        <v>74</v>
      </c>
      <c r="AY288" s="244" t="s">
        <v>140</v>
      </c>
    </row>
    <row r="289" s="15" customFormat="1">
      <c r="A289" s="15"/>
      <c r="B289" s="256"/>
      <c r="C289" s="257"/>
      <c r="D289" s="235" t="s">
        <v>148</v>
      </c>
      <c r="E289" s="258" t="s">
        <v>1</v>
      </c>
      <c r="F289" s="259" t="s">
        <v>280</v>
      </c>
      <c r="G289" s="257"/>
      <c r="H289" s="258" t="s">
        <v>1</v>
      </c>
      <c r="I289" s="260"/>
      <c r="J289" s="257"/>
      <c r="K289" s="257"/>
      <c r="L289" s="261"/>
      <c r="M289" s="262"/>
      <c r="N289" s="263"/>
      <c r="O289" s="263"/>
      <c r="P289" s="263"/>
      <c r="Q289" s="263"/>
      <c r="R289" s="263"/>
      <c r="S289" s="263"/>
      <c r="T289" s="264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5" t="s">
        <v>148</v>
      </c>
      <c r="AU289" s="265" t="s">
        <v>83</v>
      </c>
      <c r="AV289" s="15" t="s">
        <v>79</v>
      </c>
      <c r="AW289" s="15" t="s">
        <v>31</v>
      </c>
      <c r="AX289" s="15" t="s">
        <v>74</v>
      </c>
      <c r="AY289" s="265" t="s">
        <v>140</v>
      </c>
    </row>
    <row r="290" s="13" customFormat="1">
      <c r="A290" s="13"/>
      <c r="B290" s="233"/>
      <c r="C290" s="234"/>
      <c r="D290" s="235" t="s">
        <v>148</v>
      </c>
      <c r="E290" s="236" t="s">
        <v>1</v>
      </c>
      <c r="F290" s="237" t="s">
        <v>281</v>
      </c>
      <c r="G290" s="234"/>
      <c r="H290" s="238">
        <v>4.8899999999999997</v>
      </c>
      <c r="I290" s="239"/>
      <c r="J290" s="234"/>
      <c r="K290" s="234"/>
      <c r="L290" s="240"/>
      <c r="M290" s="241"/>
      <c r="N290" s="242"/>
      <c r="O290" s="242"/>
      <c r="P290" s="242"/>
      <c r="Q290" s="242"/>
      <c r="R290" s="242"/>
      <c r="S290" s="242"/>
      <c r="T290" s="24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4" t="s">
        <v>148</v>
      </c>
      <c r="AU290" s="244" t="s">
        <v>83</v>
      </c>
      <c r="AV290" s="13" t="s">
        <v>83</v>
      </c>
      <c r="AW290" s="13" t="s">
        <v>31</v>
      </c>
      <c r="AX290" s="13" t="s">
        <v>74</v>
      </c>
      <c r="AY290" s="244" t="s">
        <v>140</v>
      </c>
    </row>
    <row r="291" s="13" customFormat="1">
      <c r="A291" s="13"/>
      <c r="B291" s="233"/>
      <c r="C291" s="234"/>
      <c r="D291" s="235" t="s">
        <v>148</v>
      </c>
      <c r="E291" s="236" t="s">
        <v>1</v>
      </c>
      <c r="F291" s="237" t="s">
        <v>282</v>
      </c>
      <c r="G291" s="234"/>
      <c r="H291" s="238">
        <v>5.7199999999999998</v>
      </c>
      <c r="I291" s="239"/>
      <c r="J291" s="234"/>
      <c r="K291" s="234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148</v>
      </c>
      <c r="AU291" s="244" t="s">
        <v>83</v>
      </c>
      <c r="AV291" s="13" t="s">
        <v>83</v>
      </c>
      <c r="AW291" s="13" t="s">
        <v>31</v>
      </c>
      <c r="AX291" s="13" t="s">
        <v>74</v>
      </c>
      <c r="AY291" s="244" t="s">
        <v>140</v>
      </c>
    </row>
    <row r="292" s="14" customFormat="1">
      <c r="A292" s="14"/>
      <c r="B292" s="245"/>
      <c r="C292" s="246"/>
      <c r="D292" s="235" t="s">
        <v>148</v>
      </c>
      <c r="E292" s="247" t="s">
        <v>1</v>
      </c>
      <c r="F292" s="248" t="s">
        <v>151</v>
      </c>
      <c r="G292" s="246"/>
      <c r="H292" s="249">
        <v>384.99200000000002</v>
      </c>
      <c r="I292" s="250"/>
      <c r="J292" s="246"/>
      <c r="K292" s="246"/>
      <c r="L292" s="251"/>
      <c r="M292" s="252"/>
      <c r="N292" s="253"/>
      <c r="O292" s="253"/>
      <c r="P292" s="253"/>
      <c r="Q292" s="253"/>
      <c r="R292" s="253"/>
      <c r="S292" s="253"/>
      <c r="T292" s="25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5" t="s">
        <v>148</v>
      </c>
      <c r="AU292" s="255" t="s">
        <v>83</v>
      </c>
      <c r="AV292" s="14" t="s">
        <v>89</v>
      </c>
      <c r="AW292" s="14" t="s">
        <v>31</v>
      </c>
      <c r="AX292" s="14" t="s">
        <v>79</v>
      </c>
      <c r="AY292" s="255" t="s">
        <v>140</v>
      </c>
    </row>
    <row r="293" s="2" customFormat="1" ht="24.15" customHeight="1">
      <c r="A293" s="38"/>
      <c r="B293" s="39"/>
      <c r="C293" s="266" t="s">
        <v>283</v>
      </c>
      <c r="D293" s="266" t="s">
        <v>245</v>
      </c>
      <c r="E293" s="267" t="s">
        <v>284</v>
      </c>
      <c r="F293" s="268" t="s">
        <v>285</v>
      </c>
      <c r="G293" s="269" t="s">
        <v>146</v>
      </c>
      <c r="H293" s="270">
        <v>404.24200000000002</v>
      </c>
      <c r="I293" s="271"/>
      <c r="J293" s="272">
        <f>ROUND(I293*H293,2)</f>
        <v>0</v>
      </c>
      <c r="K293" s="273"/>
      <c r="L293" s="274"/>
      <c r="M293" s="275" t="s">
        <v>1</v>
      </c>
      <c r="N293" s="276" t="s">
        <v>39</v>
      </c>
      <c r="O293" s="91"/>
      <c r="P293" s="229">
        <f>O293*H293</f>
        <v>0</v>
      </c>
      <c r="Q293" s="229">
        <v>0.0011999999999999999</v>
      </c>
      <c r="R293" s="229">
        <f>Q293*H293</f>
        <v>0.48509039999999998</v>
      </c>
      <c r="S293" s="229">
        <v>0</v>
      </c>
      <c r="T293" s="230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1" t="s">
        <v>248</v>
      </c>
      <c r="AT293" s="231" t="s">
        <v>245</v>
      </c>
      <c r="AU293" s="231" t="s">
        <v>83</v>
      </c>
      <c r="AY293" s="17" t="s">
        <v>140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7" t="s">
        <v>79</v>
      </c>
      <c r="BK293" s="232">
        <f>ROUND(I293*H293,2)</f>
        <v>0</v>
      </c>
      <c r="BL293" s="17" t="s">
        <v>89</v>
      </c>
      <c r="BM293" s="231" t="s">
        <v>286</v>
      </c>
    </row>
    <row r="294" s="15" customFormat="1">
      <c r="A294" s="15"/>
      <c r="B294" s="256"/>
      <c r="C294" s="257"/>
      <c r="D294" s="235" t="s">
        <v>148</v>
      </c>
      <c r="E294" s="258" t="s">
        <v>1</v>
      </c>
      <c r="F294" s="259" t="s">
        <v>273</v>
      </c>
      <c r="G294" s="257"/>
      <c r="H294" s="258" t="s">
        <v>1</v>
      </c>
      <c r="I294" s="260"/>
      <c r="J294" s="257"/>
      <c r="K294" s="257"/>
      <c r="L294" s="261"/>
      <c r="M294" s="262"/>
      <c r="N294" s="263"/>
      <c r="O294" s="263"/>
      <c r="P294" s="263"/>
      <c r="Q294" s="263"/>
      <c r="R294" s="263"/>
      <c r="S294" s="263"/>
      <c r="T294" s="264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5" t="s">
        <v>148</v>
      </c>
      <c r="AU294" s="265" t="s">
        <v>83</v>
      </c>
      <c r="AV294" s="15" t="s">
        <v>79</v>
      </c>
      <c r="AW294" s="15" t="s">
        <v>31</v>
      </c>
      <c r="AX294" s="15" t="s">
        <v>74</v>
      </c>
      <c r="AY294" s="265" t="s">
        <v>140</v>
      </c>
    </row>
    <row r="295" s="13" customFormat="1">
      <c r="A295" s="13"/>
      <c r="B295" s="233"/>
      <c r="C295" s="234"/>
      <c r="D295" s="235" t="s">
        <v>148</v>
      </c>
      <c r="E295" s="236" t="s">
        <v>1</v>
      </c>
      <c r="F295" s="237" t="s">
        <v>274</v>
      </c>
      <c r="G295" s="234"/>
      <c r="H295" s="238">
        <v>56.979999999999997</v>
      </c>
      <c r="I295" s="239"/>
      <c r="J295" s="234"/>
      <c r="K295" s="234"/>
      <c r="L295" s="240"/>
      <c r="M295" s="241"/>
      <c r="N295" s="242"/>
      <c r="O295" s="242"/>
      <c r="P295" s="242"/>
      <c r="Q295" s="242"/>
      <c r="R295" s="242"/>
      <c r="S295" s="242"/>
      <c r="T295" s="24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4" t="s">
        <v>148</v>
      </c>
      <c r="AU295" s="244" t="s">
        <v>83</v>
      </c>
      <c r="AV295" s="13" t="s">
        <v>83</v>
      </c>
      <c r="AW295" s="13" t="s">
        <v>31</v>
      </c>
      <c r="AX295" s="13" t="s">
        <v>74</v>
      </c>
      <c r="AY295" s="244" t="s">
        <v>140</v>
      </c>
    </row>
    <row r="296" s="13" customFormat="1">
      <c r="A296" s="13"/>
      <c r="B296" s="233"/>
      <c r="C296" s="234"/>
      <c r="D296" s="235" t="s">
        <v>148</v>
      </c>
      <c r="E296" s="236" t="s">
        <v>1</v>
      </c>
      <c r="F296" s="237" t="s">
        <v>275</v>
      </c>
      <c r="G296" s="234"/>
      <c r="H296" s="238">
        <v>98.989999999999995</v>
      </c>
      <c r="I296" s="239"/>
      <c r="J296" s="234"/>
      <c r="K296" s="234"/>
      <c r="L296" s="240"/>
      <c r="M296" s="241"/>
      <c r="N296" s="242"/>
      <c r="O296" s="242"/>
      <c r="P296" s="242"/>
      <c r="Q296" s="242"/>
      <c r="R296" s="242"/>
      <c r="S296" s="242"/>
      <c r="T296" s="24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4" t="s">
        <v>148</v>
      </c>
      <c r="AU296" s="244" t="s">
        <v>83</v>
      </c>
      <c r="AV296" s="13" t="s">
        <v>83</v>
      </c>
      <c r="AW296" s="13" t="s">
        <v>31</v>
      </c>
      <c r="AX296" s="13" t="s">
        <v>74</v>
      </c>
      <c r="AY296" s="244" t="s">
        <v>140</v>
      </c>
    </row>
    <row r="297" s="13" customFormat="1">
      <c r="A297" s="13"/>
      <c r="B297" s="233"/>
      <c r="C297" s="234"/>
      <c r="D297" s="235" t="s">
        <v>148</v>
      </c>
      <c r="E297" s="236" t="s">
        <v>1</v>
      </c>
      <c r="F297" s="237" t="s">
        <v>276</v>
      </c>
      <c r="G297" s="234"/>
      <c r="H297" s="238">
        <v>171.34200000000001</v>
      </c>
      <c r="I297" s="239"/>
      <c r="J297" s="234"/>
      <c r="K297" s="234"/>
      <c r="L297" s="240"/>
      <c r="M297" s="241"/>
      <c r="N297" s="242"/>
      <c r="O297" s="242"/>
      <c r="P297" s="242"/>
      <c r="Q297" s="242"/>
      <c r="R297" s="242"/>
      <c r="S297" s="242"/>
      <c r="T297" s="24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4" t="s">
        <v>148</v>
      </c>
      <c r="AU297" s="244" t="s">
        <v>83</v>
      </c>
      <c r="AV297" s="13" t="s">
        <v>83</v>
      </c>
      <c r="AW297" s="13" t="s">
        <v>31</v>
      </c>
      <c r="AX297" s="13" t="s">
        <v>74</v>
      </c>
      <c r="AY297" s="244" t="s">
        <v>140</v>
      </c>
    </row>
    <row r="298" s="13" customFormat="1">
      <c r="A298" s="13"/>
      <c r="B298" s="233"/>
      <c r="C298" s="234"/>
      <c r="D298" s="235" t="s">
        <v>148</v>
      </c>
      <c r="E298" s="236" t="s">
        <v>1</v>
      </c>
      <c r="F298" s="237" t="s">
        <v>277</v>
      </c>
      <c r="G298" s="234"/>
      <c r="H298" s="238">
        <v>12.27</v>
      </c>
      <c r="I298" s="239"/>
      <c r="J298" s="234"/>
      <c r="K298" s="234"/>
      <c r="L298" s="240"/>
      <c r="M298" s="241"/>
      <c r="N298" s="242"/>
      <c r="O298" s="242"/>
      <c r="P298" s="242"/>
      <c r="Q298" s="242"/>
      <c r="R298" s="242"/>
      <c r="S298" s="242"/>
      <c r="T298" s="24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4" t="s">
        <v>148</v>
      </c>
      <c r="AU298" s="244" t="s">
        <v>83</v>
      </c>
      <c r="AV298" s="13" t="s">
        <v>83</v>
      </c>
      <c r="AW298" s="13" t="s">
        <v>31</v>
      </c>
      <c r="AX298" s="13" t="s">
        <v>74</v>
      </c>
      <c r="AY298" s="244" t="s">
        <v>140</v>
      </c>
    </row>
    <row r="299" s="13" customFormat="1">
      <c r="A299" s="13"/>
      <c r="B299" s="233"/>
      <c r="C299" s="234"/>
      <c r="D299" s="235" t="s">
        <v>148</v>
      </c>
      <c r="E299" s="236" t="s">
        <v>1</v>
      </c>
      <c r="F299" s="237" t="s">
        <v>278</v>
      </c>
      <c r="G299" s="234"/>
      <c r="H299" s="238">
        <v>13.68</v>
      </c>
      <c r="I299" s="239"/>
      <c r="J299" s="234"/>
      <c r="K299" s="234"/>
      <c r="L299" s="240"/>
      <c r="M299" s="241"/>
      <c r="N299" s="242"/>
      <c r="O299" s="242"/>
      <c r="P299" s="242"/>
      <c r="Q299" s="242"/>
      <c r="R299" s="242"/>
      <c r="S299" s="242"/>
      <c r="T299" s="24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4" t="s">
        <v>148</v>
      </c>
      <c r="AU299" s="244" t="s">
        <v>83</v>
      </c>
      <c r="AV299" s="13" t="s">
        <v>83</v>
      </c>
      <c r="AW299" s="13" t="s">
        <v>31</v>
      </c>
      <c r="AX299" s="13" t="s">
        <v>74</v>
      </c>
      <c r="AY299" s="244" t="s">
        <v>140</v>
      </c>
    </row>
    <row r="300" s="13" customFormat="1">
      <c r="A300" s="13"/>
      <c r="B300" s="233"/>
      <c r="C300" s="234"/>
      <c r="D300" s="235" t="s">
        <v>148</v>
      </c>
      <c r="E300" s="236" t="s">
        <v>1</v>
      </c>
      <c r="F300" s="237" t="s">
        <v>279</v>
      </c>
      <c r="G300" s="234"/>
      <c r="H300" s="238">
        <v>21.120000000000001</v>
      </c>
      <c r="I300" s="239"/>
      <c r="J300" s="234"/>
      <c r="K300" s="234"/>
      <c r="L300" s="240"/>
      <c r="M300" s="241"/>
      <c r="N300" s="242"/>
      <c r="O300" s="242"/>
      <c r="P300" s="242"/>
      <c r="Q300" s="242"/>
      <c r="R300" s="242"/>
      <c r="S300" s="242"/>
      <c r="T300" s="24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4" t="s">
        <v>148</v>
      </c>
      <c r="AU300" s="244" t="s">
        <v>83</v>
      </c>
      <c r="AV300" s="13" t="s">
        <v>83</v>
      </c>
      <c r="AW300" s="13" t="s">
        <v>31</v>
      </c>
      <c r="AX300" s="13" t="s">
        <v>74</v>
      </c>
      <c r="AY300" s="244" t="s">
        <v>140</v>
      </c>
    </row>
    <row r="301" s="15" customFormat="1">
      <c r="A301" s="15"/>
      <c r="B301" s="256"/>
      <c r="C301" s="257"/>
      <c r="D301" s="235" t="s">
        <v>148</v>
      </c>
      <c r="E301" s="258" t="s">
        <v>1</v>
      </c>
      <c r="F301" s="259" t="s">
        <v>280</v>
      </c>
      <c r="G301" s="257"/>
      <c r="H301" s="258" t="s">
        <v>1</v>
      </c>
      <c r="I301" s="260"/>
      <c r="J301" s="257"/>
      <c r="K301" s="257"/>
      <c r="L301" s="261"/>
      <c r="M301" s="262"/>
      <c r="N301" s="263"/>
      <c r="O301" s="263"/>
      <c r="P301" s="263"/>
      <c r="Q301" s="263"/>
      <c r="R301" s="263"/>
      <c r="S301" s="263"/>
      <c r="T301" s="264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65" t="s">
        <v>148</v>
      </c>
      <c r="AU301" s="265" t="s">
        <v>83</v>
      </c>
      <c r="AV301" s="15" t="s">
        <v>79</v>
      </c>
      <c r="AW301" s="15" t="s">
        <v>31</v>
      </c>
      <c r="AX301" s="15" t="s">
        <v>74</v>
      </c>
      <c r="AY301" s="265" t="s">
        <v>140</v>
      </c>
    </row>
    <row r="302" s="13" customFormat="1">
      <c r="A302" s="13"/>
      <c r="B302" s="233"/>
      <c r="C302" s="234"/>
      <c r="D302" s="235" t="s">
        <v>148</v>
      </c>
      <c r="E302" s="236" t="s">
        <v>1</v>
      </c>
      <c r="F302" s="237" t="s">
        <v>281</v>
      </c>
      <c r="G302" s="234"/>
      <c r="H302" s="238">
        <v>4.8899999999999997</v>
      </c>
      <c r="I302" s="239"/>
      <c r="J302" s="234"/>
      <c r="K302" s="234"/>
      <c r="L302" s="240"/>
      <c r="M302" s="241"/>
      <c r="N302" s="242"/>
      <c r="O302" s="242"/>
      <c r="P302" s="242"/>
      <c r="Q302" s="242"/>
      <c r="R302" s="242"/>
      <c r="S302" s="242"/>
      <c r="T302" s="24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4" t="s">
        <v>148</v>
      </c>
      <c r="AU302" s="244" t="s">
        <v>83</v>
      </c>
      <c r="AV302" s="13" t="s">
        <v>83</v>
      </c>
      <c r="AW302" s="13" t="s">
        <v>31</v>
      </c>
      <c r="AX302" s="13" t="s">
        <v>74</v>
      </c>
      <c r="AY302" s="244" t="s">
        <v>140</v>
      </c>
    </row>
    <row r="303" s="13" customFormat="1">
      <c r="A303" s="13"/>
      <c r="B303" s="233"/>
      <c r="C303" s="234"/>
      <c r="D303" s="235" t="s">
        <v>148</v>
      </c>
      <c r="E303" s="236" t="s">
        <v>1</v>
      </c>
      <c r="F303" s="237" t="s">
        <v>282</v>
      </c>
      <c r="G303" s="234"/>
      <c r="H303" s="238">
        <v>5.7199999999999998</v>
      </c>
      <c r="I303" s="239"/>
      <c r="J303" s="234"/>
      <c r="K303" s="234"/>
      <c r="L303" s="240"/>
      <c r="M303" s="241"/>
      <c r="N303" s="242"/>
      <c r="O303" s="242"/>
      <c r="P303" s="242"/>
      <c r="Q303" s="242"/>
      <c r="R303" s="242"/>
      <c r="S303" s="242"/>
      <c r="T303" s="24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4" t="s">
        <v>148</v>
      </c>
      <c r="AU303" s="244" t="s">
        <v>83</v>
      </c>
      <c r="AV303" s="13" t="s">
        <v>83</v>
      </c>
      <c r="AW303" s="13" t="s">
        <v>31</v>
      </c>
      <c r="AX303" s="13" t="s">
        <v>74</v>
      </c>
      <c r="AY303" s="244" t="s">
        <v>140</v>
      </c>
    </row>
    <row r="304" s="14" customFormat="1">
      <c r="A304" s="14"/>
      <c r="B304" s="245"/>
      <c r="C304" s="246"/>
      <c r="D304" s="235" t="s">
        <v>148</v>
      </c>
      <c r="E304" s="247" t="s">
        <v>1</v>
      </c>
      <c r="F304" s="248" t="s">
        <v>151</v>
      </c>
      <c r="G304" s="246"/>
      <c r="H304" s="249">
        <v>384.99200000000002</v>
      </c>
      <c r="I304" s="250"/>
      <c r="J304" s="246"/>
      <c r="K304" s="246"/>
      <c r="L304" s="251"/>
      <c r="M304" s="252"/>
      <c r="N304" s="253"/>
      <c r="O304" s="253"/>
      <c r="P304" s="253"/>
      <c r="Q304" s="253"/>
      <c r="R304" s="253"/>
      <c r="S304" s="253"/>
      <c r="T304" s="25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5" t="s">
        <v>148</v>
      </c>
      <c r="AU304" s="255" t="s">
        <v>83</v>
      </c>
      <c r="AV304" s="14" t="s">
        <v>89</v>
      </c>
      <c r="AW304" s="14" t="s">
        <v>31</v>
      </c>
      <c r="AX304" s="14" t="s">
        <v>79</v>
      </c>
      <c r="AY304" s="255" t="s">
        <v>140</v>
      </c>
    </row>
    <row r="305" s="13" customFormat="1">
      <c r="A305" s="13"/>
      <c r="B305" s="233"/>
      <c r="C305" s="234"/>
      <c r="D305" s="235" t="s">
        <v>148</v>
      </c>
      <c r="E305" s="234"/>
      <c r="F305" s="237" t="s">
        <v>287</v>
      </c>
      <c r="G305" s="234"/>
      <c r="H305" s="238">
        <v>404.24200000000002</v>
      </c>
      <c r="I305" s="239"/>
      <c r="J305" s="234"/>
      <c r="K305" s="234"/>
      <c r="L305" s="240"/>
      <c r="M305" s="241"/>
      <c r="N305" s="242"/>
      <c r="O305" s="242"/>
      <c r="P305" s="242"/>
      <c r="Q305" s="242"/>
      <c r="R305" s="242"/>
      <c r="S305" s="242"/>
      <c r="T305" s="24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4" t="s">
        <v>148</v>
      </c>
      <c r="AU305" s="244" t="s">
        <v>83</v>
      </c>
      <c r="AV305" s="13" t="s">
        <v>83</v>
      </c>
      <c r="AW305" s="13" t="s">
        <v>4</v>
      </c>
      <c r="AX305" s="13" t="s">
        <v>79</v>
      </c>
      <c r="AY305" s="244" t="s">
        <v>140</v>
      </c>
    </row>
    <row r="306" s="2" customFormat="1" ht="37.8" customHeight="1">
      <c r="A306" s="38"/>
      <c r="B306" s="39"/>
      <c r="C306" s="219" t="s">
        <v>288</v>
      </c>
      <c r="D306" s="219" t="s">
        <v>143</v>
      </c>
      <c r="E306" s="220" t="s">
        <v>289</v>
      </c>
      <c r="F306" s="221" t="s">
        <v>290</v>
      </c>
      <c r="G306" s="222" t="s">
        <v>146</v>
      </c>
      <c r="H306" s="223">
        <v>654.45000000000005</v>
      </c>
      <c r="I306" s="224"/>
      <c r="J306" s="225">
        <f>ROUND(I306*H306,2)</f>
        <v>0</v>
      </c>
      <c r="K306" s="226"/>
      <c r="L306" s="44"/>
      <c r="M306" s="227" t="s">
        <v>1</v>
      </c>
      <c r="N306" s="228" t="s">
        <v>39</v>
      </c>
      <c r="O306" s="91"/>
      <c r="P306" s="229">
        <f>O306*H306</f>
        <v>0</v>
      </c>
      <c r="Q306" s="229">
        <v>8.0000000000000007E-05</v>
      </c>
      <c r="R306" s="229">
        <f>Q306*H306</f>
        <v>0.052356000000000007</v>
      </c>
      <c r="S306" s="229">
        <v>0</v>
      </c>
      <c r="T306" s="230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31" t="s">
        <v>89</v>
      </c>
      <c r="AT306" s="231" t="s">
        <v>143</v>
      </c>
      <c r="AU306" s="231" t="s">
        <v>83</v>
      </c>
      <c r="AY306" s="17" t="s">
        <v>140</v>
      </c>
      <c r="BE306" s="232">
        <f>IF(N306="základní",J306,0)</f>
        <v>0</v>
      </c>
      <c r="BF306" s="232">
        <f>IF(N306="snížená",J306,0)</f>
        <v>0</v>
      </c>
      <c r="BG306" s="232">
        <f>IF(N306="zákl. přenesená",J306,0)</f>
        <v>0</v>
      </c>
      <c r="BH306" s="232">
        <f>IF(N306="sníž. přenesená",J306,0)</f>
        <v>0</v>
      </c>
      <c r="BI306" s="232">
        <f>IF(N306="nulová",J306,0)</f>
        <v>0</v>
      </c>
      <c r="BJ306" s="17" t="s">
        <v>79</v>
      </c>
      <c r="BK306" s="232">
        <f>ROUND(I306*H306,2)</f>
        <v>0</v>
      </c>
      <c r="BL306" s="17" t="s">
        <v>89</v>
      </c>
      <c r="BM306" s="231" t="s">
        <v>291</v>
      </c>
    </row>
    <row r="307" s="15" customFormat="1">
      <c r="A307" s="15"/>
      <c r="B307" s="256"/>
      <c r="C307" s="257"/>
      <c r="D307" s="235" t="s">
        <v>148</v>
      </c>
      <c r="E307" s="258" t="s">
        <v>1</v>
      </c>
      <c r="F307" s="259" t="s">
        <v>205</v>
      </c>
      <c r="G307" s="257"/>
      <c r="H307" s="258" t="s">
        <v>1</v>
      </c>
      <c r="I307" s="260"/>
      <c r="J307" s="257"/>
      <c r="K307" s="257"/>
      <c r="L307" s="261"/>
      <c r="M307" s="262"/>
      <c r="N307" s="263"/>
      <c r="O307" s="263"/>
      <c r="P307" s="263"/>
      <c r="Q307" s="263"/>
      <c r="R307" s="263"/>
      <c r="S307" s="263"/>
      <c r="T307" s="264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65" t="s">
        <v>148</v>
      </c>
      <c r="AU307" s="265" t="s">
        <v>83</v>
      </c>
      <c r="AV307" s="15" t="s">
        <v>79</v>
      </c>
      <c r="AW307" s="15" t="s">
        <v>31</v>
      </c>
      <c r="AX307" s="15" t="s">
        <v>74</v>
      </c>
      <c r="AY307" s="265" t="s">
        <v>140</v>
      </c>
    </row>
    <row r="308" s="15" customFormat="1">
      <c r="A308" s="15"/>
      <c r="B308" s="256"/>
      <c r="C308" s="257"/>
      <c r="D308" s="235" t="s">
        <v>148</v>
      </c>
      <c r="E308" s="258" t="s">
        <v>1</v>
      </c>
      <c r="F308" s="259" t="s">
        <v>206</v>
      </c>
      <c r="G308" s="257"/>
      <c r="H308" s="258" t="s">
        <v>1</v>
      </c>
      <c r="I308" s="260"/>
      <c r="J308" s="257"/>
      <c r="K308" s="257"/>
      <c r="L308" s="261"/>
      <c r="M308" s="262"/>
      <c r="N308" s="263"/>
      <c r="O308" s="263"/>
      <c r="P308" s="263"/>
      <c r="Q308" s="263"/>
      <c r="R308" s="263"/>
      <c r="S308" s="263"/>
      <c r="T308" s="264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5" t="s">
        <v>148</v>
      </c>
      <c r="AU308" s="265" t="s">
        <v>83</v>
      </c>
      <c r="AV308" s="15" t="s">
        <v>79</v>
      </c>
      <c r="AW308" s="15" t="s">
        <v>31</v>
      </c>
      <c r="AX308" s="15" t="s">
        <v>74</v>
      </c>
      <c r="AY308" s="265" t="s">
        <v>140</v>
      </c>
    </row>
    <row r="309" s="13" customFormat="1">
      <c r="A309" s="13"/>
      <c r="B309" s="233"/>
      <c r="C309" s="234"/>
      <c r="D309" s="235" t="s">
        <v>148</v>
      </c>
      <c r="E309" s="236" t="s">
        <v>1</v>
      </c>
      <c r="F309" s="237" t="s">
        <v>228</v>
      </c>
      <c r="G309" s="234"/>
      <c r="H309" s="238">
        <v>17.899999999999999</v>
      </c>
      <c r="I309" s="239"/>
      <c r="J309" s="234"/>
      <c r="K309" s="234"/>
      <c r="L309" s="240"/>
      <c r="M309" s="241"/>
      <c r="N309" s="242"/>
      <c r="O309" s="242"/>
      <c r="P309" s="242"/>
      <c r="Q309" s="242"/>
      <c r="R309" s="242"/>
      <c r="S309" s="242"/>
      <c r="T309" s="24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4" t="s">
        <v>148</v>
      </c>
      <c r="AU309" s="244" t="s">
        <v>83</v>
      </c>
      <c r="AV309" s="13" t="s">
        <v>83</v>
      </c>
      <c r="AW309" s="13" t="s">
        <v>31</v>
      </c>
      <c r="AX309" s="13" t="s">
        <v>74</v>
      </c>
      <c r="AY309" s="244" t="s">
        <v>140</v>
      </c>
    </row>
    <row r="310" s="13" customFormat="1">
      <c r="A310" s="13"/>
      <c r="B310" s="233"/>
      <c r="C310" s="234"/>
      <c r="D310" s="235" t="s">
        <v>148</v>
      </c>
      <c r="E310" s="236" t="s">
        <v>1</v>
      </c>
      <c r="F310" s="237" t="s">
        <v>229</v>
      </c>
      <c r="G310" s="234"/>
      <c r="H310" s="238">
        <v>41.100000000000001</v>
      </c>
      <c r="I310" s="239"/>
      <c r="J310" s="234"/>
      <c r="K310" s="234"/>
      <c r="L310" s="240"/>
      <c r="M310" s="241"/>
      <c r="N310" s="242"/>
      <c r="O310" s="242"/>
      <c r="P310" s="242"/>
      <c r="Q310" s="242"/>
      <c r="R310" s="242"/>
      <c r="S310" s="242"/>
      <c r="T310" s="24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4" t="s">
        <v>148</v>
      </c>
      <c r="AU310" s="244" t="s">
        <v>83</v>
      </c>
      <c r="AV310" s="13" t="s">
        <v>83</v>
      </c>
      <c r="AW310" s="13" t="s">
        <v>31</v>
      </c>
      <c r="AX310" s="13" t="s">
        <v>74</v>
      </c>
      <c r="AY310" s="244" t="s">
        <v>140</v>
      </c>
    </row>
    <row r="311" s="15" customFormat="1">
      <c r="A311" s="15"/>
      <c r="B311" s="256"/>
      <c r="C311" s="257"/>
      <c r="D311" s="235" t="s">
        <v>148</v>
      </c>
      <c r="E311" s="258" t="s">
        <v>1</v>
      </c>
      <c r="F311" s="259" t="s">
        <v>209</v>
      </c>
      <c r="G311" s="257"/>
      <c r="H311" s="258" t="s">
        <v>1</v>
      </c>
      <c r="I311" s="260"/>
      <c r="J311" s="257"/>
      <c r="K311" s="257"/>
      <c r="L311" s="261"/>
      <c r="M311" s="262"/>
      <c r="N311" s="263"/>
      <c r="O311" s="263"/>
      <c r="P311" s="263"/>
      <c r="Q311" s="263"/>
      <c r="R311" s="263"/>
      <c r="S311" s="263"/>
      <c r="T311" s="264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5" t="s">
        <v>148</v>
      </c>
      <c r="AU311" s="265" t="s">
        <v>83</v>
      </c>
      <c r="AV311" s="15" t="s">
        <v>79</v>
      </c>
      <c r="AW311" s="15" t="s">
        <v>31</v>
      </c>
      <c r="AX311" s="15" t="s">
        <v>74</v>
      </c>
      <c r="AY311" s="265" t="s">
        <v>140</v>
      </c>
    </row>
    <row r="312" s="13" customFormat="1">
      <c r="A312" s="13"/>
      <c r="B312" s="233"/>
      <c r="C312" s="234"/>
      <c r="D312" s="235" t="s">
        <v>148</v>
      </c>
      <c r="E312" s="236" t="s">
        <v>1</v>
      </c>
      <c r="F312" s="237" t="s">
        <v>230</v>
      </c>
      <c r="G312" s="234"/>
      <c r="H312" s="238">
        <v>136.80000000000001</v>
      </c>
      <c r="I312" s="239"/>
      <c r="J312" s="234"/>
      <c r="K312" s="234"/>
      <c r="L312" s="240"/>
      <c r="M312" s="241"/>
      <c r="N312" s="242"/>
      <c r="O312" s="242"/>
      <c r="P312" s="242"/>
      <c r="Q312" s="242"/>
      <c r="R312" s="242"/>
      <c r="S312" s="242"/>
      <c r="T312" s="24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4" t="s">
        <v>148</v>
      </c>
      <c r="AU312" s="244" t="s">
        <v>83</v>
      </c>
      <c r="AV312" s="13" t="s">
        <v>83</v>
      </c>
      <c r="AW312" s="13" t="s">
        <v>31</v>
      </c>
      <c r="AX312" s="13" t="s">
        <v>74</v>
      </c>
      <c r="AY312" s="244" t="s">
        <v>140</v>
      </c>
    </row>
    <row r="313" s="15" customFormat="1">
      <c r="A313" s="15"/>
      <c r="B313" s="256"/>
      <c r="C313" s="257"/>
      <c r="D313" s="235" t="s">
        <v>148</v>
      </c>
      <c r="E313" s="258" t="s">
        <v>1</v>
      </c>
      <c r="F313" s="259" t="s">
        <v>211</v>
      </c>
      <c r="G313" s="257"/>
      <c r="H313" s="258" t="s">
        <v>1</v>
      </c>
      <c r="I313" s="260"/>
      <c r="J313" s="257"/>
      <c r="K313" s="257"/>
      <c r="L313" s="261"/>
      <c r="M313" s="262"/>
      <c r="N313" s="263"/>
      <c r="O313" s="263"/>
      <c r="P313" s="263"/>
      <c r="Q313" s="263"/>
      <c r="R313" s="263"/>
      <c r="S313" s="263"/>
      <c r="T313" s="264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5" t="s">
        <v>148</v>
      </c>
      <c r="AU313" s="265" t="s">
        <v>83</v>
      </c>
      <c r="AV313" s="15" t="s">
        <v>79</v>
      </c>
      <c r="AW313" s="15" t="s">
        <v>31</v>
      </c>
      <c r="AX313" s="15" t="s">
        <v>74</v>
      </c>
      <c r="AY313" s="265" t="s">
        <v>140</v>
      </c>
    </row>
    <row r="314" s="13" customFormat="1">
      <c r="A314" s="13"/>
      <c r="B314" s="233"/>
      <c r="C314" s="234"/>
      <c r="D314" s="235" t="s">
        <v>148</v>
      </c>
      <c r="E314" s="236" t="s">
        <v>1</v>
      </c>
      <c r="F314" s="237" t="s">
        <v>231</v>
      </c>
      <c r="G314" s="234"/>
      <c r="H314" s="238">
        <v>3.6000000000000001</v>
      </c>
      <c r="I314" s="239"/>
      <c r="J314" s="234"/>
      <c r="K314" s="234"/>
      <c r="L314" s="240"/>
      <c r="M314" s="241"/>
      <c r="N314" s="242"/>
      <c r="O314" s="242"/>
      <c r="P314" s="242"/>
      <c r="Q314" s="242"/>
      <c r="R314" s="242"/>
      <c r="S314" s="242"/>
      <c r="T314" s="24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4" t="s">
        <v>148</v>
      </c>
      <c r="AU314" s="244" t="s">
        <v>83</v>
      </c>
      <c r="AV314" s="13" t="s">
        <v>83</v>
      </c>
      <c r="AW314" s="13" t="s">
        <v>31</v>
      </c>
      <c r="AX314" s="13" t="s">
        <v>74</v>
      </c>
      <c r="AY314" s="244" t="s">
        <v>140</v>
      </c>
    </row>
    <row r="315" s="15" customFormat="1">
      <c r="A315" s="15"/>
      <c r="B315" s="256"/>
      <c r="C315" s="257"/>
      <c r="D315" s="235" t="s">
        <v>148</v>
      </c>
      <c r="E315" s="258" t="s">
        <v>1</v>
      </c>
      <c r="F315" s="259" t="s">
        <v>213</v>
      </c>
      <c r="G315" s="257"/>
      <c r="H315" s="258" t="s">
        <v>1</v>
      </c>
      <c r="I315" s="260"/>
      <c r="J315" s="257"/>
      <c r="K315" s="257"/>
      <c r="L315" s="261"/>
      <c r="M315" s="262"/>
      <c r="N315" s="263"/>
      <c r="O315" s="263"/>
      <c r="P315" s="263"/>
      <c r="Q315" s="263"/>
      <c r="R315" s="263"/>
      <c r="S315" s="263"/>
      <c r="T315" s="264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65" t="s">
        <v>148</v>
      </c>
      <c r="AU315" s="265" t="s">
        <v>83</v>
      </c>
      <c r="AV315" s="15" t="s">
        <v>79</v>
      </c>
      <c r="AW315" s="15" t="s">
        <v>31</v>
      </c>
      <c r="AX315" s="15" t="s">
        <v>74</v>
      </c>
      <c r="AY315" s="265" t="s">
        <v>140</v>
      </c>
    </row>
    <row r="316" s="13" customFormat="1">
      <c r="A316" s="13"/>
      <c r="B316" s="233"/>
      <c r="C316" s="234"/>
      <c r="D316" s="235" t="s">
        <v>148</v>
      </c>
      <c r="E316" s="236" t="s">
        <v>1</v>
      </c>
      <c r="F316" s="237" t="s">
        <v>232</v>
      </c>
      <c r="G316" s="234"/>
      <c r="H316" s="238">
        <v>7.9000000000000004</v>
      </c>
      <c r="I316" s="239"/>
      <c r="J316" s="234"/>
      <c r="K316" s="234"/>
      <c r="L316" s="240"/>
      <c r="M316" s="241"/>
      <c r="N316" s="242"/>
      <c r="O316" s="242"/>
      <c r="P316" s="242"/>
      <c r="Q316" s="242"/>
      <c r="R316" s="242"/>
      <c r="S316" s="242"/>
      <c r="T316" s="24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4" t="s">
        <v>148</v>
      </c>
      <c r="AU316" s="244" t="s">
        <v>83</v>
      </c>
      <c r="AV316" s="13" t="s">
        <v>83</v>
      </c>
      <c r="AW316" s="13" t="s">
        <v>31</v>
      </c>
      <c r="AX316" s="13" t="s">
        <v>74</v>
      </c>
      <c r="AY316" s="244" t="s">
        <v>140</v>
      </c>
    </row>
    <row r="317" s="15" customFormat="1">
      <c r="A317" s="15"/>
      <c r="B317" s="256"/>
      <c r="C317" s="257"/>
      <c r="D317" s="235" t="s">
        <v>148</v>
      </c>
      <c r="E317" s="258" t="s">
        <v>1</v>
      </c>
      <c r="F317" s="259" t="s">
        <v>215</v>
      </c>
      <c r="G317" s="257"/>
      <c r="H317" s="258" t="s">
        <v>1</v>
      </c>
      <c r="I317" s="260"/>
      <c r="J317" s="257"/>
      <c r="K317" s="257"/>
      <c r="L317" s="261"/>
      <c r="M317" s="262"/>
      <c r="N317" s="263"/>
      <c r="O317" s="263"/>
      <c r="P317" s="263"/>
      <c r="Q317" s="263"/>
      <c r="R317" s="263"/>
      <c r="S317" s="263"/>
      <c r="T317" s="264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5" t="s">
        <v>148</v>
      </c>
      <c r="AU317" s="265" t="s">
        <v>83</v>
      </c>
      <c r="AV317" s="15" t="s">
        <v>79</v>
      </c>
      <c r="AW317" s="15" t="s">
        <v>31</v>
      </c>
      <c r="AX317" s="15" t="s">
        <v>74</v>
      </c>
      <c r="AY317" s="265" t="s">
        <v>140</v>
      </c>
    </row>
    <row r="318" s="13" customFormat="1">
      <c r="A318" s="13"/>
      <c r="B318" s="233"/>
      <c r="C318" s="234"/>
      <c r="D318" s="235" t="s">
        <v>148</v>
      </c>
      <c r="E318" s="236" t="s">
        <v>1</v>
      </c>
      <c r="F318" s="237" t="s">
        <v>233</v>
      </c>
      <c r="G318" s="234"/>
      <c r="H318" s="238">
        <v>7.7999999999999998</v>
      </c>
      <c r="I318" s="239"/>
      <c r="J318" s="234"/>
      <c r="K318" s="234"/>
      <c r="L318" s="240"/>
      <c r="M318" s="241"/>
      <c r="N318" s="242"/>
      <c r="O318" s="242"/>
      <c r="P318" s="242"/>
      <c r="Q318" s="242"/>
      <c r="R318" s="242"/>
      <c r="S318" s="242"/>
      <c r="T318" s="24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4" t="s">
        <v>148</v>
      </c>
      <c r="AU318" s="244" t="s">
        <v>83</v>
      </c>
      <c r="AV318" s="13" t="s">
        <v>83</v>
      </c>
      <c r="AW318" s="13" t="s">
        <v>31</v>
      </c>
      <c r="AX318" s="13" t="s">
        <v>74</v>
      </c>
      <c r="AY318" s="244" t="s">
        <v>140</v>
      </c>
    </row>
    <row r="319" s="15" customFormat="1">
      <c r="A319" s="15"/>
      <c r="B319" s="256"/>
      <c r="C319" s="257"/>
      <c r="D319" s="235" t="s">
        <v>148</v>
      </c>
      <c r="E319" s="258" t="s">
        <v>1</v>
      </c>
      <c r="F319" s="259" t="s">
        <v>217</v>
      </c>
      <c r="G319" s="257"/>
      <c r="H319" s="258" t="s">
        <v>1</v>
      </c>
      <c r="I319" s="260"/>
      <c r="J319" s="257"/>
      <c r="K319" s="257"/>
      <c r="L319" s="261"/>
      <c r="M319" s="262"/>
      <c r="N319" s="263"/>
      <c r="O319" s="263"/>
      <c r="P319" s="263"/>
      <c r="Q319" s="263"/>
      <c r="R319" s="263"/>
      <c r="S319" s="263"/>
      <c r="T319" s="264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5" t="s">
        <v>148</v>
      </c>
      <c r="AU319" s="265" t="s">
        <v>83</v>
      </c>
      <c r="AV319" s="15" t="s">
        <v>79</v>
      </c>
      <c r="AW319" s="15" t="s">
        <v>31</v>
      </c>
      <c r="AX319" s="15" t="s">
        <v>74</v>
      </c>
      <c r="AY319" s="265" t="s">
        <v>140</v>
      </c>
    </row>
    <row r="320" s="15" customFormat="1">
      <c r="A320" s="15"/>
      <c r="B320" s="256"/>
      <c r="C320" s="257"/>
      <c r="D320" s="235" t="s">
        <v>148</v>
      </c>
      <c r="E320" s="258" t="s">
        <v>1</v>
      </c>
      <c r="F320" s="259" t="s">
        <v>206</v>
      </c>
      <c r="G320" s="257"/>
      <c r="H320" s="258" t="s">
        <v>1</v>
      </c>
      <c r="I320" s="260"/>
      <c r="J320" s="257"/>
      <c r="K320" s="257"/>
      <c r="L320" s="261"/>
      <c r="M320" s="262"/>
      <c r="N320" s="263"/>
      <c r="O320" s="263"/>
      <c r="P320" s="263"/>
      <c r="Q320" s="263"/>
      <c r="R320" s="263"/>
      <c r="S320" s="263"/>
      <c r="T320" s="264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5" t="s">
        <v>148</v>
      </c>
      <c r="AU320" s="265" t="s">
        <v>83</v>
      </c>
      <c r="AV320" s="15" t="s">
        <v>79</v>
      </c>
      <c r="AW320" s="15" t="s">
        <v>31</v>
      </c>
      <c r="AX320" s="15" t="s">
        <v>74</v>
      </c>
      <c r="AY320" s="265" t="s">
        <v>140</v>
      </c>
    </row>
    <row r="321" s="13" customFormat="1">
      <c r="A321" s="13"/>
      <c r="B321" s="233"/>
      <c r="C321" s="234"/>
      <c r="D321" s="235" t="s">
        <v>148</v>
      </c>
      <c r="E321" s="236" t="s">
        <v>1</v>
      </c>
      <c r="F321" s="237" t="s">
        <v>234</v>
      </c>
      <c r="G321" s="234"/>
      <c r="H321" s="238">
        <v>276.5</v>
      </c>
      <c r="I321" s="239"/>
      <c r="J321" s="234"/>
      <c r="K321" s="234"/>
      <c r="L321" s="240"/>
      <c r="M321" s="241"/>
      <c r="N321" s="242"/>
      <c r="O321" s="242"/>
      <c r="P321" s="242"/>
      <c r="Q321" s="242"/>
      <c r="R321" s="242"/>
      <c r="S321" s="242"/>
      <c r="T321" s="24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4" t="s">
        <v>148</v>
      </c>
      <c r="AU321" s="244" t="s">
        <v>83</v>
      </c>
      <c r="AV321" s="13" t="s">
        <v>83</v>
      </c>
      <c r="AW321" s="13" t="s">
        <v>31</v>
      </c>
      <c r="AX321" s="13" t="s">
        <v>74</v>
      </c>
      <c r="AY321" s="244" t="s">
        <v>140</v>
      </c>
    </row>
    <row r="322" s="15" customFormat="1">
      <c r="A322" s="15"/>
      <c r="B322" s="256"/>
      <c r="C322" s="257"/>
      <c r="D322" s="235" t="s">
        <v>148</v>
      </c>
      <c r="E322" s="258" t="s">
        <v>1</v>
      </c>
      <c r="F322" s="259" t="s">
        <v>211</v>
      </c>
      <c r="G322" s="257"/>
      <c r="H322" s="258" t="s">
        <v>1</v>
      </c>
      <c r="I322" s="260"/>
      <c r="J322" s="257"/>
      <c r="K322" s="257"/>
      <c r="L322" s="261"/>
      <c r="M322" s="262"/>
      <c r="N322" s="263"/>
      <c r="O322" s="263"/>
      <c r="P322" s="263"/>
      <c r="Q322" s="263"/>
      <c r="R322" s="263"/>
      <c r="S322" s="263"/>
      <c r="T322" s="264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5" t="s">
        <v>148</v>
      </c>
      <c r="AU322" s="265" t="s">
        <v>83</v>
      </c>
      <c r="AV322" s="15" t="s">
        <v>79</v>
      </c>
      <c r="AW322" s="15" t="s">
        <v>31</v>
      </c>
      <c r="AX322" s="15" t="s">
        <v>74</v>
      </c>
      <c r="AY322" s="265" t="s">
        <v>140</v>
      </c>
    </row>
    <row r="323" s="13" customFormat="1">
      <c r="A323" s="13"/>
      <c r="B323" s="233"/>
      <c r="C323" s="234"/>
      <c r="D323" s="235" t="s">
        <v>148</v>
      </c>
      <c r="E323" s="236" t="s">
        <v>1</v>
      </c>
      <c r="F323" s="237" t="s">
        <v>235</v>
      </c>
      <c r="G323" s="234"/>
      <c r="H323" s="238">
        <v>19</v>
      </c>
      <c r="I323" s="239"/>
      <c r="J323" s="234"/>
      <c r="K323" s="234"/>
      <c r="L323" s="240"/>
      <c r="M323" s="241"/>
      <c r="N323" s="242"/>
      <c r="O323" s="242"/>
      <c r="P323" s="242"/>
      <c r="Q323" s="242"/>
      <c r="R323" s="242"/>
      <c r="S323" s="242"/>
      <c r="T323" s="24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4" t="s">
        <v>148</v>
      </c>
      <c r="AU323" s="244" t="s">
        <v>83</v>
      </c>
      <c r="AV323" s="13" t="s">
        <v>83</v>
      </c>
      <c r="AW323" s="13" t="s">
        <v>31</v>
      </c>
      <c r="AX323" s="13" t="s">
        <v>74</v>
      </c>
      <c r="AY323" s="244" t="s">
        <v>140</v>
      </c>
    </row>
    <row r="324" s="15" customFormat="1">
      <c r="A324" s="15"/>
      <c r="B324" s="256"/>
      <c r="C324" s="257"/>
      <c r="D324" s="235" t="s">
        <v>148</v>
      </c>
      <c r="E324" s="258" t="s">
        <v>1</v>
      </c>
      <c r="F324" s="259" t="s">
        <v>220</v>
      </c>
      <c r="G324" s="257"/>
      <c r="H324" s="258" t="s">
        <v>1</v>
      </c>
      <c r="I324" s="260"/>
      <c r="J324" s="257"/>
      <c r="K324" s="257"/>
      <c r="L324" s="261"/>
      <c r="M324" s="262"/>
      <c r="N324" s="263"/>
      <c r="O324" s="263"/>
      <c r="P324" s="263"/>
      <c r="Q324" s="263"/>
      <c r="R324" s="263"/>
      <c r="S324" s="263"/>
      <c r="T324" s="264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5" t="s">
        <v>148</v>
      </c>
      <c r="AU324" s="265" t="s">
        <v>83</v>
      </c>
      <c r="AV324" s="15" t="s">
        <v>79</v>
      </c>
      <c r="AW324" s="15" t="s">
        <v>31</v>
      </c>
      <c r="AX324" s="15" t="s">
        <v>74</v>
      </c>
      <c r="AY324" s="265" t="s">
        <v>140</v>
      </c>
    </row>
    <row r="325" s="15" customFormat="1">
      <c r="A325" s="15"/>
      <c r="B325" s="256"/>
      <c r="C325" s="257"/>
      <c r="D325" s="235" t="s">
        <v>148</v>
      </c>
      <c r="E325" s="258" t="s">
        <v>1</v>
      </c>
      <c r="F325" s="259" t="s">
        <v>206</v>
      </c>
      <c r="G325" s="257"/>
      <c r="H325" s="258" t="s">
        <v>1</v>
      </c>
      <c r="I325" s="260"/>
      <c r="J325" s="257"/>
      <c r="K325" s="257"/>
      <c r="L325" s="261"/>
      <c r="M325" s="262"/>
      <c r="N325" s="263"/>
      <c r="O325" s="263"/>
      <c r="P325" s="263"/>
      <c r="Q325" s="263"/>
      <c r="R325" s="263"/>
      <c r="S325" s="263"/>
      <c r="T325" s="26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5" t="s">
        <v>148</v>
      </c>
      <c r="AU325" s="265" t="s">
        <v>83</v>
      </c>
      <c r="AV325" s="15" t="s">
        <v>79</v>
      </c>
      <c r="AW325" s="15" t="s">
        <v>31</v>
      </c>
      <c r="AX325" s="15" t="s">
        <v>74</v>
      </c>
      <c r="AY325" s="265" t="s">
        <v>140</v>
      </c>
    </row>
    <row r="326" s="13" customFormat="1">
      <c r="A326" s="13"/>
      <c r="B326" s="233"/>
      <c r="C326" s="234"/>
      <c r="D326" s="235" t="s">
        <v>148</v>
      </c>
      <c r="E326" s="236" t="s">
        <v>1</v>
      </c>
      <c r="F326" s="237" t="s">
        <v>236</v>
      </c>
      <c r="G326" s="234"/>
      <c r="H326" s="238">
        <v>130.94999999999999</v>
      </c>
      <c r="I326" s="239"/>
      <c r="J326" s="234"/>
      <c r="K326" s="234"/>
      <c r="L326" s="240"/>
      <c r="M326" s="241"/>
      <c r="N326" s="242"/>
      <c r="O326" s="242"/>
      <c r="P326" s="242"/>
      <c r="Q326" s="242"/>
      <c r="R326" s="242"/>
      <c r="S326" s="242"/>
      <c r="T326" s="24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4" t="s">
        <v>148</v>
      </c>
      <c r="AU326" s="244" t="s">
        <v>83</v>
      </c>
      <c r="AV326" s="13" t="s">
        <v>83</v>
      </c>
      <c r="AW326" s="13" t="s">
        <v>31</v>
      </c>
      <c r="AX326" s="13" t="s">
        <v>74</v>
      </c>
      <c r="AY326" s="244" t="s">
        <v>140</v>
      </c>
    </row>
    <row r="327" s="15" customFormat="1">
      <c r="A327" s="15"/>
      <c r="B327" s="256"/>
      <c r="C327" s="257"/>
      <c r="D327" s="235" t="s">
        <v>148</v>
      </c>
      <c r="E327" s="258" t="s">
        <v>1</v>
      </c>
      <c r="F327" s="259" t="s">
        <v>215</v>
      </c>
      <c r="G327" s="257"/>
      <c r="H327" s="258" t="s">
        <v>1</v>
      </c>
      <c r="I327" s="260"/>
      <c r="J327" s="257"/>
      <c r="K327" s="257"/>
      <c r="L327" s="261"/>
      <c r="M327" s="262"/>
      <c r="N327" s="263"/>
      <c r="O327" s="263"/>
      <c r="P327" s="263"/>
      <c r="Q327" s="263"/>
      <c r="R327" s="263"/>
      <c r="S327" s="263"/>
      <c r="T327" s="264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65" t="s">
        <v>148</v>
      </c>
      <c r="AU327" s="265" t="s">
        <v>83</v>
      </c>
      <c r="AV327" s="15" t="s">
        <v>79</v>
      </c>
      <c r="AW327" s="15" t="s">
        <v>31</v>
      </c>
      <c r="AX327" s="15" t="s">
        <v>74</v>
      </c>
      <c r="AY327" s="265" t="s">
        <v>140</v>
      </c>
    </row>
    <row r="328" s="13" customFormat="1">
      <c r="A328" s="13"/>
      <c r="B328" s="233"/>
      <c r="C328" s="234"/>
      <c r="D328" s="235" t="s">
        <v>148</v>
      </c>
      <c r="E328" s="236" t="s">
        <v>1</v>
      </c>
      <c r="F328" s="237" t="s">
        <v>237</v>
      </c>
      <c r="G328" s="234"/>
      <c r="H328" s="238">
        <v>9.0999999999999996</v>
      </c>
      <c r="I328" s="239"/>
      <c r="J328" s="234"/>
      <c r="K328" s="234"/>
      <c r="L328" s="240"/>
      <c r="M328" s="241"/>
      <c r="N328" s="242"/>
      <c r="O328" s="242"/>
      <c r="P328" s="242"/>
      <c r="Q328" s="242"/>
      <c r="R328" s="242"/>
      <c r="S328" s="242"/>
      <c r="T328" s="24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4" t="s">
        <v>148</v>
      </c>
      <c r="AU328" s="244" t="s">
        <v>83</v>
      </c>
      <c r="AV328" s="13" t="s">
        <v>83</v>
      </c>
      <c r="AW328" s="13" t="s">
        <v>31</v>
      </c>
      <c r="AX328" s="13" t="s">
        <v>74</v>
      </c>
      <c r="AY328" s="244" t="s">
        <v>140</v>
      </c>
    </row>
    <row r="329" s="15" customFormat="1">
      <c r="A329" s="15"/>
      <c r="B329" s="256"/>
      <c r="C329" s="257"/>
      <c r="D329" s="235" t="s">
        <v>148</v>
      </c>
      <c r="E329" s="258" t="s">
        <v>1</v>
      </c>
      <c r="F329" s="259" t="s">
        <v>211</v>
      </c>
      <c r="G329" s="257"/>
      <c r="H329" s="258" t="s">
        <v>1</v>
      </c>
      <c r="I329" s="260"/>
      <c r="J329" s="257"/>
      <c r="K329" s="257"/>
      <c r="L329" s="261"/>
      <c r="M329" s="262"/>
      <c r="N329" s="263"/>
      <c r="O329" s="263"/>
      <c r="P329" s="263"/>
      <c r="Q329" s="263"/>
      <c r="R329" s="263"/>
      <c r="S329" s="263"/>
      <c r="T329" s="264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5" t="s">
        <v>148</v>
      </c>
      <c r="AU329" s="265" t="s">
        <v>83</v>
      </c>
      <c r="AV329" s="15" t="s">
        <v>79</v>
      </c>
      <c r="AW329" s="15" t="s">
        <v>31</v>
      </c>
      <c r="AX329" s="15" t="s">
        <v>74</v>
      </c>
      <c r="AY329" s="265" t="s">
        <v>140</v>
      </c>
    </row>
    <row r="330" s="13" customFormat="1">
      <c r="A330" s="13"/>
      <c r="B330" s="233"/>
      <c r="C330" s="234"/>
      <c r="D330" s="235" t="s">
        <v>148</v>
      </c>
      <c r="E330" s="236" t="s">
        <v>1</v>
      </c>
      <c r="F330" s="237" t="s">
        <v>238</v>
      </c>
      <c r="G330" s="234"/>
      <c r="H330" s="238">
        <v>3.7999999999999998</v>
      </c>
      <c r="I330" s="239"/>
      <c r="J330" s="234"/>
      <c r="K330" s="234"/>
      <c r="L330" s="240"/>
      <c r="M330" s="241"/>
      <c r="N330" s="242"/>
      <c r="O330" s="242"/>
      <c r="P330" s="242"/>
      <c r="Q330" s="242"/>
      <c r="R330" s="242"/>
      <c r="S330" s="242"/>
      <c r="T330" s="24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4" t="s">
        <v>148</v>
      </c>
      <c r="AU330" s="244" t="s">
        <v>83</v>
      </c>
      <c r="AV330" s="13" t="s">
        <v>83</v>
      </c>
      <c r="AW330" s="13" t="s">
        <v>31</v>
      </c>
      <c r="AX330" s="13" t="s">
        <v>74</v>
      </c>
      <c r="AY330" s="244" t="s">
        <v>140</v>
      </c>
    </row>
    <row r="331" s="14" customFormat="1">
      <c r="A331" s="14"/>
      <c r="B331" s="245"/>
      <c r="C331" s="246"/>
      <c r="D331" s="235" t="s">
        <v>148</v>
      </c>
      <c r="E331" s="247" t="s">
        <v>1</v>
      </c>
      <c r="F331" s="248" t="s">
        <v>151</v>
      </c>
      <c r="G331" s="246"/>
      <c r="H331" s="249">
        <v>654.45000000000005</v>
      </c>
      <c r="I331" s="250"/>
      <c r="J331" s="246"/>
      <c r="K331" s="246"/>
      <c r="L331" s="251"/>
      <c r="M331" s="252"/>
      <c r="N331" s="253"/>
      <c r="O331" s="253"/>
      <c r="P331" s="253"/>
      <c r="Q331" s="253"/>
      <c r="R331" s="253"/>
      <c r="S331" s="253"/>
      <c r="T331" s="25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5" t="s">
        <v>148</v>
      </c>
      <c r="AU331" s="255" t="s">
        <v>83</v>
      </c>
      <c r="AV331" s="14" t="s">
        <v>89</v>
      </c>
      <c r="AW331" s="14" t="s">
        <v>31</v>
      </c>
      <c r="AX331" s="14" t="s">
        <v>79</v>
      </c>
      <c r="AY331" s="255" t="s">
        <v>140</v>
      </c>
    </row>
    <row r="332" s="2" customFormat="1" ht="16.5" customHeight="1">
      <c r="A332" s="38"/>
      <c r="B332" s="39"/>
      <c r="C332" s="219" t="s">
        <v>292</v>
      </c>
      <c r="D332" s="219" t="s">
        <v>143</v>
      </c>
      <c r="E332" s="220" t="s">
        <v>293</v>
      </c>
      <c r="F332" s="221" t="s">
        <v>294</v>
      </c>
      <c r="G332" s="222" t="s">
        <v>271</v>
      </c>
      <c r="H332" s="223">
        <v>769.98400000000004</v>
      </c>
      <c r="I332" s="224"/>
      <c r="J332" s="225">
        <f>ROUND(I332*H332,2)</f>
        <v>0</v>
      </c>
      <c r="K332" s="226"/>
      <c r="L332" s="44"/>
      <c r="M332" s="227" t="s">
        <v>1</v>
      </c>
      <c r="N332" s="228" t="s">
        <v>39</v>
      </c>
      <c r="O332" s="91"/>
      <c r="P332" s="229">
        <f>O332*H332</f>
        <v>0</v>
      </c>
      <c r="Q332" s="229">
        <v>0</v>
      </c>
      <c r="R332" s="229">
        <f>Q332*H332</f>
        <v>0</v>
      </c>
      <c r="S332" s="229">
        <v>0</v>
      </c>
      <c r="T332" s="230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1" t="s">
        <v>89</v>
      </c>
      <c r="AT332" s="231" t="s">
        <v>143</v>
      </c>
      <c r="AU332" s="231" t="s">
        <v>83</v>
      </c>
      <c r="AY332" s="17" t="s">
        <v>140</v>
      </c>
      <c r="BE332" s="232">
        <f>IF(N332="základní",J332,0)</f>
        <v>0</v>
      </c>
      <c r="BF332" s="232">
        <f>IF(N332="snížená",J332,0)</f>
        <v>0</v>
      </c>
      <c r="BG332" s="232">
        <f>IF(N332="zákl. přenesená",J332,0)</f>
        <v>0</v>
      </c>
      <c r="BH332" s="232">
        <f>IF(N332="sníž. přenesená",J332,0)</f>
        <v>0</v>
      </c>
      <c r="BI332" s="232">
        <f>IF(N332="nulová",J332,0)</f>
        <v>0</v>
      </c>
      <c r="BJ332" s="17" t="s">
        <v>79</v>
      </c>
      <c r="BK332" s="232">
        <f>ROUND(I332*H332,2)</f>
        <v>0</v>
      </c>
      <c r="BL332" s="17" t="s">
        <v>89</v>
      </c>
      <c r="BM332" s="231" t="s">
        <v>295</v>
      </c>
    </row>
    <row r="333" s="15" customFormat="1">
      <c r="A333" s="15"/>
      <c r="B333" s="256"/>
      <c r="C333" s="257"/>
      <c r="D333" s="235" t="s">
        <v>148</v>
      </c>
      <c r="E333" s="258" t="s">
        <v>1</v>
      </c>
      <c r="F333" s="259" t="s">
        <v>273</v>
      </c>
      <c r="G333" s="257"/>
      <c r="H333" s="258" t="s">
        <v>1</v>
      </c>
      <c r="I333" s="260"/>
      <c r="J333" s="257"/>
      <c r="K333" s="257"/>
      <c r="L333" s="261"/>
      <c r="M333" s="262"/>
      <c r="N333" s="263"/>
      <c r="O333" s="263"/>
      <c r="P333" s="263"/>
      <c r="Q333" s="263"/>
      <c r="R333" s="263"/>
      <c r="S333" s="263"/>
      <c r="T333" s="264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5" t="s">
        <v>148</v>
      </c>
      <c r="AU333" s="265" t="s">
        <v>83</v>
      </c>
      <c r="AV333" s="15" t="s">
        <v>79</v>
      </c>
      <c r="AW333" s="15" t="s">
        <v>31</v>
      </c>
      <c r="AX333" s="15" t="s">
        <v>74</v>
      </c>
      <c r="AY333" s="265" t="s">
        <v>140</v>
      </c>
    </row>
    <row r="334" s="13" customFormat="1">
      <c r="A334" s="13"/>
      <c r="B334" s="233"/>
      <c r="C334" s="234"/>
      <c r="D334" s="235" t="s">
        <v>148</v>
      </c>
      <c r="E334" s="236" t="s">
        <v>1</v>
      </c>
      <c r="F334" s="237" t="s">
        <v>296</v>
      </c>
      <c r="G334" s="234"/>
      <c r="H334" s="238">
        <v>89.099999999999994</v>
      </c>
      <c r="I334" s="239"/>
      <c r="J334" s="234"/>
      <c r="K334" s="234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148</v>
      </c>
      <c r="AU334" s="244" t="s">
        <v>83</v>
      </c>
      <c r="AV334" s="13" t="s">
        <v>83</v>
      </c>
      <c r="AW334" s="13" t="s">
        <v>31</v>
      </c>
      <c r="AX334" s="13" t="s">
        <v>74</v>
      </c>
      <c r="AY334" s="244" t="s">
        <v>140</v>
      </c>
    </row>
    <row r="335" s="13" customFormat="1">
      <c r="A335" s="13"/>
      <c r="B335" s="233"/>
      <c r="C335" s="234"/>
      <c r="D335" s="235" t="s">
        <v>148</v>
      </c>
      <c r="E335" s="236" t="s">
        <v>1</v>
      </c>
      <c r="F335" s="237" t="s">
        <v>297</v>
      </c>
      <c r="G335" s="234"/>
      <c r="H335" s="238">
        <v>155.03999999999999</v>
      </c>
      <c r="I335" s="239"/>
      <c r="J335" s="234"/>
      <c r="K335" s="234"/>
      <c r="L335" s="240"/>
      <c r="M335" s="241"/>
      <c r="N335" s="242"/>
      <c r="O335" s="242"/>
      <c r="P335" s="242"/>
      <c r="Q335" s="242"/>
      <c r="R335" s="242"/>
      <c r="S335" s="242"/>
      <c r="T335" s="24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4" t="s">
        <v>148</v>
      </c>
      <c r="AU335" s="244" t="s">
        <v>83</v>
      </c>
      <c r="AV335" s="13" t="s">
        <v>83</v>
      </c>
      <c r="AW335" s="13" t="s">
        <v>31</v>
      </c>
      <c r="AX335" s="13" t="s">
        <v>74</v>
      </c>
      <c r="AY335" s="244" t="s">
        <v>140</v>
      </c>
    </row>
    <row r="336" s="13" customFormat="1">
      <c r="A336" s="13"/>
      <c r="B336" s="233"/>
      <c r="C336" s="234"/>
      <c r="D336" s="235" t="s">
        <v>148</v>
      </c>
      <c r="E336" s="236" t="s">
        <v>1</v>
      </c>
      <c r="F336" s="237" t="s">
        <v>298</v>
      </c>
      <c r="G336" s="234"/>
      <c r="H336" s="238">
        <v>282.04199999999997</v>
      </c>
      <c r="I336" s="239"/>
      <c r="J336" s="234"/>
      <c r="K336" s="234"/>
      <c r="L336" s="240"/>
      <c r="M336" s="241"/>
      <c r="N336" s="242"/>
      <c r="O336" s="242"/>
      <c r="P336" s="242"/>
      <c r="Q336" s="242"/>
      <c r="R336" s="242"/>
      <c r="S336" s="242"/>
      <c r="T336" s="24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4" t="s">
        <v>148</v>
      </c>
      <c r="AU336" s="244" t="s">
        <v>83</v>
      </c>
      <c r="AV336" s="13" t="s">
        <v>83</v>
      </c>
      <c r="AW336" s="13" t="s">
        <v>31</v>
      </c>
      <c r="AX336" s="13" t="s">
        <v>74</v>
      </c>
      <c r="AY336" s="244" t="s">
        <v>140</v>
      </c>
    </row>
    <row r="337" s="13" customFormat="1">
      <c r="A337" s="13"/>
      <c r="B337" s="233"/>
      <c r="C337" s="234"/>
      <c r="D337" s="235" t="s">
        <v>148</v>
      </c>
      <c r="E337" s="236" t="s">
        <v>1</v>
      </c>
      <c r="F337" s="237" t="s">
        <v>299</v>
      </c>
      <c r="G337" s="234"/>
      <c r="H337" s="238">
        <v>17.670000000000002</v>
      </c>
      <c r="I337" s="239"/>
      <c r="J337" s="234"/>
      <c r="K337" s="234"/>
      <c r="L337" s="240"/>
      <c r="M337" s="241"/>
      <c r="N337" s="242"/>
      <c r="O337" s="242"/>
      <c r="P337" s="242"/>
      <c r="Q337" s="242"/>
      <c r="R337" s="242"/>
      <c r="S337" s="242"/>
      <c r="T337" s="24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4" t="s">
        <v>148</v>
      </c>
      <c r="AU337" s="244" t="s">
        <v>83</v>
      </c>
      <c r="AV337" s="13" t="s">
        <v>83</v>
      </c>
      <c r="AW337" s="13" t="s">
        <v>31</v>
      </c>
      <c r="AX337" s="13" t="s">
        <v>74</v>
      </c>
      <c r="AY337" s="244" t="s">
        <v>140</v>
      </c>
    </row>
    <row r="338" s="13" customFormat="1">
      <c r="A338" s="13"/>
      <c r="B338" s="233"/>
      <c r="C338" s="234"/>
      <c r="D338" s="235" t="s">
        <v>148</v>
      </c>
      <c r="E338" s="236" t="s">
        <v>1</v>
      </c>
      <c r="F338" s="237" t="s">
        <v>300</v>
      </c>
      <c r="G338" s="234"/>
      <c r="H338" s="238">
        <v>18.32</v>
      </c>
      <c r="I338" s="239"/>
      <c r="J338" s="234"/>
      <c r="K338" s="234"/>
      <c r="L338" s="240"/>
      <c r="M338" s="241"/>
      <c r="N338" s="242"/>
      <c r="O338" s="242"/>
      <c r="P338" s="242"/>
      <c r="Q338" s="242"/>
      <c r="R338" s="242"/>
      <c r="S338" s="242"/>
      <c r="T338" s="24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4" t="s">
        <v>148</v>
      </c>
      <c r="AU338" s="244" t="s">
        <v>83</v>
      </c>
      <c r="AV338" s="13" t="s">
        <v>83</v>
      </c>
      <c r="AW338" s="13" t="s">
        <v>31</v>
      </c>
      <c r="AX338" s="13" t="s">
        <v>74</v>
      </c>
      <c r="AY338" s="244" t="s">
        <v>140</v>
      </c>
    </row>
    <row r="339" s="13" customFormat="1">
      <c r="A339" s="13"/>
      <c r="B339" s="233"/>
      <c r="C339" s="234"/>
      <c r="D339" s="235" t="s">
        <v>148</v>
      </c>
      <c r="E339" s="236" t="s">
        <v>1</v>
      </c>
      <c r="F339" s="237" t="s">
        <v>301</v>
      </c>
      <c r="G339" s="234"/>
      <c r="H339" s="238">
        <v>33.200000000000003</v>
      </c>
      <c r="I339" s="239"/>
      <c r="J339" s="234"/>
      <c r="K339" s="234"/>
      <c r="L339" s="240"/>
      <c r="M339" s="241"/>
      <c r="N339" s="242"/>
      <c r="O339" s="242"/>
      <c r="P339" s="242"/>
      <c r="Q339" s="242"/>
      <c r="R339" s="242"/>
      <c r="S339" s="242"/>
      <c r="T339" s="24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4" t="s">
        <v>148</v>
      </c>
      <c r="AU339" s="244" t="s">
        <v>83</v>
      </c>
      <c r="AV339" s="13" t="s">
        <v>83</v>
      </c>
      <c r="AW339" s="13" t="s">
        <v>31</v>
      </c>
      <c r="AX339" s="13" t="s">
        <v>74</v>
      </c>
      <c r="AY339" s="244" t="s">
        <v>140</v>
      </c>
    </row>
    <row r="340" s="15" customFormat="1">
      <c r="A340" s="15"/>
      <c r="B340" s="256"/>
      <c r="C340" s="257"/>
      <c r="D340" s="235" t="s">
        <v>148</v>
      </c>
      <c r="E340" s="258" t="s">
        <v>1</v>
      </c>
      <c r="F340" s="259" t="s">
        <v>280</v>
      </c>
      <c r="G340" s="257"/>
      <c r="H340" s="258" t="s">
        <v>1</v>
      </c>
      <c r="I340" s="260"/>
      <c r="J340" s="257"/>
      <c r="K340" s="257"/>
      <c r="L340" s="261"/>
      <c r="M340" s="262"/>
      <c r="N340" s="263"/>
      <c r="O340" s="263"/>
      <c r="P340" s="263"/>
      <c r="Q340" s="263"/>
      <c r="R340" s="263"/>
      <c r="S340" s="263"/>
      <c r="T340" s="264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5" t="s">
        <v>148</v>
      </c>
      <c r="AU340" s="265" t="s">
        <v>83</v>
      </c>
      <c r="AV340" s="15" t="s">
        <v>79</v>
      </c>
      <c r="AW340" s="15" t="s">
        <v>31</v>
      </c>
      <c r="AX340" s="15" t="s">
        <v>74</v>
      </c>
      <c r="AY340" s="265" t="s">
        <v>140</v>
      </c>
    </row>
    <row r="341" s="13" customFormat="1">
      <c r="A341" s="13"/>
      <c r="B341" s="233"/>
      <c r="C341" s="234"/>
      <c r="D341" s="235" t="s">
        <v>148</v>
      </c>
      <c r="E341" s="236" t="s">
        <v>1</v>
      </c>
      <c r="F341" s="237" t="s">
        <v>302</v>
      </c>
      <c r="G341" s="234"/>
      <c r="H341" s="238">
        <v>9.7799999999999994</v>
      </c>
      <c r="I341" s="239"/>
      <c r="J341" s="234"/>
      <c r="K341" s="234"/>
      <c r="L341" s="240"/>
      <c r="M341" s="241"/>
      <c r="N341" s="242"/>
      <c r="O341" s="242"/>
      <c r="P341" s="242"/>
      <c r="Q341" s="242"/>
      <c r="R341" s="242"/>
      <c r="S341" s="242"/>
      <c r="T341" s="24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4" t="s">
        <v>148</v>
      </c>
      <c r="AU341" s="244" t="s">
        <v>83</v>
      </c>
      <c r="AV341" s="13" t="s">
        <v>83</v>
      </c>
      <c r="AW341" s="13" t="s">
        <v>31</v>
      </c>
      <c r="AX341" s="13" t="s">
        <v>74</v>
      </c>
      <c r="AY341" s="244" t="s">
        <v>140</v>
      </c>
    </row>
    <row r="342" s="13" customFormat="1">
      <c r="A342" s="13"/>
      <c r="B342" s="233"/>
      <c r="C342" s="234"/>
      <c r="D342" s="235" t="s">
        <v>148</v>
      </c>
      <c r="E342" s="236" t="s">
        <v>1</v>
      </c>
      <c r="F342" s="237" t="s">
        <v>303</v>
      </c>
      <c r="G342" s="234"/>
      <c r="H342" s="238">
        <v>11.44</v>
      </c>
      <c r="I342" s="239"/>
      <c r="J342" s="234"/>
      <c r="K342" s="234"/>
      <c r="L342" s="240"/>
      <c r="M342" s="241"/>
      <c r="N342" s="242"/>
      <c r="O342" s="242"/>
      <c r="P342" s="242"/>
      <c r="Q342" s="242"/>
      <c r="R342" s="242"/>
      <c r="S342" s="242"/>
      <c r="T342" s="24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4" t="s">
        <v>148</v>
      </c>
      <c r="AU342" s="244" t="s">
        <v>83</v>
      </c>
      <c r="AV342" s="13" t="s">
        <v>83</v>
      </c>
      <c r="AW342" s="13" t="s">
        <v>31</v>
      </c>
      <c r="AX342" s="13" t="s">
        <v>74</v>
      </c>
      <c r="AY342" s="244" t="s">
        <v>140</v>
      </c>
    </row>
    <row r="343" s="15" customFormat="1">
      <c r="A343" s="15"/>
      <c r="B343" s="256"/>
      <c r="C343" s="257"/>
      <c r="D343" s="235" t="s">
        <v>148</v>
      </c>
      <c r="E343" s="258" t="s">
        <v>1</v>
      </c>
      <c r="F343" s="259" t="s">
        <v>273</v>
      </c>
      <c r="G343" s="257"/>
      <c r="H343" s="258" t="s">
        <v>1</v>
      </c>
      <c r="I343" s="260"/>
      <c r="J343" s="257"/>
      <c r="K343" s="257"/>
      <c r="L343" s="261"/>
      <c r="M343" s="262"/>
      <c r="N343" s="263"/>
      <c r="O343" s="263"/>
      <c r="P343" s="263"/>
      <c r="Q343" s="263"/>
      <c r="R343" s="263"/>
      <c r="S343" s="263"/>
      <c r="T343" s="264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5" t="s">
        <v>148</v>
      </c>
      <c r="AU343" s="265" t="s">
        <v>83</v>
      </c>
      <c r="AV343" s="15" t="s">
        <v>79</v>
      </c>
      <c r="AW343" s="15" t="s">
        <v>31</v>
      </c>
      <c r="AX343" s="15" t="s">
        <v>74</v>
      </c>
      <c r="AY343" s="265" t="s">
        <v>140</v>
      </c>
    </row>
    <row r="344" s="13" customFormat="1">
      <c r="A344" s="13"/>
      <c r="B344" s="233"/>
      <c r="C344" s="234"/>
      <c r="D344" s="235" t="s">
        <v>148</v>
      </c>
      <c r="E344" s="236" t="s">
        <v>1</v>
      </c>
      <c r="F344" s="237" t="s">
        <v>304</v>
      </c>
      <c r="G344" s="234"/>
      <c r="H344" s="238">
        <v>24.859999999999999</v>
      </c>
      <c r="I344" s="239"/>
      <c r="J344" s="234"/>
      <c r="K344" s="234"/>
      <c r="L344" s="240"/>
      <c r="M344" s="241"/>
      <c r="N344" s="242"/>
      <c r="O344" s="242"/>
      <c r="P344" s="242"/>
      <c r="Q344" s="242"/>
      <c r="R344" s="242"/>
      <c r="S344" s="242"/>
      <c r="T344" s="24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4" t="s">
        <v>148</v>
      </c>
      <c r="AU344" s="244" t="s">
        <v>83</v>
      </c>
      <c r="AV344" s="13" t="s">
        <v>83</v>
      </c>
      <c r="AW344" s="13" t="s">
        <v>31</v>
      </c>
      <c r="AX344" s="13" t="s">
        <v>74</v>
      </c>
      <c r="AY344" s="244" t="s">
        <v>140</v>
      </c>
    </row>
    <row r="345" s="13" customFormat="1">
      <c r="A345" s="13"/>
      <c r="B345" s="233"/>
      <c r="C345" s="234"/>
      <c r="D345" s="235" t="s">
        <v>148</v>
      </c>
      <c r="E345" s="236" t="s">
        <v>1</v>
      </c>
      <c r="F345" s="237" t="s">
        <v>305</v>
      </c>
      <c r="G345" s="234"/>
      <c r="H345" s="238">
        <v>42.939999999999998</v>
      </c>
      <c r="I345" s="239"/>
      <c r="J345" s="234"/>
      <c r="K345" s="234"/>
      <c r="L345" s="240"/>
      <c r="M345" s="241"/>
      <c r="N345" s="242"/>
      <c r="O345" s="242"/>
      <c r="P345" s="242"/>
      <c r="Q345" s="242"/>
      <c r="R345" s="242"/>
      <c r="S345" s="242"/>
      <c r="T345" s="24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4" t="s">
        <v>148</v>
      </c>
      <c r="AU345" s="244" t="s">
        <v>83</v>
      </c>
      <c r="AV345" s="13" t="s">
        <v>83</v>
      </c>
      <c r="AW345" s="13" t="s">
        <v>31</v>
      </c>
      <c r="AX345" s="13" t="s">
        <v>74</v>
      </c>
      <c r="AY345" s="244" t="s">
        <v>140</v>
      </c>
    </row>
    <row r="346" s="13" customFormat="1">
      <c r="A346" s="13"/>
      <c r="B346" s="233"/>
      <c r="C346" s="234"/>
      <c r="D346" s="235" t="s">
        <v>148</v>
      </c>
      <c r="E346" s="236" t="s">
        <v>1</v>
      </c>
      <c r="F346" s="237" t="s">
        <v>306</v>
      </c>
      <c r="G346" s="234"/>
      <c r="H346" s="238">
        <v>60.642000000000003</v>
      </c>
      <c r="I346" s="239"/>
      <c r="J346" s="234"/>
      <c r="K346" s="234"/>
      <c r="L346" s="240"/>
      <c r="M346" s="241"/>
      <c r="N346" s="242"/>
      <c r="O346" s="242"/>
      <c r="P346" s="242"/>
      <c r="Q346" s="242"/>
      <c r="R346" s="242"/>
      <c r="S346" s="242"/>
      <c r="T346" s="24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4" t="s">
        <v>148</v>
      </c>
      <c r="AU346" s="244" t="s">
        <v>83</v>
      </c>
      <c r="AV346" s="13" t="s">
        <v>83</v>
      </c>
      <c r="AW346" s="13" t="s">
        <v>31</v>
      </c>
      <c r="AX346" s="13" t="s">
        <v>74</v>
      </c>
      <c r="AY346" s="244" t="s">
        <v>140</v>
      </c>
    </row>
    <row r="347" s="13" customFormat="1">
      <c r="A347" s="13"/>
      <c r="B347" s="233"/>
      <c r="C347" s="234"/>
      <c r="D347" s="235" t="s">
        <v>148</v>
      </c>
      <c r="E347" s="236" t="s">
        <v>1</v>
      </c>
      <c r="F347" s="237" t="s">
        <v>307</v>
      </c>
      <c r="G347" s="234"/>
      <c r="H347" s="238">
        <v>6.8700000000000001</v>
      </c>
      <c r="I347" s="239"/>
      <c r="J347" s="234"/>
      <c r="K347" s="234"/>
      <c r="L347" s="240"/>
      <c r="M347" s="241"/>
      <c r="N347" s="242"/>
      <c r="O347" s="242"/>
      <c r="P347" s="242"/>
      <c r="Q347" s="242"/>
      <c r="R347" s="242"/>
      <c r="S347" s="242"/>
      <c r="T347" s="24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4" t="s">
        <v>148</v>
      </c>
      <c r="AU347" s="244" t="s">
        <v>83</v>
      </c>
      <c r="AV347" s="13" t="s">
        <v>83</v>
      </c>
      <c r="AW347" s="13" t="s">
        <v>31</v>
      </c>
      <c r="AX347" s="13" t="s">
        <v>74</v>
      </c>
      <c r="AY347" s="244" t="s">
        <v>140</v>
      </c>
    </row>
    <row r="348" s="13" customFormat="1">
      <c r="A348" s="13"/>
      <c r="B348" s="233"/>
      <c r="C348" s="234"/>
      <c r="D348" s="235" t="s">
        <v>148</v>
      </c>
      <c r="E348" s="236" t="s">
        <v>1</v>
      </c>
      <c r="F348" s="237" t="s">
        <v>308</v>
      </c>
      <c r="G348" s="234"/>
      <c r="H348" s="238">
        <v>9.0399999999999991</v>
      </c>
      <c r="I348" s="239"/>
      <c r="J348" s="234"/>
      <c r="K348" s="234"/>
      <c r="L348" s="240"/>
      <c r="M348" s="241"/>
      <c r="N348" s="242"/>
      <c r="O348" s="242"/>
      <c r="P348" s="242"/>
      <c r="Q348" s="242"/>
      <c r="R348" s="242"/>
      <c r="S348" s="242"/>
      <c r="T348" s="24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4" t="s">
        <v>148</v>
      </c>
      <c r="AU348" s="244" t="s">
        <v>83</v>
      </c>
      <c r="AV348" s="13" t="s">
        <v>83</v>
      </c>
      <c r="AW348" s="13" t="s">
        <v>31</v>
      </c>
      <c r="AX348" s="13" t="s">
        <v>74</v>
      </c>
      <c r="AY348" s="244" t="s">
        <v>140</v>
      </c>
    </row>
    <row r="349" s="13" customFormat="1">
      <c r="A349" s="13"/>
      <c r="B349" s="233"/>
      <c r="C349" s="234"/>
      <c r="D349" s="235" t="s">
        <v>148</v>
      </c>
      <c r="E349" s="236" t="s">
        <v>1</v>
      </c>
      <c r="F349" s="237" t="s">
        <v>308</v>
      </c>
      <c r="G349" s="234"/>
      <c r="H349" s="238">
        <v>9.0399999999999991</v>
      </c>
      <c r="I349" s="239"/>
      <c r="J349" s="234"/>
      <c r="K349" s="234"/>
      <c r="L349" s="240"/>
      <c r="M349" s="241"/>
      <c r="N349" s="242"/>
      <c r="O349" s="242"/>
      <c r="P349" s="242"/>
      <c r="Q349" s="242"/>
      <c r="R349" s="242"/>
      <c r="S349" s="242"/>
      <c r="T349" s="24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4" t="s">
        <v>148</v>
      </c>
      <c r="AU349" s="244" t="s">
        <v>83</v>
      </c>
      <c r="AV349" s="13" t="s">
        <v>83</v>
      </c>
      <c r="AW349" s="13" t="s">
        <v>31</v>
      </c>
      <c r="AX349" s="13" t="s">
        <v>74</v>
      </c>
      <c r="AY349" s="244" t="s">
        <v>140</v>
      </c>
    </row>
    <row r="350" s="14" customFormat="1">
      <c r="A350" s="14"/>
      <c r="B350" s="245"/>
      <c r="C350" s="246"/>
      <c r="D350" s="235" t="s">
        <v>148</v>
      </c>
      <c r="E350" s="247" t="s">
        <v>1</v>
      </c>
      <c r="F350" s="248" t="s">
        <v>151</v>
      </c>
      <c r="G350" s="246"/>
      <c r="H350" s="249">
        <v>769.98400000000004</v>
      </c>
      <c r="I350" s="250"/>
      <c r="J350" s="246"/>
      <c r="K350" s="246"/>
      <c r="L350" s="251"/>
      <c r="M350" s="252"/>
      <c r="N350" s="253"/>
      <c r="O350" s="253"/>
      <c r="P350" s="253"/>
      <c r="Q350" s="253"/>
      <c r="R350" s="253"/>
      <c r="S350" s="253"/>
      <c r="T350" s="25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5" t="s">
        <v>148</v>
      </c>
      <c r="AU350" s="255" t="s">
        <v>83</v>
      </c>
      <c r="AV350" s="14" t="s">
        <v>89</v>
      </c>
      <c r="AW350" s="14" t="s">
        <v>31</v>
      </c>
      <c r="AX350" s="14" t="s">
        <v>79</v>
      </c>
      <c r="AY350" s="255" t="s">
        <v>140</v>
      </c>
    </row>
    <row r="351" s="2" customFormat="1" ht="24.15" customHeight="1">
      <c r="A351" s="38"/>
      <c r="B351" s="39"/>
      <c r="C351" s="266" t="s">
        <v>309</v>
      </c>
      <c r="D351" s="266" t="s">
        <v>245</v>
      </c>
      <c r="E351" s="267" t="s">
        <v>310</v>
      </c>
      <c r="F351" s="268" t="s">
        <v>311</v>
      </c>
      <c r="G351" s="269" t="s">
        <v>271</v>
      </c>
      <c r="H351" s="270">
        <v>323.71100000000001</v>
      </c>
      <c r="I351" s="271"/>
      <c r="J351" s="272">
        <f>ROUND(I351*H351,2)</f>
        <v>0</v>
      </c>
      <c r="K351" s="273"/>
      <c r="L351" s="274"/>
      <c r="M351" s="275" t="s">
        <v>1</v>
      </c>
      <c r="N351" s="276" t="s">
        <v>39</v>
      </c>
      <c r="O351" s="91"/>
      <c r="P351" s="229">
        <f>O351*H351</f>
        <v>0</v>
      </c>
      <c r="Q351" s="229">
        <v>4.0000000000000003E-05</v>
      </c>
      <c r="R351" s="229">
        <f>Q351*H351</f>
        <v>0.012948440000000002</v>
      </c>
      <c r="S351" s="229">
        <v>0</v>
      </c>
      <c r="T351" s="230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1" t="s">
        <v>248</v>
      </c>
      <c r="AT351" s="231" t="s">
        <v>245</v>
      </c>
      <c r="AU351" s="231" t="s">
        <v>83</v>
      </c>
      <c r="AY351" s="17" t="s">
        <v>140</v>
      </c>
      <c r="BE351" s="232">
        <f>IF(N351="základní",J351,0)</f>
        <v>0</v>
      </c>
      <c r="BF351" s="232">
        <f>IF(N351="snížená",J351,0)</f>
        <v>0</v>
      </c>
      <c r="BG351" s="232">
        <f>IF(N351="zákl. přenesená",J351,0)</f>
        <v>0</v>
      </c>
      <c r="BH351" s="232">
        <f>IF(N351="sníž. přenesená",J351,0)</f>
        <v>0</v>
      </c>
      <c r="BI351" s="232">
        <f>IF(N351="nulová",J351,0)</f>
        <v>0</v>
      </c>
      <c r="BJ351" s="17" t="s">
        <v>79</v>
      </c>
      <c r="BK351" s="232">
        <f>ROUND(I351*H351,2)</f>
        <v>0</v>
      </c>
      <c r="BL351" s="17" t="s">
        <v>89</v>
      </c>
      <c r="BM351" s="231" t="s">
        <v>312</v>
      </c>
    </row>
    <row r="352" s="15" customFormat="1">
      <c r="A352" s="15"/>
      <c r="B352" s="256"/>
      <c r="C352" s="257"/>
      <c r="D352" s="235" t="s">
        <v>148</v>
      </c>
      <c r="E352" s="258" t="s">
        <v>1</v>
      </c>
      <c r="F352" s="259" t="s">
        <v>273</v>
      </c>
      <c r="G352" s="257"/>
      <c r="H352" s="258" t="s">
        <v>1</v>
      </c>
      <c r="I352" s="260"/>
      <c r="J352" s="257"/>
      <c r="K352" s="257"/>
      <c r="L352" s="261"/>
      <c r="M352" s="262"/>
      <c r="N352" s="263"/>
      <c r="O352" s="263"/>
      <c r="P352" s="263"/>
      <c r="Q352" s="263"/>
      <c r="R352" s="263"/>
      <c r="S352" s="263"/>
      <c r="T352" s="264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5" t="s">
        <v>148</v>
      </c>
      <c r="AU352" s="265" t="s">
        <v>83</v>
      </c>
      <c r="AV352" s="15" t="s">
        <v>79</v>
      </c>
      <c r="AW352" s="15" t="s">
        <v>31</v>
      </c>
      <c r="AX352" s="15" t="s">
        <v>74</v>
      </c>
      <c r="AY352" s="265" t="s">
        <v>140</v>
      </c>
    </row>
    <row r="353" s="13" customFormat="1">
      <c r="A353" s="13"/>
      <c r="B353" s="233"/>
      <c r="C353" s="234"/>
      <c r="D353" s="235" t="s">
        <v>148</v>
      </c>
      <c r="E353" s="236" t="s">
        <v>1</v>
      </c>
      <c r="F353" s="237" t="s">
        <v>313</v>
      </c>
      <c r="G353" s="234"/>
      <c r="H353" s="238">
        <v>44.549999999999997</v>
      </c>
      <c r="I353" s="239"/>
      <c r="J353" s="234"/>
      <c r="K353" s="234"/>
      <c r="L353" s="240"/>
      <c r="M353" s="241"/>
      <c r="N353" s="242"/>
      <c r="O353" s="242"/>
      <c r="P353" s="242"/>
      <c r="Q353" s="242"/>
      <c r="R353" s="242"/>
      <c r="S353" s="242"/>
      <c r="T353" s="24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4" t="s">
        <v>148</v>
      </c>
      <c r="AU353" s="244" t="s">
        <v>83</v>
      </c>
      <c r="AV353" s="13" t="s">
        <v>83</v>
      </c>
      <c r="AW353" s="13" t="s">
        <v>31</v>
      </c>
      <c r="AX353" s="13" t="s">
        <v>74</v>
      </c>
      <c r="AY353" s="244" t="s">
        <v>140</v>
      </c>
    </row>
    <row r="354" s="13" customFormat="1">
      <c r="A354" s="13"/>
      <c r="B354" s="233"/>
      <c r="C354" s="234"/>
      <c r="D354" s="235" t="s">
        <v>148</v>
      </c>
      <c r="E354" s="236" t="s">
        <v>1</v>
      </c>
      <c r="F354" s="237" t="s">
        <v>314</v>
      </c>
      <c r="G354" s="234"/>
      <c r="H354" s="238">
        <v>77.519999999999996</v>
      </c>
      <c r="I354" s="239"/>
      <c r="J354" s="234"/>
      <c r="K354" s="234"/>
      <c r="L354" s="240"/>
      <c r="M354" s="241"/>
      <c r="N354" s="242"/>
      <c r="O354" s="242"/>
      <c r="P354" s="242"/>
      <c r="Q354" s="242"/>
      <c r="R354" s="242"/>
      <c r="S354" s="242"/>
      <c r="T354" s="24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4" t="s">
        <v>148</v>
      </c>
      <c r="AU354" s="244" t="s">
        <v>83</v>
      </c>
      <c r="AV354" s="13" t="s">
        <v>83</v>
      </c>
      <c r="AW354" s="13" t="s">
        <v>31</v>
      </c>
      <c r="AX354" s="13" t="s">
        <v>74</v>
      </c>
      <c r="AY354" s="244" t="s">
        <v>140</v>
      </c>
    </row>
    <row r="355" s="13" customFormat="1">
      <c r="A355" s="13"/>
      <c r="B355" s="233"/>
      <c r="C355" s="234"/>
      <c r="D355" s="235" t="s">
        <v>148</v>
      </c>
      <c r="E355" s="236" t="s">
        <v>1</v>
      </c>
      <c r="F355" s="237" t="s">
        <v>315</v>
      </c>
      <c r="G355" s="234"/>
      <c r="H355" s="238">
        <v>141.02099999999999</v>
      </c>
      <c r="I355" s="239"/>
      <c r="J355" s="234"/>
      <c r="K355" s="234"/>
      <c r="L355" s="240"/>
      <c r="M355" s="241"/>
      <c r="N355" s="242"/>
      <c r="O355" s="242"/>
      <c r="P355" s="242"/>
      <c r="Q355" s="242"/>
      <c r="R355" s="242"/>
      <c r="S355" s="242"/>
      <c r="T355" s="24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4" t="s">
        <v>148</v>
      </c>
      <c r="AU355" s="244" t="s">
        <v>83</v>
      </c>
      <c r="AV355" s="13" t="s">
        <v>83</v>
      </c>
      <c r="AW355" s="13" t="s">
        <v>31</v>
      </c>
      <c r="AX355" s="13" t="s">
        <v>74</v>
      </c>
      <c r="AY355" s="244" t="s">
        <v>140</v>
      </c>
    </row>
    <row r="356" s="13" customFormat="1">
      <c r="A356" s="13"/>
      <c r="B356" s="233"/>
      <c r="C356" s="234"/>
      <c r="D356" s="235" t="s">
        <v>148</v>
      </c>
      <c r="E356" s="236" t="s">
        <v>1</v>
      </c>
      <c r="F356" s="237" t="s">
        <v>316</v>
      </c>
      <c r="G356" s="234"/>
      <c r="H356" s="238">
        <v>8.8350000000000009</v>
      </c>
      <c r="I356" s="239"/>
      <c r="J356" s="234"/>
      <c r="K356" s="234"/>
      <c r="L356" s="240"/>
      <c r="M356" s="241"/>
      <c r="N356" s="242"/>
      <c r="O356" s="242"/>
      <c r="P356" s="242"/>
      <c r="Q356" s="242"/>
      <c r="R356" s="242"/>
      <c r="S356" s="242"/>
      <c r="T356" s="24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4" t="s">
        <v>148</v>
      </c>
      <c r="AU356" s="244" t="s">
        <v>83</v>
      </c>
      <c r="AV356" s="13" t="s">
        <v>83</v>
      </c>
      <c r="AW356" s="13" t="s">
        <v>31</v>
      </c>
      <c r="AX356" s="13" t="s">
        <v>74</v>
      </c>
      <c r="AY356" s="244" t="s">
        <v>140</v>
      </c>
    </row>
    <row r="357" s="13" customFormat="1">
      <c r="A357" s="13"/>
      <c r="B357" s="233"/>
      <c r="C357" s="234"/>
      <c r="D357" s="235" t="s">
        <v>148</v>
      </c>
      <c r="E357" s="236" t="s">
        <v>1</v>
      </c>
      <c r="F357" s="237" t="s">
        <v>317</v>
      </c>
      <c r="G357" s="234"/>
      <c r="H357" s="238">
        <v>9.1600000000000001</v>
      </c>
      <c r="I357" s="239"/>
      <c r="J357" s="234"/>
      <c r="K357" s="234"/>
      <c r="L357" s="240"/>
      <c r="M357" s="241"/>
      <c r="N357" s="242"/>
      <c r="O357" s="242"/>
      <c r="P357" s="242"/>
      <c r="Q357" s="242"/>
      <c r="R357" s="242"/>
      <c r="S357" s="242"/>
      <c r="T357" s="24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4" t="s">
        <v>148</v>
      </c>
      <c r="AU357" s="244" t="s">
        <v>83</v>
      </c>
      <c r="AV357" s="13" t="s">
        <v>83</v>
      </c>
      <c r="AW357" s="13" t="s">
        <v>31</v>
      </c>
      <c r="AX357" s="13" t="s">
        <v>74</v>
      </c>
      <c r="AY357" s="244" t="s">
        <v>140</v>
      </c>
    </row>
    <row r="358" s="13" customFormat="1">
      <c r="A358" s="13"/>
      <c r="B358" s="233"/>
      <c r="C358" s="234"/>
      <c r="D358" s="235" t="s">
        <v>148</v>
      </c>
      <c r="E358" s="236" t="s">
        <v>1</v>
      </c>
      <c r="F358" s="237" t="s">
        <v>318</v>
      </c>
      <c r="G358" s="234"/>
      <c r="H358" s="238">
        <v>16.600000000000001</v>
      </c>
      <c r="I358" s="239"/>
      <c r="J358" s="234"/>
      <c r="K358" s="234"/>
      <c r="L358" s="240"/>
      <c r="M358" s="241"/>
      <c r="N358" s="242"/>
      <c r="O358" s="242"/>
      <c r="P358" s="242"/>
      <c r="Q358" s="242"/>
      <c r="R358" s="242"/>
      <c r="S358" s="242"/>
      <c r="T358" s="24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4" t="s">
        <v>148</v>
      </c>
      <c r="AU358" s="244" t="s">
        <v>83</v>
      </c>
      <c r="AV358" s="13" t="s">
        <v>83</v>
      </c>
      <c r="AW358" s="13" t="s">
        <v>31</v>
      </c>
      <c r="AX358" s="13" t="s">
        <v>74</v>
      </c>
      <c r="AY358" s="244" t="s">
        <v>140</v>
      </c>
    </row>
    <row r="359" s="15" customFormat="1">
      <c r="A359" s="15"/>
      <c r="B359" s="256"/>
      <c r="C359" s="257"/>
      <c r="D359" s="235" t="s">
        <v>148</v>
      </c>
      <c r="E359" s="258" t="s">
        <v>1</v>
      </c>
      <c r="F359" s="259" t="s">
        <v>280</v>
      </c>
      <c r="G359" s="257"/>
      <c r="H359" s="258" t="s">
        <v>1</v>
      </c>
      <c r="I359" s="260"/>
      <c r="J359" s="257"/>
      <c r="K359" s="257"/>
      <c r="L359" s="261"/>
      <c r="M359" s="262"/>
      <c r="N359" s="263"/>
      <c r="O359" s="263"/>
      <c r="P359" s="263"/>
      <c r="Q359" s="263"/>
      <c r="R359" s="263"/>
      <c r="S359" s="263"/>
      <c r="T359" s="264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5" t="s">
        <v>148</v>
      </c>
      <c r="AU359" s="265" t="s">
        <v>83</v>
      </c>
      <c r="AV359" s="15" t="s">
        <v>79</v>
      </c>
      <c r="AW359" s="15" t="s">
        <v>31</v>
      </c>
      <c r="AX359" s="15" t="s">
        <v>74</v>
      </c>
      <c r="AY359" s="265" t="s">
        <v>140</v>
      </c>
    </row>
    <row r="360" s="13" customFormat="1">
      <c r="A360" s="13"/>
      <c r="B360" s="233"/>
      <c r="C360" s="234"/>
      <c r="D360" s="235" t="s">
        <v>148</v>
      </c>
      <c r="E360" s="236" t="s">
        <v>1</v>
      </c>
      <c r="F360" s="237" t="s">
        <v>281</v>
      </c>
      <c r="G360" s="234"/>
      <c r="H360" s="238">
        <v>4.8899999999999997</v>
      </c>
      <c r="I360" s="239"/>
      <c r="J360" s="234"/>
      <c r="K360" s="234"/>
      <c r="L360" s="240"/>
      <c r="M360" s="241"/>
      <c r="N360" s="242"/>
      <c r="O360" s="242"/>
      <c r="P360" s="242"/>
      <c r="Q360" s="242"/>
      <c r="R360" s="242"/>
      <c r="S360" s="242"/>
      <c r="T360" s="24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4" t="s">
        <v>148</v>
      </c>
      <c r="AU360" s="244" t="s">
        <v>83</v>
      </c>
      <c r="AV360" s="13" t="s">
        <v>83</v>
      </c>
      <c r="AW360" s="13" t="s">
        <v>31</v>
      </c>
      <c r="AX360" s="13" t="s">
        <v>74</v>
      </c>
      <c r="AY360" s="244" t="s">
        <v>140</v>
      </c>
    </row>
    <row r="361" s="13" customFormat="1">
      <c r="A361" s="13"/>
      <c r="B361" s="233"/>
      <c r="C361" s="234"/>
      <c r="D361" s="235" t="s">
        <v>148</v>
      </c>
      <c r="E361" s="236" t="s">
        <v>1</v>
      </c>
      <c r="F361" s="237" t="s">
        <v>282</v>
      </c>
      <c r="G361" s="234"/>
      <c r="H361" s="238">
        <v>5.7199999999999998</v>
      </c>
      <c r="I361" s="239"/>
      <c r="J361" s="234"/>
      <c r="K361" s="234"/>
      <c r="L361" s="240"/>
      <c r="M361" s="241"/>
      <c r="N361" s="242"/>
      <c r="O361" s="242"/>
      <c r="P361" s="242"/>
      <c r="Q361" s="242"/>
      <c r="R361" s="242"/>
      <c r="S361" s="242"/>
      <c r="T361" s="24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4" t="s">
        <v>148</v>
      </c>
      <c r="AU361" s="244" t="s">
        <v>83</v>
      </c>
      <c r="AV361" s="13" t="s">
        <v>83</v>
      </c>
      <c r="AW361" s="13" t="s">
        <v>31</v>
      </c>
      <c r="AX361" s="13" t="s">
        <v>74</v>
      </c>
      <c r="AY361" s="244" t="s">
        <v>140</v>
      </c>
    </row>
    <row r="362" s="14" customFormat="1">
      <c r="A362" s="14"/>
      <c r="B362" s="245"/>
      <c r="C362" s="246"/>
      <c r="D362" s="235" t="s">
        <v>148</v>
      </c>
      <c r="E362" s="247" t="s">
        <v>1</v>
      </c>
      <c r="F362" s="248" t="s">
        <v>151</v>
      </c>
      <c r="G362" s="246"/>
      <c r="H362" s="249">
        <v>308.29599999999999</v>
      </c>
      <c r="I362" s="250"/>
      <c r="J362" s="246"/>
      <c r="K362" s="246"/>
      <c r="L362" s="251"/>
      <c r="M362" s="252"/>
      <c r="N362" s="253"/>
      <c r="O362" s="253"/>
      <c r="P362" s="253"/>
      <c r="Q362" s="253"/>
      <c r="R362" s="253"/>
      <c r="S362" s="253"/>
      <c r="T362" s="25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5" t="s">
        <v>148</v>
      </c>
      <c r="AU362" s="255" t="s">
        <v>83</v>
      </c>
      <c r="AV362" s="14" t="s">
        <v>89</v>
      </c>
      <c r="AW362" s="14" t="s">
        <v>31</v>
      </c>
      <c r="AX362" s="14" t="s">
        <v>79</v>
      </c>
      <c r="AY362" s="255" t="s">
        <v>140</v>
      </c>
    </row>
    <row r="363" s="13" customFormat="1">
      <c r="A363" s="13"/>
      <c r="B363" s="233"/>
      <c r="C363" s="234"/>
      <c r="D363" s="235" t="s">
        <v>148</v>
      </c>
      <c r="E363" s="234"/>
      <c r="F363" s="237" t="s">
        <v>319</v>
      </c>
      <c r="G363" s="234"/>
      <c r="H363" s="238">
        <v>323.71100000000001</v>
      </c>
      <c r="I363" s="239"/>
      <c r="J363" s="234"/>
      <c r="K363" s="234"/>
      <c r="L363" s="240"/>
      <c r="M363" s="241"/>
      <c r="N363" s="242"/>
      <c r="O363" s="242"/>
      <c r="P363" s="242"/>
      <c r="Q363" s="242"/>
      <c r="R363" s="242"/>
      <c r="S363" s="242"/>
      <c r="T363" s="24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4" t="s">
        <v>148</v>
      </c>
      <c r="AU363" s="244" t="s">
        <v>83</v>
      </c>
      <c r="AV363" s="13" t="s">
        <v>83</v>
      </c>
      <c r="AW363" s="13" t="s">
        <v>4</v>
      </c>
      <c r="AX363" s="13" t="s">
        <v>79</v>
      </c>
      <c r="AY363" s="244" t="s">
        <v>140</v>
      </c>
    </row>
    <row r="364" s="2" customFormat="1" ht="24.15" customHeight="1">
      <c r="A364" s="38"/>
      <c r="B364" s="39"/>
      <c r="C364" s="266" t="s">
        <v>320</v>
      </c>
      <c r="D364" s="266" t="s">
        <v>245</v>
      </c>
      <c r="E364" s="267" t="s">
        <v>321</v>
      </c>
      <c r="F364" s="268" t="s">
        <v>322</v>
      </c>
      <c r="G364" s="269" t="s">
        <v>271</v>
      </c>
      <c r="H364" s="270">
        <v>80.531000000000006</v>
      </c>
      <c r="I364" s="271"/>
      <c r="J364" s="272">
        <f>ROUND(I364*H364,2)</f>
        <v>0</v>
      </c>
      <c r="K364" s="273"/>
      <c r="L364" s="274"/>
      <c r="M364" s="275" t="s">
        <v>1</v>
      </c>
      <c r="N364" s="276" t="s">
        <v>39</v>
      </c>
      <c r="O364" s="91"/>
      <c r="P364" s="229">
        <f>O364*H364</f>
        <v>0</v>
      </c>
      <c r="Q364" s="229">
        <v>0.00020000000000000001</v>
      </c>
      <c r="R364" s="229">
        <f>Q364*H364</f>
        <v>0.016106200000000001</v>
      </c>
      <c r="S364" s="229">
        <v>0</v>
      </c>
      <c r="T364" s="230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1" t="s">
        <v>248</v>
      </c>
      <c r="AT364" s="231" t="s">
        <v>245</v>
      </c>
      <c r="AU364" s="231" t="s">
        <v>83</v>
      </c>
      <c r="AY364" s="17" t="s">
        <v>140</v>
      </c>
      <c r="BE364" s="232">
        <f>IF(N364="základní",J364,0)</f>
        <v>0</v>
      </c>
      <c r="BF364" s="232">
        <f>IF(N364="snížená",J364,0)</f>
        <v>0</v>
      </c>
      <c r="BG364" s="232">
        <f>IF(N364="zákl. přenesená",J364,0)</f>
        <v>0</v>
      </c>
      <c r="BH364" s="232">
        <f>IF(N364="sníž. přenesená",J364,0)</f>
        <v>0</v>
      </c>
      <c r="BI364" s="232">
        <f>IF(N364="nulová",J364,0)</f>
        <v>0</v>
      </c>
      <c r="BJ364" s="17" t="s">
        <v>79</v>
      </c>
      <c r="BK364" s="232">
        <f>ROUND(I364*H364,2)</f>
        <v>0</v>
      </c>
      <c r="BL364" s="17" t="s">
        <v>89</v>
      </c>
      <c r="BM364" s="231" t="s">
        <v>323</v>
      </c>
    </row>
    <row r="365" s="15" customFormat="1">
      <c r="A365" s="15"/>
      <c r="B365" s="256"/>
      <c r="C365" s="257"/>
      <c r="D365" s="235" t="s">
        <v>148</v>
      </c>
      <c r="E365" s="258" t="s">
        <v>1</v>
      </c>
      <c r="F365" s="259" t="s">
        <v>273</v>
      </c>
      <c r="G365" s="257"/>
      <c r="H365" s="258" t="s">
        <v>1</v>
      </c>
      <c r="I365" s="260"/>
      <c r="J365" s="257"/>
      <c r="K365" s="257"/>
      <c r="L365" s="261"/>
      <c r="M365" s="262"/>
      <c r="N365" s="263"/>
      <c r="O365" s="263"/>
      <c r="P365" s="263"/>
      <c r="Q365" s="263"/>
      <c r="R365" s="263"/>
      <c r="S365" s="263"/>
      <c r="T365" s="264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65" t="s">
        <v>148</v>
      </c>
      <c r="AU365" s="265" t="s">
        <v>83</v>
      </c>
      <c r="AV365" s="15" t="s">
        <v>79</v>
      </c>
      <c r="AW365" s="15" t="s">
        <v>31</v>
      </c>
      <c r="AX365" s="15" t="s">
        <v>74</v>
      </c>
      <c r="AY365" s="265" t="s">
        <v>140</v>
      </c>
    </row>
    <row r="366" s="13" customFormat="1">
      <c r="A366" s="13"/>
      <c r="B366" s="233"/>
      <c r="C366" s="234"/>
      <c r="D366" s="235" t="s">
        <v>148</v>
      </c>
      <c r="E366" s="236" t="s">
        <v>1</v>
      </c>
      <c r="F366" s="237" t="s">
        <v>324</v>
      </c>
      <c r="G366" s="234"/>
      <c r="H366" s="238">
        <v>12.43</v>
      </c>
      <c r="I366" s="239"/>
      <c r="J366" s="234"/>
      <c r="K366" s="234"/>
      <c r="L366" s="240"/>
      <c r="M366" s="241"/>
      <c r="N366" s="242"/>
      <c r="O366" s="242"/>
      <c r="P366" s="242"/>
      <c r="Q366" s="242"/>
      <c r="R366" s="242"/>
      <c r="S366" s="242"/>
      <c r="T366" s="24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4" t="s">
        <v>148</v>
      </c>
      <c r="AU366" s="244" t="s">
        <v>83</v>
      </c>
      <c r="AV366" s="13" t="s">
        <v>83</v>
      </c>
      <c r="AW366" s="13" t="s">
        <v>31</v>
      </c>
      <c r="AX366" s="13" t="s">
        <v>74</v>
      </c>
      <c r="AY366" s="244" t="s">
        <v>140</v>
      </c>
    </row>
    <row r="367" s="13" customFormat="1">
      <c r="A367" s="13"/>
      <c r="B367" s="233"/>
      <c r="C367" s="234"/>
      <c r="D367" s="235" t="s">
        <v>148</v>
      </c>
      <c r="E367" s="236" t="s">
        <v>1</v>
      </c>
      <c r="F367" s="237" t="s">
        <v>325</v>
      </c>
      <c r="G367" s="234"/>
      <c r="H367" s="238">
        <v>21.469999999999999</v>
      </c>
      <c r="I367" s="239"/>
      <c r="J367" s="234"/>
      <c r="K367" s="234"/>
      <c r="L367" s="240"/>
      <c r="M367" s="241"/>
      <c r="N367" s="242"/>
      <c r="O367" s="242"/>
      <c r="P367" s="242"/>
      <c r="Q367" s="242"/>
      <c r="R367" s="242"/>
      <c r="S367" s="242"/>
      <c r="T367" s="24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4" t="s">
        <v>148</v>
      </c>
      <c r="AU367" s="244" t="s">
        <v>83</v>
      </c>
      <c r="AV367" s="13" t="s">
        <v>83</v>
      </c>
      <c r="AW367" s="13" t="s">
        <v>31</v>
      </c>
      <c r="AX367" s="13" t="s">
        <v>74</v>
      </c>
      <c r="AY367" s="244" t="s">
        <v>140</v>
      </c>
    </row>
    <row r="368" s="13" customFormat="1">
      <c r="A368" s="13"/>
      <c r="B368" s="233"/>
      <c r="C368" s="234"/>
      <c r="D368" s="235" t="s">
        <v>148</v>
      </c>
      <c r="E368" s="236" t="s">
        <v>1</v>
      </c>
      <c r="F368" s="237" t="s">
        <v>326</v>
      </c>
      <c r="G368" s="234"/>
      <c r="H368" s="238">
        <v>30.321000000000002</v>
      </c>
      <c r="I368" s="239"/>
      <c r="J368" s="234"/>
      <c r="K368" s="234"/>
      <c r="L368" s="240"/>
      <c r="M368" s="241"/>
      <c r="N368" s="242"/>
      <c r="O368" s="242"/>
      <c r="P368" s="242"/>
      <c r="Q368" s="242"/>
      <c r="R368" s="242"/>
      <c r="S368" s="242"/>
      <c r="T368" s="24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4" t="s">
        <v>148</v>
      </c>
      <c r="AU368" s="244" t="s">
        <v>83</v>
      </c>
      <c r="AV368" s="13" t="s">
        <v>83</v>
      </c>
      <c r="AW368" s="13" t="s">
        <v>31</v>
      </c>
      <c r="AX368" s="13" t="s">
        <v>74</v>
      </c>
      <c r="AY368" s="244" t="s">
        <v>140</v>
      </c>
    </row>
    <row r="369" s="13" customFormat="1">
      <c r="A369" s="13"/>
      <c r="B369" s="233"/>
      <c r="C369" s="234"/>
      <c r="D369" s="235" t="s">
        <v>148</v>
      </c>
      <c r="E369" s="236" t="s">
        <v>1</v>
      </c>
      <c r="F369" s="237" t="s">
        <v>327</v>
      </c>
      <c r="G369" s="234"/>
      <c r="H369" s="238">
        <v>3.4350000000000001</v>
      </c>
      <c r="I369" s="239"/>
      <c r="J369" s="234"/>
      <c r="K369" s="234"/>
      <c r="L369" s="240"/>
      <c r="M369" s="241"/>
      <c r="N369" s="242"/>
      <c r="O369" s="242"/>
      <c r="P369" s="242"/>
      <c r="Q369" s="242"/>
      <c r="R369" s="242"/>
      <c r="S369" s="242"/>
      <c r="T369" s="24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4" t="s">
        <v>148</v>
      </c>
      <c r="AU369" s="244" t="s">
        <v>83</v>
      </c>
      <c r="AV369" s="13" t="s">
        <v>83</v>
      </c>
      <c r="AW369" s="13" t="s">
        <v>31</v>
      </c>
      <c r="AX369" s="13" t="s">
        <v>74</v>
      </c>
      <c r="AY369" s="244" t="s">
        <v>140</v>
      </c>
    </row>
    <row r="370" s="13" customFormat="1">
      <c r="A370" s="13"/>
      <c r="B370" s="233"/>
      <c r="C370" s="234"/>
      <c r="D370" s="235" t="s">
        <v>148</v>
      </c>
      <c r="E370" s="236" t="s">
        <v>1</v>
      </c>
      <c r="F370" s="237" t="s">
        <v>328</v>
      </c>
      <c r="G370" s="234"/>
      <c r="H370" s="238">
        <v>4.5199999999999996</v>
      </c>
      <c r="I370" s="239"/>
      <c r="J370" s="234"/>
      <c r="K370" s="234"/>
      <c r="L370" s="240"/>
      <c r="M370" s="241"/>
      <c r="N370" s="242"/>
      <c r="O370" s="242"/>
      <c r="P370" s="242"/>
      <c r="Q370" s="242"/>
      <c r="R370" s="242"/>
      <c r="S370" s="242"/>
      <c r="T370" s="24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4" t="s">
        <v>148</v>
      </c>
      <c r="AU370" s="244" t="s">
        <v>83</v>
      </c>
      <c r="AV370" s="13" t="s">
        <v>83</v>
      </c>
      <c r="AW370" s="13" t="s">
        <v>31</v>
      </c>
      <c r="AX370" s="13" t="s">
        <v>74</v>
      </c>
      <c r="AY370" s="244" t="s">
        <v>140</v>
      </c>
    </row>
    <row r="371" s="13" customFormat="1">
      <c r="A371" s="13"/>
      <c r="B371" s="233"/>
      <c r="C371" s="234"/>
      <c r="D371" s="235" t="s">
        <v>148</v>
      </c>
      <c r="E371" s="236" t="s">
        <v>1</v>
      </c>
      <c r="F371" s="237" t="s">
        <v>328</v>
      </c>
      <c r="G371" s="234"/>
      <c r="H371" s="238">
        <v>4.5199999999999996</v>
      </c>
      <c r="I371" s="239"/>
      <c r="J371" s="234"/>
      <c r="K371" s="234"/>
      <c r="L371" s="240"/>
      <c r="M371" s="241"/>
      <c r="N371" s="242"/>
      <c r="O371" s="242"/>
      <c r="P371" s="242"/>
      <c r="Q371" s="242"/>
      <c r="R371" s="242"/>
      <c r="S371" s="242"/>
      <c r="T371" s="24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4" t="s">
        <v>148</v>
      </c>
      <c r="AU371" s="244" t="s">
        <v>83</v>
      </c>
      <c r="AV371" s="13" t="s">
        <v>83</v>
      </c>
      <c r="AW371" s="13" t="s">
        <v>31</v>
      </c>
      <c r="AX371" s="13" t="s">
        <v>74</v>
      </c>
      <c r="AY371" s="244" t="s">
        <v>140</v>
      </c>
    </row>
    <row r="372" s="14" customFormat="1">
      <c r="A372" s="14"/>
      <c r="B372" s="245"/>
      <c r="C372" s="246"/>
      <c r="D372" s="235" t="s">
        <v>148</v>
      </c>
      <c r="E372" s="247" t="s">
        <v>1</v>
      </c>
      <c r="F372" s="248" t="s">
        <v>151</v>
      </c>
      <c r="G372" s="246"/>
      <c r="H372" s="249">
        <v>76.695999999999998</v>
      </c>
      <c r="I372" s="250"/>
      <c r="J372" s="246"/>
      <c r="K372" s="246"/>
      <c r="L372" s="251"/>
      <c r="M372" s="252"/>
      <c r="N372" s="253"/>
      <c r="O372" s="253"/>
      <c r="P372" s="253"/>
      <c r="Q372" s="253"/>
      <c r="R372" s="253"/>
      <c r="S372" s="253"/>
      <c r="T372" s="25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5" t="s">
        <v>148</v>
      </c>
      <c r="AU372" s="255" t="s">
        <v>83</v>
      </c>
      <c r="AV372" s="14" t="s">
        <v>89</v>
      </c>
      <c r="AW372" s="14" t="s">
        <v>31</v>
      </c>
      <c r="AX372" s="14" t="s">
        <v>79</v>
      </c>
      <c r="AY372" s="255" t="s">
        <v>140</v>
      </c>
    </row>
    <row r="373" s="13" customFormat="1">
      <c r="A373" s="13"/>
      <c r="B373" s="233"/>
      <c r="C373" s="234"/>
      <c r="D373" s="235" t="s">
        <v>148</v>
      </c>
      <c r="E373" s="234"/>
      <c r="F373" s="237" t="s">
        <v>329</v>
      </c>
      <c r="G373" s="234"/>
      <c r="H373" s="238">
        <v>80.531000000000006</v>
      </c>
      <c r="I373" s="239"/>
      <c r="J373" s="234"/>
      <c r="K373" s="234"/>
      <c r="L373" s="240"/>
      <c r="M373" s="241"/>
      <c r="N373" s="242"/>
      <c r="O373" s="242"/>
      <c r="P373" s="242"/>
      <c r="Q373" s="242"/>
      <c r="R373" s="242"/>
      <c r="S373" s="242"/>
      <c r="T373" s="24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4" t="s">
        <v>148</v>
      </c>
      <c r="AU373" s="244" t="s">
        <v>83</v>
      </c>
      <c r="AV373" s="13" t="s">
        <v>83</v>
      </c>
      <c r="AW373" s="13" t="s">
        <v>4</v>
      </c>
      <c r="AX373" s="13" t="s">
        <v>79</v>
      </c>
      <c r="AY373" s="244" t="s">
        <v>140</v>
      </c>
    </row>
    <row r="374" s="2" customFormat="1" ht="21.75" customHeight="1">
      <c r="A374" s="38"/>
      <c r="B374" s="39"/>
      <c r="C374" s="266" t="s">
        <v>330</v>
      </c>
      <c r="D374" s="266" t="s">
        <v>245</v>
      </c>
      <c r="E374" s="267" t="s">
        <v>331</v>
      </c>
      <c r="F374" s="268" t="s">
        <v>332</v>
      </c>
      <c r="G374" s="269" t="s">
        <v>271</v>
      </c>
      <c r="H374" s="270">
        <v>323.71100000000001</v>
      </c>
      <c r="I374" s="271"/>
      <c r="J374" s="272">
        <f>ROUND(I374*H374,2)</f>
        <v>0</v>
      </c>
      <c r="K374" s="273"/>
      <c r="L374" s="274"/>
      <c r="M374" s="275" t="s">
        <v>1</v>
      </c>
      <c r="N374" s="276" t="s">
        <v>39</v>
      </c>
      <c r="O374" s="91"/>
      <c r="P374" s="229">
        <f>O374*H374</f>
        <v>0</v>
      </c>
      <c r="Q374" s="229">
        <v>0.00011</v>
      </c>
      <c r="R374" s="229">
        <f>Q374*H374</f>
        <v>0.035608210000000001</v>
      </c>
      <c r="S374" s="229">
        <v>0</v>
      </c>
      <c r="T374" s="230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31" t="s">
        <v>248</v>
      </c>
      <c r="AT374" s="231" t="s">
        <v>245</v>
      </c>
      <c r="AU374" s="231" t="s">
        <v>83</v>
      </c>
      <c r="AY374" s="17" t="s">
        <v>140</v>
      </c>
      <c r="BE374" s="232">
        <f>IF(N374="základní",J374,0)</f>
        <v>0</v>
      </c>
      <c r="BF374" s="232">
        <f>IF(N374="snížená",J374,0)</f>
        <v>0</v>
      </c>
      <c r="BG374" s="232">
        <f>IF(N374="zákl. přenesená",J374,0)</f>
        <v>0</v>
      </c>
      <c r="BH374" s="232">
        <f>IF(N374="sníž. přenesená",J374,0)</f>
        <v>0</v>
      </c>
      <c r="BI374" s="232">
        <f>IF(N374="nulová",J374,0)</f>
        <v>0</v>
      </c>
      <c r="BJ374" s="17" t="s">
        <v>79</v>
      </c>
      <c r="BK374" s="232">
        <f>ROUND(I374*H374,2)</f>
        <v>0</v>
      </c>
      <c r="BL374" s="17" t="s">
        <v>89</v>
      </c>
      <c r="BM374" s="231" t="s">
        <v>333</v>
      </c>
    </row>
    <row r="375" s="15" customFormat="1">
      <c r="A375" s="15"/>
      <c r="B375" s="256"/>
      <c r="C375" s="257"/>
      <c r="D375" s="235" t="s">
        <v>148</v>
      </c>
      <c r="E375" s="258" t="s">
        <v>1</v>
      </c>
      <c r="F375" s="259" t="s">
        <v>273</v>
      </c>
      <c r="G375" s="257"/>
      <c r="H375" s="258" t="s">
        <v>1</v>
      </c>
      <c r="I375" s="260"/>
      <c r="J375" s="257"/>
      <c r="K375" s="257"/>
      <c r="L375" s="261"/>
      <c r="M375" s="262"/>
      <c r="N375" s="263"/>
      <c r="O375" s="263"/>
      <c r="P375" s="263"/>
      <c r="Q375" s="263"/>
      <c r="R375" s="263"/>
      <c r="S375" s="263"/>
      <c r="T375" s="264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5" t="s">
        <v>148</v>
      </c>
      <c r="AU375" s="265" t="s">
        <v>83</v>
      </c>
      <c r="AV375" s="15" t="s">
        <v>79</v>
      </c>
      <c r="AW375" s="15" t="s">
        <v>31</v>
      </c>
      <c r="AX375" s="15" t="s">
        <v>74</v>
      </c>
      <c r="AY375" s="265" t="s">
        <v>140</v>
      </c>
    </row>
    <row r="376" s="13" customFormat="1">
      <c r="A376" s="13"/>
      <c r="B376" s="233"/>
      <c r="C376" s="234"/>
      <c r="D376" s="235" t="s">
        <v>148</v>
      </c>
      <c r="E376" s="236" t="s">
        <v>1</v>
      </c>
      <c r="F376" s="237" t="s">
        <v>313</v>
      </c>
      <c r="G376" s="234"/>
      <c r="H376" s="238">
        <v>44.549999999999997</v>
      </c>
      <c r="I376" s="239"/>
      <c r="J376" s="234"/>
      <c r="K376" s="234"/>
      <c r="L376" s="240"/>
      <c r="M376" s="241"/>
      <c r="N376" s="242"/>
      <c r="O376" s="242"/>
      <c r="P376" s="242"/>
      <c r="Q376" s="242"/>
      <c r="R376" s="242"/>
      <c r="S376" s="242"/>
      <c r="T376" s="24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4" t="s">
        <v>148</v>
      </c>
      <c r="AU376" s="244" t="s">
        <v>83</v>
      </c>
      <c r="AV376" s="13" t="s">
        <v>83</v>
      </c>
      <c r="AW376" s="13" t="s">
        <v>31</v>
      </c>
      <c r="AX376" s="13" t="s">
        <v>74</v>
      </c>
      <c r="AY376" s="244" t="s">
        <v>140</v>
      </c>
    </row>
    <row r="377" s="13" customFormat="1">
      <c r="A377" s="13"/>
      <c r="B377" s="233"/>
      <c r="C377" s="234"/>
      <c r="D377" s="235" t="s">
        <v>148</v>
      </c>
      <c r="E377" s="236" t="s">
        <v>1</v>
      </c>
      <c r="F377" s="237" t="s">
        <v>314</v>
      </c>
      <c r="G377" s="234"/>
      <c r="H377" s="238">
        <v>77.519999999999996</v>
      </c>
      <c r="I377" s="239"/>
      <c r="J377" s="234"/>
      <c r="K377" s="234"/>
      <c r="L377" s="240"/>
      <c r="M377" s="241"/>
      <c r="N377" s="242"/>
      <c r="O377" s="242"/>
      <c r="P377" s="242"/>
      <c r="Q377" s="242"/>
      <c r="R377" s="242"/>
      <c r="S377" s="242"/>
      <c r="T377" s="24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4" t="s">
        <v>148</v>
      </c>
      <c r="AU377" s="244" t="s">
        <v>83</v>
      </c>
      <c r="AV377" s="13" t="s">
        <v>83</v>
      </c>
      <c r="AW377" s="13" t="s">
        <v>31</v>
      </c>
      <c r="AX377" s="13" t="s">
        <v>74</v>
      </c>
      <c r="AY377" s="244" t="s">
        <v>140</v>
      </c>
    </row>
    <row r="378" s="13" customFormat="1">
      <c r="A378" s="13"/>
      <c r="B378" s="233"/>
      <c r="C378" s="234"/>
      <c r="D378" s="235" t="s">
        <v>148</v>
      </c>
      <c r="E378" s="236" t="s">
        <v>1</v>
      </c>
      <c r="F378" s="237" t="s">
        <v>315</v>
      </c>
      <c r="G378" s="234"/>
      <c r="H378" s="238">
        <v>141.02099999999999</v>
      </c>
      <c r="I378" s="239"/>
      <c r="J378" s="234"/>
      <c r="K378" s="234"/>
      <c r="L378" s="240"/>
      <c r="M378" s="241"/>
      <c r="N378" s="242"/>
      <c r="O378" s="242"/>
      <c r="P378" s="242"/>
      <c r="Q378" s="242"/>
      <c r="R378" s="242"/>
      <c r="S378" s="242"/>
      <c r="T378" s="24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4" t="s">
        <v>148</v>
      </c>
      <c r="AU378" s="244" t="s">
        <v>83</v>
      </c>
      <c r="AV378" s="13" t="s">
        <v>83</v>
      </c>
      <c r="AW378" s="13" t="s">
        <v>31</v>
      </c>
      <c r="AX378" s="13" t="s">
        <v>74</v>
      </c>
      <c r="AY378" s="244" t="s">
        <v>140</v>
      </c>
    </row>
    <row r="379" s="13" customFormat="1">
      <c r="A379" s="13"/>
      <c r="B379" s="233"/>
      <c r="C379" s="234"/>
      <c r="D379" s="235" t="s">
        <v>148</v>
      </c>
      <c r="E379" s="236" t="s">
        <v>1</v>
      </c>
      <c r="F379" s="237" t="s">
        <v>316</v>
      </c>
      <c r="G379" s="234"/>
      <c r="H379" s="238">
        <v>8.8350000000000009</v>
      </c>
      <c r="I379" s="239"/>
      <c r="J379" s="234"/>
      <c r="K379" s="234"/>
      <c r="L379" s="240"/>
      <c r="M379" s="241"/>
      <c r="N379" s="242"/>
      <c r="O379" s="242"/>
      <c r="P379" s="242"/>
      <c r="Q379" s="242"/>
      <c r="R379" s="242"/>
      <c r="S379" s="242"/>
      <c r="T379" s="24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4" t="s">
        <v>148</v>
      </c>
      <c r="AU379" s="244" t="s">
        <v>83</v>
      </c>
      <c r="AV379" s="13" t="s">
        <v>83</v>
      </c>
      <c r="AW379" s="13" t="s">
        <v>31</v>
      </c>
      <c r="AX379" s="13" t="s">
        <v>74</v>
      </c>
      <c r="AY379" s="244" t="s">
        <v>140</v>
      </c>
    </row>
    <row r="380" s="13" customFormat="1">
      <c r="A380" s="13"/>
      <c r="B380" s="233"/>
      <c r="C380" s="234"/>
      <c r="D380" s="235" t="s">
        <v>148</v>
      </c>
      <c r="E380" s="236" t="s">
        <v>1</v>
      </c>
      <c r="F380" s="237" t="s">
        <v>317</v>
      </c>
      <c r="G380" s="234"/>
      <c r="H380" s="238">
        <v>9.1600000000000001</v>
      </c>
      <c r="I380" s="239"/>
      <c r="J380" s="234"/>
      <c r="K380" s="234"/>
      <c r="L380" s="240"/>
      <c r="M380" s="241"/>
      <c r="N380" s="242"/>
      <c r="O380" s="242"/>
      <c r="P380" s="242"/>
      <c r="Q380" s="242"/>
      <c r="R380" s="242"/>
      <c r="S380" s="242"/>
      <c r="T380" s="24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4" t="s">
        <v>148</v>
      </c>
      <c r="AU380" s="244" t="s">
        <v>83</v>
      </c>
      <c r="AV380" s="13" t="s">
        <v>83</v>
      </c>
      <c r="AW380" s="13" t="s">
        <v>31</v>
      </c>
      <c r="AX380" s="13" t="s">
        <v>74</v>
      </c>
      <c r="AY380" s="244" t="s">
        <v>140</v>
      </c>
    </row>
    <row r="381" s="13" customFormat="1">
      <c r="A381" s="13"/>
      <c r="B381" s="233"/>
      <c r="C381" s="234"/>
      <c r="D381" s="235" t="s">
        <v>148</v>
      </c>
      <c r="E381" s="236" t="s">
        <v>1</v>
      </c>
      <c r="F381" s="237" t="s">
        <v>318</v>
      </c>
      <c r="G381" s="234"/>
      <c r="H381" s="238">
        <v>16.600000000000001</v>
      </c>
      <c r="I381" s="239"/>
      <c r="J381" s="234"/>
      <c r="K381" s="234"/>
      <c r="L381" s="240"/>
      <c r="M381" s="241"/>
      <c r="N381" s="242"/>
      <c r="O381" s="242"/>
      <c r="P381" s="242"/>
      <c r="Q381" s="242"/>
      <c r="R381" s="242"/>
      <c r="S381" s="242"/>
      <c r="T381" s="24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4" t="s">
        <v>148</v>
      </c>
      <c r="AU381" s="244" t="s">
        <v>83</v>
      </c>
      <c r="AV381" s="13" t="s">
        <v>83</v>
      </c>
      <c r="AW381" s="13" t="s">
        <v>31</v>
      </c>
      <c r="AX381" s="13" t="s">
        <v>74</v>
      </c>
      <c r="AY381" s="244" t="s">
        <v>140</v>
      </c>
    </row>
    <row r="382" s="15" customFormat="1">
      <c r="A382" s="15"/>
      <c r="B382" s="256"/>
      <c r="C382" s="257"/>
      <c r="D382" s="235" t="s">
        <v>148</v>
      </c>
      <c r="E382" s="258" t="s">
        <v>1</v>
      </c>
      <c r="F382" s="259" t="s">
        <v>280</v>
      </c>
      <c r="G382" s="257"/>
      <c r="H382" s="258" t="s">
        <v>1</v>
      </c>
      <c r="I382" s="260"/>
      <c r="J382" s="257"/>
      <c r="K382" s="257"/>
      <c r="L382" s="261"/>
      <c r="M382" s="262"/>
      <c r="N382" s="263"/>
      <c r="O382" s="263"/>
      <c r="P382" s="263"/>
      <c r="Q382" s="263"/>
      <c r="R382" s="263"/>
      <c r="S382" s="263"/>
      <c r="T382" s="264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65" t="s">
        <v>148</v>
      </c>
      <c r="AU382" s="265" t="s">
        <v>83</v>
      </c>
      <c r="AV382" s="15" t="s">
        <v>79</v>
      </c>
      <c r="AW382" s="15" t="s">
        <v>31</v>
      </c>
      <c r="AX382" s="15" t="s">
        <v>74</v>
      </c>
      <c r="AY382" s="265" t="s">
        <v>140</v>
      </c>
    </row>
    <row r="383" s="13" customFormat="1">
      <c r="A383" s="13"/>
      <c r="B383" s="233"/>
      <c r="C383" s="234"/>
      <c r="D383" s="235" t="s">
        <v>148</v>
      </c>
      <c r="E383" s="236" t="s">
        <v>1</v>
      </c>
      <c r="F383" s="237" t="s">
        <v>281</v>
      </c>
      <c r="G383" s="234"/>
      <c r="H383" s="238">
        <v>4.8899999999999997</v>
      </c>
      <c r="I383" s="239"/>
      <c r="J383" s="234"/>
      <c r="K383" s="234"/>
      <c r="L383" s="240"/>
      <c r="M383" s="241"/>
      <c r="N383" s="242"/>
      <c r="O383" s="242"/>
      <c r="P383" s="242"/>
      <c r="Q383" s="242"/>
      <c r="R383" s="242"/>
      <c r="S383" s="242"/>
      <c r="T383" s="24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4" t="s">
        <v>148</v>
      </c>
      <c r="AU383" s="244" t="s">
        <v>83</v>
      </c>
      <c r="AV383" s="13" t="s">
        <v>83</v>
      </c>
      <c r="AW383" s="13" t="s">
        <v>31</v>
      </c>
      <c r="AX383" s="13" t="s">
        <v>74</v>
      </c>
      <c r="AY383" s="244" t="s">
        <v>140</v>
      </c>
    </row>
    <row r="384" s="13" customFormat="1">
      <c r="A384" s="13"/>
      <c r="B384" s="233"/>
      <c r="C384" s="234"/>
      <c r="D384" s="235" t="s">
        <v>148</v>
      </c>
      <c r="E384" s="236" t="s">
        <v>1</v>
      </c>
      <c r="F384" s="237" t="s">
        <v>282</v>
      </c>
      <c r="G384" s="234"/>
      <c r="H384" s="238">
        <v>5.7199999999999998</v>
      </c>
      <c r="I384" s="239"/>
      <c r="J384" s="234"/>
      <c r="K384" s="234"/>
      <c r="L384" s="240"/>
      <c r="M384" s="241"/>
      <c r="N384" s="242"/>
      <c r="O384" s="242"/>
      <c r="P384" s="242"/>
      <c r="Q384" s="242"/>
      <c r="R384" s="242"/>
      <c r="S384" s="242"/>
      <c r="T384" s="24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4" t="s">
        <v>148</v>
      </c>
      <c r="AU384" s="244" t="s">
        <v>83</v>
      </c>
      <c r="AV384" s="13" t="s">
        <v>83</v>
      </c>
      <c r="AW384" s="13" t="s">
        <v>31</v>
      </c>
      <c r="AX384" s="13" t="s">
        <v>74</v>
      </c>
      <c r="AY384" s="244" t="s">
        <v>140</v>
      </c>
    </row>
    <row r="385" s="14" customFormat="1">
      <c r="A385" s="14"/>
      <c r="B385" s="245"/>
      <c r="C385" s="246"/>
      <c r="D385" s="235" t="s">
        <v>148</v>
      </c>
      <c r="E385" s="247" t="s">
        <v>1</v>
      </c>
      <c r="F385" s="248" t="s">
        <v>151</v>
      </c>
      <c r="G385" s="246"/>
      <c r="H385" s="249">
        <v>308.29599999999999</v>
      </c>
      <c r="I385" s="250"/>
      <c r="J385" s="246"/>
      <c r="K385" s="246"/>
      <c r="L385" s="251"/>
      <c r="M385" s="252"/>
      <c r="N385" s="253"/>
      <c r="O385" s="253"/>
      <c r="P385" s="253"/>
      <c r="Q385" s="253"/>
      <c r="R385" s="253"/>
      <c r="S385" s="253"/>
      <c r="T385" s="25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5" t="s">
        <v>148</v>
      </c>
      <c r="AU385" s="255" t="s">
        <v>83</v>
      </c>
      <c r="AV385" s="14" t="s">
        <v>89</v>
      </c>
      <c r="AW385" s="14" t="s">
        <v>31</v>
      </c>
      <c r="AX385" s="14" t="s">
        <v>79</v>
      </c>
      <c r="AY385" s="255" t="s">
        <v>140</v>
      </c>
    </row>
    <row r="386" s="13" customFormat="1">
      <c r="A386" s="13"/>
      <c r="B386" s="233"/>
      <c r="C386" s="234"/>
      <c r="D386" s="235" t="s">
        <v>148</v>
      </c>
      <c r="E386" s="234"/>
      <c r="F386" s="237" t="s">
        <v>319</v>
      </c>
      <c r="G386" s="234"/>
      <c r="H386" s="238">
        <v>323.71100000000001</v>
      </c>
      <c r="I386" s="239"/>
      <c r="J386" s="234"/>
      <c r="K386" s="234"/>
      <c r="L386" s="240"/>
      <c r="M386" s="241"/>
      <c r="N386" s="242"/>
      <c r="O386" s="242"/>
      <c r="P386" s="242"/>
      <c r="Q386" s="242"/>
      <c r="R386" s="242"/>
      <c r="S386" s="242"/>
      <c r="T386" s="24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4" t="s">
        <v>148</v>
      </c>
      <c r="AU386" s="244" t="s">
        <v>83</v>
      </c>
      <c r="AV386" s="13" t="s">
        <v>83</v>
      </c>
      <c r="AW386" s="13" t="s">
        <v>4</v>
      </c>
      <c r="AX386" s="13" t="s">
        <v>79</v>
      </c>
      <c r="AY386" s="244" t="s">
        <v>140</v>
      </c>
    </row>
    <row r="387" s="2" customFormat="1" ht="24.15" customHeight="1">
      <c r="A387" s="38"/>
      <c r="B387" s="39"/>
      <c r="C387" s="266" t="s">
        <v>334</v>
      </c>
      <c r="D387" s="266" t="s">
        <v>245</v>
      </c>
      <c r="E387" s="267" t="s">
        <v>335</v>
      </c>
      <c r="F387" s="268" t="s">
        <v>336</v>
      </c>
      <c r="G387" s="269" t="s">
        <v>271</v>
      </c>
      <c r="H387" s="270">
        <v>80.531000000000006</v>
      </c>
      <c r="I387" s="271"/>
      <c r="J387" s="272">
        <f>ROUND(I387*H387,2)</f>
        <v>0</v>
      </c>
      <c r="K387" s="273"/>
      <c r="L387" s="274"/>
      <c r="M387" s="275" t="s">
        <v>1</v>
      </c>
      <c r="N387" s="276" t="s">
        <v>39</v>
      </c>
      <c r="O387" s="91"/>
      <c r="P387" s="229">
        <f>O387*H387</f>
        <v>0</v>
      </c>
      <c r="Q387" s="229">
        <v>0.00050000000000000001</v>
      </c>
      <c r="R387" s="229">
        <f>Q387*H387</f>
        <v>0.040265500000000003</v>
      </c>
      <c r="S387" s="229">
        <v>0</v>
      </c>
      <c r="T387" s="230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31" t="s">
        <v>248</v>
      </c>
      <c r="AT387" s="231" t="s">
        <v>245</v>
      </c>
      <c r="AU387" s="231" t="s">
        <v>83</v>
      </c>
      <c r="AY387" s="17" t="s">
        <v>140</v>
      </c>
      <c r="BE387" s="232">
        <f>IF(N387="základní",J387,0)</f>
        <v>0</v>
      </c>
      <c r="BF387" s="232">
        <f>IF(N387="snížená",J387,0)</f>
        <v>0</v>
      </c>
      <c r="BG387" s="232">
        <f>IF(N387="zákl. přenesená",J387,0)</f>
        <v>0</v>
      </c>
      <c r="BH387" s="232">
        <f>IF(N387="sníž. přenesená",J387,0)</f>
        <v>0</v>
      </c>
      <c r="BI387" s="232">
        <f>IF(N387="nulová",J387,0)</f>
        <v>0</v>
      </c>
      <c r="BJ387" s="17" t="s">
        <v>79</v>
      </c>
      <c r="BK387" s="232">
        <f>ROUND(I387*H387,2)</f>
        <v>0</v>
      </c>
      <c r="BL387" s="17" t="s">
        <v>89</v>
      </c>
      <c r="BM387" s="231" t="s">
        <v>337</v>
      </c>
    </row>
    <row r="388" s="15" customFormat="1">
      <c r="A388" s="15"/>
      <c r="B388" s="256"/>
      <c r="C388" s="257"/>
      <c r="D388" s="235" t="s">
        <v>148</v>
      </c>
      <c r="E388" s="258" t="s">
        <v>1</v>
      </c>
      <c r="F388" s="259" t="s">
        <v>273</v>
      </c>
      <c r="G388" s="257"/>
      <c r="H388" s="258" t="s">
        <v>1</v>
      </c>
      <c r="I388" s="260"/>
      <c r="J388" s="257"/>
      <c r="K388" s="257"/>
      <c r="L388" s="261"/>
      <c r="M388" s="262"/>
      <c r="N388" s="263"/>
      <c r="O388" s="263"/>
      <c r="P388" s="263"/>
      <c r="Q388" s="263"/>
      <c r="R388" s="263"/>
      <c r="S388" s="263"/>
      <c r="T388" s="264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65" t="s">
        <v>148</v>
      </c>
      <c r="AU388" s="265" t="s">
        <v>83</v>
      </c>
      <c r="AV388" s="15" t="s">
        <v>79</v>
      </c>
      <c r="AW388" s="15" t="s">
        <v>31</v>
      </c>
      <c r="AX388" s="15" t="s">
        <v>74</v>
      </c>
      <c r="AY388" s="265" t="s">
        <v>140</v>
      </c>
    </row>
    <row r="389" s="13" customFormat="1">
      <c r="A389" s="13"/>
      <c r="B389" s="233"/>
      <c r="C389" s="234"/>
      <c r="D389" s="235" t="s">
        <v>148</v>
      </c>
      <c r="E389" s="236" t="s">
        <v>1</v>
      </c>
      <c r="F389" s="237" t="s">
        <v>324</v>
      </c>
      <c r="G389" s="234"/>
      <c r="H389" s="238">
        <v>12.43</v>
      </c>
      <c r="I389" s="239"/>
      <c r="J389" s="234"/>
      <c r="K389" s="234"/>
      <c r="L389" s="240"/>
      <c r="M389" s="241"/>
      <c r="N389" s="242"/>
      <c r="O389" s="242"/>
      <c r="P389" s="242"/>
      <c r="Q389" s="242"/>
      <c r="R389" s="242"/>
      <c r="S389" s="242"/>
      <c r="T389" s="24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4" t="s">
        <v>148</v>
      </c>
      <c r="AU389" s="244" t="s">
        <v>83</v>
      </c>
      <c r="AV389" s="13" t="s">
        <v>83</v>
      </c>
      <c r="AW389" s="13" t="s">
        <v>31</v>
      </c>
      <c r="AX389" s="13" t="s">
        <v>74</v>
      </c>
      <c r="AY389" s="244" t="s">
        <v>140</v>
      </c>
    </row>
    <row r="390" s="13" customFormat="1">
      <c r="A390" s="13"/>
      <c r="B390" s="233"/>
      <c r="C390" s="234"/>
      <c r="D390" s="235" t="s">
        <v>148</v>
      </c>
      <c r="E390" s="236" t="s">
        <v>1</v>
      </c>
      <c r="F390" s="237" t="s">
        <v>325</v>
      </c>
      <c r="G390" s="234"/>
      <c r="H390" s="238">
        <v>21.469999999999999</v>
      </c>
      <c r="I390" s="239"/>
      <c r="J390" s="234"/>
      <c r="K390" s="234"/>
      <c r="L390" s="240"/>
      <c r="M390" s="241"/>
      <c r="N390" s="242"/>
      <c r="O390" s="242"/>
      <c r="P390" s="242"/>
      <c r="Q390" s="242"/>
      <c r="R390" s="242"/>
      <c r="S390" s="242"/>
      <c r="T390" s="24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4" t="s">
        <v>148</v>
      </c>
      <c r="AU390" s="244" t="s">
        <v>83</v>
      </c>
      <c r="AV390" s="13" t="s">
        <v>83</v>
      </c>
      <c r="AW390" s="13" t="s">
        <v>31</v>
      </c>
      <c r="AX390" s="13" t="s">
        <v>74</v>
      </c>
      <c r="AY390" s="244" t="s">
        <v>140</v>
      </c>
    </row>
    <row r="391" s="13" customFormat="1">
      <c r="A391" s="13"/>
      <c r="B391" s="233"/>
      <c r="C391" s="234"/>
      <c r="D391" s="235" t="s">
        <v>148</v>
      </c>
      <c r="E391" s="236" t="s">
        <v>1</v>
      </c>
      <c r="F391" s="237" t="s">
        <v>326</v>
      </c>
      <c r="G391" s="234"/>
      <c r="H391" s="238">
        <v>30.321000000000002</v>
      </c>
      <c r="I391" s="239"/>
      <c r="J391" s="234"/>
      <c r="K391" s="234"/>
      <c r="L391" s="240"/>
      <c r="M391" s="241"/>
      <c r="N391" s="242"/>
      <c r="O391" s="242"/>
      <c r="P391" s="242"/>
      <c r="Q391" s="242"/>
      <c r="R391" s="242"/>
      <c r="S391" s="242"/>
      <c r="T391" s="24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4" t="s">
        <v>148</v>
      </c>
      <c r="AU391" s="244" t="s">
        <v>83</v>
      </c>
      <c r="AV391" s="13" t="s">
        <v>83</v>
      </c>
      <c r="AW391" s="13" t="s">
        <v>31</v>
      </c>
      <c r="AX391" s="13" t="s">
        <v>74</v>
      </c>
      <c r="AY391" s="244" t="s">
        <v>140</v>
      </c>
    </row>
    <row r="392" s="13" customFormat="1">
      <c r="A392" s="13"/>
      <c r="B392" s="233"/>
      <c r="C392" s="234"/>
      <c r="D392" s="235" t="s">
        <v>148</v>
      </c>
      <c r="E392" s="236" t="s">
        <v>1</v>
      </c>
      <c r="F392" s="237" t="s">
        <v>327</v>
      </c>
      <c r="G392" s="234"/>
      <c r="H392" s="238">
        <v>3.4350000000000001</v>
      </c>
      <c r="I392" s="239"/>
      <c r="J392" s="234"/>
      <c r="K392" s="234"/>
      <c r="L392" s="240"/>
      <c r="M392" s="241"/>
      <c r="N392" s="242"/>
      <c r="O392" s="242"/>
      <c r="P392" s="242"/>
      <c r="Q392" s="242"/>
      <c r="R392" s="242"/>
      <c r="S392" s="242"/>
      <c r="T392" s="24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4" t="s">
        <v>148</v>
      </c>
      <c r="AU392" s="244" t="s">
        <v>83</v>
      </c>
      <c r="AV392" s="13" t="s">
        <v>83</v>
      </c>
      <c r="AW392" s="13" t="s">
        <v>31</v>
      </c>
      <c r="AX392" s="13" t="s">
        <v>74</v>
      </c>
      <c r="AY392" s="244" t="s">
        <v>140</v>
      </c>
    </row>
    <row r="393" s="13" customFormat="1">
      <c r="A393" s="13"/>
      <c r="B393" s="233"/>
      <c r="C393" s="234"/>
      <c r="D393" s="235" t="s">
        <v>148</v>
      </c>
      <c r="E393" s="236" t="s">
        <v>1</v>
      </c>
      <c r="F393" s="237" t="s">
        <v>328</v>
      </c>
      <c r="G393" s="234"/>
      <c r="H393" s="238">
        <v>4.5199999999999996</v>
      </c>
      <c r="I393" s="239"/>
      <c r="J393" s="234"/>
      <c r="K393" s="234"/>
      <c r="L393" s="240"/>
      <c r="M393" s="241"/>
      <c r="N393" s="242"/>
      <c r="O393" s="242"/>
      <c r="P393" s="242"/>
      <c r="Q393" s="242"/>
      <c r="R393" s="242"/>
      <c r="S393" s="242"/>
      <c r="T393" s="24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4" t="s">
        <v>148</v>
      </c>
      <c r="AU393" s="244" t="s">
        <v>83</v>
      </c>
      <c r="AV393" s="13" t="s">
        <v>83</v>
      </c>
      <c r="AW393" s="13" t="s">
        <v>31</v>
      </c>
      <c r="AX393" s="13" t="s">
        <v>74</v>
      </c>
      <c r="AY393" s="244" t="s">
        <v>140</v>
      </c>
    </row>
    <row r="394" s="13" customFormat="1">
      <c r="A394" s="13"/>
      <c r="B394" s="233"/>
      <c r="C394" s="234"/>
      <c r="D394" s="235" t="s">
        <v>148</v>
      </c>
      <c r="E394" s="236" t="s">
        <v>1</v>
      </c>
      <c r="F394" s="237" t="s">
        <v>328</v>
      </c>
      <c r="G394" s="234"/>
      <c r="H394" s="238">
        <v>4.5199999999999996</v>
      </c>
      <c r="I394" s="239"/>
      <c r="J394" s="234"/>
      <c r="K394" s="234"/>
      <c r="L394" s="240"/>
      <c r="M394" s="241"/>
      <c r="N394" s="242"/>
      <c r="O394" s="242"/>
      <c r="P394" s="242"/>
      <c r="Q394" s="242"/>
      <c r="R394" s="242"/>
      <c r="S394" s="242"/>
      <c r="T394" s="24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4" t="s">
        <v>148</v>
      </c>
      <c r="AU394" s="244" t="s">
        <v>83</v>
      </c>
      <c r="AV394" s="13" t="s">
        <v>83</v>
      </c>
      <c r="AW394" s="13" t="s">
        <v>31</v>
      </c>
      <c r="AX394" s="13" t="s">
        <v>74</v>
      </c>
      <c r="AY394" s="244" t="s">
        <v>140</v>
      </c>
    </row>
    <row r="395" s="14" customFormat="1">
      <c r="A395" s="14"/>
      <c r="B395" s="245"/>
      <c r="C395" s="246"/>
      <c r="D395" s="235" t="s">
        <v>148</v>
      </c>
      <c r="E395" s="247" t="s">
        <v>1</v>
      </c>
      <c r="F395" s="248" t="s">
        <v>151</v>
      </c>
      <c r="G395" s="246"/>
      <c r="H395" s="249">
        <v>76.695999999999998</v>
      </c>
      <c r="I395" s="250"/>
      <c r="J395" s="246"/>
      <c r="K395" s="246"/>
      <c r="L395" s="251"/>
      <c r="M395" s="252"/>
      <c r="N395" s="253"/>
      <c r="O395" s="253"/>
      <c r="P395" s="253"/>
      <c r="Q395" s="253"/>
      <c r="R395" s="253"/>
      <c r="S395" s="253"/>
      <c r="T395" s="25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5" t="s">
        <v>148</v>
      </c>
      <c r="AU395" s="255" t="s">
        <v>83</v>
      </c>
      <c r="AV395" s="14" t="s">
        <v>89</v>
      </c>
      <c r="AW395" s="14" t="s">
        <v>31</v>
      </c>
      <c r="AX395" s="14" t="s">
        <v>79</v>
      </c>
      <c r="AY395" s="255" t="s">
        <v>140</v>
      </c>
    </row>
    <row r="396" s="13" customFormat="1">
      <c r="A396" s="13"/>
      <c r="B396" s="233"/>
      <c r="C396" s="234"/>
      <c r="D396" s="235" t="s">
        <v>148</v>
      </c>
      <c r="E396" s="234"/>
      <c r="F396" s="237" t="s">
        <v>329</v>
      </c>
      <c r="G396" s="234"/>
      <c r="H396" s="238">
        <v>80.531000000000006</v>
      </c>
      <c r="I396" s="239"/>
      <c r="J396" s="234"/>
      <c r="K396" s="234"/>
      <c r="L396" s="240"/>
      <c r="M396" s="241"/>
      <c r="N396" s="242"/>
      <c r="O396" s="242"/>
      <c r="P396" s="242"/>
      <c r="Q396" s="242"/>
      <c r="R396" s="242"/>
      <c r="S396" s="242"/>
      <c r="T396" s="24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4" t="s">
        <v>148</v>
      </c>
      <c r="AU396" s="244" t="s">
        <v>83</v>
      </c>
      <c r="AV396" s="13" t="s">
        <v>83</v>
      </c>
      <c r="AW396" s="13" t="s">
        <v>4</v>
      </c>
      <c r="AX396" s="13" t="s">
        <v>79</v>
      </c>
      <c r="AY396" s="244" t="s">
        <v>140</v>
      </c>
    </row>
    <row r="397" s="2" customFormat="1" ht="24.15" customHeight="1">
      <c r="A397" s="38"/>
      <c r="B397" s="39"/>
      <c r="C397" s="219" t="s">
        <v>338</v>
      </c>
      <c r="D397" s="219" t="s">
        <v>143</v>
      </c>
      <c r="E397" s="220" t="s">
        <v>339</v>
      </c>
      <c r="F397" s="221" t="s">
        <v>340</v>
      </c>
      <c r="G397" s="222" t="s">
        <v>146</v>
      </c>
      <c r="H397" s="223">
        <v>51.200000000000003</v>
      </c>
      <c r="I397" s="224"/>
      <c r="J397" s="225">
        <f>ROUND(I397*H397,2)</f>
        <v>0</v>
      </c>
      <c r="K397" s="226"/>
      <c r="L397" s="44"/>
      <c r="M397" s="227" t="s">
        <v>1</v>
      </c>
      <c r="N397" s="228" t="s">
        <v>39</v>
      </c>
      <c r="O397" s="91"/>
      <c r="P397" s="229">
        <f>O397*H397</f>
        <v>0</v>
      </c>
      <c r="Q397" s="229">
        <v>0.0057000000000000002</v>
      </c>
      <c r="R397" s="229">
        <f>Q397*H397</f>
        <v>0.29184000000000004</v>
      </c>
      <c r="S397" s="229">
        <v>0</v>
      </c>
      <c r="T397" s="230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31" t="s">
        <v>89</v>
      </c>
      <c r="AT397" s="231" t="s">
        <v>143</v>
      </c>
      <c r="AU397" s="231" t="s">
        <v>83</v>
      </c>
      <c r="AY397" s="17" t="s">
        <v>140</v>
      </c>
      <c r="BE397" s="232">
        <f>IF(N397="základní",J397,0)</f>
        <v>0</v>
      </c>
      <c r="BF397" s="232">
        <f>IF(N397="snížená",J397,0)</f>
        <v>0</v>
      </c>
      <c r="BG397" s="232">
        <f>IF(N397="zákl. přenesená",J397,0)</f>
        <v>0</v>
      </c>
      <c r="BH397" s="232">
        <f>IF(N397="sníž. přenesená",J397,0)</f>
        <v>0</v>
      </c>
      <c r="BI397" s="232">
        <f>IF(N397="nulová",J397,0)</f>
        <v>0</v>
      </c>
      <c r="BJ397" s="17" t="s">
        <v>79</v>
      </c>
      <c r="BK397" s="232">
        <f>ROUND(I397*H397,2)</f>
        <v>0</v>
      </c>
      <c r="BL397" s="17" t="s">
        <v>89</v>
      </c>
      <c r="BM397" s="231" t="s">
        <v>341</v>
      </c>
    </row>
    <row r="398" s="15" customFormat="1">
      <c r="A398" s="15"/>
      <c r="B398" s="256"/>
      <c r="C398" s="257"/>
      <c r="D398" s="235" t="s">
        <v>148</v>
      </c>
      <c r="E398" s="258" t="s">
        <v>1</v>
      </c>
      <c r="F398" s="259" t="s">
        <v>205</v>
      </c>
      <c r="G398" s="257"/>
      <c r="H398" s="258" t="s">
        <v>1</v>
      </c>
      <c r="I398" s="260"/>
      <c r="J398" s="257"/>
      <c r="K398" s="257"/>
      <c r="L398" s="261"/>
      <c r="M398" s="262"/>
      <c r="N398" s="263"/>
      <c r="O398" s="263"/>
      <c r="P398" s="263"/>
      <c r="Q398" s="263"/>
      <c r="R398" s="263"/>
      <c r="S398" s="263"/>
      <c r="T398" s="264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5" t="s">
        <v>148</v>
      </c>
      <c r="AU398" s="265" t="s">
        <v>83</v>
      </c>
      <c r="AV398" s="15" t="s">
        <v>79</v>
      </c>
      <c r="AW398" s="15" t="s">
        <v>31</v>
      </c>
      <c r="AX398" s="15" t="s">
        <v>74</v>
      </c>
      <c r="AY398" s="265" t="s">
        <v>140</v>
      </c>
    </row>
    <row r="399" s="15" customFormat="1">
      <c r="A399" s="15"/>
      <c r="B399" s="256"/>
      <c r="C399" s="257"/>
      <c r="D399" s="235" t="s">
        <v>148</v>
      </c>
      <c r="E399" s="258" t="s">
        <v>1</v>
      </c>
      <c r="F399" s="259" t="s">
        <v>211</v>
      </c>
      <c r="G399" s="257"/>
      <c r="H399" s="258" t="s">
        <v>1</v>
      </c>
      <c r="I399" s="260"/>
      <c r="J399" s="257"/>
      <c r="K399" s="257"/>
      <c r="L399" s="261"/>
      <c r="M399" s="262"/>
      <c r="N399" s="263"/>
      <c r="O399" s="263"/>
      <c r="P399" s="263"/>
      <c r="Q399" s="263"/>
      <c r="R399" s="263"/>
      <c r="S399" s="263"/>
      <c r="T399" s="264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65" t="s">
        <v>148</v>
      </c>
      <c r="AU399" s="265" t="s">
        <v>83</v>
      </c>
      <c r="AV399" s="15" t="s">
        <v>79</v>
      </c>
      <c r="AW399" s="15" t="s">
        <v>31</v>
      </c>
      <c r="AX399" s="15" t="s">
        <v>74</v>
      </c>
      <c r="AY399" s="265" t="s">
        <v>140</v>
      </c>
    </row>
    <row r="400" s="13" customFormat="1">
      <c r="A400" s="13"/>
      <c r="B400" s="233"/>
      <c r="C400" s="234"/>
      <c r="D400" s="235" t="s">
        <v>148</v>
      </c>
      <c r="E400" s="236" t="s">
        <v>1</v>
      </c>
      <c r="F400" s="237" t="s">
        <v>231</v>
      </c>
      <c r="G400" s="234"/>
      <c r="H400" s="238">
        <v>3.6000000000000001</v>
      </c>
      <c r="I400" s="239"/>
      <c r="J400" s="234"/>
      <c r="K400" s="234"/>
      <c r="L400" s="240"/>
      <c r="M400" s="241"/>
      <c r="N400" s="242"/>
      <c r="O400" s="242"/>
      <c r="P400" s="242"/>
      <c r="Q400" s="242"/>
      <c r="R400" s="242"/>
      <c r="S400" s="242"/>
      <c r="T400" s="24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4" t="s">
        <v>148</v>
      </c>
      <c r="AU400" s="244" t="s">
        <v>83</v>
      </c>
      <c r="AV400" s="13" t="s">
        <v>83</v>
      </c>
      <c r="AW400" s="13" t="s">
        <v>31</v>
      </c>
      <c r="AX400" s="13" t="s">
        <v>74</v>
      </c>
      <c r="AY400" s="244" t="s">
        <v>140</v>
      </c>
    </row>
    <row r="401" s="15" customFormat="1">
      <c r="A401" s="15"/>
      <c r="B401" s="256"/>
      <c r="C401" s="257"/>
      <c r="D401" s="235" t="s">
        <v>148</v>
      </c>
      <c r="E401" s="258" t="s">
        <v>1</v>
      </c>
      <c r="F401" s="259" t="s">
        <v>213</v>
      </c>
      <c r="G401" s="257"/>
      <c r="H401" s="258" t="s">
        <v>1</v>
      </c>
      <c r="I401" s="260"/>
      <c r="J401" s="257"/>
      <c r="K401" s="257"/>
      <c r="L401" s="261"/>
      <c r="M401" s="262"/>
      <c r="N401" s="263"/>
      <c r="O401" s="263"/>
      <c r="P401" s="263"/>
      <c r="Q401" s="263"/>
      <c r="R401" s="263"/>
      <c r="S401" s="263"/>
      <c r="T401" s="264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65" t="s">
        <v>148</v>
      </c>
      <c r="AU401" s="265" t="s">
        <v>83</v>
      </c>
      <c r="AV401" s="15" t="s">
        <v>79</v>
      </c>
      <c r="AW401" s="15" t="s">
        <v>31</v>
      </c>
      <c r="AX401" s="15" t="s">
        <v>74</v>
      </c>
      <c r="AY401" s="265" t="s">
        <v>140</v>
      </c>
    </row>
    <row r="402" s="13" customFormat="1">
      <c r="A402" s="13"/>
      <c r="B402" s="233"/>
      <c r="C402" s="234"/>
      <c r="D402" s="235" t="s">
        <v>148</v>
      </c>
      <c r="E402" s="236" t="s">
        <v>1</v>
      </c>
      <c r="F402" s="237" t="s">
        <v>232</v>
      </c>
      <c r="G402" s="234"/>
      <c r="H402" s="238">
        <v>7.9000000000000004</v>
      </c>
      <c r="I402" s="239"/>
      <c r="J402" s="234"/>
      <c r="K402" s="234"/>
      <c r="L402" s="240"/>
      <c r="M402" s="241"/>
      <c r="N402" s="242"/>
      <c r="O402" s="242"/>
      <c r="P402" s="242"/>
      <c r="Q402" s="242"/>
      <c r="R402" s="242"/>
      <c r="S402" s="242"/>
      <c r="T402" s="24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4" t="s">
        <v>148</v>
      </c>
      <c r="AU402" s="244" t="s">
        <v>83</v>
      </c>
      <c r="AV402" s="13" t="s">
        <v>83</v>
      </c>
      <c r="AW402" s="13" t="s">
        <v>31</v>
      </c>
      <c r="AX402" s="13" t="s">
        <v>74</v>
      </c>
      <c r="AY402" s="244" t="s">
        <v>140</v>
      </c>
    </row>
    <row r="403" s="15" customFormat="1">
      <c r="A403" s="15"/>
      <c r="B403" s="256"/>
      <c r="C403" s="257"/>
      <c r="D403" s="235" t="s">
        <v>148</v>
      </c>
      <c r="E403" s="258" t="s">
        <v>1</v>
      </c>
      <c r="F403" s="259" t="s">
        <v>215</v>
      </c>
      <c r="G403" s="257"/>
      <c r="H403" s="258" t="s">
        <v>1</v>
      </c>
      <c r="I403" s="260"/>
      <c r="J403" s="257"/>
      <c r="K403" s="257"/>
      <c r="L403" s="261"/>
      <c r="M403" s="262"/>
      <c r="N403" s="263"/>
      <c r="O403" s="263"/>
      <c r="P403" s="263"/>
      <c r="Q403" s="263"/>
      <c r="R403" s="263"/>
      <c r="S403" s="263"/>
      <c r="T403" s="264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65" t="s">
        <v>148</v>
      </c>
      <c r="AU403" s="265" t="s">
        <v>83</v>
      </c>
      <c r="AV403" s="15" t="s">
        <v>79</v>
      </c>
      <c r="AW403" s="15" t="s">
        <v>31</v>
      </c>
      <c r="AX403" s="15" t="s">
        <v>74</v>
      </c>
      <c r="AY403" s="265" t="s">
        <v>140</v>
      </c>
    </row>
    <row r="404" s="13" customFormat="1">
      <c r="A404" s="13"/>
      <c r="B404" s="233"/>
      <c r="C404" s="234"/>
      <c r="D404" s="235" t="s">
        <v>148</v>
      </c>
      <c r="E404" s="236" t="s">
        <v>1</v>
      </c>
      <c r="F404" s="237" t="s">
        <v>233</v>
      </c>
      <c r="G404" s="234"/>
      <c r="H404" s="238">
        <v>7.7999999999999998</v>
      </c>
      <c r="I404" s="239"/>
      <c r="J404" s="234"/>
      <c r="K404" s="234"/>
      <c r="L404" s="240"/>
      <c r="M404" s="241"/>
      <c r="N404" s="242"/>
      <c r="O404" s="242"/>
      <c r="P404" s="242"/>
      <c r="Q404" s="242"/>
      <c r="R404" s="242"/>
      <c r="S404" s="242"/>
      <c r="T404" s="24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4" t="s">
        <v>148</v>
      </c>
      <c r="AU404" s="244" t="s">
        <v>83</v>
      </c>
      <c r="AV404" s="13" t="s">
        <v>83</v>
      </c>
      <c r="AW404" s="13" t="s">
        <v>31</v>
      </c>
      <c r="AX404" s="13" t="s">
        <v>74</v>
      </c>
      <c r="AY404" s="244" t="s">
        <v>140</v>
      </c>
    </row>
    <row r="405" s="15" customFormat="1">
      <c r="A405" s="15"/>
      <c r="B405" s="256"/>
      <c r="C405" s="257"/>
      <c r="D405" s="235" t="s">
        <v>148</v>
      </c>
      <c r="E405" s="258" t="s">
        <v>1</v>
      </c>
      <c r="F405" s="259" t="s">
        <v>217</v>
      </c>
      <c r="G405" s="257"/>
      <c r="H405" s="258" t="s">
        <v>1</v>
      </c>
      <c r="I405" s="260"/>
      <c r="J405" s="257"/>
      <c r="K405" s="257"/>
      <c r="L405" s="261"/>
      <c r="M405" s="262"/>
      <c r="N405" s="263"/>
      <c r="O405" s="263"/>
      <c r="P405" s="263"/>
      <c r="Q405" s="263"/>
      <c r="R405" s="263"/>
      <c r="S405" s="263"/>
      <c r="T405" s="264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65" t="s">
        <v>148</v>
      </c>
      <c r="AU405" s="265" t="s">
        <v>83</v>
      </c>
      <c r="AV405" s="15" t="s">
        <v>79</v>
      </c>
      <c r="AW405" s="15" t="s">
        <v>31</v>
      </c>
      <c r="AX405" s="15" t="s">
        <v>74</v>
      </c>
      <c r="AY405" s="265" t="s">
        <v>140</v>
      </c>
    </row>
    <row r="406" s="15" customFormat="1">
      <c r="A406" s="15"/>
      <c r="B406" s="256"/>
      <c r="C406" s="257"/>
      <c r="D406" s="235" t="s">
        <v>148</v>
      </c>
      <c r="E406" s="258" t="s">
        <v>1</v>
      </c>
      <c r="F406" s="259" t="s">
        <v>211</v>
      </c>
      <c r="G406" s="257"/>
      <c r="H406" s="258" t="s">
        <v>1</v>
      </c>
      <c r="I406" s="260"/>
      <c r="J406" s="257"/>
      <c r="K406" s="257"/>
      <c r="L406" s="261"/>
      <c r="M406" s="262"/>
      <c r="N406" s="263"/>
      <c r="O406" s="263"/>
      <c r="P406" s="263"/>
      <c r="Q406" s="263"/>
      <c r="R406" s="263"/>
      <c r="S406" s="263"/>
      <c r="T406" s="264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5" t="s">
        <v>148</v>
      </c>
      <c r="AU406" s="265" t="s">
        <v>83</v>
      </c>
      <c r="AV406" s="15" t="s">
        <v>79</v>
      </c>
      <c r="AW406" s="15" t="s">
        <v>31</v>
      </c>
      <c r="AX406" s="15" t="s">
        <v>74</v>
      </c>
      <c r="AY406" s="265" t="s">
        <v>140</v>
      </c>
    </row>
    <row r="407" s="13" customFormat="1">
      <c r="A407" s="13"/>
      <c r="B407" s="233"/>
      <c r="C407" s="234"/>
      <c r="D407" s="235" t="s">
        <v>148</v>
      </c>
      <c r="E407" s="236" t="s">
        <v>1</v>
      </c>
      <c r="F407" s="237" t="s">
        <v>235</v>
      </c>
      <c r="G407" s="234"/>
      <c r="H407" s="238">
        <v>19</v>
      </c>
      <c r="I407" s="239"/>
      <c r="J407" s="234"/>
      <c r="K407" s="234"/>
      <c r="L407" s="240"/>
      <c r="M407" s="241"/>
      <c r="N407" s="242"/>
      <c r="O407" s="242"/>
      <c r="P407" s="242"/>
      <c r="Q407" s="242"/>
      <c r="R407" s="242"/>
      <c r="S407" s="242"/>
      <c r="T407" s="24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4" t="s">
        <v>148</v>
      </c>
      <c r="AU407" s="244" t="s">
        <v>83</v>
      </c>
      <c r="AV407" s="13" t="s">
        <v>83</v>
      </c>
      <c r="AW407" s="13" t="s">
        <v>31</v>
      </c>
      <c r="AX407" s="13" t="s">
        <v>74</v>
      </c>
      <c r="AY407" s="244" t="s">
        <v>140</v>
      </c>
    </row>
    <row r="408" s="15" customFormat="1">
      <c r="A408" s="15"/>
      <c r="B408" s="256"/>
      <c r="C408" s="257"/>
      <c r="D408" s="235" t="s">
        <v>148</v>
      </c>
      <c r="E408" s="258" t="s">
        <v>1</v>
      </c>
      <c r="F408" s="259" t="s">
        <v>220</v>
      </c>
      <c r="G408" s="257"/>
      <c r="H408" s="258" t="s">
        <v>1</v>
      </c>
      <c r="I408" s="260"/>
      <c r="J408" s="257"/>
      <c r="K408" s="257"/>
      <c r="L408" s="261"/>
      <c r="M408" s="262"/>
      <c r="N408" s="263"/>
      <c r="O408" s="263"/>
      <c r="P408" s="263"/>
      <c r="Q408" s="263"/>
      <c r="R408" s="263"/>
      <c r="S408" s="263"/>
      <c r="T408" s="264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65" t="s">
        <v>148</v>
      </c>
      <c r="AU408" s="265" t="s">
        <v>83</v>
      </c>
      <c r="AV408" s="15" t="s">
        <v>79</v>
      </c>
      <c r="AW408" s="15" t="s">
        <v>31</v>
      </c>
      <c r="AX408" s="15" t="s">
        <v>74</v>
      </c>
      <c r="AY408" s="265" t="s">
        <v>140</v>
      </c>
    </row>
    <row r="409" s="15" customFormat="1">
      <c r="A409" s="15"/>
      <c r="B409" s="256"/>
      <c r="C409" s="257"/>
      <c r="D409" s="235" t="s">
        <v>148</v>
      </c>
      <c r="E409" s="258" t="s">
        <v>1</v>
      </c>
      <c r="F409" s="259" t="s">
        <v>215</v>
      </c>
      <c r="G409" s="257"/>
      <c r="H409" s="258" t="s">
        <v>1</v>
      </c>
      <c r="I409" s="260"/>
      <c r="J409" s="257"/>
      <c r="K409" s="257"/>
      <c r="L409" s="261"/>
      <c r="M409" s="262"/>
      <c r="N409" s="263"/>
      <c r="O409" s="263"/>
      <c r="P409" s="263"/>
      <c r="Q409" s="263"/>
      <c r="R409" s="263"/>
      <c r="S409" s="263"/>
      <c r="T409" s="264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65" t="s">
        <v>148</v>
      </c>
      <c r="AU409" s="265" t="s">
        <v>83</v>
      </c>
      <c r="AV409" s="15" t="s">
        <v>79</v>
      </c>
      <c r="AW409" s="15" t="s">
        <v>31</v>
      </c>
      <c r="AX409" s="15" t="s">
        <v>74</v>
      </c>
      <c r="AY409" s="265" t="s">
        <v>140</v>
      </c>
    </row>
    <row r="410" s="13" customFormat="1">
      <c r="A410" s="13"/>
      <c r="B410" s="233"/>
      <c r="C410" s="234"/>
      <c r="D410" s="235" t="s">
        <v>148</v>
      </c>
      <c r="E410" s="236" t="s">
        <v>1</v>
      </c>
      <c r="F410" s="237" t="s">
        <v>237</v>
      </c>
      <c r="G410" s="234"/>
      <c r="H410" s="238">
        <v>9.0999999999999996</v>
      </c>
      <c r="I410" s="239"/>
      <c r="J410" s="234"/>
      <c r="K410" s="234"/>
      <c r="L410" s="240"/>
      <c r="M410" s="241"/>
      <c r="N410" s="242"/>
      <c r="O410" s="242"/>
      <c r="P410" s="242"/>
      <c r="Q410" s="242"/>
      <c r="R410" s="242"/>
      <c r="S410" s="242"/>
      <c r="T410" s="24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4" t="s">
        <v>148</v>
      </c>
      <c r="AU410" s="244" t="s">
        <v>83</v>
      </c>
      <c r="AV410" s="13" t="s">
        <v>83</v>
      </c>
      <c r="AW410" s="13" t="s">
        <v>31</v>
      </c>
      <c r="AX410" s="13" t="s">
        <v>74</v>
      </c>
      <c r="AY410" s="244" t="s">
        <v>140</v>
      </c>
    </row>
    <row r="411" s="15" customFormat="1">
      <c r="A411" s="15"/>
      <c r="B411" s="256"/>
      <c r="C411" s="257"/>
      <c r="D411" s="235" t="s">
        <v>148</v>
      </c>
      <c r="E411" s="258" t="s">
        <v>1</v>
      </c>
      <c r="F411" s="259" t="s">
        <v>211</v>
      </c>
      <c r="G411" s="257"/>
      <c r="H411" s="258" t="s">
        <v>1</v>
      </c>
      <c r="I411" s="260"/>
      <c r="J411" s="257"/>
      <c r="K411" s="257"/>
      <c r="L411" s="261"/>
      <c r="M411" s="262"/>
      <c r="N411" s="263"/>
      <c r="O411" s="263"/>
      <c r="P411" s="263"/>
      <c r="Q411" s="263"/>
      <c r="R411" s="263"/>
      <c r="S411" s="263"/>
      <c r="T411" s="264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65" t="s">
        <v>148</v>
      </c>
      <c r="AU411" s="265" t="s">
        <v>83</v>
      </c>
      <c r="AV411" s="15" t="s">
        <v>79</v>
      </c>
      <c r="AW411" s="15" t="s">
        <v>31</v>
      </c>
      <c r="AX411" s="15" t="s">
        <v>74</v>
      </c>
      <c r="AY411" s="265" t="s">
        <v>140</v>
      </c>
    </row>
    <row r="412" s="13" customFormat="1">
      <c r="A412" s="13"/>
      <c r="B412" s="233"/>
      <c r="C412" s="234"/>
      <c r="D412" s="235" t="s">
        <v>148</v>
      </c>
      <c r="E412" s="236" t="s">
        <v>1</v>
      </c>
      <c r="F412" s="237" t="s">
        <v>238</v>
      </c>
      <c r="G412" s="234"/>
      <c r="H412" s="238">
        <v>3.7999999999999998</v>
      </c>
      <c r="I412" s="239"/>
      <c r="J412" s="234"/>
      <c r="K412" s="234"/>
      <c r="L412" s="240"/>
      <c r="M412" s="241"/>
      <c r="N412" s="242"/>
      <c r="O412" s="242"/>
      <c r="P412" s="242"/>
      <c r="Q412" s="242"/>
      <c r="R412" s="242"/>
      <c r="S412" s="242"/>
      <c r="T412" s="24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4" t="s">
        <v>148</v>
      </c>
      <c r="AU412" s="244" t="s">
        <v>83</v>
      </c>
      <c r="AV412" s="13" t="s">
        <v>83</v>
      </c>
      <c r="AW412" s="13" t="s">
        <v>31</v>
      </c>
      <c r="AX412" s="13" t="s">
        <v>74</v>
      </c>
      <c r="AY412" s="244" t="s">
        <v>140</v>
      </c>
    </row>
    <row r="413" s="14" customFormat="1">
      <c r="A413" s="14"/>
      <c r="B413" s="245"/>
      <c r="C413" s="246"/>
      <c r="D413" s="235" t="s">
        <v>148</v>
      </c>
      <c r="E413" s="247" t="s">
        <v>1</v>
      </c>
      <c r="F413" s="248" t="s">
        <v>151</v>
      </c>
      <c r="G413" s="246"/>
      <c r="H413" s="249">
        <v>51.200000000000003</v>
      </c>
      <c r="I413" s="250"/>
      <c r="J413" s="246"/>
      <c r="K413" s="246"/>
      <c r="L413" s="251"/>
      <c r="M413" s="252"/>
      <c r="N413" s="253"/>
      <c r="O413" s="253"/>
      <c r="P413" s="253"/>
      <c r="Q413" s="253"/>
      <c r="R413" s="253"/>
      <c r="S413" s="253"/>
      <c r="T413" s="25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5" t="s">
        <v>148</v>
      </c>
      <c r="AU413" s="255" t="s">
        <v>83</v>
      </c>
      <c r="AV413" s="14" t="s">
        <v>89</v>
      </c>
      <c r="AW413" s="14" t="s">
        <v>31</v>
      </c>
      <c r="AX413" s="14" t="s">
        <v>79</v>
      </c>
      <c r="AY413" s="255" t="s">
        <v>140</v>
      </c>
    </row>
    <row r="414" s="2" customFormat="1" ht="24.15" customHeight="1">
      <c r="A414" s="38"/>
      <c r="B414" s="39"/>
      <c r="C414" s="219" t="s">
        <v>342</v>
      </c>
      <c r="D414" s="219" t="s">
        <v>143</v>
      </c>
      <c r="E414" s="220" t="s">
        <v>343</v>
      </c>
      <c r="F414" s="221" t="s">
        <v>344</v>
      </c>
      <c r="G414" s="222" t="s">
        <v>146</v>
      </c>
      <c r="H414" s="223">
        <v>603.25</v>
      </c>
      <c r="I414" s="224"/>
      <c r="J414" s="225">
        <f>ROUND(I414*H414,2)</f>
        <v>0</v>
      </c>
      <c r="K414" s="226"/>
      <c r="L414" s="44"/>
      <c r="M414" s="227" t="s">
        <v>1</v>
      </c>
      <c r="N414" s="228" t="s">
        <v>39</v>
      </c>
      <c r="O414" s="91"/>
      <c r="P414" s="229">
        <f>O414*H414</f>
        <v>0</v>
      </c>
      <c r="Q414" s="229">
        <v>0.00182</v>
      </c>
      <c r="R414" s="229">
        <f>Q414*H414</f>
        <v>1.097915</v>
      </c>
      <c r="S414" s="229">
        <v>0</v>
      </c>
      <c r="T414" s="230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31" t="s">
        <v>89</v>
      </c>
      <c r="AT414" s="231" t="s">
        <v>143</v>
      </c>
      <c r="AU414" s="231" t="s">
        <v>83</v>
      </c>
      <c r="AY414" s="17" t="s">
        <v>140</v>
      </c>
      <c r="BE414" s="232">
        <f>IF(N414="základní",J414,0)</f>
        <v>0</v>
      </c>
      <c r="BF414" s="232">
        <f>IF(N414="snížená",J414,0)</f>
        <v>0</v>
      </c>
      <c r="BG414" s="232">
        <f>IF(N414="zákl. přenesená",J414,0)</f>
        <v>0</v>
      </c>
      <c r="BH414" s="232">
        <f>IF(N414="sníž. přenesená",J414,0)</f>
        <v>0</v>
      </c>
      <c r="BI414" s="232">
        <f>IF(N414="nulová",J414,0)</f>
        <v>0</v>
      </c>
      <c r="BJ414" s="17" t="s">
        <v>79</v>
      </c>
      <c r="BK414" s="232">
        <f>ROUND(I414*H414,2)</f>
        <v>0</v>
      </c>
      <c r="BL414" s="17" t="s">
        <v>89</v>
      </c>
      <c r="BM414" s="231" t="s">
        <v>345</v>
      </c>
    </row>
    <row r="415" s="15" customFormat="1">
      <c r="A415" s="15"/>
      <c r="B415" s="256"/>
      <c r="C415" s="257"/>
      <c r="D415" s="235" t="s">
        <v>148</v>
      </c>
      <c r="E415" s="258" t="s">
        <v>1</v>
      </c>
      <c r="F415" s="259" t="s">
        <v>205</v>
      </c>
      <c r="G415" s="257"/>
      <c r="H415" s="258" t="s">
        <v>1</v>
      </c>
      <c r="I415" s="260"/>
      <c r="J415" s="257"/>
      <c r="K415" s="257"/>
      <c r="L415" s="261"/>
      <c r="M415" s="262"/>
      <c r="N415" s="263"/>
      <c r="O415" s="263"/>
      <c r="P415" s="263"/>
      <c r="Q415" s="263"/>
      <c r="R415" s="263"/>
      <c r="S415" s="263"/>
      <c r="T415" s="264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65" t="s">
        <v>148</v>
      </c>
      <c r="AU415" s="265" t="s">
        <v>83</v>
      </c>
      <c r="AV415" s="15" t="s">
        <v>79</v>
      </c>
      <c r="AW415" s="15" t="s">
        <v>31</v>
      </c>
      <c r="AX415" s="15" t="s">
        <v>74</v>
      </c>
      <c r="AY415" s="265" t="s">
        <v>140</v>
      </c>
    </row>
    <row r="416" s="15" customFormat="1">
      <c r="A416" s="15"/>
      <c r="B416" s="256"/>
      <c r="C416" s="257"/>
      <c r="D416" s="235" t="s">
        <v>148</v>
      </c>
      <c r="E416" s="258" t="s">
        <v>1</v>
      </c>
      <c r="F416" s="259" t="s">
        <v>206</v>
      </c>
      <c r="G416" s="257"/>
      <c r="H416" s="258" t="s">
        <v>1</v>
      </c>
      <c r="I416" s="260"/>
      <c r="J416" s="257"/>
      <c r="K416" s="257"/>
      <c r="L416" s="261"/>
      <c r="M416" s="262"/>
      <c r="N416" s="263"/>
      <c r="O416" s="263"/>
      <c r="P416" s="263"/>
      <c r="Q416" s="263"/>
      <c r="R416" s="263"/>
      <c r="S416" s="263"/>
      <c r="T416" s="264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5" t="s">
        <v>148</v>
      </c>
      <c r="AU416" s="265" t="s">
        <v>83</v>
      </c>
      <c r="AV416" s="15" t="s">
        <v>79</v>
      </c>
      <c r="AW416" s="15" t="s">
        <v>31</v>
      </c>
      <c r="AX416" s="15" t="s">
        <v>74</v>
      </c>
      <c r="AY416" s="265" t="s">
        <v>140</v>
      </c>
    </row>
    <row r="417" s="13" customFormat="1">
      <c r="A417" s="13"/>
      <c r="B417" s="233"/>
      <c r="C417" s="234"/>
      <c r="D417" s="235" t="s">
        <v>148</v>
      </c>
      <c r="E417" s="236" t="s">
        <v>1</v>
      </c>
      <c r="F417" s="237" t="s">
        <v>228</v>
      </c>
      <c r="G417" s="234"/>
      <c r="H417" s="238">
        <v>17.899999999999999</v>
      </c>
      <c r="I417" s="239"/>
      <c r="J417" s="234"/>
      <c r="K417" s="234"/>
      <c r="L417" s="240"/>
      <c r="M417" s="241"/>
      <c r="N417" s="242"/>
      <c r="O417" s="242"/>
      <c r="P417" s="242"/>
      <c r="Q417" s="242"/>
      <c r="R417" s="242"/>
      <c r="S417" s="242"/>
      <c r="T417" s="24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4" t="s">
        <v>148</v>
      </c>
      <c r="AU417" s="244" t="s">
        <v>83</v>
      </c>
      <c r="AV417" s="13" t="s">
        <v>83</v>
      </c>
      <c r="AW417" s="13" t="s">
        <v>31</v>
      </c>
      <c r="AX417" s="13" t="s">
        <v>74</v>
      </c>
      <c r="AY417" s="244" t="s">
        <v>140</v>
      </c>
    </row>
    <row r="418" s="13" customFormat="1">
      <c r="A418" s="13"/>
      <c r="B418" s="233"/>
      <c r="C418" s="234"/>
      <c r="D418" s="235" t="s">
        <v>148</v>
      </c>
      <c r="E418" s="236" t="s">
        <v>1</v>
      </c>
      <c r="F418" s="237" t="s">
        <v>229</v>
      </c>
      <c r="G418" s="234"/>
      <c r="H418" s="238">
        <v>41.100000000000001</v>
      </c>
      <c r="I418" s="239"/>
      <c r="J418" s="234"/>
      <c r="K418" s="234"/>
      <c r="L418" s="240"/>
      <c r="M418" s="241"/>
      <c r="N418" s="242"/>
      <c r="O418" s="242"/>
      <c r="P418" s="242"/>
      <c r="Q418" s="242"/>
      <c r="R418" s="242"/>
      <c r="S418" s="242"/>
      <c r="T418" s="24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4" t="s">
        <v>148</v>
      </c>
      <c r="AU418" s="244" t="s">
        <v>83</v>
      </c>
      <c r="AV418" s="13" t="s">
        <v>83</v>
      </c>
      <c r="AW418" s="13" t="s">
        <v>31</v>
      </c>
      <c r="AX418" s="13" t="s">
        <v>74</v>
      </c>
      <c r="AY418" s="244" t="s">
        <v>140</v>
      </c>
    </row>
    <row r="419" s="15" customFormat="1">
      <c r="A419" s="15"/>
      <c r="B419" s="256"/>
      <c r="C419" s="257"/>
      <c r="D419" s="235" t="s">
        <v>148</v>
      </c>
      <c r="E419" s="258" t="s">
        <v>1</v>
      </c>
      <c r="F419" s="259" t="s">
        <v>209</v>
      </c>
      <c r="G419" s="257"/>
      <c r="H419" s="258" t="s">
        <v>1</v>
      </c>
      <c r="I419" s="260"/>
      <c r="J419" s="257"/>
      <c r="K419" s="257"/>
      <c r="L419" s="261"/>
      <c r="M419" s="262"/>
      <c r="N419" s="263"/>
      <c r="O419" s="263"/>
      <c r="P419" s="263"/>
      <c r="Q419" s="263"/>
      <c r="R419" s="263"/>
      <c r="S419" s="263"/>
      <c r="T419" s="264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65" t="s">
        <v>148</v>
      </c>
      <c r="AU419" s="265" t="s">
        <v>83</v>
      </c>
      <c r="AV419" s="15" t="s">
        <v>79</v>
      </c>
      <c r="AW419" s="15" t="s">
        <v>31</v>
      </c>
      <c r="AX419" s="15" t="s">
        <v>74</v>
      </c>
      <c r="AY419" s="265" t="s">
        <v>140</v>
      </c>
    </row>
    <row r="420" s="13" customFormat="1">
      <c r="A420" s="13"/>
      <c r="B420" s="233"/>
      <c r="C420" s="234"/>
      <c r="D420" s="235" t="s">
        <v>148</v>
      </c>
      <c r="E420" s="236" t="s">
        <v>1</v>
      </c>
      <c r="F420" s="237" t="s">
        <v>230</v>
      </c>
      <c r="G420" s="234"/>
      <c r="H420" s="238">
        <v>136.80000000000001</v>
      </c>
      <c r="I420" s="239"/>
      <c r="J420" s="234"/>
      <c r="K420" s="234"/>
      <c r="L420" s="240"/>
      <c r="M420" s="241"/>
      <c r="N420" s="242"/>
      <c r="O420" s="242"/>
      <c r="P420" s="242"/>
      <c r="Q420" s="242"/>
      <c r="R420" s="242"/>
      <c r="S420" s="242"/>
      <c r="T420" s="24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4" t="s">
        <v>148</v>
      </c>
      <c r="AU420" s="244" t="s">
        <v>83</v>
      </c>
      <c r="AV420" s="13" t="s">
        <v>83</v>
      </c>
      <c r="AW420" s="13" t="s">
        <v>31</v>
      </c>
      <c r="AX420" s="13" t="s">
        <v>74</v>
      </c>
      <c r="AY420" s="244" t="s">
        <v>140</v>
      </c>
    </row>
    <row r="421" s="15" customFormat="1">
      <c r="A421" s="15"/>
      <c r="B421" s="256"/>
      <c r="C421" s="257"/>
      <c r="D421" s="235" t="s">
        <v>148</v>
      </c>
      <c r="E421" s="258" t="s">
        <v>1</v>
      </c>
      <c r="F421" s="259" t="s">
        <v>217</v>
      </c>
      <c r="G421" s="257"/>
      <c r="H421" s="258" t="s">
        <v>1</v>
      </c>
      <c r="I421" s="260"/>
      <c r="J421" s="257"/>
      <c r="K421" s="257"/>
      <c r="L421" s="261"/>
      <c r="M421" s="262"/>
      <c r="N421" s="263"/>
      <c r="O421" s="263"/>
      <c r="P421" s="263"/>
      <c r="Q421" s="263"/>
      <c r="R421" s="263"/>
      <c r="S421" s="263"/>
      <c r="T421" s="264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65" t="s">
        <v>148</v>
      </c>
      <c r="AU421" s="265" t="s">
        <v>83</v>
      </c>
      <c r="AV421" s="15" t="s">
        <v>79</v>
      </c>
      <c r="AW421" s="15" t="s">
        <v>31</v>
      </c>
      <c r="AX421" s="15" t="s">
        <v>74</v>
      </c>
      <c r="AY421" s="265" t="s">
        <v>140</v>
      </c>
    </row>
    <row r="422" s="15" customFormat="1">
      <c r="A422" s="15"/>
      <c r="B422" s="256"/>
      <c r="C422" s="257"/>
      <c r="D422" s="235" t="s">
        <v>148</v>
      </c>
      <c r="E422" s="258" t="s">
        <v>1</v>
      </c>
      <c r="F422" s="259" t="s">
        <v>206</v>
      </c>
      <c r="G422" s="257"/>
      <c r="H422" s="258" t="s">
        <v>1</v>
      </c>
      <c r="I422" s="260"/>
      <c r="J422" s="257"/>
      <c r="K422" s="257"/>
      <c r="L422" s="261"/>
      <c r="M422" s="262"/>
      <c r="N422" s="263"/>
      <c r="O422" s="263"/>
      <c r="P422" s="263"/>
      <c r="Q422" s="263"/>
      <c r="R422" s="263"/>
      <c r="S422" s="263"/>
      <c r="T422" s="264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65" t="s">
        <v>148</v>
      </c>
      <c r="AU422" s="265" t="s">
        <v>83</v>
      </c>
      <c r="AV422" s="15" t="s">
        <v>79</v>
      </c>
      <c r="AW422" s="15" t="s">
        <v>31</v>
      </c>
      <c r="AX422" s="15" t="s">
        <v>74</v>
      </c>
      <c r="AY422" s="265" t="s">
        <v>140</v>
      </c>
    </row>
    <row r="423" s="13" customFormat="1">
      <c r="A423" s="13"/>
      <c r="B423" s="233"/>
      <c r="C423" s="234"/>
      <c r="D423" s="235" t="s">
        <v>148</v>
      </c>
      <c r="E423" s="236" t="s">
        <v>1</v>
      </c>
      <c r="F423" s="237" t="s">
        <v>234</v>
      </c>
      <c r="G423" s="234"/>
      <c r="H423" s="238">
        <v>276.5</v>
      </c>
      <c r="I423" s="239"/>
      <c r="J423" s="234"/>
      <c r="K423" s="234"/>
      <c r="L423" s="240"/>
      <c r="M423" s="241"/>
      <c r="N423" s="242"/>
      <c r="O423" s="242"/>
      <c r="P423" s="242"/>
      <c r="Q423" s="242"/>
      <c r="R423" s="242"/>
      <c r="S423" s="242"/>
      <c r="T423" s="24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4" t="s">
        <v>148</v>
      </c>
      <c r="AU423" s="244" t="s">
        <v>83</v>
      </c>
      <c r="AV423" s="13" t="s">
        <v>83</v>
      </c>
      <c r="AW423" s="13" t="s">
        <v>31</v>
      </c>
      <c r="AX423" s="13" t="s">
        <v>74</v>
      </c>
      <c r="AY423" s="244" t="s">
        <v>140</v>
      </c>
    </row>
    <row r="424" s="15" customFormat="1">
      <c r="A424" s="15"/>
      <c r="B424" s="256"/>
      <c r="C424" s="257"/>
      <c r="D424" s="235" t="s">
        <v>148</v>
      </c>
      <c r="E424" s="258" t="s">
        <v>1</v>
      </c>
      <c r="F424" s="259" t="s">
        <v>220</v>
      </c>
      <c r="G424" s="257"/>
      <c r="H424" s="258" t="s">
        <v>1</v>
      </c>
      <c r="I424" s="260"/>
      <c r="J424" s="257"/>
      <c r="K424" s="257"/>
      <c r="L424" s="261"/>
      <c r="M424" s="262"/>
      <c r="N424" s="263"/>
      <c r="O424" s="263"/>
      <c r="P424" s="263"/>
      <c r="Q424" s="263"/>
      <c r="R424" s="263"/>
      <c r="S424" s="263"/>
      <c r="T424" s="264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5" t="s">
        <v>148</v>
      </c>
      <c r="AU424" s="265" t="s">
        <v>83</v>
      </c>
      <c r="AV424" s="15" t="s">
        <v>79</v>
      </c>
      <c r="AW424" s="15" t="s">
        <v>31</v>
      </c>
      <c r="AX424" s="15" t="s">
        <v>74</v>
      </c>
      <c r="AY424" s="265" t="s">
        <v>140</v>
      </c>
    </row>
    <row r="425" s="15" customFormat="1">
      <c r="A425" s="15"/>
      <c r="B425" s="256"/>
      <c r="C425" s="257"/>
      <c r="D425" s="235" t="s">
        <v>148</v>
      </c>
      <c r="E425" s="258" t="s">
        <v>1</v>
      </c>
      <c r="F425" s="259" t="s">
        <v>206</v>
      </c>
      <c r="G425" s="257"/>
      <c r="H425" s="258" t="s">
        <v>1</v>
      </c>
      <c r="I425" s="260"/>
      <c r="J425" s="257"/>
      <c r="K425" s="257"/>
      <c r="L425" s="261"/>
      <c r="M425" s="262"/>
      <c r="N425" s="263"/>
      <c r="O425" s="263"/>
      <c r="P425" s="263"/>
      <c r="Q425" s="263"/>
      <c r="R425" s="263"/>
      <c r="S425" s="263"/>
      <c r="T425" s="264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65" t="s">
        <v>148</v>
      </c>
      <c r="AU425" s="265" t="s">
        <v>83</v>
      </c>
      <c r="AV425" s="15" t="s">
        <v>79</v>
      </c>
      <c r="AW425" s="15" t="s">
        <v>31</v>
      </c>
      <c r="AX425" s="15" t="s">
        <v>74</v>
      </c>
      <c r="AY425" s="265" t="s">
        <v>140</v>
      </c>
    </row>
    <row r="426" s="13" customFormat="1">
      <c r="A426" s="13"/>
      <c r="B426" s="233"/>
      <c r="C426" s="234"/>
      <c r="D426" s="235" t="s">
        <v>148</v>
      </c>
      <c r="E426" s="236" t="s">
        <v>1</v>
      </c>
      <c r="F426" s="237" t="s">
        <v>236</v>
      </c>
      <c r="G426" s="234"/>
      <c r="H426" s="238">
        <v>130.94999999999999</v>
      </c>
      <c r="I426" s="239"/>
      <c r="J426" s="234"/>
      <c r="K426" s="234"/>
      <c r="L426" s="240"/>
      <c r="M426" s="241"/>
      <c r="N426" s="242"/>
      <c r="O426" s="242"/>
      <c r="P426" s="242"/>
      <c r="Q426" s="242"/>
      <c r="R426" s="242"/>
      <c r="S426" s="242"/>
      <c r="T426" s="24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4" t="s">
        <v>148</v>
      </c>
      <c r="AU426" s="244" t="s">
        <v>83</v>
      </c>
      <c r="AV426" s="13" t="s">
        <v>83</v>
      </c>
      <c r="AW426" s="13" t="s">
        <v>31</v>
      </c>
      <c r="AX426" s="13" t="s">
        <v>74</v>
      </c>
      <c r="AY426" s="244" t="s">
        <v>140</v>
      </c>
    </row>
    <row r="427" s="14" customFormat="1">
      <c r="A427" s="14"/>
      <c r="B427" s="245"/>
      <c r="C427" s="246"/>
      <c r="D427" s="235" t="s">
        <v>148</v>
      </c>
      <c r="E427" s="247" t="s">
        <v>1</v>
      </c>
      <c r="F427" s="248" t="s">
        <v>151</v>
      </c>
      <c r="G427" s="246"/>
      <c r="H427" s="249">
        <v>603.25</v>
      </c>
      <c r="I427" s="250"/>
      <c r="J427" s="246"/>
      <c r="K427" s="246"/>
      <c r="L427" s="251"/>
      <c r="M427" s="252"/>
      <c r="N427" s="253"/>
      <c r="O427" s="253"/>
      <c r="P427" s="253"/>
      <c r="Q427" s="253"/>
      <c r="R427" s="253"/>
      <c r="S427" s="253"/>
      <c r="T427" s="25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5" t="s">
        <v>148</v>
      </c>
      <c r="AU427" s="255" t="s">
        <v>83</v>
      </c>
      <c r="AV427" s="14" t="s">
        <v>89</v>
      </c>
      <c r="AW427" s="14" t="s">
        <v>31</v>
      </c>
      <c r="AX427" s="14" t="s">
        <v>79</v>
      </c>
      <c r="AY427" s="255" t="s">
        <v>140</v>
      </c>
    </row>
    <row r="428" s="2" customFormat="1" ht="24.15" customHeight="1">
      <c r="A428" s="38"/>
      <c r="B428" s="39"/>
      <c r="C428" s="219" t="s">
        <v>346</v>
      </c>
      <c r="D428" s="219" t="s">
        <v>143</v>
      </c>
      <c r="E428" s="220" t="s">
        <v>347</v>
      </c>
      <c r="F428" s="221" t="s">
        <v>348</v>
      </c>
      <c r="G428" s="222" t="s">
        <v>146</v>
      </c>
      <c r="H428" s="223">
        <v>129.41800000000001</v>
      </c>
      <c r="I428" s="224"/>
      <c r="J428" s="225">
        <f>ROUND(I428*H428,2)</f>
        <v>0</v>
      </c>
      <c r="K428" s="226"/>
      <c r="L428" s="44"/>
      <c r="M428" s="227" t="s">
        <v>1</v>
      </c>
      <c r="N428" s="228" t="s">
        <v>39</v>
      </c>
      <c r="O428" s="91"/>
      <c r="P428" s="229">
        <f>O428*H428</f>
        <v>0</v>
      </c>
      <c r="Q428" s="229">
        <v>2.0000000000000002E-05</v>
      </c>
      <c r="R428" s="229">
        <f>Q428*H428</f>
        <v>0.0025883600000000005</v>
      </c>
      <c r="S428" s="229">
        <v>1.0000000000000001E-05</v>
      </c>
      <c r="T428" s="230">
        <f>S428*H428</f>
        <v>0.0012941800000000002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31" t="s">
        <v>89</v>
      </c>
      <c r="AT428" s="231" t="s">
        <v>143</v>
      </c>
      <c r="AU428" s="231" t="s">
        <v>83</v>
      </c>
      <c r="AY428" s="17" t="s">
        <v>140</v>
      </c>
      <c r="BE428" s="232">
        <f>IF(N428="základní",J428,0)</f>
        <v>0</v>
      </c>
      <c r="BF428" s="232">
        <f>IF(N428="snížená",J428,0)</f>
        <v>0</v>
      </c>
      <c r="BG428" s="232">
        <f>IF(N428="zákl. přenesená",J428,0)</f>
        <v>0</v>
      </c>
      <c r="BH428" s="232">
        <f>IF(N428="sníž. přenesená",J428,0)</f>
        <v>0</v>
      </c>
      <c r="BI428" s="232">
        <f>IF(N428="nulová",J428,0)</f>
        <v>0</v>
      </c>
      <c r="BJ428" s="17" t="s">
        <v>79</v>
      </c>
      <c r="BK428" s="232">
        <f>ROUND(I428*H428,2)</f>
        <v>0</v>
      </c>
      <c r="BL428" s="17" t="s">
        <v>89</v>
      </c>
      <c r="BM428" s="231" t="s">
        <v>349</v>
      </c>
    </row>
    <row r="429" s="15" customFormat="1">
      <c r="A429" s="15"/>
      <c r="B429" s="256"/>
      <c r="C429" s="257"/>
      <c r="D429" s="235" t="s">
        <v>148</v>
      </c>
      <c r="E429" s="258" t="s">
        <v>1</v>
      </c>
      <c r="F429" s="259" t="s">
        <v>273</v>
      </c>
      <c r="G429" s="257"/>
      <c r="H429" s="258" t="s">
        <v>1</v>
      </c>
      <c r="I429" s="260"/>
      <c r="J429" s="257"/>
      <c r="K429" s="257"/>
      <c r="L429" s="261"/>
      <c r="M429" s="262"/>
      <c r="N429" s="263"/>
      <c r="O429" s="263"/>
      <c r="P429" s="263"/>
      <c r="Q429" s="263"/>
      <c r="R429" s="263"/>
      <c r="S429" s="263"/>
      <c r="T429" s="264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65" t="s">
        <v>148</v>
      </c>
      <c r="AU429" s="265" t="s">
        <v>83</v>
      </c>
      <c r="AV429" s="15" t="s">
        <v>79</v>
      </c>
      <c r="AW429" s="15" t="s">
        <v>31</v>
      </c>
      <c r="AX429" s="15" t="s">
        <v>74</v>
      </c>
      <c r="AY429" s="265" t="s">
        <v>140</v>
      </c>
    </row>
    <row r="430" s="13" customFormat="1">
      <c r="A430" s="13"/>
      <c r="B430" s="233"/>
      <c r="C430" s="234"/>
      <c r="D430" s="235" t="s">
        <v>148</v>
      </c>
      <c r="E430" s="236" t="s">
        <v>1</v>
      </c>
      <c r="F430" s="237" t="s">
        <v>350</v>
      </c>
      <c r="G430" s="234"/>
      <c r="H430" s="238">
        <v>18.148</v>
      </c>
      <c r="I430" s="239"/>
      <c r="J430" s="234"/>
      <c r="K430" s="234"/>
      <c r="L430" s="240"/>
      <c r="M430" s="241"/>
      <c r="N430" s="242"/>
      <c r="O430" s="242"/>
      <c r="P430" s="242"/>
      <c r="Q430" s="242"/>
      <c r="R430" s="242"/>
      <c r="S430" s="242"/>
      <c r="T430" s="24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4" t="s">
        <v>148</v>
      </c>
      <c r="AU430" s="244" t="s">
        <v>83</v>
      </c>
      <c r="AV430" s="13" t="s">
        <v>83</v>
      </c>
      <c r="AW430" s="13" t="s">
        <v>31</v>
      </c>
      <c r="AX430" s="13" t="s">
        <v>74</v>
      </c>
      <c r="AY430" s="244" t="s">
        <v>140</v>
      </c>
    </row>
    <row r="431" s="13" customFormat="1">
      <c r="A431" s="13"/>
      <c r="B431" s="233"/>
      <c r="C431" s="234"/>
      <c r="D431" s="235" t="s">
        <v>148</v>
      </c>
      <c r="E431" s="236" t="s">
        <v>1</v>
      </c>
      <c r="F431" s="237" t="s">
        <v>351</v>
      </c>
      <c r="G431" s="234"/>
      <c r="H431" s="238">
        <v>31.667999999999999</v>
      </c>
      <c r="I431" s="239"/>
      <c r="J431" s="234"/>
      <c r="K431" s="234"/>
      <c r="L431" s="240"/>
      <c r="M431" s="241"/>
      <c r="N431" s="242"/>
      <c r="O431" s="242"/>
      <c r="P431" s="242"/>
      <c r="Q431" s="242"/>
      <c r="R431" s="242"/>
      <c r="S431" s="242"/>
      <c r="T431" s="24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4" t="s">
        <v>148</v>
      </c>
      <c r="AU431" s="244" t="s">
        <v>83</v>
      </c>
      <c r="AV431" s="13" t="s">
        <v>83</v>
      </c>
      <c r="AW431" s="13" t="s">
        <v>31</v>
      </c>
      <c r="AX431" s="13" t="s">
        <v>74</v>
      </c>
      <c r="AY431" s="244" t="s">
        <v>140</v>
      </c>
    </row>
    <row r="432" s="13" customFormat="1">
      <c r="A432" s="13"/>
      <c r="B432" s="233"/>
      <c r="C432" s="234"/>
      <c r="D432" s="235" t="s">
        <v>148</v>
      </c>
      <c r="E432" s="236" t="s">
        <v>1</v>
      </c>
      <c r="F432" s="237" t="s">
        <v>352</v>
      </c>
      <c r="G432" s="234"/>
      <c r="H432" s="238">
        <v>62.158000000000001</v>
      </c>
      <c r="I432" s="239"/>
      <c r="J432" s="234"/>
      <c r="K432" s="234"/>
      <c r="L432" s="240"/>
      <c r="M432" s="241"/>
      <c r="N432" s="242"/>
      <c r="O432" s="242"/>
      <c r="P432" s="242"/>
      <c r="Q432" s="242"/>
      <c r="R432" s="242"/>
      <c r="S432" s="242"/>
      <c r="T432" s="24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4" t="s">
        <v>148</v>
      </c>
      <c r="AU432" s="244" t="s">
        <v>83</v>
      </c>
      <c r="AV432" s="13" t="s">
        <v>83</v>
      </c>
      <c r="AW432" s="13" t="s">
        <v>31</v>
      </c>
      <c r="AX432" s="13" t="s">
        <v>74</v>
      </c>
      <c r="AY432" s="244" t="s">
        <v>140</v>
      </c>
    </row>
    <row r="433" s="13" customFormat="1">
      <c r="A433" s="13"/>
      <c r="B433" s="233"/>
      <c r="C433" s="234"/>
      <c r="D433" s="235" t="s">
        <v>148</v>
      </c>
      <c r="E433" s="236" t="s">
        <v>1</v>
      </c>
      <c r="F433" s="237" t="s">
        <v>353</v>
      </c>
      <c r="G433" s="234"/>
      <c r="H433" s="238">
        <v>3.0920000000000001</v>
      </c>
      <c r="I433" s="239"/>
      <c r="J433" s="234"/>
      <c r="K433" s="234"/>
      <c r="L433" s="240"/>
      <c r="M433" s="241"/>
      <c r="N433" s="242"/>
      <c r="O433" s="242"/>
      <c r="P433" s="242"/>
      <c r="Q433" s="242"/>
      <c r="R433" s="242"/>
      <c r="S433" s="242"/>
      <c r="T433" s="24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4" t="s">
        <v>148</v>
      </c>
      <c r="AU433" s="244" t="s">
        <v>83</v>
      </c>
      <c r="AV433" s="13" t="s">
        <v>83</v>
      </c>
      <c r="AW433" s="13" t="s">
        <v>31</v>
      </c>
      <c r="AX433" s="13" t="s">
        <v>74</v>
      </c>
      <c r="AY433" s="244" t="s">
        <v>140</v>
      </c>
    </row>
    <row r="434" s="13" customFormat="1">
      <c r="A434" s="13"/>
      <c r="B434" s="233"/>
      <c r="C434" s="234"/>
      <c r="D434" s="235" t="s">
        <v>148</v>
      </c>
      <c r="E434" s="236" t="s">
        <v>1</v>
      </c>
      <c r="F434" s="237" t="s">
        <v>354</v>
      </c>
      <c r="G434" s="234"/>
      <c r="H434" s="238">
        <v>2.6219999999999999</v>
      </c>
      <c r="I434" s="239"/>
      <c r="J434" s="234"/>
      <c r="K434" s="234"/>
      <c r="L434" s="240"/>
      <c r="M434" s="241"/>
      <c r="N434" s="242"/>
      <c r="O434" s="242"/>
      <c r="P434" s="242"/>
      <c r="Q434" s="242"/>
      <c r="R434" s="242"/>
      <c r="S434" s="242"/>
      <c r="T434" s="24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4" t="s">
        <v>148</v>
      </c>
      <c r="AU434" s="244" t="s">
        <v>83</v>
      </c>
      <c r="AV434" s="13" t="s">
        <v>83</v>
      </c>
      <c r="AW434" s="13" t="s">
        <v>31</v>
      </c>
      <c r="AX434" s="13" t="s">
        <v>74</v>
      </c>
      <c r="AY434" s="244" t="s">
        <v>140</v>
      </c>
    </row>
    <row r="435" s="13" customFormat="1">
      <c r="A435" s="13"/>
      <c r="B435" s="233"/>
      <c r="C435" s="234"/>
      <c r="D435" s="235" t="s">
        <v>148</v>
      </c>
      <c r="E435" s="236" t="s">
        <v>1</v>
      </c>
      <c r="F435" s="237" t="s">
        <v>355</v>
      </c>
      <c r="G435" s="234"/>
      <c r="H435" s="238">
        <v>6.8250000000000002</v>
      </c>
      <c r="I435" s="239"/>
      <c r="J435" s="234"/>
      <c r="K435" s="234"/>
      <c r="L435" s="240"/>
      <c r="M435" s="241"/>
      <c r="N435" s="242"/>
      <c r="O435" s="242"/>
      <c r="P435" s="242"/>
      <c r="Q435" s="242"/>
      <c r="R435" s="242"/>
      <c r="S435" s="242"/>
      <c r="T435" s="24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4" t="s">
        <v>148</v>
      </c>
      <c r="AU435" s="244" t="s">
        <v>83</v>
      </c>
      <c r="AV435" s="13" t="s">
        <v>83</v>
      </c>
      <c r="AW435" s="13" t="s">
        <v>31</v>
      </c>
      <c r="AX435" s="13" t="s">
        <v>74</v>
      </c>
      <c r="AY435" s="244" t="s">
        <v>140</v>
      </c>
    </row>
    <row r="436" s="15" customFormat="1">
      <c r="A436" s="15"/>
      <c r="B436" s="256"/>
      <c r="C436" s="257"/>
      <c r="D436" s="235" t="s">
        <v>148</v>
      </c>
      <c r="E436" s="258" t="s">
        <v>1</v>
      </c>
      <c r="F436" s="259" t="s">
        <v>280</v>
      </c>
      <c r="G436" s="257"/>
      <c r="H436" s="258" t="s">
        <v>1</v>
      </c>
      <c r="I436" s="260"/>
      <c r="J436" s="257"/>
      <c r="K436" s="257"/>
      <c r="L436" s="261"/>
      <c r="M436" s="262"/>
      <c r="N436" s="263"/>
      <c r="O436" s="263"/>
      <c r="P436" s="263"/>
      <c r="Q436" s="263"/>
      <c r="R436" s="263"/>
      <c r="S436" s="263"/>
      <c r="T436" s="264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65" t="s">
        <v>148</v>
      </c>
      <c r="AU436" s="265" t="s">
        <v>83</v>
      </c>
      <c r="AV436" s="15" t="s">
        <v>79</v>
      </c>
      <c r="AW436" s="15" t="s">
        <v>31</v>
      </c>
      <c r="AX436" s="15" t="s">
        <v>74</v>
      </c>
      <c r="AY436" s="265" t="s">
        <v>140</v>
      </c>
    </row>
    <row r="437" s="13" customFormat="1">
      <c r="A437" s="13"/>
      <c r="B437" s="233"/>
      <c r="C437" s="234"/>
      <c r="D437" s="235" t="s">
        <v>148</v>
      </c>
      <c r="E437" s="236" t="s">
        <v>1</v>
      </c>
      <c r="F437" s="237" t="s">
        <v>356</v>
      </c>
      <c r="G437" s="234"/>
      <c r="H437" s="238">
        <v>1.841</v>
      </c>
      <c r="I437" s="239"/>
      <c r="J437" s="234"/>
      <c r="K437" s="234"/>
      <c r="L437" s="240"/>
      <c r="M437" s="241"/>
      <c r="N437" s="242"/>
      <c r="O437" s="242"/>
      <c r="P437" s="242"/>
      <c r="Q437" s="242"/>
      <c r="R437" s="242"/>
      <c r="S437" s="242"/>
      <c r="T437" s="24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4" t="s">
        <v>148</v>
      </c>
      <c r="AU437" s="244" t="s">
        <v>83</v>
      </c>
      <c r="AV437" s="13" t="s">
        <v>83</v>
      </c>
      <c r="AW437" s="13" t="s">
        <v>31</v>
      </c>
      <c r="AX437" s="13" t="s">
        <v>74</v>
      </c>
      <c r="AY437" s="244" t="s">
        <v>140</v>
      </c>
    </row>
    <row r="438" s="13" customFormat="1">
      <c r="A438" s="13"/>
      <c r="B438" s="233"/>
      <c r="C438" s="234"/>
      <c r="D438" s="235" t="s">
        <v>148</v>
      </c>
      <c r="E438" s="236" t="s">
        <v>1</v>
      </c>
      <c r="F438" s="237" t="s">
        <v>357</v>
      </c>
      <c r="G438" s="234"/>
      <c r="H438" s="238">
        <v>3.0640000000000001</v>
      </c>
      <c r="I438" s="239"/>
      <c r="J438" s="234"/>
      <c r="K438" s="234"/>
      <c r="L438" s="240"/>
      <c r="M438" s="241"/>
      <c r="N438" s="242"/>
      <c r="O438" s="242"/>
      <c r="P438" s="242"/>
      <c r="Q438" s="242"/>
      <c r="R438" s="242"/>
      <c r="S438" s="242"/>
      <c r="T438" s="24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4" t="s">
        <v>148</v>
      </c>
      <c r="AU438" s="244" t="s">
        <v>83</v>
      </c>
      <c r="AV438" s="13" t="s">
        <v>83</v>
      </c>
      <c r="AW438" s="13" t="s">
        <v>31</v>
      </c>
      <c r="AX438" s="13" t="s">
        <v>74</v>
      </c>
      <c r="AY438" s="244" t="s">
        <v>140</v>
      </c>
    </row>
    <row r="439" s="14" customFormat="1">
      <c r="A439" s="14"/>
      <c r="B439" s="245"/>
      <c r="C439" s="246"/>
      <c r="D439" s="235" t="s">
        <v>148</v>
      </c>
      <c r="E439" s="247" t="s">
        <v>1</v>
      </c>
      <c r="F439" s="248" t="s">
        <v>151</v>
      </c>
      <c r="G439" s="246"/>
      <c r="H439" s="249">
        <v>129.41800000000001</v>
      </c>
      <c r="I439" s="250"/>
      <c r="J439" s="246"/>
      <c r="K439" s="246"/>
      <c r="L439" s="251"/>
      <c r="M439" s="252"/>
      <c r="N439" s="253"/>
      <c r="O439" s="253"/>
      <c r="P439" s="253"/>
      <c r="Q439" s="253"/>
      <c r="R439" s="253"/>
      <c r="S439" s="253"/>
      <c r="T439" s="25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5" t="s">
        <v>148</v>
      </c>
      <c r="AU439" s="255" t="s">
        <v>83</v>
      </c>
      <c r="AV439" s="14" t="s">
        <v>89</v>
      </c>
      <c r="AW439" s="14" t="s">
        <v>31</v>
      </c>
      <c r="AX439" s="14" t="s">
        <v>79</v>
      </c>
      <c r="AY439" s="255" t="s">
        <v>140</v>
      </c>
    </row>
    <row r="440" s="2" customFormat="1" ht="16.5" customHeight="1">
      <c r="A440" s="38"/>
      <c r="B440" s="39"/>
      <c r="C440" s="219" t="s">
        <v>358</v>
      </c>
      <c r="D440" s="219" t="s">
        <v>143</v>
      </c>
      <c r="E440" s="220" t="s">
        <v>359</v>
      </c>
      <c r="F440" s="221" t="s">
        <v>360</v>
      </c>
      <c r="G440" s="222" t="s">
        <v>146</v>
      </c>
      <c r="H440" s="223">
        <v>654.45000000000005</v>
      </c>
      <c r="I440" s="224"/>
      <c r="J440" s="225">
        <f>ROUND(I440*H440,2)</f>
        <v>0</v>
      </c>
      <c r="K440" s="226"/>
      <c r="L440" s="44"/>
      <c r="M440" s="227" t="s">
        <v>1</v>
      </c>
      <c r="N440" s="228" t="s">
        <v>39</v>
      </c>
      <c r="O440" s="91"/>
      <c r="P440" s="229">
        <f>O440*H440</f>
        <v>0</v>
      </c>
      <c r="Q440" s="229">
        <v>0</v>
      </c>
      <c r="R440" s="229">
        <f>Q440*H440</f>
        <v>0</v>
      </c>
      <c r="S440" s="229">
        <v>0</v>
      </c>
      <c r="T440" s="230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31" t="s">
        <v>89</v>
      </c>
      <c r="AT440" s="231" t="s">
        <v>143</v>
      </c>
      <c r="AU440" s="231" t="s">
        <v>83</v>
      </c>
      <c r="AY440" s="17" t="s">
        <v>140</v>
      </c>
      <c r="BE440" s="232">
        <f>IF(N440="základní",J440,0)</f>
        <v>0</v>
      </c>
      <c r="BF440" s="232">
        <f>IF(N440="snížená",J440,0)</f>
        <v>0</v>
      </c>
      <c r="BG440" s="232">
        <f>IF(N440="zákl. přenesená",J440,0)</f>
        <v>0</v>
      </c>
      <c r="BH440" s="232">
        <f>IF(N440="sníž. přenesená",J440,0)</f>
        <v>0</v>
      </c>
      <c r="BI440" s="232">
        <f>IF(N440="nulová",J440,0)</f>
        <v>0</v>
      </c>
      <c r="BJ440" s="17" t="s">
        <v>79</v>
      </c>
      <c r="BK440" s="232">
        <f>ROUND(I440*H440,2)</f>
        <v>0</v>
      </c>
      <c r="BL440" s="17" t="s">
        <v>89</v>
      </c>
      <c r="BM440" s="231" t="s">
        <v>361</v>
      </c>
    </row>
    <row r="441" s="15" customFormat="1">
      <c r="A441" s="15"/>
      <c r="B441" s="256"/>
      <c r="C441" s="257"/>
      <c r="D441" s="235" t="s">
        <v>148</v>
      </c>
      <c r="E441" s="258" t="s">
        <v>1</v>
      </c>
      <c r="F441" s="259" t="s">
        <v>205</v>
      </c>
      <c r="G441" s="257"/>
      <c r="H441" s="258" t="s">
        <v>1</v>
      </c>
      <c r="I441" s="260"/>
      <c r="J441" s="257"/>
      <c r="K441" s="257"/>
      <c r="L441" s="261"/>
      <c r="M441" s="262"/>
      <c r="N441" s="263"/>
      <c r="O441" s="263"/>
      <c r="P441" s="263"/>
      <c r="Q441" s="263"/>
      <c r="R441" s="263"/>
      <c r="S441" s="263"/>
      <c r="T441" s="264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5" t="s">
        <v>148</v>
      </c>
      <c r="AU441" s="265" t="s">
        <v>83</v>
      </c>
      <c r="AV441" s="15" t="s">
        <v>79</v>
      </c>
      <c r="AW441" s="15" t="s">
        <v>31</v>
      </c>
      <c r="AX441" s="15" t="s">
        <v>74</v>
      </c>
      <c r="AY441" s="265" t="s">
        <v>140</v>
      </c>
    </row>
    <row r="442" s="15" customFormat="1">
      <c r="A442" s="15"/>
      <c r="B442" s="256"/>
      <c r="C442" s="257"/>
      <c r="D442" s="235" t="s">
        <v>148</v>
      </c>
      <c r="E442" s="258" t="s">
        <v>1</v>
      </c>
      <c r="F442" s="259" t="s">
        <v>206</v>
      </c>
      <c r="G442" s="257"/>
      <c r="H442" s="258" t="s">
        <v>1</v>
      </c>
      <c r="I442" s="260"/>
      <c r="J442" s="257"/>
      <c r="K442" s="257"/>
      <c r="L442" s="261"/>
      <c r="M442" s="262"/>
      <c r="N442" s="263"/>
      <c r="O442" s="263"/>
      <c r="P442" s="263"/>
      <c r="Q442" s="263"/>
      <c r="R442" s="263"/>
      <c r="S442" s="263"/>
      <c r="T442" s="264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5" t="s">
        <v>148</v>
      </c>
      <c r="AU442" s="265" t="s">
        <v>83</v>
      </c>
      <c r="AV442" s="15" t="s">
        <v>79</v>
      </c>
      <c r="AW442" s="15" t="s">
        <v>31</v>
      </c>
      <c r="AX442" s="15" t="s">
        <v>74</v>
      </c>
      <c r="AY442" s="265" t="s">
        <v>140</v>
      </c>
    </row>
    <row r="443" s="13" customFormat="1">
      <c r="A443" s="13"/>
      <c r="B443" s="233"/>
      <c r="C443" s="234"/>
      <c r="D443" s="235" t="s">
        <v>148</v>
      </c>
      <c r="E443" s="236" t="s">
        <v>1</v>
      </c>
      <c r="F443" s="237" t="s">
        <v>228</v>
      </c>
      <c r="G443" s="234"/>
      <c r="H443" s="238">
        <v>17.899999999999999</v>
      </c>
      <c r="I443" s="239"/>
      <c r="J443" s="234"/>
      <c r="K443" s="234"/>
      <c r="L443" s="240"/>
      <c r="M443" s="241"/>
      <c r="N443" s="242"/>
      <c r="O443" s="242"/>
      <c r="P443" s="242"/>
      <c r="Q443" s="242"/>
      <c r="R443" s="242"/>
      <c r="S443" s="242"/>
      <c r="T443" s="24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4" t="s">
        <v>148</v>
      </c>
      <c r="AU443" s="244" t="s">
        <v>83</v>
      </c>
      <c r="AV443" s="13" t="s">
        <v>83</v>
      </c>
      <c r="AW443" s="13" t="s">
        <v>31</v>
      </c>
      <c r="AX443" s="13" t="s">
        <v>74</v>
      </c>
      <c r="AY443" s="244" t="s">
        <v>140</v>
      </c>
    </row>
    <row r="444" s="13" customFormat="1">
      <c r="A444" s="13"/>
      <c r="B444" s="233"/>
      <c r="C444" s="234"/>
      <c r="D444" s="235" t="s">
        <v>148</v>
      </c>
      <c r="E444" s="236" t="s">
        <v>1</v>
      </c>
      <c r="F444" s="237" t="s">
        <v>229</v>
      </c>
      <c r="G444" s="234"/>
      <c r="H444" s="238">
        <v>41.100000000000001</v>
      </c>
      <c r="I444" s="239"/>
      <c r="J444" s="234"/>
      <c r="K444" s="234"/>
      <c r="L444" s="240"/>
      <c r="M444" s="241"/>
      <c r="N444" s="242"/>
      <c r="O444" s="242"/>
      <c r="P444" s="242"/>
      <c r="Q444" s="242"/>
      <c r="R444" s="242"/>
      <c r="S444" s="242"/>
      <c r="T444" s="24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4" t="s">
        <v>148</v>
      </c>
      <c r="AU444" s="244" t="s">
        <v>83</v>
      </c>
      <c r="AV444" s="13" t="s">
        <v>83</v>
      </c>
      <c r="AW444" s="13" t="s">
        <v>31</v>
      </c>
      <c r="AX444" s="13" t="s">
        <v>74</v>
      </c>
      <c r="AY444" s="244" t="s">
        <v>140</v>
      </c>
    </row>
    <row r="445" s="15" customFormat="1">
      <c r="A445" s="15"/>
      <c r="B445" s="256"/>
      <c r="C445" s="257"/>
      <c r="D445" s="235" t="s">
        <v>148</v>
      </c>
      <c r="E445" s="258" t="s">
        <v>1</v>
      </c>
      <c r="F445" s="259" t="s">
        <v>209</v>
      </c>
      <c r="G445" s="257"/>
      <c r="H445" s="258" t="s">
        <v>1</v>
      </c>
      <c r="I445" s="260"/>
      <c r="J445" s="257"/>
      <c r="K445" s="257"/>
      <c r="L445" s="261"/>
      <c r="M445" s="262"/>
      <c r="N445" s="263"/>
      <c r="O445" s="263"/>
      <c r="P445" s="263"/>
      <c r="Q445" s="263"/>
      <c r="R445" s="263"/>
      <c r="S445" s="263"/>
      <c r="T445" s="264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65" t="s">
        <v>148</v>
      </c>
      <c r="AU445" s="265" t="s">
        <v>83</v>
      </c>
      <c r="AV445" s="15" t="s">
        <v>79</v>
      </c>
      <c r="AW445" s="15" t="s">
        <v>31</v>
      </c>
      <c r="AX445" s="15" t="s">
        <v>74</v>
      </c>
      <c r="AY445" s="265" t="s">
        <v>140</v>
      </c>
    </row>
    <row r="446" s="13" customFormat="1">
      <c r="A446" s="13"/>
      <c r="B446" s="233"/>
      <c r="C446" s="234"/>
      <c r="D446" s="235" t="s">
        <v>148</v>
      </c>
      <c r="E446" s="236" t="s">
        <v>1</v>
      </c>
      <c r="F446" s="237" t="s">
        <v>230</v>
      </c>
      <c r="G446" s="234"/>
      <c r="H446" s="238">
        <v>136.80000000000001</v>
      </c>
      <c r="I446" s="239"/>
      <c r="J446" s="234"/>
      <c r="K446" s="234"/>
      <c r="L446" s="240"/>
      <c r="M446" s="241"/>
      <c r="N446" s="242"/>
      <c r="O446" s="242"/>
      <c r="P446" s="242"/>
      <c r="Q446" s="242"/>
      <c r="R446" s="242"/>
      <c r="S446" s="242"/>
      <c r="T446" s="24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4" t="s">
        <v>148</v>
      </c>
      <c r="AU446" s="244" t="s">
        <v>83</v>
      </c>
      <c r="AV446" s="13" t="s">
        <v>83</v>
      </c>
      <c r="AW446" s="13" t="s">
        <v>31</v>
      </c>
      <c r="AX446" s="13" t="s">
        <v>74</v>
      </c>
      <c r="AY446" s="244" t="s">
        <v>140</v>
      </c>
    </row>
    <row r="447" s="15" customFormat="1">
      <c r="A447" s="15"/>
      <c r="B447" s="256"/>
      <c r="C447" s="257"/>
      <c r="D447" s="235" t="s">
        <v>148</v>
      </c>
      <c r="E447" s="258" t="s">
        <v>1</v>
      </c>
      <c r="F447" s="259" t="s">
        <v>211</v>
      </c>
      <c r="G447" s="257"/>
      <c r="H447" s="258" t="s">
        <v>1</v>
      </c>
      <c r="I447" s="260"/>
      <c r="J447" s="257"/>
      <c r="K447" s="257"/>
      <c r="L447" s="261"/>
      <c r="M447" s="262"/>
      <c r="N447" s="263"/>
      <c r="O447" s="263"/>
      <c r="P447" s="263"/>
      <c r="Q447" s="263"/>
      <c r="R447" s="263"/>
      <c r="S447" s="263"/>
      <c r="T447" s="264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5" t="s">
        <v>148</v>
      </c>
      <c r="AU447" s="265" t="s">
        <v>83</v>
      </c>
      <c r="AV447" s="15" t="s">
        <v>79</v>
      </c>
      <c r="AW447" s="15" t="s">
        <v>31</v>
      </c>
      <c r="AX447" s="15" t="s">
        <v>74</v>
      </c>
      <c r="AY447" s="265" t="s">
        <v>140</v>
      </c>
    </row>
    <row r="448" s="13" customFormat="1">
      <c r="A448" s="13"/>
      <c r="B448" s="233"/>
      <c r="C448" s="234"/>
      <c r="D448" s="235" t="s">
        <v>148</v>
      </c>
      <c r="E448" s="236" t="s">
        <v>1</v>
      </c>
      <c r="F448" s="237" t="s">
        <v>231</v>
      </c>
      <c r="G448" s="234"/>
      <c r="H448" s="238">
        <v>3.6000000000000001</v>
      </c>
      <c r="I448" s="239"/>
      <c r="J448" s="234"/>
      <c r="K448" s="234"/>
      <c r="L448" s="240"/>
      <c r="M448" s="241"/>
      <c r="N448" s="242"/>
      <c r="O448" s="242"/>
      <c r="P448" s="242"/>
      <c r="Q448" s="242"/>
      <c r="R448" s="242"/>
      <c r="S448" s="242"/>
      <c r="T448" s="24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4" t="s">
        <v>148</v>
      </c>
      <c r="AU448" s="244" t="s">
        <v>83</v>
      </c>
      <c r="AV448" s="13" t="s">
        <v>83</v>
      </c>
      <c r="AW448" s="13" t="s">
        <v>31</v>
      </c>
      <c r="AX448" s="13" t="s">
        <v>74</v>
      </c>
      <c r="AY448" s="244" t="s">
        <v>140</v>
      </c>
    </row>
    <row r="449" s="15" customFormat="1">
      <c r="A449" s="15"/>
      <c r="B449" s="256"/>
      <c r="C449" s="257"/>
      <c r="D449" s="235" t="s">
        <v>148</v>
      </c>
      <c r="E449" s="258" t="s">
        <v>1</v>
      </c>
      <c r="F449" s="259" t="s">
        <v>213</v>
      </c>
      <c r="G449" s="257"/>
      <c r="H449" s="258" t="s">
        <v>1</v>
      </c>
      <c r="I449" s="260"/>
      <c r="J449" s="257"/>
      <c r="K449" s="257"/>
      <c r="L449" s="261"/>
      <c r="M449" s="262"/>
      <c r="N449" s="263"/>
      <c r="O449" s="263"/>
      <c r="P449" s="263"/>
      <c r="Q449" s="263"/>
      <c r="R449" s="263"/>
      <c r="S449" s="263"/>
      <c r="T449" s="264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65" t="s">
        <v>148</v>
      </c>
      <c r="AU449" s="265" t="s">
        <v>83</v>
      </c>
      <c r="AV449" s="15" t="s">
        <v>79</v>
      </c>
      <c r="AW449" s="15" t="s">
        <v>31</v>
      </c>
      <c r="AX449" s="15" t="s">
        <v>74</v>
      </c>
      <c r="AY449" s="265" t="s">
        <v>140</v>
      </c>
    </row>
    <row r="450" s="13" customFormat="1">
      <c r="A450" s="13"/>
      <c r="B450" s="233"/>
      <c r="C450" s="234"/>
      <c r="D450" s="235" t="s">
        <v>148</v>
      </c>
      <c r="E450" s="236" t="s">
        <v>1</v>
      </c>
      <c r="F450" s="237" t="s">
        <v>232</v>
      </c>
      <c r="G450" s="234"/>
      <c r="H450" s="238">
        <v>7.9000000000000004</v>
      </c>
      <c r="I450" s="239"/>
      <c r="J450" s="234"/>
      <c r="K450" s="234"/>
      <c r="L450" s="240"/>
      <c r="M450" s="241"/>
      <c r="N450" s="242"/>
      <c r="O450" s="242"/>
      <c r="P450" s="242"/>
      <c r="Q450" s="242"/>
      <c r="R450" s="242"/>
      <c r="S450" s="242"/>
      <c r="T450" s="24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4" t="s">
        <v>148</v>
      </c>
      <c r="AU450" s="244" t="s">
        <v>83</v>
      </c>
      <c r="AV450" s="13" t="s">
        <v>83</v>
      </c>
      <c r="AW450" s="13" t="s">
        <v>31</v>
      </c>
      <c r="AX450" s="13" t="s">
        <v>74</v>
      </c>
      <c r="AY450" s="244" t="s">
        <v>140</v>
      </c>
    </row>
    <row r="451" s="15" customFormat="1">
      <c r="A451" s="15"/>
      <c r="B451" s="256"/>
      <c r="C451" s="257"/>
      <c r="D451" s="235" t="s">
        <v>148</v>
      </c>
      <c r="E451" s="258" t="s">
        <v>1</v>
      </c>
      <c r="F451" s="259" t="s">
        <v>215</v>
      </c>
      <c r="G451" s="257"/>
      <c r="H451" s="258" t="s">
        <v>1</v>
      </c>
      <c r="I451" s="260"/>
      <c r="J451" s="257"/>
      <c r="K451" s="257"/>
      <c r="L451" s="261"/>
      <c r="M451" s="262"/>
      <c r="N451" s="263"/>
      <c r="O451" s="263"/>
      <c r="P451" s="263"/>
      <c r="Q451" s="263"/>
      <c r="R451" s="263"/>
      <c r="S451" s="263"/>
      <c r="T451" s="264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65" t="s">
        <v>148</v>
      </c>
      <c r="AU451" s="265" t="s">
        <v>83</v>
      </c>
      <c r="AV451" s="15" t="s">
        <v>79</v>
      </c>
      <c r="AW451" s="15" t="s">
        <v>31</v>
      </c>
      <c r="AX451" s="15" t="s">
        <v>74</v>
      </c>
      <c r="AY451" s="265" t="s">
        <v>140</v>
      </c>
    </row>
    <row r="452" s="13" customFormat="1">
      <c r="A452" s="13"/>
      <c r="B452" s="233"/>
      <c r="C452" s="234"/>
      <c r="D452" s="235" t="s">
        <v>148</v>
      </c>
      <c r="E452" s="236" t="s">
        <v>1</v>
      </c>
      <c r="F452" s="237" t="s">
        <v>233</v>
      </c>
      <c r="G452" s="234"/>
      <c r="H452" s="238">
        <v>7.7999999999999998</v>
      </c>
      <c r="I452" s="239"/>
      <c r="J452" s="234"/>
      <c r="K452" s="234"/>
      <c r="L452" s="240"/>
      <c r="M452" s="241"/>
      <c r="N452" s="242"/>
      <c r="O452" s="242"/>
      <c r="P452" s="242"/>
      <c r="Q452" s="242"/>
      <c r="R452" s="242"/>
      <c r="S452" s="242"/>
      <c r="T452" s="24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4" t="s">
        <v>148</v>
      </c>
      <c r="AU452" s="244" t="s">
        <v>83</v>
      </c>
      <c r="AV452" s="13" t="s">
        <v>83</v>
      </c>
      <c r="AW452" s="13" t="s">
        <v>31</v>
      </c>
      <c r="AX452" s="13" t="s">
        <v>74</v>
      </c>
      <c r="AY452" s="244" t="s">
        <v>140</v>
      </c>
    </row>
    <row r="453" s="15" customFormat="1">
      <c r="A453" s="15"/>
      <c r="B453" s="256"/>
      <c r="C453" s="257"/>
      <c r="D453" s="235" t="s">
        <v>148</v>
      </c>
      <c r="E453" s="258" t="s">
        <v>1</v>
      </c>
      <c r="F453" s="259" t="s">
        <v>217</v>
      </c>
      <c r="G453" s="257"/>
      <c r="H453" s="258" t="s">
        <v>1</v>
      </c>
      <c r="I453" s="260"/>
      <c r="J453" s="257"/>
      <c r="K453" s="257"/>
      <c r="L453" s="261"/>
      <c r="M453" s="262"/>
      <c r="N453" s="263"/>
      <c r="O453" s="263"/>
      <c r="P453" s="263"/>
      <c r="Q453" s="263"/>
      <c r="R453" s="263"/>
      <c r="S453" s="263"/>
      <c r="T453" s="264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5" t="s">
        <v>148</v>
      </c>
      <c r="AU453" s="265" t="s">
        <v>83</v>
      </c>
      <c r="AV453" s="15" t="s">
        <v>79</v>
      </c>
      <c r="AW453" s="15" t="s">
        <v>31</v>
      </c>
      <c r="AX453" s="15" t="s">
        <v>74</v>
      </c>
      <c r="AY453" s="265" t="s">
        <v>140</v>
      </c>
    </row>
    <row r="454" s="15" customFormat="1">
      <c r="A454" s="15"/>
      <c r="B454" s="256"/>
      <c r="C454" s="257"/>
      <c r="D454" s="235" t="s">
        <v>148</v>
      </c>
      <c r="E454" s="258" t="s">
        <v>1</v>
      </c>
      <c r="F454" s="259" t="s">
        <v>206</v>
      </c>
      <c r="G454" s="257"/>
      <c r="H454" s="258" t="s">
        <v>1</v>
      </c>
      <c r="I454" s="260"/>
      <c r="J454" s="257"/>
      <c r="K454" s="257"/>
      <c r="L454" s="261"/>
      <c r="M454" s="262"/>
      <c r="N454" s="263"/>
      <c r="O454" s="263"/>
      <c r="P454" s="263"/>
      <c r="Q454" s="263"/>
      <c r="R454" s="263"/>
      <c r="S454" s="263"/>
      <c r="T454" s="264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5" t="s">
        <v>148</v>
      </c>
      <c r="AU454" s="265" t="s">
        <v>83</v>
      </c>
      <c r="AV454" s="15" t="s">
        <v>79</v>
      </c>
      <c r="AW454" s="15" t="s">
        <v>31</v>
      </c>
      <c r="AX454" s="15" t="s">
        <v>74</v>
      </c>
      <c r="AY454" s="265" t="s">
        <v>140</v>
      </c>
    </row>
    <row r="455" s="13" customFormat="1">
      <c r="A455" s="13"/>
      <c r="B455" s="233"/>
      <c r="C455" s="234"/>
      <c r="D455" s="235" t="s">
        <v>148</v>
      </c>
      <c r="E455" s="236" t="s">
        <v>1</v>
      </c>
      <c r="F455" s="237" t="s">
        <v>234</v>
      </c>
      <c r="G455" s="234"/>
      <c r="H455" s="238">
        <v>276.5</v>
      </c>
      <c r="I455" s="239"/>
      <c r="J455" s="234"/>
      <c r="K455" s="234"/>
      <c r="L455" s="240"/>
      <c r="M455" s="241"/>
      <c r="N455" s="242"/>
      <c r="O455" s="242"/>
      <c r="P455" s="242"/>
      <c r="Q455" s="242"/>
      <c r="R455" s="242"/>
      <c r="S455" s="242"/>
      <c r="T455" s="24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4" t="s">
        <v>148</v>
      </c>
      <c r="AU455" s="244" t="s">
        <v>83</v>
      </c>
      <c r="AV455" s="13" t="s">
        <v>83</v>
      </c>
      <c r="AW455" s="13" t="s">
        <v>31</v>
      </c>
      <c r="AX455" s="13" t="s">
        <v>74</v>
      </c>
      <c r="AY455" s="244" t="s">
        <v>140</v>
      </c>
    </row>
    <row r="456" s="15" customFormat="1">
      <c r="A456" s="15"/>
      <c r="B456" s="256"/>
      <c r="C456" s="257"/>
      <c r="D456" s="235" t="s">
        <v>148</v>
      </c>
      <c r="E456" s="258" t="s">
        <v>1</v>
      </c>
      <c r="F456" s="259" t="s">
        <v>211</v>
      </c>
      <c r="G456" s="257"/>
      <c r="H456" s="258" t="s">
        <v>1</v>
      </c>
      <c r="I456" s="260"/>
      <c r="J456" s="257"/>
      <c r="K456" s="257"/>
      <c r="L456" s="261"/>
      <c r="M456" s="262"/>
      <c r="N456" s="263"/>
      <c r="O456" s="263"/>
      <c r="P456" s="263"/>
      <c r="Q456" s="263"/>
      <c r="R456" s="263"/>
      <c r="S456" s="263"/>
      <c r="T456" s="264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65" t="s">
        <v>148</v>
      </c>
      <c r="AU456" s="265" t="s">
        <v>83</v>
      </c>
      <c r="AV456" s="15" t="s">
        <v>79</v>
      </c>
      <c r="AW456" s="15" t="s">
        <v>31</v>
      </c>
      <c r="AX456" s="15" t="s">
        <v>74</v>
      </c>
      <c r="AY456" s="265" t="s">
        <v>140</v>
      </c>
    </row>
    <row r="457" s="13" customFormat="1">
      <c r="A457" s="13"/>
      <c r="B457" s="233"/>
      <c r="C457" s="234"/>
      <c r="D457" s="235" t="s">
        <v>148</v>
      </c>
      <c r="E457" s="236" t="s">
        <v>1</v>
      </c>
      <c r="F457" s="237" t="s">
        <v>235</v>
      </c>
      <c r="G457" s="234"/>
      <c r="H457" s="238">
        <v>19</v>
      </c>
      <c r="I457" s="239"/>
      <c r="J457" s="234"/>
      <c r="K457" s="234"/>
      <c r="L457" s="240"/>
      <c r="M457" s="241"/>
      <c r="N457" s="242"/>
      <c r="O457" s="242"/>
      <c r="P457" s="242"/>
      <c r="Q457" s="242"/>
      <c r="R457" s="242"/>
      <c r="S457" s="242"/>
      <c r="T457" s="24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4" t="s">
        <v>148</v>
      </c>
      <c r="AU457" s="244" t="s">
        <v>83</v>
      </c>
      <c r="AV457" s="13" t="s">
        <v>83</v>
      </c>
      <c r="AW457" s="13" t="s">
        <v>31</v>
      </c>
      <c r="AX457" s="13" t="s">
        <v>74</v>
      </c>
      <c r="AY457" s="244" t="s">
        <v>140</v>
      </c>
    </row>
    <row r="458" s="15" customFormat="1">
      <c r="A458" s="15"/>
      <c r="B458" s="256"/>
      <c r="C458" s="257"/>
      <c r="D458" s="235" t="s">
        <v>148</v>
      </c>
      <c r="E458" s="258" t="s">
        <v>1</v>
      </c>
      <c r="F458" s="259" t="s">
        <v>220</v>
      </c>
      <c r="G458" s="257"/>
      <c r="H458" s="258" t="s">
        <v>1</v>
      </c>
      <c r="I458" s="260"/>
      <c r="J458" s="257"/>
      <c r="K458" s="257"/>
      <c r="L458" s="261"/>
      <c r="M458" s="262"/>
      <c r="N458" s="263"/>
      <c r="O458" s="263"/>
      <c r="P458" s="263"/>
      <c r="Q458" s="263"/>
      <c r="R458" s="263"/>
      <c r="S458" s="263"/>
      <c r="T458" s="264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65" t="s">
        <v>148</v>
      </c>
      <c r="AU458" s="265" t="s">
        <v>83</v>
      </c>
      <c r="AV458" s="15" t="s">
        <v>79</v>
      </c>
      <c r="AW458" s="15" t="s">
        <v>31</v>
      </c>
      <c r="AX458" s="15" t="s">
        <v>74</v>
      </c>
      <c r="AY458" s="265" t="s">
        <v>140</v>
      </c>
    </row>
    <row r="459" s="15" customFormat="1">
      <c r="A459" s="15"/>
      <c r="B459" s="256"/>
      <c r="C459" s="257"/>
      <c r="D459" s="235" t="s">
        <v>148</v>
      </c>
      <c r="E459" s="258" t="s">
        <v>1</v>
      </c>
      <c r="F459" s="259" t="s">
        <v>206</v>
      </c>
      <c r="G459" s="257"/>
      <c r="H459" s="258" t="s">
        <v>1</v>
      </c>
      <c r="I459" s="260"/>
      <c r="J459" s="257"/>
      <c r="K459" s="257"/>
      <c r="L459" s="261"/>
      <c r="M459" s="262"/>
      <c r="N459" s="263"/>
      <c r="O459" s="263"/>
      <c r="P459" s="263"/>
      <c r="Q459" s="263"/>
      <c r="R459" s="263"/>
      <c r="S459" s="263"/>
      <c r="T459" s="264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65" t="s">
        <v>148</v>
      </c>
      <c r="AU459" s="265" t="s">
        <v>83</v>
      </c>
      <c r="AV459" s="15" t="s">
        <v>79</v>
      </c>
      <c r="AW459" s="15" t="s">
        <v>31</v>
      </c>
      <c r="AX459" s="15" t="s">
        <v>74</v>
      </c>
      <c r="AY459" s="265" t="s">
        <v>140</v>
      </c>
    </row>
    <row r="460" s="13" customFormat="1">
      <c r="A460" s="13"/>
      <c r="B460" s="233"/>
      <c r="C460" s="234"/>
      <c r="D460" s="235" t="s">
        <v>148</v>
      </c>
      <c r="E460" s="236" t="s">
        <v>1</v>
      </c>
      <c r="F460" s="237" t="s">
        <v>236</v>
      </c>
      <c r="G460" s="234"/>
      <c r="H460" s="238">
        <v>130.94999999999999</v>
      </c>
      <c r="I460" s="239"/>
      <c r="J460" s="234"/>
      <c r="K460" s="234"/>
      <c r="L460" s="240"/>
      <c r="M460" s="241"/>
      <c r="N460" s="242"/>
      <c r="O460" s="242"/>
      <c r="P460" s="242"/>
      <c r="Q460" s="242"/>
      <c r="R460" s="242"/>
      <c r="S460" s="242"/>
      <c r="T460" s="24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4" t="s">
        <v>148</v>
      </c>
      <c r="AU460" s="244" t="s">
        <v>83</v>
      </c>
      <c r="AV460" s="13" t="s">
        <v>83</v>
      </c>
      <c r="AW460" s="13" t="s">
        <v>31</v>
      </c>
      <c r="AX460" s="13" t="s">
        <v>74</v>
      </c>
      <c r="AY460" s="244" t="s">
        <v>140</v>
      </c>
    </row>
    <row r="461" s="15" customFormat="1">
      <c r="A461" s="15"/>
      <c r="B461" s="256"/>
      <c r="C461" s="257"/>
      <c r="D461" s="235" t="s">
        <v>148</v>
      </c>
      <c r="E461" s="258" t="s">
        <v>1</v>
      </c>
      <c r="F461" s="259" t="s">
        <v>215</v>
      </c>
      <c r="G461" s="257"/>
      <c r="H461" s="258" t="s">
        <v>1</v>
      </c>
      <c r="I461" s="260"/>
      <c r="J461" s="257"/>
      <c r="K461" s="257"/>
      <c r="L461" s="261"/>
      <c r="M461" s="262"/>
      <c r="N461" s="263"/>
      <c r="O461" s="263"/>
      <c r="P461" s="263"/>
      <c r="Q461" s="263"/>
      <c r="R461" s="263"/>
      <c r="S461" s="263"/>
      <c r="T461" s="264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65" t="s">
        <v>148</v>
      </c>
      <c r="AU461" s="265" t="s">
        <v>83</v>
      </c>
      <c r="AV461" s="15" t="s">
        <v>79</v>
      </c>
      <c r="AW461" s="15" t="s">
        <v>31</v>
      </c>
      <c r="AX461" s="15" t="s">
        <v>74</v>
      </c>
      <c r="AY461" s="265" t="s">
        <v>140</v>
      </c>
    </row>
    <row r="462" s="13" customFormat="1">
      <c r="A462" s="13"/>
      <c r="B462" s="233"/>
      <c r="C462" s="234"/>
      <c r="D462" s="235" t="s">
        <v>148</v>
      </c>
      <c r="E462" s="236" t="s">
        <v>1</v>
      </c>
      <c r="F462" s="237" t="s">
        <v>237</v>
      </c>
      <c r="G462" s="234"/>
      <c r="H462" s="238">
        <v>9.0999999999999996</v>
      </c>
      <c r="I462" s="239"/>
      <c r="J462" s="234"/>
      <c r="K462" s="234"/>
      <c r="L462" s="240"/>
      <c r="M462" s="241"/>
      <c r="N462" s="242"/>
      <c r="O462" s="242"/>
      <c r="P462" s="242"/>
      <c r="Q462" s="242"/>
      <c r="R462" s="242"/>
      <c r="S462" s="242"/>
      <c r="T462" s="24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4" t="s">
        <v>148</v>
      </c>
      <c r="AU462" s="244" t="s">
        <v>83</v>
      </c>
      <c r="AV462" s="13" t="s">
        <v>83</v>
      </c>
      <c r="AW462" s="13" t="s">
        <v>31</v>
      </c>
      <c r="AX462" s="13" t="s">
        <v>74</v>
      </c>
      <c r="AY462" s="244" t="s">
        <v>140</v>
      </c>
    </row>
    <row r="463" s="15" customFormat="1">
      <c r="A463" s="15"/>
      <c r="B463" s="256"/>
      <c r="C463" s="257"/>
      <c r="D463" s="235" t="s">
        <v>148</v>
      </c>
      <c r="E463" s="258" t="s">
        <v>1</v>
      </c>
      <c r="F463" s="259" t="s">
        <v>211</v>
      </c>
      <c r="G463" s="257"/>
      <c r="H463" s="258" t="s">
        <v>1</v>
      </c>
      <c r="I463" s="260"/>
      <c r="J463" s="257"/>
      <c r="K463" s="257"/>
      <c r="L463" s="261"/>
      <c r="M463" s="262"/>
      <c r="N463" s="263"/>
      <c r="O463" s="263"/>
      <c r="P463" s="263"/>
      <c r="Q463" s="263"/>
      <c r="R463" s="263"/>
      <c r="S463" s="263"/>
      <c r="T463" s="264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65" t="s">
        <v>148</v>
      </c>
      <c r="AU463" s="265" t="s">
        <v>83</v>
      </c>
      <c r="AV463" s="15" t="s">
        <v>79</v>
      </c>
      <c r="AW463" s="15" t="s">
        <v>31</v>
      </c>
      <c r="AX463" s="15" t="s">
        <v>74</v>
      </c>
      <c r="AY463" s="265" t="s">
        <v>140</v>
      </c>
    </row>
    <row r="464" s="13" customFormat="1">
      <c r="A464" s="13"/>
      <c r="B464" s="233"/>
      <c r="C464" s="234"/>
      <c r="D464" s="235" t="s">
        <v>148</v>
      </c>
      <c r="E464" s="236" t="s">
        <v>1</v>
      </c>
      <c r="F464" s="237" t="s">
        <v>238</v>
      </c>
      <c r="G464" s="234"/>
      <c r="H464" s="238">
        <v>3.7999999999999998</v>
      </c>
      <c r="I464" s="239"/>
      <c r="J464" s="234"/>
      <c r="K464" s="234"/>
      <c r="L464" s="240"/>
      <c r="M464" s="241"/>
      <c r="N464" s="242"/>
      <c r="O464" s="242"/>
      <c r="P464" s="242"/>
      <c r="Q464" s="242"/>
      <c r="R464" s="242"/>
      <c r="S464" s="242"/>
      <c r="T464" s="24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4" t="s">
        <v>148</v>
      </c>
      <c r="AU464" s="244" t="s">
        <v>83</v>
      </c>
      <c r="AV464" s="13" t="s">
        <v>83</v>
      </c>
      <c r="AW464" s="13" t="s">
        <v>31</v>
      </c>
      <c r="AX464" s="13" t="s">
        <v>74</v>
      </c>
      <c r="AY464" s="244" t="s">
        <v>140</v>
      </c>
    </row>
    <row r="465" s="14" customFormat="1">
      <c r="A465" s="14"/>
      <c r="B465" s="245"/>
      <c r="C465" s="246"/>
      <c r="D465" s="235" t="s">
        <v>148</v>
      </c>
      <c r="E465" s="247" t="s">
        <v>1</v>
      </c>
      <c r="F465" s="248" t="s">
        <v>151</v>
      </c>
      <c r="G465" s="246"/>
      <c r="H465" s="249">
        <v>654.45000000000005</v>
      </c>
      <c r="I465" s="250"/>
      <c r="J465" s="246"/>
      <c r="K465" s="246"/>
      <c r="L465" s="251"/>
      <c r="M465" s="252"/>
      <c r="N465" s="253"/>
      <c r="O465" s="253"/>
      <c r="P465" s="253"/>
      <c r="Q465" s="253"/>
      <c r="R465" s="253"/>
      <c r="S465" s="253"/>
      <c r="T465" s="25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5" t="s">
        <v>148</v>
      </c>
      <c r="AU465" s="255" t="s">
        <v>83</v>
      </c>
      <c r="AV465" s="14" t="s">
        <v>89</v>
      </c>
      <c r="AW465" s="14" t="s">
        <v>31</v>
      </c>
      <c r="AX465" s="14" t="s">
        <v>79</v>
      </c>
      <c r="AY465" s="255" t="s">
        <v>140</v>
      </c>
    </row>
    <row r="466" s="2" customFormat="1" ht="24.15" customHeight="1">
      <c r="A466" s="38"/>
      <c r="B466" s="39"/>
      <c r="C466" s="219" t="s">
        <v>362</v>
      </c>
      <c r="D466" s="219" t="s">
        <v>143</v>
      </c>
      <c r="E466" s="220" t="s">
        <v>363</v>
      </c>
      <c r="F466" s="221" t="s">
        <v>364</v>
      </c>
      <c r="G466" s="222" t="s">
        <v>271</v>
      </c>
      <c r="H466" s="223">
        <v>379.93099999999998</v>
      </c>
      <c r="I466" s="224"/>
      <c r="J466" s="225">
        <f>ROUND(I466*H466,2)</f>
        <v>0</v>
      </c>
      <c r="K466" s="226"/>
      <c r="L466" s="44"/>
      <c r="M466" s="227" t="s">
        <v>1</v>
      </c>
      <c r="N466" s="228" t="s">
        <v>39</v>
      </c>
      <c r="O466" s="91"/>
      <c r="P466" s="229">
        <f>O466*H466</f>
        <v>0</v>
      </c>
      <c r="Q466" s="229">
        <v>0</v>
      </c>
      <c r="R466" s="229">
        <f>Q466*H466</f>
        <v>0</v>
      </c>
      <c r="S466" s="229">
        <v>0</v>
      </c>
      <c r="T466" s="230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31" t="s">
        <v>89</v>
      </c>
      <c r="AT466" s="231" t="s">
        <v>143</v>
      </c>
      <c r="AU466" s="231" t="s">
        <v>83</v>
      </c>
      <c r="AY466" s="17" t="s">
        <v>140</v>
      </c>
      <c r="BE466" s="232">
        <f>IF(N466="základní",J466,0)</f>
        <v>0</v>
      </c>
      <c r="BF466" s="232">
        <f>IF(N466="snížená",J466,0)</f>
        <v>0</v>
      </c>
      <c r="BG466" s="232">
        <f>IF(N466="zákl. přenesená",J466,0)</f>
        <v>0</v>
      </c>
      <c r="BH466" s="232">
        <f>IF(N466="sníž. přenesená",J466,0)</f>
        <v>0</v>
      </c>
      <c r="BI466" s="232">
        <f>IF(N466="nulová",J466,0)</f>
        <v>0</v>
      </c>
      <c r="BJ466" s="17" t="s">
        <v>79</v>
      </c>
      <c r="BK466" s="232">
        <f>ROUND(I466*H466,2)</f>
        <v>0</v>
      </c>
      <c r="BL466" s="17" t="s">
        <v>89</v>
      </c>
      <c r="BM466" s="231" t="s">
        <v>365</v>
      </c>
    </row>
    <row r="467" s="15" customFormat="1">
      <c r="A467" s="15"/>
      <c r="B467" s="256"/>
      <c r="C467" s="257"/>
      <c r="D467" s="235" t="s">
        <v>148</v>
      </c>
      <c r="E467" s="258" t="s">
        <v>1</v>
      </c>
      <c r="F467" s="259" t="s">
        <v>273</v>
      </c>
      <c r="G467" s="257"/>
      <c r="H467" s="258" t="s">
        <v>1</v>
      </c>
      <c r="I467" s="260"/>
      <c r="J467" s="257"/>
      <c r="K467" s="257"/>
      <c r="L467" s="261"/>
      <c r="M467" s="262"/>
      <c r="N467" s="263"/>
      <c r="O467" s="263"/>
      <c r="P467" s="263"/>
      <c r="Q467" s="263"/>
      <c r="R467" s="263"/>
      <c r="S467" s="263"/>
      <c r="T467" s="264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65" t="s">
        <v>148</v>
      </c>
      <c r="AU467" s="265" t="s">
        <v>83</v>
      </c>
      <c r="AV467" s="15" t="s">
        <v>79</v>
      </c>
      <c r="AW467" s="15" t="s">
        <v>31</v>
      </c>
      <c r="AX467" s="15" t="s">
        <v>74</v>
      </c>
      <c r="AY467" s="265" t="s">
        <v>140</v>
      </c>
    </row>
    <row r="468" s="13" customFormat="1">
      <c r="A468" s="13"/>
      <c r="B468" s="233"/>
      <c r="C468" s="234"/>
      <c r="D468" s="235" t="s">
        <v>148</v>
      </c>
      <c r="E468" s="236" t="s">
        <v>1</v>
      </c>
      <c r="F468" s="237" t="s">
        <v>313</v>
      </c>
      <c r="G468" s="234"/>
      <c r="H468" s="238">
        <v>44.549999999999997</v>
      </c>
      <c r="I468" s="239"/>
      <c r="J468" s="234"/>
      <c r="K468" s="234"/>
      <c r="L468" s="240"/>
      <c r="M468" s="241"/>
      <c r="N468" s="242"/>
      <c r="O468" s="242"/>
      <c r="P468" s="242"/>
      <c r="Q468" s="242"/>
      <c r="R468" s="242"/>
      <c r="S468" s="242"/>
      <c r="T468" s="24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4" t="s">
        <v>148</v>
      </c>
      <c r="AU468" s="244" t="s">
        <v>83</v>
      </c>
      <c r="AV468" s="13" t="s">
        <v>83</v>
      </c>
      <c r="AW468" s="13" t="s">
        <v>31</v>
      </c>
      <c r="AX468" s="13" t="s">
        <v>74</v>
      </c>
      <c r="AY468" s="244" t="s">
        <v>140</v>
      </c>
    </row>
    <row r="469" s="13" customFormat="1">
      <c r="A469" s="13"/>
      <c r="B469" s="233"/>
      <c r="C469" s="234"/>
      <c r="D469" s="235" t="s">
        <v>148</v>
      </c>
      <c r="E469" s="236" t="s">
        <v>1</v>
      </c>
      <c r="F469" s="237" t="s">
        <v>314</v>
      </c>
      <c r="G469" s="234"/>
      <c r="H469" s="238">
        <v>77.519999999999996</v>
      </c>
      <c r="I469" s="239"/>
      <c r="J469" s="234"/>
      <c r="K469" s="234"/>
      <c r="L469" s="240"/>
      <c r="M469" s="241"/>
      <c r="N469" s="242"/>
      <c r="O469" s="242"/>
      <c r="P469" s="242"/>
      <c r="Q469" s="242"/>
      <c r="R469" s="242"/>
      <c r="S469" s="242"/>
      <c r="T469" s="24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4" t="s">
        <v>148</v>
      </c>
      <c r="AU469" s="244" t="s">
        <v>83</v>
      </c>
      <c r="AV469" s="13" t="s">
        <v>83</v>
      </c>
      <c r="AW469" s="13" t="s">
        <v>31</v>
      </c>
      <c r="AX469" s="13" t="s">
        <v>74</v>
      </c>
      <c r="AY469" s="244" t="s">
        <v>140</v>
      </c>
    </row>
    <row r="470" s="13" customFormat="1">
      <c r="A470" s="13"/>
      <c r="B470" s="233"/>
      <c r="C470" s="234"/>
      <c r="D470" s="235" t="s">
        <v>148</v>
      </c>
      <c r="E470" s="236" t="s">
        <v>1</v>
      </c>
      <c r="F470" s="237" t="s">
        <v>315</v>
      </c>
      <c r="G470" s="234"/>
      <c r="H470" s="238">
        <v>141.02099999999999</v>
      </c>
      <c r="I470" s="239"/>
      <c r="J470" s="234"/>
      <c r="K470" s="234"/>
      <c r="L470" s="240"/>
      <c r="M470" s="241"/>
      <c r="N470" s="242"/>
      <c r="O470" s="242"/>
      <c r="P470" s="242"/>
      <c r="Q470" s="242"/>
      <c r="R470" s="242"/>
      <c r="S470" s="242"/>
      <c r="T470" s="24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4" t="s">
        <v>148</v>
      </c>
      <c r="AU470" s="244" t="s">
        <v>83</v>
      </c>
      <c r="AV470" s="13" t="s">
        <v>83</v>
      </c>
      <c r="AW470" s="13" t="s">
        <v>31</v>
      </c>
      <c r="AX470" s="13" t="s">
        <v>74</v>
      </c>
      <c r="AY470" s="244" t="s">
        <v>140</v>
      </c>
    </row>
    <row r="471" s="13" customFormat="1">
      <c r="A471" s="13"/>
      <c r="B471" s="233"/>
      <c r="C471" s="234"/>
      <c r="D471" s="235" t="s">
        <v>148</v>
      </c>
      <c r="E471" s="236" t="s">
        <v>1</v>
      </c>
      <c r="F471" s="237" t="s">
        <v>316</v>
      </c>
      <c r="G471" s="234"/>
      <c r="H471" s="238">
        <v>8.8350000000000009</v>
      </c>
      <c r="I471" s="239"/>
      <c r="J471" s="234"/>
      <c r="K471" s="234"/>
      <c r="L471" s="240"/>
      <c r="M471" s="241"/>
      <c r="N471" s="242"/>
      <c r="O471" s="242"/>
      <c r="P471" s="242"/>
      <c r="Q471" s="242"/>
      <c r="R471" s="242"/>
      <c r="S471" s="242"/>
      <c r="T471" s="24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4" t="s">
        <v>148</v>
      </c>
      <c r="AU471" s="244" t="s">
        <v>83</v>
      </c>
      <c r="AV471" s="13" t="s">
        <v>83</v>
      </c>
      <c r="AW471" s="13" t="s">
        <v>31</v>
      </c>
      <c r="AX471" s="13" t="s">
        <v>74</v>
      </c>
      <c r="AY471" s="244" t="s">
        <v>140</v>
      </c>
    </row>
    <row r="472" s="13" customFormat="1">
      <c r="A472" s="13"/>
      <c r="B472" s="233"/>
      <c r="C472" s="234"/>
      <c r="D472" s="235" t="s">
        <v>148</v>
      </c>
      <c r="E472" s="236" t="s">
        <v>1</v>
      </c>
      <c r="F472" s="237" t="s">
        <v>317</v>
      </c>
      <c r="G472" s="234"/>
      <c r="H472" s="238">
        <v>9.1600000000000001</v>
      </c>
      <c r="I472" s="239"/>
      <c r="J472" s="234"/>
      <c r="K472" s="234"/>
      <c r="L472" s="240"/>
      <c r="M472" s="241"/>
      <c r="N472" s="242"/>
      <c r="O472" s="242"/>
      <c r="P472" s="242"/>
      <c r="Q472" s="242"/>
      <c r="R472" s="242"/>
      <c r="S472" s="242"/>
      <c r="T472" s="24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4" t="s">
        <v>148</v>
      </c>
      <c r="AU472" s="244" t="s">
        <v>83</v>
      </c>
      <c r="AV472" s="13" t="s">
        <v>83</v>
      </c>
      <c r="AW472" s="13" t="s">
        <v>31</v>
      </c>
      <c r="AX472" s="13" t="s">
        <v>74</v>
      </c>
      <c r="AY472" s="244" t="s">
        <v>140</v>
      </c>
    </row>
    <row r="473" s="13" customFormat="1">
      <c r="A473" s="13"/>
      <c r="B473" s="233"/>
      <c r="C473" s="234"/>
      <c r="D473" s="235" t="s">
        <v>148</v>
      </c>
      <c r="E473" s="236" t="s">
        <v>1</v>
      </c>
      <c r="F473" s="237" t="s">
        <v>318</v>
      </c>
      <c r="G473" s="234"/>
      <c r="H473" s="238">
        <v>16.600000000000001</v>
      </c>
      <c r="I473" s="239"/>
      <c r="J473" s="234"/>
      <c r="K473" s="234"/>
      <c r="L473" s="240"/>
      <c r="M473" s="241"/>
      <c r="N473" s="242"/>
      <c r="O473" s="242"/>
      <c r="P473" s="242"/>
      <c r="Q473" s="242"/>
      <c r="R473" s="242"/>
      <c r="S473" s="242"/>
      <c r="T473" s="24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4" t="s">
        <v>148</v>
      </c>
      <c r="AU473" s="244" t="s">
        <v>83</v>
      </c>
      <c r="AV473" s="13" t="s">
        <v>83</v>
      </c>
      <c r="AW473" s="13" t="s">
        <v>31</v>
      </c>
      <c r="AX473" s="13" t="s">
        <v>74</v>
      </c>
      <c r="AY473" s="244" t="s">
        <v>140</v>
      </c>
    </row>
    <row r="474" s="15" customFormat="1">
      <c r="A474" s="15"/>
      <c r="B474" s="256"/>
      <c r="C474" s="257"/>
      <c r="D474" s="235" t="s">
        <v>148</v>
      </c>
      <c r="E474" s="258" t="s">
        <v>1</v>
      </c>
      <c r="F474" s="259" t="s">
        <v>280</v>
      </c>
      <c r="G474" s="257"/>
      <c r="H474" s="258" t="s">
        <v>1</v>
      </c>
      <c r="I474" s="260"/>
      <c r="J474" s="257"/>
      <c r="K474" s="257"/>
      <c r="L474" s="261"/>
      <c r="M474" s="262"/>
      <c r="N474" s="263"/>
      <c r="O474" s="263"/>
      <c r="P474" s="263"/>
      <c r="Q474" s="263"/>
      <c r="R474" s="263"/>
      <c r="S474" s="263"/>
      <c r="T474" s="264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65" t="s">
        <v>148</v>
      </c>
      <c r="AU474" s="265" t="s">
        <v>83</v>
      </c>
      <c r="AV474" s="15" t="s">
        <v>79</v>
      </c>
      <c r="AW474" s="15" t="s">
        <v>31</v>
      </c>
      <c r="AX474" s="15" t="s">
        <v>74</v>
      </c>
      <c r="AY474" s="265" t="s">
        <v>140</v>
      </c>
    </row>
    <row r="475" s="13" customFormat="1">
      <c r="A475" s="13"/>
      <c r="B475" s="233"/>
      <c r="C475" s="234"/>
      <c r="D475" s="235" t="s">
        <v>148</v>
      </c>
      <c r="E475" s="236" t="s">
        <v>1</v>
      </c>
      <c r="F475" s="237" t="s">
        <v>281</v>
      </c>
      <c r="G475" s="234"/>
      <c r="H475" s="238">
        <v>4.8899999999999997</v>
      </c>
      <c r="I475" s="239"/>
      <c r="J475" s="234"/>
      <c r="K475" s="234"/>
      <c r="L475" s="240"/>
      <c r="M475" s="241"/>
      <c r="N475" s="242"/>
      <c r="O475" s="242"/>
      <c r="P475" s="242"/>
      <c r="Q475" s="242"/>
      <c r="R475" s="242"/>
      <c r="S475" s="242"/>
      <c r="T475" s="24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4" t="s">
        <v>148</v>
      </c>
      <c r="AU475" s="244" t="s">
        <v>83</v>
      </c>
      <c r="AV475" s="13" t="s">
        <v>83</v>
      </c>
      <c r="AW475" s="13" t="s">
        <v>31</v>
      </c>
      <c r="AX475" s="13" t="s">
        <v>74</v>
      </c>
      <c r="AY475" s="244" t="s">
        <v>140</v>
      </c>
    </row>
    <row r="476" s="13" customFormat="1">
      <c r="A476" s="13"/>
      <c r="B476" s="233"/>
      <c r="C476" s="234"/>
      <c r="D476" s="235" t="s">
        <v>148</v>
      </c>
      <c r="E476" s="236" t="s">
        <v>1</v>
      </c>
      <c r="F476" s="237" t="s">
        <v>282</v>
      </c>
      <c r="G476" s="234"/>
      <c r="H476" s="238">
        <v>5.7199999999999998</v>
      </c>
      <c r="I476" s="239"/>
      <c r="J476" s="234"/>
      <c r="K476" s="234"/>
      <c r="L476" s="240"/>
      <c r="M476" s="241"/>
      <c r="N476" s="242"/>
      <c r="O476" s="242"/>
      <c r="P476" s="242"/>
      <c r="Q476" s="242"/>
      <c r="R476" s="242"/>
      <c r="S476" s="242"/>
      <c r="T476" s="24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4" t="s">
        <v>148</v>
      </c>
      <c r="AU476" s="244" t="s">
        <v>83</v>
      </c>
      <c r="AV476" s="13" t="s">
        <v>83</v>
      </c>
      <c r="AW476" s="13" t="s">
        <v>31</v>
      </c>
      <c r="AX476" s="13" t="s">
        <v>74</v>
      </c>
      <c r="AY476" s="244" t="s">
        <v>140</v>
      </c>
    </row>
    <row r="477" s="15" customFormat="1">
      <c r="A477" s="15"/>
      <c r="B477" s="256"/>
      <c r="C477" s="257"/>
      <c r="D477" s="235" t="s">
        <v>148</v>
      </c>
      <c r="E477" s="258" t="s">
        <v>1</v>
      </c>
      <c r="F477" s="259" t="s">
        <v>366</v>
      </c>
      <c r="G477" s="257"/>
      <c r="H477" s="258" t="s">
        <v>1</v>
      </c>
      <c r="I477" s="260"/>
      <c r="J477" s="257"/>
      <c r="K477" s="257"/>
      <c r="L477" s="261"/>
      <c r="M477" s="262"/>
      <c r="N477" s="263"/>
      <c r="O477" s="263"/>
      <c r="P477" s="263"/>
      <c r="Q477" s="263"/>
      <c r="R477" s="263"/>
      <c r="S477" s="263"/>
      <c r="T477" s="264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65" t="s">
        <v>148</v>
      </c>
      <c r="AU477" s="265" t="s">
        <v>83</v>
      </c>
      <c r="AV477" s="15" t="s">
        <v>79</v>
      </c>
      <c r="AW477" s="15" t="s">
        <v>31</v>
      </c>
      <c r="AX477" s="15" t="s">
        <v>74</v>
      </c>
      <c r="AY477" s="265" t="s">
        <v>140</v>
      </c>
    </row>
    <row r="478" s="15" customFormat="1">
      <c r="A478" s="15"/>
      <c r="B478" s="256"/>
      <c r="C478" s="257"/>
      <c r="D478" s="235" t="s">
        <v>148</v>
      </c>
      <c r="E478" s="258" t="s">
        <v>1</v>
      </c>
      <c r="F478" s="259" t="s">
        <v>367</v>
      </c>
      <c r="G478" s="257"/>
      <c r="H478" s="258" t="s">
        <v>1</v>
      </c>
      <c r="I478" s="260"/>
      <c r="J478" s="257"/>
      <c r="K478" s="257"/>
      <c r="L478" s="261"/>
      <c r="M478" s="262"/>
      <c r="N478" s="263"/>
      <c r="O478" s="263"/>
      <c r="P478" s="263"/>
      <c r="Q478" s="263"/>
      <c r="R478" s="263"/>
      <c r="S478" s="263"/>
      <c r="T478" s="264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5" t="s">
        <v>148</v>
      </c>
      <c r="AU478" s="265" t="s">
        <v>83</v>
      </c>
      <c r="AV478" s="15" t="s">
        <v>79</v>
      </c>
      <c r="AW478" s="15" t="s">
        <v>31</v>
      </c>
      <c r="AX478" s="15" t="s">
        <v>74</v>
      </c>
      <c r="AY478" s="265" t="s">
        <v>140</v>
      </c>
    </row>
    <row r="479" s="13" customFormat="1">
      <c r="A479" s="13"/>
      <c r="B479" s="233"/>
      <c r="C479" s="234"/>
      <c r="D479" s="235" t="s">
        <v>148</v>
      </c>
      <c r="E479" s="236" t="s">
        <v>1</v>
      </c>
      <c r="F479" s="237" t="s">
        <v>368</v>
      </c>
      <c r="G479" s="234"/>
      <c r="H479" s="238">
        <v>10.44</v>
      </c>
      <c r="I479" s="239"/>
      <c r="J479" s="234"/>
      <c r="K479" s="234"/>
      <c r="L479" s="240"/>
      <c r="M479" s="241"/>
      <c r="N479" s="242"/>
      <c r="O479" s="242"/>
      <c r="P479" s="242"/>
      <c r="Q479" s="242"/>
      <c r="R479" s="242"/>
      <c r="S479" s="242"/>
      <c r="T479" s="24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4" t="s">
        <v>148</v>
      </c>
      <c r="AU479" s="244" t="s">
        <v>83</v>
      </c>
      <c r="AV479" s="13" t="s">
        <v>83</v>
      </c>
      <c r="AW479" s="13" t="s">
        <v>31</v>
      </c>
      <c r="AX479" s="13" t="s">
        <v>74</v>
      </c>
      <c r="AY479" s="244" t="s">
        <v>140</v>
      </c>
    </row>
    <row r="480" s="13" customFormat="1">
      <c r="A480" s="13"/>
      <c r="B480" s="233"/>
      <c r="C480" s="234"/>
      <c r="D480" s="235" t="s">
        <v>148</v>
      </c>
      <c r="E480" s="236" t="s">
        <v>1</v>
      </c>
      <c r="F480" s="237" t="s">
        <v>369</v>
      </c>
      <c r="G480" s="234"/>
      <c r="H480" s="238">
        <v>8.9000000000000004</v>
      </c>
      <c r="I480" s="239"/>
      <c r="J480" s="234"/>
      <c r="K480" s="234"/>
      <c r="L480" s="240"/>
      <c r="M480" s="241"/>
      <c r="N480" s="242"/>
      <c r="O480" s="242"/>
      <c r="P480" s="242"/>
      <c r="Q480" s="242"/>
      <c r="R480" s="242"/>
      <c r="S480" s="242"/>
      <c r="T480" s="24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4" t="s">
        <v>148</v>
      </c>
      <c r="AU480" s="244" t="s">
        <v>83</v>
      </c>
      <c r="AV480" s="13" t="s">
        <v>83</v>
      </c>
      <c r="AW480" s="13" t="s">
        <v>31</v>
      </c>
      <c r="AX480" s="13" t="s">
        <v>74</v>
      </c>
      <c r="AY480" s="244" t="s">
        <v>140</v>
      </c>
    </row>
    <row r="481" s="15" customFormat="1">
      <c r="A481" s="15"/>
      <c r="B481" s="256"/>
      <c r="C481" s="257"/>
      <c r="D481" s="235" t="s">
        <v>148</v>
      </c>
      <c r="E481" s="258" t="s">
        <v>1</v>
      </c>
      <c r="F481" s="259" t="s">
        <v>370</v>
      </c>
      <c r="G481" s="257"/>
      <c r="H481" s="258" t="s">
        <v>1</v>
      </c>
      <c r="I481" s="260"/>
      <c r="J481" s="257"/>
      <c r="K481" s="257"/>
      <c r="L481" s="261"/>
      <c r="M481" s="262"/>
      <c r="N481" s="263"/>
      <c r="O481" s="263"/>
      <c r="P481" s="263"/>
      <c r="Q481" s="263"/>
      <c r="R481" s="263"/>
      <c r="S481" s="263"/>
      <c r="T481" s="264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65" t="s">
        <v>148</v>
      </c>
      <c r="AU481" s="265" t="s">
        <v>83</v>
      </c>
      <c r="AV481" s="15" t="s">
        <v>79</v>
      </c>
      <c r="AW481" s="15" t="s">
        <v>31</v>
      </c>
      <c r="AX481" s="15" t="s">
        <v>74</v>
      </c>
      <c r="AY481" s="265" t="s">
        <v>140</v>
      </c>
    </row>
    <row r="482" s="13" customFormat="1">
      <c r="A482" s="13"/>
      <c r="B482" s="233"/>
      <c r="C482" s="234"/>
      <c r="D482" s="235" t="s">
        <v>148</v>
      </c>
      <c r="E482" s="236" t="s">
        <v>1</v>
      </c>
      <c r="F482" s="237" t="s">
        <v>371</v>
      </c>
      <c r="G482" s="234"/>
      <c r="H482" s="238">
        <v>18.030000000000001</v>
      </c>
      <c r="I482" s="239"/>
      <c r="J482" s="234"/>
      <c r="K482" s="234"/>
      <c r="L482" s="240"/>
      <c r="M482" s="241"/>
      <c r="N482" s="242"/>
      <c r="O482" s="242"/>
      <c r="P482" s="242"/>
      <c r="Q482" s="242"/>
      <c r="R482" s="242"/>
      <c r="S482" s="242"/>
      <c r="T482" s="24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4" t="s">
        <v>148</v>
      </c>
      <c r="AU482" s="244" t="s">
        <v>83</v>
      </c>
      <c r="AV482" s="13" t="s">
        <v>83</v>
      </c>
      <c r="AW482" s="13" t="s">
        <v>31</v>
      </c>
      <c r="AX482" s="13" t="s">
        <v>74</v>
      </c>
      <c r="AY482" s="244" t="s">
        <v>140</v>
      </c>
    </row>
    <row r="483" s="13" customFormat="1">
      <c r="A483" s="13"/>
      <c r="B483" s="233"/>
      <c r="C483" s="234"/>
      <c r="D483" s="235" t="s">
        <v>148</v>
      </c>
      <c r="E483" s="236" t="s">
        <v>1</v>
      </c>
      <c r="F483" s="237" t="s">
        <v>372</v>
      </c>
      <c r="G483" s="234"/>
      <c r="H483" s="238">
        <v>16.184999999999999</v>
      </c>
      <c r="I483" s="239"/>
      <c r="J483" s="234"/>
      <c r="K483" s="234"/>
      <c r="L483" s="240"/>
      <c r="M483" s="241"/>
      <c r="N483" s="242"/>
      <c r="O483" s="242"/>
      <c r="P483" s="242"/>
      <c r="Q483" s="242"/>
      <c r="R483" s="242"/>
      <c r="S483" s="242"/>
      <c r="T483" s="24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4" t="s">
        <v>148</v>
      </c>
      <c r="AU483" s="244" t="s">
        <v>83</v>
      </c>
      <c r="AV483" s="13" t="s">
        <v>83</v>
      </c>
      <c r="AW483" s="13" t="s">
        <v>31</v>
      </c>
      <c r="AX483" s="13" t="s">
        <v>74</v>
      </c>
      <c r="AY483" s="244" t="s">
        <v>140</v>
      </c>
    </row>
    <row r="484" s="15" customFormat="1">
      <c r="A484" s="15"/>
      <c r="B484" s="256"/>
      <c r="C484" s="257"/>
      <c r="D484" s="235" t="s">
        <v>148</v>
      </c>
      <c r="E484" s="258" t="s">
        <v>1</v>
      </c>
      <c r="F484" s="259" t="s">
        <v>373</v>
      </c>
      <c r="G484" s="257"/>
      <c r="H484" s="258" t="s">
        <v>1</v>
      </c>
      <c r="I484" s="260"/>
      <c r="J484" s="257"/>
      <c r="K484" s="257"/>
      <c r="L484" s="261"/>
      <c r="M484" s="262"/>
      <c r="N484" s="263"/>
      <c r="O484" s="263"/>
      <c r="P484" s="263"/>
      <c r="Q484" s="263"/>
      <c r="R484" s="263"/>
      <c r="S484" s="263"/>
      <c r="T484" s="264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65" t="s">
        <v>148</v>
      </c>
      <c r="AU484" s="265" t="s">
        <v>83</v>
      </c>
      <c r="AV484" s="15" t="s">
        <v>79</v>
      </c>
      <c r="AW484" s="15" t="s">
        <v>31</v>
      </c>
      <c r="AX484" s="15" t="s">
        <v>74</v>
      </c>
      <c r="AY484" s="265" t="s">
        <v>140</v>
      </c>
    </row>
    <row r="485" s="13" customFormat="1">
      <c r="A485" s="13"/>
      <c r="B485" s="233"/>
      <c r="C485" s="234"/>
      <c r="D485" s="235" t="s">
        <v>148</v>
      </c>
      <c r="E485" s="236" t="s">
        <v>1</v>
      </c>
      <c r="F485" s="237" t="s">
        <v>374</v>
      </c>
      <c r="G485" s="234"/>
      <c r="H485" s="238">
        <v>18.079999999999998</v>
      </c>
      <c r="I485" s="239"/>
      <c r="J485" s="234"/>
      <c r="K485" s="234"/>
      <c r="L485" s="240"/>
      <c r="M485" s="241"/>
      <c r="N485" s="242"/>
      <c r="O485" s="242"/>
      <c r="P485" s="242"/>
      <c r="Q485" s="242"/>
      <c r="R485" s="242"/>
      <c r="S485" s="242"/>
      <c r="T485" s="24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4" t="s">
        <v>148</v>
      </c>
      <c r="AU485" s="244" t="s">
        <v>83</v>
      </c>
      <c r="AV485" s="13" t="s">
        <v>83</v>
      </c>
      <c r="AW485" s="13" t="s">
        <v>31</v>
      </c>
      <c r="AX485" s="13" t="s">
        <v>74</v>
      </c>
      <c r="AY485" s="244" t="s">
        <v>140</v>
      </c>
    </row>
    <row r="486" s="14" customFormat="1">
      <c r="A486" s="14"/>
      <c r="B486" s="245"/>
      <c r="C486" s="246"/>
      <c r="D486" s="235" t="s">
        <v>148</v>
      </c>
      <c r="E486" s="247" t="s">
        <v>1</v>
      </c>
      <c r="F486" s="248" t="s">
        <v>151</v>
      </c>
      <c r="G486" s="246"/>
      <c r="H486" s="249">
        <v>379.93099999999998</v>
      </c>
      <c r="I486" s="250"/>
      <c r="J486" s="246"/>
      <c r="K486" s="246"/>
      <c r="L486" s="251"/>
      <c r="M486" s="252"/>
      <c r="N486" s="253"/>
      <c r="O486" s="253"/>
      <c r="P486" s="253"/>
      <c r="Q486" s="253"/>
      <c r="R486" s="253"/>
      <c r="S486" s="253"/>
      <c r="T486" s="25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5" t="s">
        <v>148</v>
      </c>
      <c r="AU486" s="255" t="s">
        <v>83</v>
      </c>
      <c r="AV486" s="14" t="s">
        <v>89</v>
      </c>
      <c r="AW486" s="14" t="s">
        <v>31</v>
      </c>
      <c r="AX486" s="14" t="s">
        <v>79</v>
      </c>
      <c r="AY486" s="255" t="s">
        <v>140</v>
      </c>
    </row>
    <row r="487" s="2" customFormat="1" ht="24.15" customHeight="1">
      <c r="A487" s="38"/>
      <c r="B487" s="39"/>
      <c r="C487" s="219" t="s">
        <v>375</v>
      </c>
      <c r="D487" s="219" t="s">
        <v>143</v>
      </c>
      <c r="E487" s="220" t="s">
        <v>376</v>
      </c>
      <c r="F487" s="221" t="s">
        <v>377</v>
      </c>
      <c r="G487" s="222" t="s">
        <v>146</v>
      </c>
      <c r="H487" s="223">
        <v>39.049999999999997</v>
      </c>
      <c r="I487" s="224"/>
      <c r="J487" s="225">
        <f>ROUND(I487*H487,2)</f>
        <v>0</v>
      </c>
      <c r="K487" s="226"/>
      <c r="L487" s="44"/>
      <c r="M487" s="227" t="s">
        <v>1</v>
      </c>
      <c r="N487" s="228" t="s">
        <v>39</v>
      </c>
      <c r="O487" s="91"/>
      <c r="P487" s="229">
        <f>O487*H487</f>
        <v>0</v>
      </c>
      <c r="Q487" s="229">
        <v>0</v>
      </c>
      <c r="R487" s="229">
        <f>Q487*H487</f>
        <v>0</v>
      </c>
      <c r="S487" s="229">
        <v>0</v>
      </c>
      <c r="T487" s="230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31" t="s">
        <v>89</v>
      </c>
      <c r="AT487" s="231" t="s">
        <v>143</v>
      </c>
      <c r="AU487" s="231" t="s">
        <v>83</v>
      </c>
      <c r="AY487" s="17" t="s">
        <v>140</v>
      </c>
      <c r="BE487" s="232">
        <f>IF(N487="základní",J487,0)</f>
        <v>0</v>
      </c>
      <c r="BF487" s="232">
        <f>IF(N487="snížená",J487,0)</f>
        <v>0</v>
      </c>
      <c r="BG487" s="232">
        <f>IF(N487="zákl. přenesená",J487,0)</f>
        <v>0</v>
      </c>
      <c r="BH487" s="232">
        <f>IF(N487="sníž. přenesená",J487,0)</f>
        <v>0</v>
      </c>
      <c r="BI487" s="232">
        <f>IF(N487="nulová",J487,0)</f>
        <v>0</v>
      </c>
      <c r="BJ487" s="17" t="s">
        <v>79</v>
      </c>
      <c r="BK487" s="232">
        <f>ROUND(I487*H487,2)</f>
        <v>0</v>
      </c>
      <c r="BL487" s="17" t="s">
        <v>89</v>
      </c>
      <c r="BM487" s="231" t="s">
        <v>378</v>
      </c>
    </row>
    <row r="488" s="15" customFormat="1">
      <c r="A488" s="15"/>
      <c r="B488" s="256"/>
      <c r="C488" s="257"/>
      <c r="D488" s="235" t="s">
        <v>148</v>
      </c>
      <c r="E488" s="258" t="s">
        <v>1</v>
      </c>
      <c r="F488" s="259" t="s">
        <v>205</v>
      </c>
      <c r="G488" s="257"/>
      <c r="H488" s="258" t="s">
        <v>1</v>
      </c>
      <c r="I488" s="260"/>
      <c r="J488" s="257"/>
      <c r="K488" s="257"/>
      <c r="L488" s="261"/>
      <c r="M488" s="262"/>
      <c r="N488" s="263"/>
      <c r="O488" s="263"/>
      <c r="P488" s="263"/>
      <c r="Q488" s="263"/>
      <c r="R488" s="263"/>
      <c r="S488" s="263"/>
      <c r="T488" s="264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65" t="s">
        <v>148</v>
      </c>
      <c r="AU488" s="265" t="s">
        <v>83</v>
      </c>
      <c r="AV488" s="15" t="s">
        <v>79</v>
      </c>
      <c r="AW488" s="15" t="s">
        <v>31</v>
      </c>
      <c r="AX488" s="15" t="s">
        <v>74</v>
      </c>
      <c r="AY488" s="265" t="s">
        <v>140</v>
      </c>
    </row>
    <row r="489" s="15" customFormat="1">
      <c r="A489" s="15"/>
      <c r="B489" s="256"/>
      <c r="C489" s="257"/>
      <c r="D489" s="235" t="s">
        <v>148</v>
      </c>
      <c r="E489" s="258" t="s">
        <v>1</v>
      </c>
      <c r="F489" s="259" t="s">
        <v>206</v>
      </c>
      <c r="G489" s="257"/>
      <c r="H489" s="258" t="s">
        <v>1</v>
      </c>
      <c r="I489" s="260"/>
      <c r="J489" s="257"/>
      <c r="K489" s="257"/>
      <c r="L489" s="261"/>
      <c r="M489" s="262"/>
      <c r="N489" s="263"/>
      <c r="O489" s="263"/>
      <c r="P489" s="263"/>
      <c r="Q489" s="263"/>
      <c r="R489" s="263"/>
      <c r="S489" s="263"/>
      <c r="T489" s="264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65" t="s">
        <v>148</v>
      </c>
      <c r="AU489" s="265" t="s">
        <v>83</v>
      </c>
      <c r="AV489" s="15" t="s">
        <v>79</v>
      </c>
      <c r="AW489" s="15" t="s">
        <v>31</v>
      </c>
      <c r="AX489" s="15" t="s">
        <v>74</v>
      </c>
      <c r="AY489" s="265" t="s">
        <v>140</v>
      </c>
    </row>
    <row r="490" s="13" customFormat="1">
      <c r="A490" s="13"/>
      <c r="B490" s="233"/>
      <c r="C490" s="234"/>
      <c r="D490" s="235" t="s">
        <v>148</v>
      </c>
      <c r="E490" s="236" t="s">
        <v>1</v>
      </c>
      <c r="F490" s="237" t="s">
        <v>228</v>
      </c>
      <c r="G490" s="234"/>
      <c r="H490" s="238">
        <v>17.899999999999999</v>
      </c>
      <c r="I490" s="239"/>
      <c r="J490" s="234"/>
      <c r="K490" s="234"/>
      <c r="L490" s="240"/>
      <c r="M490" s="241"/>
      <c r="N490" s="242"/>
      <c r="O490" s="242"/>
      <c r="P490" s="242"/>
      <c r="Q490" s="242"/>
      <c r="R490" s="242"/>
      <c r="S490" s="242"/>
      <c r="T490" s="24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4" t="s">
        <v>148</v>
      </c>
      <c r="AU490" s="244" t="s">
        <v>83</v>
      </c>
      <c r="AV490" s="13" t="s">
        <v>83</v>
      </c>
      <c r="AW490" s="13" t="s">
        <v>31</v>
      </c>
      <c r="AX490" s="13" t="s">
        <v>74</v>
      </c>
      <c r="AY490" s="244" t="s">
        <v>140</v>
      </c>
    </row>
    <row r="491" s="15" customFormat="1">
      <c r="A491" s="15"/>
      <c r="B491" s="256"/>
      <c r="C491" s="257"/>
      <c r="D491" s="235" t="s">
        <v>148</v>
      </c>
      <c r="E491" s="258" t="s">
        <v>1</v>
      </c>
      <c r="F491" s="259" t="s">
        <v>220</v>
      </c>
      <c r="G491" s="257"/>
      <c r="H491" s="258" t="s">
        <v>1</v>
      </c>
      <c r="I491" s="260"/>
      <c r="J491" s="257"/>
      <c r="K491" s="257"/>
      <c r="L491" s="261"/>
      <c r="M491" s="262"/>
      <c r="N491" s="263"/>
      <c r="O491" s="263"/>
      <c r="P491" s="263"/>
      <c r="Q491" s="263"/>
      <c r="R491" s="263"/>
      <c r="S491" s="263"/>
      <c r="T491" s="264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65" t="s">
        <v>148</v>
      </c>
      <c r="AU491" s="265" t="s">
        <v>83</v>
      </c>
      <c r="AV491" s="15" t="s">
        <v>79</v>
      </c>
      <c r="AW491" s="15" t="s">
        <v>31</v>
      </c>
      <c r="AX491" s="15" t="s">
        <v>74</v>
      </c>
      <c r="AY491" s="265" t="s">
        <v>140</v>
      </c>
    </row>
    <row r="492" s="15" customFormat="1">
      <c r="A492" s="15"/>
      <c r="B492" s="256"/>
      <c r="C492" s="257"/>
      <c r="D492" s="235" t="s">
        <v>148</v>
      </c>
      <c r="E492" s="258" t="s">
        <v>1</v>
      </c>
      <c r="F492" s="259" t="s">
        <v>206</v>
      </c>
      <c r="G492" s="257"/>
      <c r="H492" s="258" t="s">
        <v>1</v>
      </c>
      <c r="I492" s="260"/>
      <c r="J492" s="257"/>
      <c r="K492" s="257"/>
      <c r="L492" s="261"/>
      <c r="M492" s="262"/>
      <c r="N492" s="263"/>
      <c r="O492" s="263"/>
      <c r="P492" s="263"/>
      <c r="Q492" s="263"/>
      <c r="R492" s="263"/>
      <c r="S492" s="263"/>
      <c r="T492" s="264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65" t="s">
        <v>148</v>
      </c>
      <c r="AU492" s="265" t="s">
        <v>83</v>
      </c>
      <c r="AV492" s="15" t="s">
        <v>79</v>
      </c>
      <c r="AW492" s="15" t="s">
        <v>31</v>
      </c>
      <c r="AX492" s="15" t="s">
        <v>74</v>
      </c>
      <c r="AY492" s="265" t="s">
        <v>140</v>
      </c>
    </row>
    <row r="493" s="13" customFormat="1">
      <c r="A493" s="13"/>
      <c r="B493" s="233"/>
      <c r="C493" s="234"/>
      <c r="D493" s="235" t="s">
        <v>148</v>
      </c>
      <c r="E493" s="236" t="s">
        <v>1</v>
      </c>
      <c r="F493" s="237" t="s">
        <v>379</v>
      </c>
      <c r="G493" s="234"/>
      <c r="H493" s="238">
        <v>21.149999999999999</v>
      </c>
      <c r="I493" s="239"/>
      <c r="J493" s="234"/>
      <c r="K493" s="234"/>
      <c r="L493" s="240"/>
      <c r="M493" s="241"/>
      <c r="N493" s="242"/>
      <c r="O493" s="242"/>
      <c r="P493" s="242"/>
      <c r="Q493" s="242"/>
      <c r="R493" s="242"/>
      <c r="S493" s="242"/>
      <c r="T493" s="24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4" t="s">
        <v>148</v>
      </c>
      <c r="AU493" s="244" t="s">
        <v>83</v>
      </c>
      <c r="AV493" s="13" t="s">
        <v>83</v>
      </c>
      <c r="AW493" s="13" t="s">
        <v>31</v>
      </c>
      <c r="AX493" s="13" t="s">
        <v>74</v>
      </c>
      <c r="AY493" s="244" t="s">
        <v>140</v>
      </c>
    </row>
    <row r="494" s="14" customFormat="1">
      <c r="A494" s="14"/>
      <c r="B494" s="245"/>
      <c r="C494" s="246"/>
      <c r="D494" s="235" t="s">
        <v>148</v>
      </c>
      <c r="E494" s="247" t="s">
        <v>1</v>
      </c>
      <c r="F494" s="248" t="s">
        <v>151</v>
      </c>
      <c r="G494" s="246"/>
      <c r="H494" s="249">
        <v>39.049999999999997</v>
      </c>
      <c r="I494" s="250"/>
      <c r="J494" s="246"/>
      <c r="K494" s="246"/>
      <c r="L494" s="251"/>
      <c r="M494" s="252"/>
      <c r="N494" s="253"/>
      <c r="O494" s="253"/>
      <c r="P494" s="253"/>
      <c r="Q494" s="253"/>
      <c r="R494" s="253"/>
      <c r="S494" s="253"/>
      <c r="T494" s="25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5" t="s">
        <v>148</v>
      </c>
      <c r="AU494" s="255" t="s">
        <v>83</v>
      </c>
      <c r="AV494" s="14" t="s">
        <v>89</v>
      </c>
      <c r="AW494" s="14" t="s">
        <v>31</v>
      </c>
      <c r="AX494" s="14" t="s">
        <v>79</v>
      </c>
      <c r="AY494" s="255" t="s">
        <v>140</v>
      </c>
    </row>
    <row r="495" s="2" customFormat="1" ht="24.15" customHeight="1">
      <c r="A495" s="38"/>
      <c r="B495" s="39"/>
      <c r="C495" s="219" t="s">
        <v>380</v>
      </c>
      <c r="D495" s="219" t="s">
        <v>143</v>
      </c>
      <c r="E495" s="220" t="s">
        <v>381</v>
      </c>
      <c r="F495" s="221" t="s">
        <v>382</v>
      </c>
      <c r="G495" s="222" t="s">
        <v>146</v>
      </c>
      <c r="H495" s="223">
        <v>37.463000000000001</v>
      </c>
      <c r="I495" s="224"/>
      <c r="J495" s="225">
        <f>ROUND(I495*H495,2)</f>
        <v>0</v>
      </c>
      <c r="K495" s="226"/>
      <c r="L495" s="44"/>
      <c r="M495" s="227" t="s">
        <v>1</v>
      </c>
      <c r="N495" s="228" t="s">
        <v>39</v>
      </c>
      <c r="O495" s="91"/>
      <c r="P495" s="229">
        <f>O495*H495</f>
        <v>0</v>
      </c>
      <c r="Q495" s="229">
        <v>0.34562999999999999</v>
      </c>
      <c r="R495" s="229">
        <f>Q495*H495</f>
        <v>12.94833669</v>
      </c>
      <c r="S495" s="229">
        <v>0</v>
      </c>
      <c r="T495" s="230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31" t="s">
        <v>89</v>
      </c>
      <c r="AT495" s="231" t="s">
        <v>143</v>
      </c>
      <c r="AU495" s="231" t="s">
        <v>83</v>
      </c>
      <c r="AY495" s="17" t="s">
        <v>140</v>
      </c>
      <c r="BE495" s="232">
        <f>IF(N495="základní",J495,0)</f>
        <v>0</v>
      </c>
      <c r="BF495" s="232">
        <f>IF(N495="snížená",J495,0)</f>
        <v>0</v>
      </c>
      <c r="BG495" s="232">
        <f>IF(N495="zákl. přenesená",J495,0)</f>
        <v>0</v>
      </c>
      <c r="BH495" s="232">
        <f>IF(N495="sníž. přenesená",J495,0)</f>
        <v>0</v>
      </c>
      <c r="BI495" s="232">
        <f>IF(N495="nulová",J495,0)</f>
        <v>0</v>
      </c>
      <c r="BJ495" s="17" t="s">
        <v>79</v>
      </c>
      <c r="BK495" s="232">
        <f>ROUND(I495*H495,2)</f>
        <v>0</v>
      </c>
      <c r="BL495" s="17" t="s">
        <v>89</v>
      </c>
      <c r="BM495" s="231" t="s">
        <v>383</v>
      </c>
    </row>
    <row r="496" s="13" customFormat="1">
      <c r="A496" s="13"/>
      <c r="B496" s="233"/>
      <c r="C496" s="234"/>
      <c r="D496" s="235" t="s">
        <v>148</v>
      </c>
      <c r="E496" s="236" t="s">
        <v>1</v>
      </c>
      <c r="F496" s="237" t="s">
        <v>149</v>
      </c>
      <c r="G496" s="234"/>
      <c r="H496" s="238">
        <v>14.658</v>
      </c>
      <c r="I496" s="239"/>
      <c r="J496" s="234"/>
      <c r="K496" s="234"/>
      <c r="L496" s="240"/>
      <c r="M496" s="241"/>
      <c r="N496" s="242"/>
      <c r="O496" s="242"/>
      <c r="P496" s="242"/>
      <c r="Q496" s="242"/>
      <c r="R496" s="242"/>
      <c r="S496" s="242"/>
      <c r="T496" s="24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4" t="s">
        <v>148</v>
      </c>
      <c r="AU496" s="244" t="s">
        <v>83</v>
      </c>
      <c r="AV496" s="13" t="s">
        <v>83</v>
      </c>
      <c r="AW496" s="13" t="s">
        <v>31</v>
      </c>
      <c r="AX496" s="13" t="s">
        <v>74</v>
      </c>
      <c r="AY496" s="244" t="s">
        <v>140</v>
      </c>
    </row>
    <row r="497" s="13" customFormat="1">
      <c r="A497" s="13"/>
      <c r="B497" s="233"/>
      <c r="C497" s="234"/>
      <c r="D497" s="235" t="s">
        <v>148</v>
      </c>
      <c r="E497" s="236" t="s">
        <v>1</v>
      </c>
      <c r="F497" s="237" t="s">
        <v>150</v>
      </c>
      <c r="G497" s="234"/>
      <c r="H497" s="238">
        <v>3.3799999999999999</v>
      </c>
      <c r="I497" s="239"/>
      <c r="J497" s="234"/>
      <c r="K497" s="234"/>
      <c r="L497" s="240"/>
      <c r="M497" s="241"/>
      <c r="N497" s="242"/>
      <c r="O497" s="242"/>
      <c r="P497" s="242"/>
      <c r="Q497" s="242"/>
      <c r="R497" s="242"/>
      <c r="S497" s="242"/>
      <c r="T497" s="24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4" t="s">
        <v>148</v>
      </c>
      <c r="AU497" s="244" t="s">
        <v>83</v>
      </c>
      <c r="AV497" s="13" t="s">
        <v>83</v>
      </c>
      <c r="AW497" s="13" t="s">
        <v>31</v>
      </c>
      <c r="AX497" s="13" t="s">
        <v>74</v>
      </c>
      <c r="AY497" s="244" t="s">
        <v>140</v>
      </c>
    </row>
    <row r="498" s="15" customFormat="1">
      <c r="A498" s="15"/>
      <c r="B498" s="256"/>
      <c r="C498" s="257"/>
      <c r="D498" s="235" t="s">
        <v>148</v>
      </c>
      <c r="E498" s="258" t="s">
        <v>1</v>
      </c>
      <c r="F498" s="259" t="s">
        <v>384</v>
      </c>
      <c r="G498" s="257"/>
      <c r="H498" s="258" t="s">
        <v>1</v>
      </c>
      <c r="I498" s="260"/>
      <c r="J498" s="257"/>
      <c r="K498" s="257"/>
      <c r="L498" s="261"/>
      <c r="M498" s="262"/>
      <c r="N498" s="263"/>
      <c r="O498" s="263"/>
      <c r="P498" s="263"/>
      <c r="Q498" s="263"/>
      <c r="R498" s="263"/>
      <c r="S498" s="263"/>
      <c r="T498" s="264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65" t="s">
        <v>148</v>
      </c>
      <c r="AU498" s="265" t="s">
        <v>83</v>
      </c>
      <c r="AV498" s="15" t="s">
        <v>79</v>
      </c>
      <c r="AW498" s="15" t="s">
        <v>31</v>
      </c>
      <c r="AX498" s="15" t="s">
        <v>74</v>
      </c>
      <c r="AY498" s="265" t="s">
        <v>140</v>
      </c>
    </row>
    <row r="499" s="13" customFormat="1">
      <c r="A499" s="13"/>
      <c r="B499" s="233"/>
      <c r="C499" s="234"/>
      <c r="D499" s="235" t="s">
        <v>148</v>
      </c>
      <c r="E499" s="236" t="s">
        <v>1</v>
      </c>
      <c r="F499" s="237" t="s">
        <v>385</v>
      </c>
      <c r="G499" s="234"/>
      <c r="H499" s="238">
        <v>19.425000000000001</v>
      </c>
      <c r="I499" s="239"/>
      <c r="J499" s="234"/>
      <c r="K499" s="234"/>
      <c r="L499" s="240"/>
      <c r="M499" s="241"/>
      <c r="N499" s="242"/>
      <c r="O499" s="242"/>
      <c r="P499" s="242"/>
      <c r="Q499" s="242"/>
      <c r="R499" s="242"/>
      <c r="S499" s="242"/>
      <c r="T499" s="24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4" t="s">
        <v>148</v>
      </c>
      <c r="AU499" s="244" t="s">
        <v>83</v>
      </c>
      <c r="AV499" s="13" t="s">
        <v>83</v>
      </c>
      <c r="AW499" s="13" t="s">
        <v>31</v>
      </c>
      <c r="AX499" s="13" t="s">
        <v>74</v>
      </c>
      <c r="AY499" s="244" t="s">
        <v>140</v>
      </c>
    </row>
    <row r="500" s="14" customFormat="1">
      <c r="A500" s="14"/>
      <c r="B500" s="245"/>
      <c r="C500" s="246"/>
      <c r="D500" s="235" t="s">
        <v>148</v>
      </c>
      <c r="E500" s="247" t="s">
        <v>1</v>
      </c>
      <c r="F500" s="248" t="s">
        <v>151</v>
      </c>
      <c r="G500" s="246"/>
      <c r="H500" s="249">
        <v>37.463000000000001</v>
      </c>
      <c r="I500" s="250"/>
      <c r="J500" s="246"/>
      <c r="K500" s="246"/>
      <c r="L500" s="251"/>
      <c r="M500" s="252"/>
      <c r="N500" s="253"/>
      <c r="O500" s="253"/>
      <c r="P500" s="253"/>
      <c r="Q500" s="253"/>
      <c r="R500" s="253"/>
      <c r="S500" s="253"/>
      <c r="T500" s="25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5" t="s">
        <v>148</v>
      </c>
      <c r="AU500" s="255" t="s">
        <v>83</v>
      </c>
      <c r="AV500" s="14" t="s">
        <v>89</v>
      </c>
      <c r="AW500" s="14" t="s">
        <v>31</v>
      </c>
      <c r="AX500" s="14" t="s">
        <v>79</v>
      </c>
      <c r="AY500" s="255" t="s">
        <v>140</v>
      </c>
    </row>
    <row r="501" s="12" customFormat="1" ht="22.8" customHeight="1">
      <c r="A501" s="12"/>
      <c r="B501" s="203"/>
      <c r="C501" s="204"/>
      <c r="D501" s="205" t="s">
        <v>73</v>
      </c>
      <c r="E501" s="217" t="s">
        <v>386</v>
      </c>
      <c r="F501" s="217" t="s">
        <v>387</v>
      </c>
      <c r="G501" s="204"/>
      <c r="H501" s="204"/>
      <c r="I501" s="207"/>
      <c r="J501" s="218">
        <f>BK501</f>
        <v>0</v>
      </c>
      <c r="K501" s="204"/>
      <c r="L501" s="209"/>
      <c r="M501" s="210"/>
      <c r="N501" s="211"/>
      <c r="O501" s="211"/>
      <c r="P501" s="212">
        <f>SUM(P502:P637)</f>
        <v>0</v>
      </c>
      <c r="Q501" s="211"/>
      <c r="R501" s="212">
        <f>SUM(R502:R637)</f>
        <v>0.027506000000000003</v>
      </c>
      <c r="S501" s="211"/>
      <c r="T501" s="213">
        <f>SUM(T502:T637)</f>
        <v>1.3035600000000001</v>
      </c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R501" s="214" t="s">
        <v>79</v>
      </c>
      <c r="AT501" s="215" t="s">
        <v>73</v>
      </c>
      <c r="AU501" s="215" t="s">
        <v>79</v>
      </c>
      <c r="AY501" s="214" t="s">
        <v>140</v>
      </c>
      <c r="BK501" s="216">
        <f>SUM(BK502:BK637)</f>
        <v>0</v>
      </c>
    </row>
    <row r="502" s="2" customFormat="1" ht="37.8" customHeight="1">
      <c r="A502" s="38"/>
      <c r="B502" s="39"/>
      <c r="C502" s="219" t="s">
        <v>388</v>
      </c>
      <c r="D502" s="219" t="s">
        <v>143</v>
      </c>
      <c r="E502" s="220" t="s">
        <v>389</v>
      </c>
      <c r="F502" s="221" t="s">
        <v>390</v>
      </c>
      <c r="G502" s="222" t="s">
        <v>146</v>
      </c>
      <c r="H502" s="223">
        <v>654.45000000000005</v>
      </c>
      <c r="I502" s="224"/>
      <c r="J502" s="225">
        <f>ROUND(I502*H502,2)</f>
        <v>0</v>
      </c>
      <c r="K502" s="226"/>
      <c r="L502" s="44"/>
      <c r="M502" s="227" t="s">
        <v>1</v>
      </c>
      <c r="N502" s="228" t="s">
        <v>39</v>
      </c>
      <c r="O502" s="91"/>
      <c r="P502" s="229">
        <f>O502*H502</f>
        <v>0</v>
      </c>
      <c r="Q502" s="229">
        <v>0</v>
      </c>
      <c r="R502" s="229">
        <f>Q502*H502</f>
        <v>0</v>
      </c>
      <c r="S502" s="229">
        <v>0</v>
      </c>
      <c r="T502" s="230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31" t="s">
        <v>89</v>
      </c>
      <c r="AT502" s="231" t="s">
        <v>143</v>
      </c>
      <c r="AU502" s="231" t="s">
        <v>83</v>
      </c>
      <c r="AY502" s="17" t="s">
        <v>140</v>
      </c>
      <c r="BE502" s="232">
        <f>IF(N502="základní",J502,0)</f>
        <v>0</v>
      </c>
      <c r="BF502" s="232">
        <f>IF(N502="snížená",J502,0)</f>
        <v>0</v>
      </c>
      <c r="BG502" s="232">
        <f>IF(N502="zákl. přenesená",J502,0)</f>
        <v>0</v>
      </c>
      <c r="BH502" s="232">
        <f>IF(N502="sníž. přenesená",J502,0)</f>
        <v>0</v>
      </c>
      <c r="BI502" s="232">
        <f>IF(N502="nulová",J502,0)</f>
        <v>0</v>
      </c>
      <c r="BJ502" s="17" t="s">
        <v>79</v>
      </c>
      <c r="BK502" s="232">
        <f>ROUND(I502*H502,2)</f>
        <v>0</v>
      </c>
      <c r="BL502" s="17" t="s">
        <v>89</v>
      </c>
      <c r="BM502" s="231" t="s">
        <v>391</v>
      </c>
    </row>
    <row r="503" s="15" customFormat="1">
      <c r="A503" s="15"/>
      <c r="B503" s="256"/>
      <c r="C503" s="257"/>
      <c r="D503" s="235" t="s">
        <v>148</v>
      </c>
      <c r="E503" s="258" t="s">
        <v>1</v>
      </c>
      <c r="F503" s="259" t="s">
        <v>205</v>
      </c>
      <c r="G503" s="257"/>
      <c r="H503" s="258" t="s">
        <v>1</v>
      </c>
      <c r="I503" s="260"/>
      <c r="J503" s="257"/>
      <c r="K503" s="257"/>
      <c r="L503" s="261"/>
      <c r="M503" s="262"/>
      <c r="N503" s="263"/>
      <c r="O503" s="263"/>
      <c r="P503" s="263"/>
      <c r="Q503" s="263"/>
      <c r="R503" s="263"/>
      <c r="S503" s="263"/>
      <c r="T503" s="264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65" t="s">
        <v>148</v>
      </c>
      <c r="AU503" s="265" t="s">
        <v>83</v>
      </c>
      <c r="AV503" s="15" t="s">
        <v>79</v>
      </c>
      <c r="AW503" s="15" t="s">
        <v>31</v>
      </c>
      <c r="AX503" s="15" t="s">
        <v>74</v>
      </c>
      <c r="AY503" s="265" t="s">
        <v>140</v>
      </c>
    </row>
    <row r="504" s="15" customFormat="1">
      <c r="A504" s="15"/>
      <c r="B504" s="256"/>
      <c r="C504" s="257"/>
      <c r="D504" s="235" t="s">
        <v>148</v>
      </c>
      <c r="E504" s="258" t="s">
        <v>1</v>
      </c>
      <c r="F504" s="259" t="s">
        <v>206</v>
      </c>
      <c r="G504" s="257"/>
      <c r="H504" s="258" t="s">
        <v>1</v>
      </c>
      <c r="I504" s="260"/>
      <c r="J504" s="257"/>
      <c r="K504" s="257"/>
      <c r="L504" s="261"/>
      <c r="M504" s="262"/>
      <c r="N504" s="263"/>
      <c r="O504" s="263"/>
      <c r="P504" s="263"/>
      <c r="Q504" s="263"/>
      <c r="R504" s="263"/>
      <c r="S504" s="263"/>
      <c r="T504" s="264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65" t="s">
        <v>148</v>
      </c>
      <c r="AU504" s="265" t="s">
        <v>83</v>
      </c>
      <c r="AV504" s="15" t="s">
        <v>79</v>
      </c>
      <c r="AW504" s="15" t="s">
        <v>31</v>
      </c>
      <c r="AX504" s="15" t="s">
        <v>74</v>
      </c>
      <c r="AY504" s="265" t="s">
        <v>140</v>
      </c>
    </row>
    <row r="505" s="13" customFormat="1">
      <c r="A505" s="13"/>
      <c r="B505" s="233"/>
      <c r="C505" s="234"/>
      <c r="D505" s="235" t="s">
        <v>148</v>
      </c>
      <c r="E505" s="236" t="s">
        <v>1</v>
      </c>
      <c r="F505" s="237" t="s">
        <v>228</v>
      </c>
      <c r="G505" s="234"/>
      <c r="H505" s="238">
        <v>17.899999999999999</v>
      </c>
      <c r="I505" s="239"/>
      <c r="J505" s="234"/>
      <c r="K505" s="234"/>
      <c r="L505" s="240"/>
      <c r="M505" s="241"/>
      <c r="N505" s="242"/>
      <c r="O505" s="242"/>
      <c r="P505" s="242"/>
      <c r="Q505" s="242"/>
      <c r="R505" s="242"/>
      <c r="S505" s="242"/>
      <c r="T505" s="24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4" t="s">
        <v>148</v>
      </c>
      <c r="AU505" s="244" t="s">
        <v>83</v>
      </c>
      <c r="AV505" s="13" t="s">
        <v>83</v>
      </c>
      <c r="AW505" s="13" t="s">
        <v>31</v>
      </c>
      <c r="AX505" s="13" t="s">
        <v>74</v>
      </c>
      <c r="AY505" s="244" t="s">
        <v>140</v>
      </c>
    </row>
    <row r="506" s="13" customFormat="1">
      <c r="A506" s="13"/>
      <c r="B506" s="233"/>
      <c r="C506" s="234"/>
      <c r="D506" s="235" t="s">
        <v>148</v>
      </c>
      <c r="E506" s="236" t="s">
        <v>1</v>
      </c>
      <c r="F506" s="237" t="s">
        <v>229</v>
      </c>
      <c r="G506" s="234"/>
      <c r="H506" s="238">
        <v>41.100000000000001</v>
      </c>
      <c r="I506" s="239"/>
      <c r="J506" s="234"/>
      <c r="K506" s="234"/>
      <c r="L506" s="240"/>
      <c r="M506" s="241"/>
      <c r="N506" s="242"/>
      <c r="O506" s="242"/>
      <c r="P506" s="242"/>
      <c r="Q506" s="242"/>
      <c r="R506" s="242"/>
      <c r="S506" s="242"/>
      <c r="T506" s="24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4" t="s">
        <v>148</v>
      </c>
      <c r="AU506" s="244" t="s">
        <v>83</v>
      </c>
      <c r="AV506" s="13" t="s">
        <v>83</v>
      </c>
      <c r="AW506" s="13" t="s">
        <v>31</v>
      </c>
      <c r="AX506" s="13" t="s">
        <v>74</v>
      </c>
      <c r="AY506" s="244" t="s">
        <v>140</v>
      </c>
    </row>
    <row r="507" s="15" customFormat="1">
      <c r="A507" s="15"/>
      <c r="B507" s="256"/>
      <c r="C507" s="257"/>
      <c r="D507" s="235" t="s">
        <v>148</v>
      </c>
      <c r="E507" s="258" t="s">
        <v>1</v>
      </c>
      <c r="F507" s="259" t="s">
        <v>209</v>
      </c>
      <c r="G507" s="257"/>
      <c r="H507" s="258" t="s">
        <v>1</v>
      </c>
      <c r="I507" s="260"/>
      <c r="J507" s="257"/>
      <c r="K507" s="257"/>
      <c r="L507" s="261"/>
      <c r="M507" s="262"/>
      <c r="N507" s="263"/>
      <c r="O507" s="263"/>
      <c r="P507" s="263"/>
      <c r="Q507" s="263"/>
      <c r="R507" s="263"/>
      <c r="S507" s="263"/>
      <c r="T507" s="264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5" t="s">
        <v>148</v>
      </c>
      <c r="AU507" s="265" t="s">
        <v>83</v>
      </c>
      <c r="AV507" s="15" t="s">
        <v>79</v>
      </c>
      <c r="AW507" s="15" t="s">
        <v>31</v>
      </c>
      <c r="AX507" s="15" t="s">
        <v>74</v>
      </c>
      <c r="AY507" s="265" t="s">
        <v>140</v>
      </c>
    </row>
    <row r="508" s="13" customFormat="1">
      <c r="A508" s="13"/>
      <c r="B508" s="233"/>
      <c r="C508" s="234"/>
      <c r="D508" s="235" t="s">
        <v>148</v>
      </c>
      <c r="E508" s="236" t="s">
        <v>1</v>
      </c>
      <c r="F508" s="237" t="s">
        <v>230</v>
      </c>
      <c r="G508" s="234"/>
      <c r="H508" s="238">
        <v>136.80000000000001</v>
      </c>
      <c r="I508" s="239"/>
      <c r="J508" s="234"/>
      <c r="K508" s="234"/>
      <c r="L508" s="240"/>
      <c r="M508" s="241"/>
      <c r="N508" s="242"/>
      <c r="O508" s="242"/>
      <c r="P508" s="242"/>
      <c r="Q508" s="242"/>
      <c r="R508" s="242"/>
      <c r="S508" s="242"/>
      <c r="T508" s="24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4" t="s">
        <v>148</v>
      </c>
      <c r="AU508" s="244" t="s">
        <v>83</v>
      </c>
      <c r="AV508" s="13" t="s">
        <v>83</v>
      </c>
      <c r="AW508" s="13" t="s">
        <v>31</v>
      </c>
      <c r="AX508" s="13" t="s">
        <v>74</v>
      </c>
      <c r="AY508" s="244" t="s">
        <v>140</v>
      </c>
    </row>
    <row r="509" s="15" customFormat="1">
      <c r="A509" s="15"/>
      <c r="B509" s="256"/>
      <c r="C509" s="257"/>
      <c r="D509" s="235" t="s">
        <v>148</v>
      </c>
      <c r="E509" s="258" t="s">
        <v>1</v>
      </c>
      <c r="F509" s="259" t="s">
        <v>211</v>
      </c>
      <c r="G509" s="257"/>
      <c r="H509" s="258" t="s">
        <v>1</v>
      </c>
      <c r="I509" s="260"/>
      <c r="J509" s="257"/>
      <c r="K509" s="257"/>
      <c r="L509" s="261"/>
      <c r="M509" s="262"/>
      <c r="N509" s="263"/>
      <c r="O509" s="263"/>
      <c r="P509" s="263"/>
      <c r="Q509" s="263"/>
      <c r="R509" s="263"/>
      <c r="S509" s="263"/>
      <c r="T509" s="264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65" t="s">
        <v>148</v>
      </c>
      <c r="AU509" s="265" t="s">
        <v>83</v>
      </c>
      <c r="AV509" s="15" t="s">
        <v>79</v>
      </c>
      <c r="AW509" s="15" t="s">
        <v>31</v>
      </c>
      <c r="AX509" s="15" t="s">
        <v>74</v>
      </c>
      <c r="AY509" s="265" t="s">
        <v>140</v>
      </c>
    </row>
    <row r="510" s="13" customFormat="1">
      <c r="A510" s="13"/>
      <c r="B510" s="233"/>
      <c r="C510" s="234"/>
      <c r="D510" s="235" t="s">
        <v>148</v>
      </c>
      <c r="E510" s="236" t="s">
        <v>1</v>
      </c>
      <c r="F510" s="237" t="s">
        <v>231</v>
      </c>
      <c r="G510" s="234"/>
      <c r="H510" s="238">
        <v>3.6000000000000001</v>
      </c>
      <c r="I510" s="239"/>
      <c r="J510" s="234"/>
      <c r="K510" s="234"/>
      <c r="L510" s="240"/>
      <c r="M510" s="241"/>
      <c r="N510" s="242"/>
      <c r="O510" s="242"/>
      <c r="P510" s="242"/>
      <c r="Q510" s="242"/>
      <c r="R510" s="242"/>
      <c r="S510" s="242"/>
      <c r="T510" s="24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4" t="s">
        <v>148</v>
      </c>
      <c r="AU510" s="244" t="s">
        <v>83</v>
      </c>
      <c r="AV510" s="13" t="s">
        <v>83</v>
      </c>
      <c r="AW510" s="13" t="s">
        <v>31</v>
      </c>
      <c r="AX510" s="13" t="s">
        <v>74</v>
      </c>
      <c r="AY510" s="244" t="s">
        <v>140</v>
      </c>
    </row>
    <row r="511" s="15" customFormat="1">
      <c r="A511" s="15"/>
      <c r="B511" s="256"/>
      <c r="C511" s="257"/>
      <c r="D511" s="235" t="s">
        <v>148</v>
      </c>
      <c r="E511" s="258" t="s">
        <v>1</v>
      </c>
      <c r="F511" s="259" t="s">
        <v>213</v>
      </c>
      <c r="G511" s="257"/>
      <c r="H511" s="258" t="s">
        <v>1</v>
      </c>
      <c r="I511" s="260"/>
      <c r="J511" s="257"/>
      <c r="K511" s="257"/>
      <c r="L511" s="261"/>
      <c r="M511" s="262"/>
      <c r="N511" s="263"/>
      <c r="O511" s="263"/>
      <c r="P511" s="263"/>
      <c r="Q511" s="263"/>
      <c r="R511" s="263"/>
      <c r="S511" s="263"/>
      <c r="T511" s="264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65" t="s">
        <v>148</v>
      </c>
      <c r="AU511" s="265" t="s">
        <v>83</v>
      </c>
      <c r="AV511" s="15" t="s">
        <v>79</v>
      </c>
      <c r="AW511" s="15" t="s">
        <v>31</v>
      </c>
      <c r="AX511" s="15" t="s">
        <v>74</v>
      </c>
      <c r="AY511" s="265" t="s">
        <v>140</v>
      </c>
    </row>
    <row r="512" s="13" customFormat="1">
      <c r="A512" s="13"/>
      <c r="B512" s="233"/>
      <c r="C512" s="234"/>
      <c r="D512" s="235" t="s">
        <v>148</v>
      </c>
      <c r="E512" s="236" t="s">
        <v>1</v>
      </c>
      <c r="F512" s="237" t="s">
        <v>232</v>
      </c>
      <c r="G512" s="234"/>
      <c r="H512" s="238">
        <v>7.9000000000000004</v>
      </c>
      <c r="I512" s="239"/>
      <c r="J512" s="234"/>
      <c r="K512" s="234"/>
      <c r="L512" s="240"/>
      <c r="M512" s="241"/>
      <c r="N512" s="242"/>
      <c r="O512" s="242"/>
      <c r="P512" s="242"/>
      <c r="Q512" s="242"/>
      <c r="R512" s="242"/>
      <c r="S512" s="242"/>
      <c r="T512" s="24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4" t="s">
        <v>148</v>
      </c>
      <c r="AU512" s="244" t="s">
        <v>83</v>
      </c>
      <c r="AV512" s="13" t="s">
        <v>83</v>
      </c>
      <c r="AW512" s="13" t="s">
        <v>31</v>
      </c>
      <c r="AX512" s="13" t="s">
        <v>74</v>
      </c>
      <c r="AY512" s="244" t="s">
        <v>140</v>
      </c>
    </row>
    <row r="513" s="15" customFormat="1">
      <c r="A513" s="15"/>
      <c r="B513" s="256"/>
      <c r="C513" s="257"/>
      <c r="D513" s="235" t="s">
        <v>148</v>
      </c>
      <c r="E513" s="258" t="s">
        <v>1</v>
      </c>
      <c r="F513" s="259" t="s">
        <v>215</v>
      </c>
      <c r="G513" s="257"/>
      <c r="H513" s="258" t="s">
        <v>1</v>
      </c>
      <c r="I513" s="260"/>
      <c r="J513" s="257"/>
      <c r="K513" s="257"/>
      <c r="L513" s="261"/>
      <c r="M513" s="262"/>
      <c r="N513" s="263"/>
      <c r="O513" s="263"/>
      <c r="P513" s="263"/>
      <c r="Q513" s="263"/>
      <c r="R513" s="263"/>
      <c r="S513" s="263"/>
      <c r="T513" s="264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65" t="s">
        <v>148</v>
      </c>
      <c r="AU513" s="265" t="s">
        <v>83</v>
      </c>
      <c r="AV513" s="15" t="s">
        <v>79</v>
      </c>
      <c r="AW513" s="15" t="s">
        <v>31</v>
      </c>
      <c r="AX513" s="15" t="s">
        <v>74</v>
      </c>
      <c r="AY513" s="265" t="s">
        <v>140</v>
      </c>
    </row>
    <row r="514" s="13" customFormat="1">
      <c r="A514" s="13"/>
      <c r="B514" s="233"/>
      <c r="C514" s="234"/>
      <c r="D514" s="235" t="s">
        <v>148</v>
      </c>
      <c r="E514" s="236" t="s">
        <v>1</v>
      </c>
      <c r="F514" s="237" t="s">
        <v>233</v>
      </c>
      <c r="G514" s="234"/>
      <c r="H514" s="238">
        <v>7.7999999999999998</v>
      </c>
      <c r="I514" s="239"/>
      <c r="J514" s="234"/>
      <c r="K514" s="234"/>
      <c r="L514" s="240"/>
      <c r="M514" s="241"/>
      <c r="N514" s="242"/>
      <c r="O514" s="242"/>
      <c r="P514" s="242"/>
      <c r="Q514" s="242"/>
      <c r="R514" s="242"/>
      <c r="S514" s="242"/>
      <c r="T514" s="24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4" t="s">
        <v>148</v>
      </c>
      <c r="AU514" s="244" t="s">
        <v>83</v>
      </c>
      <c r="AV514" s="13" t="s">
        <v>83</v>
      </c>
      <c r="AW514" s="13" t="s">
        <v>31</v>
      </c>
      <c r="AX514" s="13" t="s">
        <v>74</v>
      </c>
      <c r="AY514" s="244" t="s">
        <v>140</v>
      </c>
    </row>
    <row r="515" s="15" customFormat="1">
      <c r="A515" s="15"/>
      <c r="B515" s="256"/>
      <c r="C515" s="257"/>
      <c r="D515" s="235" t="s">
        <v>148</v>
      </c>
      <c r="E515" s="258" t="s">
        <v>1</v>
      </c>
      <c r="F515" s="259" t="s">
        <v>217</v>
      </c>
      <c r="G515" s="257"/>
      <c r="H515" s="258" t="s">
        <v>1</v>
      </c>
      <c r="I515" s="260"/>
      <c r="J515" s="257"/>
      <c r="K515" s="257"/>
      <c r="L515" s="261"/>
      <c r="M515" s="262"/>
      <c r="N515" s="263"/>
      <c r="O515" s="263"/>
      <c r="P515" s="263"/>
      <c r="Q515" s="263"/>
      <c r="R515" s="263"/>
      <c r="S515" s="263"/>
      <c r="T515" s="264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65" t="s">
        <v>148</v>
      </c>
      <c r="AU515" s="265" t="s">
        <v>83</v>
      </c>
      <c r="AV515" s="15" t="s">
        <v>79</v>
      </c>
      <c r="AW515" s="15" t="s">
        <v>31</v>
      </c>
      <c r="AX515" s="15" t="s">
        <v>74</v>
      </c>
      <c r="AY515" s="265" t="s">
        <v>140</v>
      </c>
    </row>
    <row r="516" s="15" customFormat="1">
      <c r="A516" s="15"/>
      <c r="B516" s="256"/>
      <c r="C516" s="257"/>
      <c r="D516" s="235" t="s">
        <v>148</v>
      </c>
      <c r="E516" s="258" t="s">
        <v>1</v>
      </c>
      <c r="F516" s="259" t="s">
        <v>206</v>
      </c>
      <c r="G516" s="257"/>
      <c r="H516" s="258" t="s">
        <v>1</v>
      </c>
      <c r="I516" s="260"/>
      <c r="J516" s="257"/>
      <c r="K516" s="257"/>
      <c r="L516" s="261"/>
      <c r="M516" s="262"/>
      <c r="N516" s="263"/>
      <c r="O516" s="263"/>
      <c r="P516" s="263"/>
      <c r="Q516" s="263"/>
      <c r="R516" s="263"/>
      <c r="S516" s="263"/>
      <c r="T516" s="264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65" t="s">
        <v>148</v>
      </c>
      <c r="AU516" s="265" t="s">
        <v>83</v>
      </c>
      <c r="AV516" s="15" t="s">
        <v>79</v>
      </c>
      <c r="AW516" s="15" t="s">
        <v>31</v>
      </c>
      <c r="AX516" s="15" t="s">
        <v>74</v>
      </c>
      <c r="AY516" s="265" t="s">
        <v>140</v>
      </c>
    </row>
    <row r="517" s="13" customFormat="1">
      <c r="A517" s="13"/>
      <c r="B517" s="233"/>
      <c r="C517" s="234"/>
      <c r="D517" s="235" t="s">
        <v>148</v>
      </c>
      <c r="E517" s="236" t="s">
        <v>1</v>
      </c>
      <c r="F517" s="237" t="s">
        <v>234</v>
      </c>
      <c r="G517" s="234"/>
      <c r="H517" s="238">
        <v>276.5</v>
      </c>
      <c r="I517" s="239"/>
      <c r="J517" s="234"/>
      <c r="K517" s="234"/>
      <c r="L517" s="240"/>
      <c r="M517" s="241"/>
      <c r="N517" s="242"/>
      <c r="O517" s="242"/>
      <c r="P517" s="242"/>
      <c r="Q517" s="242"/>
      <c r="R517" s="242"/>
      <c r="S517" s="242"/>
      <c r="T517" s="24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4" t="s">
        <v>148</v>
      </c>
      <c r="AU517" s="244" t="s">
        <v>83</v>
      </c>
      <c r="AV517" s="13" t="s">
        <v>83</v>
      </c>
      <c r="AW517" s="13" t="s">
        <v>31</v>
      </c>
      <c r="AX517" s="13" t="s">
        <v>74</v>
      </c>
      <c r="AY517" s="244" t="s">
        <v>140</v>
      </c>
    </row>
    <row r="518" s="15" customFormat="1">
      <c r="A518" s="15"/>
      <c r="B518" s="256"/>
      <c r="C518" s="257"/>
      <c r="D518" s="235" t="s">
        <v>148</v>
      </c>
      <c r="E518" s="258" t="s">
        <v>1</v>
      </c>
      <c r="F518" s="259" t="s">
        <v>211</v>
      </c>
      <c r="G518" s="257"/>
      <c r="H518" s="258" t="s">
        <v>1</v>
      </c>
      <c r="I518" s="260"/>
      <c r="J518" s="257"/>
      <c r="K518" s="257"/>
      <c r="L518" s="261"/>
      <c r="M518" s="262"/>
      <c r="N518" s="263"/>
      <c r="O518" s="263"/>
      <c r="P518" s="263"/>
      <c r="Q518" s="263"/>
      <c r="R518" s="263"/>
      <c r="S518" s="263"/>
      <c r="T518" s="264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65" t="s">
        <v>148</v>
      </c>
      <c r="AU518" s="265" t="s">
        <v>83</v>
      </c>
      <c r="AV518" s="15" t="s">
        <v>79</v>
      </c>
      <c r="AW518" s="15" t="s">
        <v>31</v>
      </c>
      <c r="AX518" s="15" t="s">
        <v>74</v>
      </c>
      <c r="AY518" s="265" t="s">
        <v>140</v>
      </c>
    </row>
    <row r="519" s="13" customFormat="1">
      <c r="A519" s="13"/>
      <c r="B519" s="233"/>
      <c r="C519" s="234"/>
      <c r="D519" s="235" t="s">
        <v>148</v>
      </c>
      <c r="E519" s="236" t="s">
        <v>1</v>
      </c>
      <c r="F519" s="237" t="s">
        <v>235</v>
      </c>
      <c r="G519" s="234"/>
      <c r="H519" s="238">
        <v>19</v>
      </c>
      <c r="I519" s="239"/>
      <c r="J519" s="234"/>
      <c r="K519" s="234"/>
      <c r="L519" s="240"/>
      <c r="M519" s="241"/>
      <c r="N519" s="242"/>
      <c r="O519" s="242"/>
      <c r="P519" s="242"/>
      <c r="Q519" s="242"/>
      <c r="R519" s="242"/>
      <c r="S519" s="242"/>
      <c r="T519" s="24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4" t="s">
        <v>148</v>
      </c>
      <c r="AU519" s="244" t="s">
        <v>83</v>
      </c>
      <c r="AV519" s="13" t="s">
        <v>83</v>
      </c>
      <c r="AW519" s="13" t="s">
        <v>31</v>
      </c>
      <c r="AX519" s="13" t="s">
        <v>74</v>
      </c>
      <c r="AY519" s="244" t="s">
        <v>140</v>
      </c>
    </row>
    <row r="520" s="15" customFormat="1">
      <c r="A520" s="15"/>
      <c r="B520" s="256"/>
      <c r="C520" s="257"/>
      <c r="D520" s="235" t="s">
        <v>148</v>
      </c>
      <c r="E520" s="258" t="s">
        <v>1</v>
      </c>
      <c r="F520" s="259" t="s">
        <v>220</v>
      </c>
      <c r="G520" s="257"/>
      <c r="H520" s="258" t="s">
        <v>1</v>
      </c>
      <c r="I520" s="260"/>
      <c r="J520" s="257"/>
      <c r="K520" s="257"/>
      <c r="L520" s="261"/>
      <c r="M520" s="262"/>
      <c r="N520" s="263"/>
      <c r="O520" s="263"/>
      <c r="P520" s="263"/>
      <c r="Q520" s="263"/>
      <c r="R520" s="263"/>
      <c r="S520" s="263"/>
      <c r="T520" s="264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65" t="s">
        <v>148</v>
      </c>
      <c r="AU520" s="265" t="s">
        <v>83</v>
      </c>
      <c r="AV520" s="15" t="s">
        <v>79</v>
      </c>
      <c r="AW520" s="15" t="s">
        <v>31</v>
      </c>
      <c r="AX520" s="15" t="s">
        <v>74</v>
      </c>
      <c r="AY520" s="265" t="s">
        <v>140</v>
      </c>
    </row>
    <row r="521" s="15" customFormat="1">
      <c r="A521" s="15"/>
      <c r="B521" s="256"/>
      <c r="C521" s="257"/>
      <c r="D521" s="235" t="s">
        <v>148</v>
      </c>
      <c r="E521" s="258" t="s">
        <v>1</v>
      </c>
      <c r="F521" s="259" t="s">
        <v>206</v>
      </c>
      <c r="G521" s="257"/>
      <c r="H521" s="258" t="s">
        <v>1</v>
      </c>
      <c r="I521" s="260"/>
      <c r="J521" s="257"/>
      <c r="K521" s="257"/>
      <c r="L521" s="261"/>
      <c r="M521" s="262"/>
      <c r="N521" s="263"/>
      <c r="O521" s="263"/>
      <c r="P521" s="263"/>
      <c r="Q521" s="263"/>
      <c r="R521" s="263"/>
      <c r="S521" s="263"/>
      <c r="T521" s="264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65" t="s">
        <v>148</v>
      </c>
      <c r="AU521" s="265" t="s">
        <v>83</v>
      </c>
      <c r="AV521" s="15" t="s">
        <v>79</v>
      </c>
      <c r="AW521" s="15" t="s">
        <v>31</v>
      </c>
      <c r="AX521" s="15" t="s">
        <v>74</v>
      </c>
      <c r="AY521" s="265" t="s">
        <v>140</v>
      </c>
    </row>
    <row r="522" s="13" customFormat="1">
      <c r="A522" s="13"/>
      <c r="B522" s="233"/>
      <c r="C522" s="234"/>
      <c r="D522" s="235" t="s">
        <v>148</v>
      </c>
      <c r="E522" s="236" t="s">
        <v>1</v>
      </c>
      <c r="F522" s="237" t="s">
        <v>236</v>
      </c>
      <c r="G522" s="234"/>
      <c r="H522" s="238">
        <v>130.94999999999999</v>
      </c>
      <c r="I522" s="239"/>
      <c r="J522" s="234"/>
      <c r="K522" s="234"/>
      <c r="L522" s="240"/>
      <c r="M522" s="241"/>
      <c r="N522" s="242"/>
      <c r="O522" s="242"/>
      <c r="P522" s="242"/>
      <c r="Q522" s="242"/>
      <c r="R522" s="242"/>
      <c r="S522" s="242"/>
      <c r="T522" s="24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4" t="s">
        <v>148</v>
      </c>
      <c r="AU522" s="244" t="s">
        <v>83</v>
      </c>
      <c r="AV522" s="13" t="s">
        <v>83</v>
      </c>
      <c r="AW522" s="13" t="s">
        <v>31</v>
      </c>
      <c r="AX522" s="13" t="s">
        <v>74</v>
      </c>
      <c r="AY522" s="244" t="s">
        <v>140</v>
      </c>
    </row>
    <row r="523" s="15" customFormat="1">
      <c r="A523" s="15"/>
      <c r="B523" s="256"/>
      <c r="C523" s="257"/>
      <c r="D523" s="235" t="s">
        <v>148</v>
      </c>
      <c r="E523" s="258" t="s">
        <v>1</v>
      </c>
      <c r="F523" s="259" t="s">
        <v>215</v>
      </c>
      <c r="G523" s="257"/>
      <c r="H523" s="258" t="s">
        <v>1</v>
      </c>
      <c r="I523" s="260"/>
      <c r="J523" s="257"/>
      <c r="K523" s="257"/>
      <c r="L523" s="261"/>
      <c r="M523" s="262"/>
      <c r="N523" s="263"/>
      <c r="O523" s="263"/>
      <c r="P523" s="263"/>
      <c r="Q523" s="263"/>
      <c r="R523" s="263"/>
      <c r="S523" s="263"/>
      <c r="T523" s="264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65" t="s">
        <v>148</v>
      </c>
      <c r="AU523" s="265" t="s">
        <v>83</v>
      </c>
      <c r="AV523" s="15" t="s">
        <v>79</v>
      </c>
      <c r="AW523" s="15" t="s">
        <v>31</v>
      </c>
      <c r="AX523" s="15" t="s">
        <v>74</v>
      </c>
      <c r="AY523" s="265" t="s">
        <v>140</v>
      </c>
    </row>
    <row r="524" s="13" customFormat="1">
      <c r="A524" s="13"/>
      <c r="B524" s="233"/>
      <c r="C524" s="234"/>
      <c r="D524" s="235" t="s">
        <v>148</v>
      </c>
      <c r="E524" s="236" t="s">
        <v>1</v>
      </c>
      <c r="F524" s="237" t="s">
        <v>237</v>
      </c>
      <c r="G524" s="234"/>
      <c r="H524" s="238">
        <v>9.0999999999999996</v>
      </c>
      <c r="I524" s="239"/>
      <c r="J524" s="234"/>
      <c r="K524" s="234"/>
      <c r="L524" s="240"/>
      <c r="M524" s="241"/>
      <c r="N524" s="242"/>
      <c r="O524" s="242"/>
      <c r="P524" s="242"/>
      <c r="Q524" s="242"/>
      <c r="R524" s="242"/>
      <c r="S524" s="242"/>
      <c r="T524" s="24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4" t="s">
        <v>148</v>
      </c>
      <c r="AU524" s="244" t="s">
        <v>83</v>
      </c>
      <c r="AV524" s="13" t="s">
        <v>83</v>
      </c>
      <c r="AW524" s="13" t="s">
        <v>31</v>
      </c>
      <c r="AX524" s="13" t="s">
        <v>74</v>
      </c>
      <c r="AY524" s="244" t="s">
        <v>140</v>
      </c>
    </row>
    <row r="525" s="15" customFormat="1">
      <c r="A525" s="15"/>
      <c r="B525" s="256"/>
      <c r="C525" s="257"/>
      <c r="D525" s="235" t="s">
        <v>148</v>
      </c>
      <c r="E525" s="258" t="s">
        <v>1</v>
      </c>
      <c r="F525" s="259" t="s">
        <v>211</v>
      </c>
      <c r="G525" s="257"/>
      <c r="H525" s="258" t="s">
        <v>1</v>
      </c>
      <c r="I525" s="260"/>
      <c r="J525" s="257"/>
      <c r="K525" s="257"/>
      <c r="L525" s="261"/>
      <c r="M525" s="262"/>
      <c r="N525" s="263"/>
      <c r="O525" s="263"/>
      <c r="P525" s="263"/>
      <c r="Q525" s="263"/>
      <c r="R525" s="263"/>
      <c r="S525" s="263"/>
      <c r="T525" s="264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65" t="s">
        <v>148</v>
      </c>
      <c r="AU525" s="265" t="s">
        <v>83</v>
      </c>
      <c r="AV525" s="15" t="s">
        <v>79</v>
      </c>
      <c r="AW525" s="15" t="s">
        <v>31</v>
      </c>
      <c r="AX525" s="15" t="s">
        <v>74</v>
      </c>
      <c r="AY525" s="265" t="s">
        <v>140</v>
      </c>
    </row>
    <row r="526" s="13" customFormat="1">
      <c r="A526" s="13"/>
      <c r="B526" s="233"/>
      <c r="C526" s="234"/>
      <c r="D526" s="235" t="s">
        <v>148</v>
      </c>
      <c r="E526" s="236" t="s">
        <v>1</v>
      </c>
      <c r="F526" s="237" t="s">
        <v>238</v>
      </c>
      <c r="G526" s="234"/>
      <c r="H526" s="238">
        <v>3.7999999999999998</v>
      </c>
      <c r="I526" s="239"/>
      <c r="J526" s="234"/>
      <c r="K526" s="234"/>
      <c r="L526" s="240"/>
      <c r="M526" s="241"/>
      <c r="N526" s="242"/>
      <c r="O526" s="242"/>
      <c r="P526" s="242"/>
      <c r="Q526" s="242"/>
      <c r="R526" s="242"/>
      <c r="S526" s="242"/>
      <c r="T526" s="24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4" t="s">
        <v>148</v>
      </c>
      <c r="AU526" s="244" t="s">
        <v>83</v>
      </c>
      <c r="AV526" s="13" t="s">
        <v>83</v>
      </c>
      <c r="AW526" s="13" t="s">
        <v>31</v>
      </c>
      <c r="AX526" s="13" t="s">
        <v>74</v>
      </c>
      <c r="AY526" s="244" t="s">
        <v>140</v>
      </c>
    </row>
    <row r="527" s="14" customFormat="1">
      <c r="A527" s="14"/>
      <c r="B527" s="245"/>
      <c r="C527" s="246"/>
      <c r="D527" s="235" t="s">
        <v>148</v>
      </c>
      <c r="E527" s="247" t="s">
        <v>1</v>
      </c>
      <c r="F527" s="248" t="s">
        <v>151</v>
      </c>
      <c r="G527" s="246"/>
      <c r="H527" s="249">
        <v>654.45000000000005</v>
      </c>
      <c r="I527" s="250"/>
      <c r="J527" s="246"/>
      <c r="K527" s="246"/>
      <c r="L527" s="251"/>
      <c r="M527" s="252"/>
      <c r="N527" s="253"/>
      <c r="O527" s="253"/>
      <c r="P527" s="253"/>
      <c r="Q527" s="253"/>
      <c r="R527" s="253"/>
      <c r="S527" s="253"/>
      <c r="T527" s="25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5" t="s">
        <v>148</v>
      </c>
      <c r="AU527" s="255" t="s">
        <v>83</v>
      </c>
      <c r="AV527" s="14" t="s">
        <v>89</v>
      </c>
      <c r="AW527" s="14" t="s">
        <v>31</v>
      </c>
      <c r="AX527" s="14" t="s">
        <v>79</v>
      </c>
      <c r="AY527" s="255" t="s">
        <v>140</v>
      </c>
    </row>
    <row r="528" s="2" customFormat="1" ht="37.8" customHeight="1">
      <c r="A528" s="38"/>
      <c r="B528" s="39"/>
      <c r="C528" s="219" t="s">
        <v>392</v>
      </c>
      <c r="D528" s="219" t="s">
        <v>143</v>
      </c>
      <c r="E528" s="220" t="s">
        <v>393</v>
      </c>
      <c r="F528" s="221" t="s">
        <v>394</v>
      </c>
      <c r="G528" s="222" t="s">
        <v>146</v>
      </c>
      <c r="H528" s="223">
        <v>39267</v>
      </c>
      <c r="I528" s="224"/>
      <c r="J528" s="225">
        <f>ROUND(I528*H528,2)</f>
        <v>0</v>
      </c>
      <c r="K528" s="226"/>
      <c r="L528" s="44"/>
      <c r="M528" s="227" t="s">
        <v>1</v>
      </c>
      <c r="N528" s="228" t="s">
        <v>39</v>
      </c>
      <c r="O528" s="91"/>
      <c r="P528" s="229">
        <f>O528*H528</f>
        <v>0</v>
      </c>
      <c r="Q528" s="229">
        <v>0</v>
      </c>
      <c r="R528" s="229">
        <f>Q528*H528</f>
        <v>0</v>
      </c>
      <c r="S528" s="229">
        <v>0</v>
      </c>
      <c r="T528" s="230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31" t="s">
        <v>89</v>
      </c>
      <c r="AT528" s="231" t="s">
        <v>143</v>
      </c>
      <c r="AU528" s="231" t="s">
        <v>83</v>
      </c>
      <c r="AY528" s="17" t="s">
        <v>140</v>
      </c>
      <c r="BE528" s="232">
        <f>IF(N528="základní",J528,0)</f>
        <v>0</v>
      </c>
      <c r="BF528" s="232">
        <f>IF(N528="snížená",J528,0)</f>
        <v>0</v>
      </c>
      <c r="BG528" s="232">
        <f>IF(N528="zákl. přenesená",J528,0)</f>
        <v>0</v>
      </c>
      <c r="BH528" s="232">
        <f>IF(N528="sníž. přenesená",J528,0)</f>
        <v>0</v>
      </c>
      <c r="BI528" s="232">
        <f>IF(N528="nulová",J528,0)</f>
        <v>0</v>
      </c>
      <c r="BJ528" s="17" t="s">
        <v>79</v>
      </c>
      <c r="BK528" s="232">
        <f>ROUND(I528*H528,2)</f>
        <v>0</v>
      </c>
      <c r="BL528" s="17" t="s">
        <v>89</v>
      </c>
      <c r="BM528" s="231" t="s">
        <v>395</v>
      </c>
    </row>
    <row r="529" s="15" customFormat="1">
      <c r="A529" s="15"/>
      <c r="B529" s="256"/>
      <c r="C529" s="257"/>
      <c r="D529" s="235" t="s">
        <v>148</v>
      </c>
      <c r="E529" s="258" t="s">
        <v>1</v>
      </c>
      <c r="F529" s="259" t="s">
        <v>396</v>
      </c>
      <c r="G529" s="257"/>
      <c r="H529" s="258" t="s">
        <v>1</v>
      </c>
      <c r="I529" s="260"/>
      <c r="J529" s="257"/>
      <c r="K529" s="257"/>
      <c r="L529" s="261"/>
      <c r="M529" s="262"/>
      <c r="N529" s="263"/>
      <c r="O529" s="263"/>
      <c r="P529" s="263"/>
      <c r="Q529" s="263"/>
      <c r="R529" s="263"/>
      <c r="S529" s="263"/>
      <c r="T529" s="264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T529" s="265" t="s">
        <v>148</v>
      </c>
      <c r="AU529" s="265" t="s">
        <v>83</v>
      </c>
      <c r="AV529" s="15" t="s">
        <v>79</v>
      </c>
      <c r="AW529" s="15" t="s">
        <v>31</v>
      </c>
      <c r="AX529" s="15" t="s">
        <v>74</v>
      </c>
      <c r="AY529" s="265" t="s">
        <v>140</v>
      </c>
    </row>
    <row r="530" s="13" customFormat="1">
      <c r="A530" s="13"/>
      <c r="B530" s="233"/>
      <c r="C530" s="234"/>
      <c r="D530" s="235" t="s">
        <v>148</v>
      </c>
      <c r="E530" s="236" t="s">
        <v>1</v>
      </c>
      <c r="F530" s="237" t="s">
        <v>397</v>
      </c>
      <c r="G530" s="234"/>
      <c r="H530" s="238">
        <v>39267</v>
      </c>
      <c r="I530" s="239"/>
      <c r="J530" s="234"/>
      <c r="K530" s="234"/>
      <c r="L530" s="240"/>
      <c r="M530" s="241"/>
      <c r="N530" s="242"/>
      <c r="O530" s="242"/>
      <c r="P530" s="242"/>
      <c r="Q530" s="242"/>
      <c r="R530" s="242"/>
      <c r="S530" s="242"/>
      <c r="T530" s="24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4" t="s">
        <v>148</v>
      </c>
      <c r="AU530" s="244" t="s">
        <v>83</v>
      </c>
      <c r="AV530" s="13" t="s">
        <v>83</v>
      </c>
      <c r="AW530" s="13" t="s">
        <v>31</v>
      </c>
      <c r="AX530" s="13" t="s">
        <v>79</v>
      </c>
      <c r="AY530" s="244" t="s">
        <v>140</v>
      </c>
    </row>
    <row r="531" s="2" customFormat="1" ht="37.8" customHeight="1">
      <c r="A531" s="38"/>
      <c r="B531" s="39"/>
      <c r="C531" s="219" t="s">
        <v>398</v>
      </c>
      <c r="D531" s="219" t="s">
        <v>143</v>
      </c>
      <c r="E531" s="220" t="s">
        <v>399</v>
      </c>
      <c r="F531" s="221" t="s">
        <v>400</v>
      </c>
      <c r="G531" s="222" t="s">
        <v>146</v>
      </c>
      <c r="H531" s="223">
        <v>654.45000000000005</v>
      </c>
      <c r="I531" s="224"/>
      <c r="J531" s="225">
        <f>ROUND(I531*H531,2)</f>
        <v>0</v>
      </c>
      <c r="K531" s="226"/>
      <c r="L531" s="44"/>
      <c r="M531" s="227" t="s">
        <v>1</v>
      </c>
      <c r="N531" s="228" t="s">
        <v>39</v>
      </c>
      <c r="O531" s="91"/>
      <c r="P531" s="229">
        <f>O531*H531</f>
        <v>0</v>
      </c>
      <c r="Q531" s="229">
        <v>0</v>
      </c>
      <c r="R531" s="229">
        <f>Q531*H531</f>
        <v>0</v>
      </c>
      <c r="S531" s="229">
        <v>0</v>
      </c>
      <c r="T531" s="230">
        <f>S531*H531</f>
        <v>0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31" t="s">
        <v>89</v>
      </c>
      <c r="AT531" s="231" t="s">
        <v>143</v>
      </c>
      <c r="AU531" s="231" t="s">
        <v>83</v>
      </c>
      <c r="AY531" s="17" t="s">
        <v>140</v>
      </c>
      <c r="BE531" s="232">
        <f>IF(N531="základní",J531,0)</f>
        <v>0</v>
      </c>
      <c r="BF531" s="232">
        <f>IF(N531="snížená",J531,0)</f>
        <v>0</v>
      </c>
      <c r="BG531" s="232">
        <f>IF(N531="zákl. přenesená",J531,0)</f>
        <v>0</v>
      </c>
      <c r="BH531" s="232">
        <f>IF(N531="sníž. přenesená",J531,0)</f>
        <v>0</v>
      </c>
      <c r="BI531" s="232">
        <f>IF(N531="nulová",J531,0)</f>
        <v>0</v>
      </c>
      <c r="BJ531" s="17" t="s">
        <v>79</v>
      </c>
      <c r="BK531" s="232">
        <f>ROUND(I531*H531,2)</f>
        <v>0</v>
      </c>
      <c r="BL531" s="17" t="s">
        <v>89</v>
      </c>
      <c r="BM531" s="231" t="s">
        <v>401</v>
      </c>
    </row>
    <row r="532" s="15" customFormat="1">
      <c r="A532" s="15"/>
      <c r="B532" s="256"/>
      <c r="C532" s="257"/>
      <c r="D532" s="235" t="s">
        <v>148</v>
      </c>
      <c r="E532" s="258" t="s">
        <v>1</v>
      </c>
      <c r="F532" s="259" t="s">
        <v>205</v>
      </c>
      <c r="G532" s="257"/>
      <c r="H532" s="258" t="s">
        <v>1</v>
      </c>
      <c r="I532" s="260"/>
      <c r="J532" s="257"/>
      <c r="K532" s="257"/>
      <c r="L532" s="261"/>
      <c r="M532" s="262"/>
      <c r="N532" s="263"/>
      <c r="O532" s="263"/>
      <c r="P532" s="263"/>
      <c r="Q532" s="263"/>
      <c r="R532" s="263"/>
      <c r="S532" s="263"/>
      <c r="T532" s="264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65" t="s">
        <v>148</v>
      </c>
      <c r="AU532" s="265" t="s">
        <v>83</v>
      </c>
      <c r="AV532" s="15" t="s">
        <v>79</v>
      </c>
      <c r="AW532" s="15" t="s">
        <v>31</v>
      </c>
      <c r="AX532" s="15" t="s">
        <v>74</v>
      </c>
      <c r="AY532" s="265" t="s">
        <v>140</v>
      </c>
    </row>
    <row r="533" s="15" customFormat="1">
      <c r="A533" s="15"/>
      <c r="B533" s="256"/>
      <c r="C533" s="257"/>
      <c r="D533" s="235" t="s">
        <v>148</v>
      </c>
      <c r="E533" s="258" t="s">
        <v>1</v>
      </c>
      <c r="F533" s="259" t="s">
        <v>206</v>
      </c>
      <c r="G533" s="257"/>
      <c r="H533" s="258" t="s">
        <v>1</v>
      </c>
      <c r="I533" s="260"/>
      <c r="J533" s="257"/>
      <c r="K533" s="257"/>
      <c r="L533" s="261"/>
      <c r="M533" s="262"/>
      <c r="N533" s="263"/>
      <c r="O533" s="263"/>
      <c r="P533" s="263"/>
      <c r="Q533" s="263"/>
      <c r="R533" s="263"/>
      <c r="S533" s="263"/>
      <c r="T533" s="264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65" t="s">
        <v>148</v>
      </c>
      <c r="AU533" s="265" t="s">
        <v>83</v>
      </c>
      <c r="AV533" s="15" t="s">
        <v>79</v>
      </c>
      <c r="AW533" s="15" t="s">
        <v>31</v>
      </c>
      <c r="AX533" s="15" t="s">
        <v>74</v>
      </c>
      <c r="AY533" s="265" t="s">
        <v>140</v>
      </c>
    </row>
    <row r="534" s="13" customFormat="1">
      <c r="A534" s="13"/>
      <c r="B534" s="233"/>
      <c r="C534" s="234"/>
      <c r="D534" s="235" t="s">
        <v>148</v>
      </c>
      <c r="E534" s="236" t="s">
        <v>1</v>
      </c>
      <c r="F534" s="237" t="s">
        <v>228</v>
      </c>
      <c r="G534" s="234"/>
      <c r="H534" s="238">
        <v>17.899999999999999</v>
      </c>
      <c r="I534" s="239"/>
      <c r="J534" s="234"/>
      <c r="K534" s="234"/>
      <c r="L534" s="240"/>
      <c r="M534" s="241"/>
      <c r="N534" s="242"/>
      <c r="O534" s="242"/>
      <c r="P534" s="242"/>
      <c r="Q534" s="242"/>
      <c r="R534" s="242"/>
      <c r="S534" s="242"/>
      <c r="T534" s="24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4" t="s">
        <v>148</v>
      </c>
      <c r="AU534" s="244" t="s">
        <v>83</v>
      </c>
      <c r="AV534" s="13" t="s">
        <v>83</v>
      </c>
      <c r="AW534" s="13" t="s">
        <v>31</v>
      </c>
      <c r="AX534" s="13" t="s">
        <v>74</v>
      </c>
      <c r="AY534" s="244" t="s">
        <v>140</v>
      </c>
    </row>
    <row r="535" s="13" customFormat="1">
      <c r="A535" s="13"/>
      <c r="B535" s="233"/>
      <c r="C535" s="234"/>
      <c r="D535" s="235" t="s">
        <v>148</v>
      </c>
      <c r="E535" s="236" t="s">
        <v>1</v>
      </c>
      <c r="F535" s="237" t="s">
        <v>229</v>
      </c>
      <c r="G535" s="234"/>
      <c r="H535" s="238">
        <v>41.100000000000001</v>
      </c>
      <c r="I535" s="239"/>
      <c r="J535" s="234"/>
      <c r="K535" s="234"/>
      <c r="L535" s="240"/>
      <c r="M535" s="241"/>
      <c r="N535" s="242"/>
      <c r="O535" s="242"/>
      <c r="P535" s="242"/>
      <c r="Q535" s="242"/>
      <c r="R535" s="242"/>
      <c r="S535" s="242"/>
      <c r="T535" s="24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4" t="s">
        <v>148</v>
      </c>
      <c r="AU535" s="244" t="s">
        <v>83</v>
      </c>
      <c r="AV535" s="13" t="s">
        <v>83</v>
      </c>
      <c r="AW535" s="13" t="s">
        <v>31</v>
      </c>
      <c r="AX535" s="13" t="s">
        <v>74</v>
      </c>
      <c r="AY535" s="244" t="s">
        <v>140</v>
      </c>
    </row>
    <row r="536" s="15" customFormat="1">
      <c r="A536" s="15"/>
      <c r="B536" s="256"/>
      <c r="C536" s="257"/>
      <c r="D536" s="235" t="s">
        <v>148</v>
      </c>
      <c r="E536" s="258" t="s">
        <v>1</v>
      </c>
      <c r="F536" s="259" t="s">
        <v>209</v>
      </c>
      <c r="G536" s="257"/>
      <c r="H536" s="258" t="s">
        <v>1</v>
      </c>
      <c r="I536" s="260"/>
      <c r="J536" s="257"/>
      <c r="K536" s="257"/>
      <c r="L536" s="261"/>
      <c r="M536" s="262"/>
      <c r="N536" s="263"/>
      <c r="O536" s="263"/>
      <c r="P536" s="263"/>
      <c r="Q536" s="263"/>
      <c r="R536" s="263"/>
      <c r="S536" s="263"/>
      <c r="T536" s="264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65" t="s">
        <v>148</v>
      </c>
      <c r="AU536" s="265" t="s">
        <v>83</v>
      </c>
      <c r="AV536" s="15" t="s">
        <v>79</v>
      </c>
      <c r="AW536" s="15" t="s">
        <v>31</v>
      </c>
      <c r="AX536" s="15" t="s">
        <v>74</v>
      </c>
      <c r="AY536" s="265" t="s">
        <v>140</v>
      </c>
    </row>
    <row r="537" s="13" customFormat="1">
      <c r="A537" s="13"/>
      <c r="B537" s="233"/>
      <c r="C537" s="234"/>
      <c r="D537" s="235" t="s">
        <v>148</v>
      </c>
      <c r="E537" s="236" t="s">
        <v>1</v>
      </c>
      <c r="F537" s="237" t="s">
        <v>230</v>
      </c>
      <c r="G537" s="234"/>
      <c r="H537" s="238">
        <v>136.80000000000001</v>
      </c>
      <c r="I537" s="239"/>
      <c r="J537" s="234"/>
      <c r="K537" s="234"/>
      <c r="L537" s="240"/>
      <c r="M537" s="241"/>
      <c r="N537" s="242"/>
      <c r="O537" s="242"/>
      <c r="P537" s="242"/>
      <c r="Q537" s="242"/>
      <c r="R537" s="242"/>
      <c r="S537" s="242"/>
      <c r="T537" s="24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4" t="s">
        <v>148</v>
      </c>
      <c r="AU537" s="244" t="s">
        <v>83</v>
      </c>
      <c r="AV537" s="13" t="s">
        <v>83</v>
      </c>
      <c r="AW537" s="13" t="s">
        <v>31</v>
      </c>
      <c r="AX537" s="13" t="s">
        <v>74</v>
      </c>
      <c r="AY537" s="244" t="s">
        <v>140</v>
      </c>
    </row>
    <row r="538" s="15" customFormat="1">
      <c r="A538" s="15"/>
      <c r="B538" s="256"/>
      <c r="C538" s="257"/>
      <c r="D538" s="235" t="s">
        <v>148</v>
      </c>
      <c r="E538" s="258" t="s">
        <v>1</v>
      </c>
      <c r="F538" s="259" t="s">
        <v>211</v>
      </c>
      <c r="G538" s="257"/>
      <c r="H538" s="258" t="s">
        <v>1</v>
      </c>
      <c r="I538" s="260"/>
      <c r="J538" s="257"/>
      <c r="K538" s="257"/>
      <c r="L538" s="261"/>
      <c r="M538" s="262"/>
      <c r="N538" s="263"/>
      <c r="O538" s="263"/>
      <c r="P538" s="263"/>
      <c r="Q538" s="263"/>
      <c r="R538" s="263"/>
      <c r="S538" s="263"/>
      <c r="T538" s="264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65" t="s">
        <v>148</v>
      </c>
      <c r="AU538" s="265" t="s">
        <v>83</v>
      </c>
      <c r="AV538" s="15" t="s">
        <v>79</v>
      </c>
      <c r="AW538" s="15" t="s">
        <v>31</v>
      </c>
      <c r="AX538" s="15" t="s">
        <v>74</v>
      </c>
      <c r="AY538" s="265" t="s">
        <v>140</v>
      </c>
    </row>
    <row r="539" s="13" customFormat="1">
      <c r="A539" s="13"/>
      <c r="B539" s="233"/>
      <c r="C539" s="234"/>
      <c r="D539" s="235" t="s">
        <v>148</v>
      </c>
      <c r="E539" s="236" t="s">
        <v>1</v>
      </c>
      <c r="F539" s="237" t="s">
        <v>231</v>
      </c>
      <c r="G539" s="234"/>
      <c r="H539" s="238">
        <v>3.6000000000000001</v>
      </c>
      <c r="I539" s="239"/>
      <c r="J539" s="234"/>
      <c r="K539" s="234"/>
      <c r="L539" s="240"/>
      <c r="M539" s="241"/>
      <c r="N539" s="242"/>
      <c r="O539" s="242"/>
      <c r="P539" s="242"/>
      <c r="Q539" s="242"/>
      <c r="R539" s="242"/>
      <c r="S539" s="242"/>
      <c r="T539" s="24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4" t="s">
        <v>148</v>
      </c>
      <c r="AU539" s="244" t="s">
        <v>83</v>
      </c>
      <c r="AV539" s="13" t="s">
        <v>83</v>
      </c>
      <c r="AW539" s="13" t="s">
        <v>31</v>
      </c>
      <c r="AX539" s="13" t="s">
        <v>74</v>
      </c>
      <c r="AY539" s="244" t="s">
        <v>140</v>
      </c>
    </row>
    <row r="540" s="15" customFormat="1">
      <c r="A540" s="15"/>
      <c r="B540" s="256"/>
      <c r="C540" s="257"/>
      <c r="D540" s="235" t="s">
        <v>148</v>
      </c>
      <c r="E540" s="258" t="s">
        <v>1</v>
      </c>
      <c r="F540" s="259" t="s">
        <v>213</v>
      </c>
      <c r="G540" s="257"/>
      <c r="H540" s="258" t="s">
        <v>1</v>
      </c>
      <c r="I540" s="260"/>
      <c r="J540" s="257"/>
      <c r="K540" s="257"/>
      <c r="L540" s="261"/>
      <c r="M540" s="262"/>
      <c r="N540" s="263"/>
      <c r="O540" s="263"/>
      <c r="P540" s="263"/>
      <c r="Q540" s="263"/>
      <c r="R540" s="263"/>
      <c r="S540" s="263"/>
      <c r="T540" s="264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65" t="s">
        <v>148</v>
      </c>
      <c r="AU540" s="265" t="s">
        <v>83</v>
      </c>
      <c r="AV540" s="15" t="s">
        <v>79</v>
      </c>
      <c r="AW540" s="15" t="s">
        <v>31</v>
      </c>
      <c r="AX540" s="15" t="s">
        <v>74</v>
      </c>
      <c r="AY540" s="265" t="s">
        <v>140</v>
      </c>
    </row>
    <row r="541" s="13" customFormat="1">
      <c r="A541" s="13"/>
      <c r="B541" s="233"/>
      <c r="C541" s="234"/>
      <c r="D541" s="235" t="s">
        <v>148</v>
      </c>
      <c r="E541" s="236" t="s">
        <v>1</v>
      </c>
      <c r="F541" s="237" t="s">
        <v>232</v>
      </c>
      <c r="G541" s="234"/>
      <c r="H541" s="238">
        <v>7.9000000000000004</v>
      </c>
      <c r="I541" s="239"/>
      <c r="J541" s="234"/>
      <c r="K541" s="234"/>
      <c r="L541" s="240"/>
      <c r="M541" s="241"/>
      <c r="N541" s="242"/>
      <c r="O541" s="242"/>
      <c r="P541" s="242"/>
      <c r="Q541" s="242"/>
      <c r="R541" s="242"/>
      <c r="S541" s="242"/>
      <c r="T541" s="24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4" t="s">
        <v>148</v>
      </c>
      <c r="AU541" s="244" t="s">
        <v>83</v>
      </c>
      <c r="AV541" s="13" t="s">
        <v>83</v>
      </c>
      <c r="AW541" s="13" t="s">
        <v>31</v>
      </c>
      <c r="AX541" s="13" t="s">
        <v>74</v>
      </c>
      <c r="AY541" s="244" t="s">
        <v>140</v>
      </c>
    </row>
    <row r="542" s="15" customFormat="1">
      <c r="A542" s="15"/>
      <c r="B542" s="256"/>
      <c r="C542" s="257"/>
      <c r="D542" s="235" t="s">
        <v>148</v>
      </c>
      <c r="E542" s="258" t="s">
        <v>1</v>
      </c>
      <c r="F542" s="259" t="s">
        <v>215</v>
      </c>
      <c r="G542" s="257"/>
      <c r="H542" s="258" t="s">
        <v>1</v>
      </c>
      <c r="I542" s="260"/>
      <c r="J542" s="257"/>
      <c r="K542" s="257"/>
      <c r="L542" s="261"/>
      <c r="M542" s="262"/>
      <c r="N542" s="263"/>
      <c r="O542" s="263"/>
      <c r="P542" s="263"/>
      <c r="Q542" s="263"/>
      <c r="R542" s="263"/>
      <c r="S542" s="263"/>
      <c r="T542" s="264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65" t="s">
        <v>148</v>
      </c>
      <c r="AU542" s="265" t="s">
        <v>83</v>
      </c>
      <c r="AV542" s="15" t="s">
        <v>79</v>
      </c>
      <c r="AW542" s="15" t="s">
        <v>31</v>
      </c>
      <c r="AX542" s="15" t="s">
        <v>74</v>
      </c>
      <c r="AY542" s="265" t="s">
        <v>140</v>
      </c>
    </row>
    <row r="543" s="13" customFormat="1">
      <c r="A543" s="13"/>
      <c r="B543" s="233"/>
      <c r="C543" s="234"/>
      <c r="D543" s="235" t="s">
        <v>148</v>
      </c>
      <c r="E543" s="236" t="s">
        <v>1</v>
      </c>
      <c r="F543" s="237" t="s">
        <v>233</v>
      </c>
      <c r="G543" s="234"/>
      <c r="H543" s="238">
        <v>7.7999999999999998</v>
      </c>
      <c r="I543" s="239"/>
      <c r="J543" s="234"/>
      <c r="K543" s="234"/>
      <c r="L543" s="240"/>
      <c r="M543" s="241"/>
      <c r="N543" s="242"/>
      <c r="O543" s="242"/>
      <c r="P543" s="242"/>
      <c r="Q543" s="242"/>
      <c r="R543" s="242"/>
      <c r="S543" s="242"/>
      <c r="T543" s="24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4" t="s">
        <v>148</v>
      </c>
      <c r="AU543" s="244" t="s">
        <v>83</v>
      </c>
      <c r="AV543" s="13" t="s">
        <v>83</v>
      </c>
      <c r="AW543" s="13" t="s">
        <v>31</v>
      </c>
      <c r="AX543" s="13" t="s">
        <v>74</v>
      </c>
      <c r="AY543" s="244" t="s">
        <v>140</v>
      </c>
    </row>
    <row r="544" s="15" customFormat="1">
      <c r="A544" s="15"/>
      <c r="B544" s="256"/>
      <c r="C544" s="257"/>
      <c r="D544" s="235" t="s">
        <v>148</v>
      </c>
      <c r="E544" s="258" t="s">
        <v>1</v>
      </c>
      <c r="F544" s="259" t="s">
        <v>217</v>
      </c>
      <c r="G544" s="257"/>
      <c r="H544" s="258" t="s">
        <v>1</v>
      </c>
      <c r="I544" s="260"/>
      <c r="J544" s="257"/>
      <c r="K544" s="257"/>
      <c r="L544" s="261"/>
      <c r="M544" s="262"/>
      <c r="N544" s="263"/>
      <c r="O544" s="263"/>
      <c r="P544" s="263"/>
      <c r="Q544" s="263"/>
      <c r="R544" s="263"/>
      <c r="S544" s="263"/>
      <c r="T544" s="264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T544" s="265" t="s">
        <v>148</v>
      </c>
      <c r="AU544" s="265" t="s">
        <v>83</v>
      </c>
      <c r="AV544" s="15" t="s">
        <v>79</v>
      </c>
      <c r="AW544" s="15" t="s">
        <v>31</v>
      </c>
      <c r="AX544" s="15" t="s">
        <v>74</v>
      </c>
      <c r="AY544" s="265" t="s">
        <v>140</v>
      </c>
    </row>
    <row r="545" s="15" customFormat="1">
      <c r="A545" s="15"/>
      <c r="B545" s="256"/>
      <c r="C545" s="257"/>
      <c r="D545" s="235" t="s">
        <v>148</v>
      </c>
      <c r="E545" s="258" t="s">
        <v>1</v>
      </c>
      <c r="F545" s="259" t="s">
        <v>206</v>
      </c>
      <c r="G545" s="257"/>
      <c r="H545" s="258" t="s">
        <v>1</v>
      </c>
      <c r="I545" s="260"/>
      <c r="J545" s="257"/>
      <c r="K545" s="257"/>
      <c r="L545" s="261"/>
      <c r="M545" s="262"/>
      <c r="N545" s="263"/>
      <c r="O545" s="263"/>
      <c r="P545" s="263"/>
      <c r="Q545" s="263"/>
      <c r="R545" s="263"/>
      <c r="S545" s="263"/>
      <c r="T545" s="264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T545" s="265" t="s">
        <v>148</v>
      </c>
      <c r="AU545" s="265" t="s">
        <v>83</v>
      </c>
      <c r="AV545" s="15" t="s">
        <v>79</v>
      </c>
      <c r="AW545" s="15" t="s">
        <v>31</v>
      </c>
      <c r="AX545" s="15" t="s">
        <v>74</v>
      </c>
      <c r="AY545" s="265" t="s">
        <v>140</v>
      </c>
    </row>
    <row r="546" s="13" customFormat="1">
      <c r="A546" s="13"/>
      <c r="B546" s="233"/>
      <c r="C546" s="234"/>
      <c r="D546" s="235" t="s">
        <v>148</v>
      </c>
      <c r="E546" s="236" t="s">
        <v>1</v>
      </c>
      <c r="F546" s="237" t="s">
        <v>234</v>
      </c>
      <c r="G546" s="234"/>
      <c r="H546" s="238">
        <v>276.5</v>
      </c>
      <c r="I546" s="239"/>
      <c r="J546" s="234"/>
      <c r="K546" s="234"/>
      <c r="L546" s="240"/>
      <c r="M546" s="241"/>
      <c r="N546" s="242"/>
      <c r="O546" s="242"/>
      <c r="P546" s="242"/>
      <c r="Q546" s="242"/>
      <c r="R546" s="242"/>
      <c r="S546" s="242"/>
      <c r="T546" s="24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4" t="s">
        <v>148</v>
      </c>
      <c r="AU546" s="244" t="s">
        <v>83</v>
      </c>
      <c r="AV546" s="13" t="s">
        <v>83</v>
      </c>
      <c r="AW546" s="13" t="s">
        <v>31</v>
      </c>
      <c r="AX546" s="13" t="s">
        <v>74</v>
      </c>
      <c r="AY546" s="244" t="s">
        <v>140</v>
      </c>
    </row>
    <row r="547" s="15" customFormat="1">
      <c r="A547" s="15"/>
      <c r="B547" s="256"/>
      <c r="C547" s="257"/>
      <c r="D547" s="235" t="s">
        <v>148</v>
      </c>
      <c r="E547" s="258" t="s">
        <v>1</v>
      </c>
      <c r="F547" s="259" t="s">
        <v>211</v>
      </c>
      <c r="G547" s="257"/>
      <c r="H547" s="258" t="s">
        <v>1</v>
      </c>
      <c r="I547" s="260"/>
      <c r="J547" s="257"/>
      <c r="K547" s="257"/>
      <c r="L547" s="261"/>
      <c r="M547" s="262"/>
      <c r="N547" s="263"/>
      <c r="O547" s="263"/>
      <c r="P547" s="263"/>
      <c r="Q547" s="263"/>
      <c r="R547" s="263"/>
      <c r="S547" s="263"/>
      <c r="T547" s="264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65" t="s">
        <v>148</v>
      </c>
      <c r="AU547" s="265" t="s">
        <v>83</v>
      </c>
      <c r="AV547" s="15" t="s">
        <v>79</v>
      </c>
      <c r="AW547" s="15" t="s">
        <v>31</v>
      </c>
      <c r="AX547" s="15" t="s">
        <v>74</v>
      </c>
      <c r="AY547" s="265" t="s">
        <v>140</v>
      </c>
    </row>
    <row r="548" s="13" customFormat="1">
      <c r="A548" s="13"/>
      <c r="B548" s="233"/>
      <c r="C548" s="234"/>
      <c r="D548" s="235" t="s">
        <v>148</v>
      </c>
      <c r="E548" s="236" t="s">
        <v>1</v>
      </c>
      <c r="F548" s="237" t="s">
        <v>235</v>
      </c>
      <c r="G548" s="234"/>
      <c r="H548" s="238">
        <v>19</v>
      </c>
      <c r="I548" s="239"/>
      <c r="J548" s="234"/>
      <c r="K548" s="234"/>
      <c r="L548" s="240"/>
      <c r="M548" s="241"/>
      <c r="N548" s="242"/>
      <c r="O548" s="242"/>
      <c r="P548" s="242"/>
      <c r="Q548" s="242"/>
      <c r="R548" s="242"/>
      <c r="S548" s="242"/>
      <c r="T548" s="24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4" t="s">
        <v>148</v>
      </c>
      <c r="AU548" s="244" t="s">
        <v>83</v>
      </c>
      <c r="AV548" s="13" t="s">
        <v>83</v>
      </c>
      <c r="AW548" s="13" t="s">
        <v>31</v>
      </c>
      <c r="AX548" s="13" t="s">
        <v>74</v>
      </c>
      <c r="AY548" s="244" t="s">
        <v>140</v>
      </c>
    </row>
    <row r="549" s="15" customFormat="1">
      <c r="A549" s="15"/>
      <c r="B549" s="256"/>
      <c r="C549" s="257"/>
      <c r="D549" s="235" t="s">
        <v>148</v>
      </c>
      <c r="E549" s="258" t="s">
        <v>1</v>
      </c>
      <c r="F549" s="259" t="s">
        <v>220</v>
      </c>
      <c r="G549" s="257"/>
      <c r="H549" s="258" t="s">
        <v>1</v>
      </c>
      <c r="I549" s="260"/>
      <c r="J549" s="257"/>
      <c r="K549" s="257"/>
      <c r="L549" s="261"/>
      <c r="M549" s="262"/>
      <c r="N549" s="263"/>
      <c r="O549" s="263"/>
      <c r="P549" s="263"/>
      <c r="Q549" s="263"/>
      <c r="R549" s="263"/>
      <c r="S549" s="263"/>
      <c r="T549" s="264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65" t="s">
        <v>148</v>
      </c>
      <c r="AU549" s="265" t="s">
        <v>83</v>
      </c>
      <c r="AV549" s="15" t="s">
        <v>79</v>
      </c>
      <c r="AW549" s="15" t="s">
        <v>31</v>
      </c>
      <c r="AX549" s="15" t="s">
        <v>74</v>
      </c>
      <c r="AY549" s="265" t="s">
        <v>140</v>
      </c>
    </row>
    <row r="550" s="15" customFormat="1">
      <c r="A550" s="15"/>
      <c r="B550" s="256"/>
      <c r="C550" s="257"/>
      <c r="D550" s="235" t="s">
        <v>148</v>
      </c>
      <c r="E550" s="258" t="s">
        <v>1</v>
      </c>
      <c r="F550" s="259" t="s">
        <v>206</v>
      </c>
      <c r="G550" s="257"/>
      <c r="H550" s="258" t="s">
        <v>1</v>
      </c>
      <c r="I550" s="260"/>
      <c r="J550" s="257"/>
      <c r="K550" s="257"/>
      <c r="L550" s="261"/>
      <c r="M550" s="262"/>
      <c r="N550" s="263"/>
      <c r="O550" s="263"/>
      <c r="P550" s="263"/>
      <c r="Q550" s="263"/>
      <c r="R550" s="263"/>
      <c r="S550" s="263"/>
      <c r="T550" s="264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T550" s="265" t="s">
        <v>148</v>
      </c>
      <c r="AU550" s="265" t="s">
        <v>83</v>
      </c>
      <c r="AV550" s="15" t="s">
        <v>79</v>
      </c>
      <c r="AW550" s="15" t="s">
        <v>31</v>
      </c>
      <c r="AX550" s="15" t="s">
        <v>74</v>
      </c>
      <c r="AY550" s="265" t="s">
        <v>140</v>
      </c>
    </row>
    <row r="551" s="13" customFormat="1">
      <c r="A551" s="13"/>
      <c r="B551" s="233"/>
      <c r="C551" s="234"/>
      <c r="D551" s="235" t="s">
        <v>148</v>
      </c>
      <c r="E551" s="236" t="s">
        <v>1</v>
      </c>
      <c r="F551" s="237" t="s">
        <v>236</v>
      </c>
      <c r="G551" s="234"/>
      <c r="H551" s="238">
        <v>130.94999999999999</v>
      </c>
      <c r="I551" s="239"/>
      <c r="J551" s="234"/>
      <c r="K551" s="234"/>
      <c r="L551" s="240"/>
      <c r="M551" s="241"/>
      <c r="N551" s="242"/>
      <c r="O551" s="242"/>
      <c r="P551" s="242"/>
      <c r="Q551" s="242"/>
      <c r="R551" s="242"/>
      <c r="S551" s="242"/>
      <c r="T551" s="24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4" t="s">
        <v>148</v>
      </c>
      <c r="AU551" s="244" t="s">
        <v>83</v>
      </c>
      <c r="AV551" s="13" t="s">
        <v>83</v>
      </c>
      <c r="AW551" s="13" t="s">
        <v>31</v>
      </c>
      <c r="AX551" s="13" t="s">
        <v>74</v>
      </c>
      <c r="AY551" s="244" t="s">
        <v>140</v>
      </c>
    </row>
    <row r="552" s="15" customFormat="1">
      <c r="A552" s="15"/>
      <c r="B552" s="256"/>
      <c r="C552" s="257"/>
      <c r="D552" s="235" t="s">
        <v>148</v>
      </c>
      <c r="E552" s="258" t="s">
        <v>1</v>
      </c>
      <c r="F552" s="259" t="s">
        <v>215</v>
      </c>
      <c r="G552" s="257"/>
      <c r="H552" s="258" t="s">
        <v>1</v>
      </c>
      <c r="I552" s="260"/>
      <c r="J552" s="257"/>
      <c r="K552" s="257"/>
      <c r="L552" s="261"/>
      <c r="M552" s="262"/>
      <c r="N552" s="263"/>
      <c r="O552" s="263"/>
      <c r="P552" s="263"/>
      <c r="Q552" s="263"/>
      <c r="R552" s="263"/>
      <c r="S552" s="263"/>
      <c r="T552" s="264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65" t="s">
        <v>148</v>
      </c>
      <c r="AU552" s="265" t="s">
        <v>83</v>
      </c>
      <c r="AV552" s="15" t="s">
        <v>79</v>
      </c>
      <c r="AW552" s="15" t="s">
        <v>31</v>
      </c>
      <c r="AX552" s="15" t="s">
        <v>74</v>
      </c>
      <c r="AY552" s="265" t="s">
        <v>140</v>
      </c>
    </row>
    <row r="553" s="13" customFormat="1">
      <c r="A553" s="13"/>
      <c r="B553" s="233"/>
      <c r="C553" s="234"/>
      <c r="D553" s="235" t="s">
        <v>148</v>
      </c>
      <c r="E553" s="236" t="s">
        <v>1</v>
      </c>
      <c r="F553" s="237" t="s">
        <v>237</v>
      </c>
      <c r="G553" s="234"/>
      <c r="H553" s="238">
        <v>9.0999999999999996</v>
      </c>
      <c r="I553" s="239"/>
      <c r="J553" s="234"/>
      <c r="K553" s="234"/>
      <c r="L553" s="240"/>
      <c r="M553" s="241"/>
      <c r="N553" s="242"/>
      <c r="O553" s="242"/>
      <c r="P553" s="242"/>
      <c r="Q553" s="242"/>
      <c r="R553" s="242"/>
      <c r="S553" s="242"/>
      <c r="T553" s="24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4" t="s">
        <v>148</v>
      </c>
      <c r="AU553" s="244" t="s">
        <v>83</v>
      </c>
      <c r="AV553" s="13" t="s">
        <v>83</v>
      </c>
      <c r="AW553" s="13" t="s">
        <v>31</v>
      </c>
      <c r="AX553" s="13" t="s">
        <v>74</v>
      </c>
      <c r="AY553" s="244" t="s">
        <v>140</v>
      </c>
    </row>
    <row r="554" s="15" customFormat="1">
      <c r="A554" s="15"/>
      <c r="B554" s="256"/>
      <c r="C554" s="257"/>
      <c r="D554" s="235" t="s">
        <v>148</v>
      </c>
      <c r="E554" s="258" t="s">
        <v>1</v>
      </c>
      <c r="F554" s="259" t="s">
        <v>211</v>
      </c>
      <c r="G554" s="257"/>
      <c r="H554" s="258" t="s">
        <v>1</v>
      </c>
      <c r="I554" s="260"/>
      <c r="J554" s="257"/>
      <c r="K554" s="257"/>
      <c r="L554" s="261"/>
      <c r="M554" s="262"/>
      <c r="N554" s="263"/>
      <c r="O554" s="263"/>
      <c r="P554" s="263"/>
      <c r="Q554" s="263"/>
      <c r="R554" s="263"/>
      <c r="S554" s="263"/>
      <c r="T554" s="264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65" t="s">
        <v>148</v>
      </c>
      <c r="AU554" s="265" t="s">
        <v>83</v>
      </c>
      <c r="AV554" s="15" t="s">
        <v>79</v>
      </c>
      <c r="AW554" s="15" t="s">
        <v>31</v>
      </c>
      <c r="AX554" s="15" t="s">
        <v>74</v>
      </c>
      <c r="AY554" s="265" t="s">
        <v>140</v>
      </c>
    </row>
    <row r="555" s="13" customFormat="1">
      <c r="A555" s="13"/>
      <c r="B555" s="233"/>
      <c r="C555" s="234"/>
      <c r="D555" s="235" t="s">
        <v>148</v>
      </c>
      <c r="E555" s="236" t="s">
        <v>1</v>
      </c>
      <c r="F555" s="237" t="s">
        <v>238</v>
      </c>
      <c r="G555" s="234"/>
      <c r="H555" s="238">
        <v>3.7999999999999998</v>
      </c>
      <c r="I555" s="239"/>
      <c r="J555" s="234"/>
      <c r="K555" s="234"/>
      <c r="L555" s="240"/>
      <c r="M555" s="241"/>
      <c r="N555" s="242"/>
      <c r="O555" s="242"/>
      <c r="P555" s="242"/>
      <c r="Q555" s="242"/>
      <c r="R555" s="242"/>
      <c r="S555" s="242"/>
      <c r="T555" s="24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4" t="s">
        <v>148</v>
      </c>
      <c r="AU555" s="244" t="s">
        <v>83</v>
      </c>
      <c r="AV555" s="13" t="s">
        <v>83</v>
      </c>
      <c r="AW555" s="13" t="s">
        <v>31</v>
      </c>
      <c r="AX555" s="13" t="s">
        <v>74</v>
      </c>
      <c r="AY555" s="244" t="s">
        <v>140</v>
      </c>
    </row>
    <row r="556" s="14" customFormat="1">
      <c r="A556" s="14"/>
      <c r="B556" s="245"/>
      <c r="C556" s="246"/>
      <c r="D556" s="235" t="s">
        <v>148</v>
      </c>
      <c r="E556" s="247" t="s">
        <v>1</v>
      </c>
      <c r="F556" s="248" t="s">
        <v>151</v>
      </c>
      <c r="G556" s="246"/>
      <c r="H556" s="249">
        <v>654.45000000000005</v>
      </c>
      <c r="I556" s="250"/>
      <c r="J556" s="246"/>
      <c r="K556" s="246"/>
      <c r="L556" s="251"/>
      <c r="M556" s="252"/>
      <c r="N556" s="253"/>
      <c r="O556" s="253"/>
      <c r="P556" s="253"/>
      <c r="Q556" s="253"/>
      <c r="R556" s="253"/>
      <c r="S556" s="253"/>
      <c r="T556" s="25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5" t="s">
        <v>148</v>
      </c>
      <c r="AU556" s="255" t="s">
        <v>83</v>
      </c>
      <c r="AV556" s="14" t="s">
        <v>89</v>
      </c>
      <c r="AW556" s="14" t="s">
        <v>31</v>
      </c>
      <c r="AX556" s="14" t="s">
        <v>79</v>
      </c>
      <c r="AY556" s="255" t="s">
        <v>140</v>
      </c>
    </row>
    <row r="557" s="2" customFormat="1" ht="16.5" customHeight="1">
      <c r="A557" s="38"/>
      <c r="B557" s="39"/>
      <c r="C557" s="219" t="s">
        <v>402</v>
      </c>
      <c r="D557" s="219" t="s">
        <v>143</v>
      </c>
      <c r="E557" s="220" t="s">
        <v>403</v>
      </c>
      <c r="F557" s="221" t="s">
        <v>404</v>
      </c>
      <c r="G557" s="222" t="s">
        <v>146</v>
      </c>
      <c r="H557" s="223">
        <v>654.45000000000005</v>
      </c>
      <c r="I557" s="224"/>
      <c r="J557" s="225">
        <f>ROUND(I557*H557,2)</f>
        <v>0</v>
      </c>
      <c r="K557" s="226"/>
      <c r="L557" s="44"/>
      <c r="M557" s="227" t="s">
        <v>1</v>
      </c>
      <c r="N557" s="228" t="s">
        <v>39</v>
      </c>
      <c r="O557" s="91"/>
      <c r="P557" s="229">
        <f>O557*H557</f>
        <v>0</v>
      </c>
      <c r="Q557" s="229">
        <v>0</v>
      </c>
      <c r="R557" s="229">
        <f>Q557*H557</f>
        <v>0</v>
      </c>
      <c r="S557" s="229">
        <v>0</v>
      </c>
      <c r="T557" s="230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231" t="s">
        <v>89</v>
      </c>
      <c r="AT557" s="231" t="s">
        <v>143</v>
      </c>
      <c r="AU557" s="231" t="s">
        <v>83</v>
      </c>
      <c r="AY557" s="17" t="s">
        <v>140</v>
      </c>
      <c r="BE557" s="232">
        <f>IF(N557="základní",J557,0)</f>
        <v>0</v>
      </c>
      <c r="BF557" s="232">
        <f>IF(N557="snížená",J557,0)</f>
        <v>0</v>
      </c>
      <c r="BG557" s="232">
        <f>IF(N557="zákl. přenesená",J557,0)</f>
        <v>0</v>
      </c>
      <c r="BH557" s="232">
        <f>IF(N557="sníž. přenesená",J557,0)</f>
        <v>0</v>
      </c>
      <c r="BI557" s="232">
        <f>IF(N557="nulová",J557,0)</f>
        <v>0</v>
      </c>
      <c r="BJ557" s="17" t="s">
        <v>79</v>
      </c>
      <c r="BK557" s="232">
        <f>ROUND(I557*H557,2)</f>
        <v>0</v>
      </c>
      <c r="BL557" s="17" t="s">
        <v>89</v>
      </c>
      <c r="BM557" s="231" t="s">
        <v>405</v>
      </c>
    </row>
    <row r="558" s="15" customFormat="1">
      <c r="A558" s="15"/>
      <c r="B558" s="256"/>
      <c r="C558" s="257"/>
      <c r="D558" s="235" t="s">
        <v>148</v>
      </c>
      <c r="E558" s="258" t="s">
        <v>1</v>
      </c>
      <c r="F558" s="259" t="s">
        <v>205</v>
      </c>
      <c r="G558" s="257"/>
      <c r="H558" s="258" t="s">
        <v>1</v>
      </c>
      <c r="I558" s="260"/>
      <c r="J558" s="257"/>
      <c r="K558" s="257"/>
      <c r="L558" s="261"/>
      <c r="M558" s="262"/>
      <c r="N558" s="263"/>
      <c r="O558" s="263"/>
      <c r="P558" s="263"/>
      <c r="Q558" s="263"/>
      <c r="R558" s="263"/>
      <c r="S558" s="263"/>
      <c r="T558" s="264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65" t="s">
        <v>148</v>
      </c>
      <c r="AU558" s="265" t="s">
        <v>83</v>
      </c>
      <c r="AV558" s="15" t="s">
        <v>79</v>
      </c>
      <c r="AW558" s="15" t="s">
        <v>31</v>
      </c>
      <c r="AX558" s="15" t="s">
        <v>74</v>
      </c>
      <c r="AY558" s="265" t="s">
        <v>140</v>
      </c>
    </row>
    <row r="559" s="15" customFormat="1">
      <c r="A559" s="15"/>
      <c r="B559" s="256"/>
      <c r="C559" s="257"/>
      <c r="D559" s="235" t="s">
        <v>148</v>
      </c>
      <c r="E559" s="258" t="s">
        <v>1</v>
      </c>
      <c r="F559" s="259" t="s">
        <v>206</v>
      </c>
      <c r="G559" s="257"/>
      <c r="H559" s="258" t="s">
        <v>1</v>
      </c>
      <c r="I559" s="260"/>
      <c r="J559" s="257"/>
      <c r="K559" s="257"/>
      <c r="L559" s="261"/>
      <c r="M559" s="262"/>
      <c r="N559" s="263"/>
      <c r="O559" s="263"/>
      <c r="P559" s="263"/>
      <c r="Q559" s="263"/>
      <c r="R559" s="263"/>
      <c r="S559" s="263"/>
      <c r="T559" s="264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65" t="s">
        <v>148</v>
      </c>
      <c r="AU559" s="265" t="s">
        <v>83</v>
      </c>
      <c r="AV559" s="15" t="s">
        <v>79</v>
      </c>
      <c r="AW559" s="15" t="s">
        <v>31</v>
      </c>
      <c r="AX559" s="15" t="s">
        <v>74</v>
      </c>
      <c r="AY559" s="265" t="s">
        <v>140</v>
      </c>
    </row>
    <row r="560" s="13" customFormat="1">
      <c r="A560" s="13"/>
      <c r="B560" s="233"/>
      <c r="C560" s="234"/>
      <c r="D560" s="235" t="s">
        <v>148</v>
      </c>
      <c r="E560" s="236" t="s">
        <v>1</v>
      </c>
      <c r="F560" s="237" t="s">
        <v>228</v>
      </c>
      <c r="G560" s="234"/>
      <c r="H560" s="238">
        <v>17.899999999999999</v>
      </c>
      <c r="I560" s="239"/>
      <c r="J560" s="234"/>
      <c r="K560" s="234"/>
      <c r="L560" s="240"/>
      <c r="M560" s="241"/>
      <c r="N560" s="242"/>
      <c r="O560" s="242"/>
      <c r="P560" s="242"/>
      <c r="Q560" s="242"/>
      <c r="R560" s="242"/>
      <c r="S560" s="242"/>
      <c r="T560" s="24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4" t="s">
        <v>148</v>
      </c>
      <c r="AU560" s="244" t="s">
        <v>83</v>
      </c>
      <c r="AV560" s="13" t="s">
        <v>83</v>
      </c>
      <c r="AW560" s="13" t="s">
        <v>31</v>
      </c>
      <c r="AX560" s="13" t="s">
        <v>74</v>
      </c>
      <c r="AY560" s="244" t="s">
        <v>140</v>
      </c>
    </row>
    <row r="561" s="13" customFormat="1">
      <c r="A561" s="13"/>
      <c r="B561" s="233"/>
      <c r="C561" s="234"/>
      <c r="D561" s="235" t="s">
        <v>148</v>
      </c>
      <c r="E561" s="236" t="s">
        <v>1</v>
      </c>
      <c r="F561" s="237" t="s">
        <v>229</v>
      </c>
      <c r="G561" s="234"/>
      <c r="H561" s="238">
        <v>41.100000000000001</v>
      </c>
      <c r="I561" s="239"/>
      <c r="J561" s="234"/>
      <c r="K561" s="234"/>
      <c r="L561" s="240"/>
      <c r="M561" s="241"/>
      <c r="N561" s="242"/>
      <c r="O561" s="242"/>
      <c r="P561" s="242"/>
      <c r="Q561" s="242"/>
      <c r="R561" s="242"/>
      <c r="S561" s="242"/>
      <c r="T561" s="24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4" t="s">
        <v>148</v>
      </c>
      <c r="AU561" s="244" t="s">
        <v>83</v>
      </c>
      <c r="AV561" s="13" t="s">
        <v>83</v>
      </c>
      <c r="AW561" s="13" t="s">
        <v>31</v>
      </c>
      <c r="AX561" s="13" t="s">
        <v>74</v>
      </c>
      <c r="AY561" s="244" t="s">
        <v>140</v>
      </c>
    </row>
    <row r="562" s="15" customFormat="1">
      <c r="A562" s="15"/>
      <c r="B562" s="256"/>
      <c r="C562" s="257"/>
      <c r="D562" s="235" t="s">
        <v>148</v>
      </c>
      <c r="E562" s="258" t="s">
        <v>1</v>
      </c>
      <c r="F562" s="259" t="s">
        <v>209</v>
      </c>
      <c r="G562" s="257"/>
      <c r="H562" s="258" t="s">
        <v>1</v>
      </c>
      <c r="I562" s="260"/>
      <c r="J562" s="257"/>
      <c r="K562" s="257"/>
      <c r="L562" s="261"/>
      <c r="M562" s="262"/>
      <c r="N562" s="263"/>
      <c r="O562" s="263"/>
      <c r="P562" s="263"/>
      <c r="Q562" s="263"/>
      <c r="R562" s="263"/>
      <c r="S562" s="263"/>
      <c r="T562" s="264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65" t="s">
        <v>148</v>
      </c>
      <c r="AU562" s="265" t="s">
        <v>83</v>
      </c>
      <c r="AV562" s="15" t="s">
        <v>79</v>
      </c>
      <c r="AW562" s="15" t="s">
        <v>31</v>
      </c>
      <c r="AX562" s="15" t="s">
        <v>74</v>
      </c>
      <c r="AY562" s="265" t="s">
        <v>140</v>
      </c>
    </row>
    <row r="563" s="13" customFormat="1">
      <c r="A563" s="13"/>
      <c r="B563" s="233"/>
      <c r="C563" s="234"/>
      <c r="D563" s="235" t="s">
        <v>148</v>
      </c>
      <c r="E563" s="236" t="s">
        <v>1</v>
      </c>
      <c r="F563" s="237" t="s">
        <v>230</v>
      </c>
      <c r="G563" s="234"/>
      <c r="H563" s="238">
        <v>136.80000000000001</v>
      </c>
      <c r="I563" s="239"/>
      <c r="J563" s="234"/>
      <c r="K563" s="234"/>
      <c r="L563" s="240"/>
      <c r="M563" s="241"/>
      <c r="N563" s="242"/>
      <c r="O563" s="242"/>
      <c r="P563" s="242"/>
      <c r="Q563" s="242"/>
      <c r="R563" s="242"/>
      <c r="S563" s="242"/>
      <c r="T563" s="24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4" t="s">
        <v>148</v>
      </c>
      <c r="AU563" s="244" t="s">
        <v>83</v>
      </c>
      <c r="AV563" s="13" t="s">
        <v>83</v>
      </c>
      <c r="AW563" s="13" t="s">
        <v>31</v>
      </c>
      <c r="AX563" s="13" t="s">
        <v>74</v>
      </c>
      <c r="AY563" s="244" t="s">
        <v>140</v>
      </c>
    </row>
    <row r="564" s="15" customFormat="1">
      <c r="A564" s="15"/>
      <c r="B564" s="256"/>
      <c r="C564" s="257"/>
      <c r="D564" s="235" t="s">
        <v>148</v>
      </c>
      <c r="E564" s="258" t="s">
        <v>1</v>
      </c>
      <c r="F564" s="259" t="s">
        <v>211</v>
      </c>
      <c r="G564" s="257"/>
      <c r="H564" s="258" t="s">
        <v>1</v>
      </c>
      <c r="I564" s="260"/>
      <c r="J564" s="257"/>
      <c r="K564" s="257"/>
      <c r="L564" s="261"/>
      <c r="M564" s="262"/>
      <c r="N564" s="263"/>
      <c r="O564" s="263"/>
      <c r="P564" s="263"/>
      <c r="Q564" s="263"/>
      <c r="R564" s="263"/>
      <c r="S564" s="263"/>
      <c r="T564" s="264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65" t="s">
        <v>148</v>
      </c>
      <c r="AU564" s="265" t="s">
        <v>83</v>
      </c>
      <c r="AV564" s="15" t="s">
        <v>79</v>
      </c>
      <c r="AW564" s="15" t="s">
        <v>31</v>
      </c>
      <c r="AX564" s="15" t="s">
        <v>74</v>
      </c>
      <c r="AY564" s="265" t="s">
        <v>140</v>
      </c>
    </row>
    <row r="565" s="13" customFormat="1">
      <c r="A565" s="13"/>
      <c r="B565" s="233"/>
      <c r="C565" s="234"/>
      <c r="D565" s="235" t="s">
        <v>148</v>
      </c>
      <c r="E565" s="236" t="s">
        <v>1</v>
      </c>
      <c r="F565" s="237" t="s">
        <v>231</v>
      </c>
      <c r="G565" s="234"/>
      <c r="H565" s="238">
        <v>3.6000000000000001</v>
      </c>
      <c r="I565" s="239"/>
      <c r="J565" s="234"/>
      <c r="K565" s="234"/>
      <c r="L565" s="240"/>
      <c r="M565" s="241"/>
      <c r="N565" s="242"/>
      <c r="O565" s="242"/>
      <c r="P565" s="242"/>
      <c r="Q565" s="242"/>
      <c r="R565" s="242"/>
      <c r="S565" s="242"/>
      <c r="T565" s="24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4" t="s">
        <v>148</v>
      </c>
      <c r="AU565" s="244" t="s">
        <v>83</v>
      </c>
      <c r="AV565" s="13" t="s">
        <v>83</v>
      </c>
      <c r="AW565" s="13" t="s">
        <v>31</v>
      </c>
      <c r="AX565" s="13" t="s">
        <v>74</v>
      </c>
      <c r="AY565" s="244" t="s">
        <v>140</v>
      </c>
    </row>
    <row r="566" s="15" customFormat="1">
      <c r="A566" s="15"/>
      <c r="B566" s="256"/>
      <c r="C566" s="257"/>
      <c r="D566" s="235" t="s">
        <v>148</v>
      </c>
      <c r="E566" s="258" t="s">
        <v>1</v>
      </c>
      <c r="F566" s="259" t="s">
        <v>213</v>
      </c>
      <c r="G566" s="257"/>
      <c r="H566" s="258" t="s">
        <v>1</v>
      </c>
      <c r="I566" s="260"/>
      <c r="J566" s="257"/>
      <c r="K566" s="257"/>
      <c r="L566" s="261"/>
      <c r="M566" s="262"/>
      <c r="N566" s="263"/>
      <c r="O566" s="263"/>
      <c r="P566" s="263"/>
      <c r="Q566" s="263"/>
      <c r="R566" s="263"/>
      <c r="S566" s="263"/>
      <c r="T566" s="264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65" t="s">
        <v>148</v>
      </c>
      <c r="AU566" s="265" t="s">
        <v>83</v>
      </c>
      <c r="AV566" s="15" t="s">
        <v>79</v>
      </c>
      <c r="AW566" s="15" t="s">
        <v>31</v>
      </c>
      <c r="AX566" s="15" t="s">
        <v>74</v>
      </c>
      <c r="AY566" s="265" t="s">
        <v>140</v>
      </c>
    </row>
    <row r="567" s="13" customFormat="1">
      <c r="A567" s="13"/>
      <c r="B567" s="233"/>
      <c r="C567" s="234"/>
      <c r="D567" s="235" t="s">
        <v>148</v>
      </c>
      <c r="E567" s="236" t="s">
        <v>1</v>
      </c>
      <c r="F567" s="237" t="s">
        <v>232</v>
      </c>
      <c r="G567" s="234"/>
      <c r="H567" s="238">
        <v>7.9000000000000004</v>
      </c>
      <c r="I567" s="239"/>
      <c r="J567" s="234"/>
      <c r="K567" s="234"/>
      <c r="L567" s="240"/>
      <c r="M567" s="241"/>
      <c r="N567" s="242"/>
      <c r="O567" s="242"/>
      <c r="P567" s="242"/>
      <c r="Q567" s="242"/>
      <c r="R567" s="242"/>
      <c r="S567" s="242"/>
      <c r="T567" s="24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4" t="s">
        <v>148</v>
      </c>
      <c r="AU567" s="244" t="s">
        <v>83</v>
      </c>
      <c r="AV567" s="13" t="s">
        <v>83</v>
      </c>
      <c r="AW567" s="13" t="s">
        <v>31</v>
      </c>
      <c r="AX567" s="13" t="s">
        <v>74</v>
      </c>
      <c r="AY567" s="244" t="s">
        <v>140</v>
      </c>
    </row>
    <row r="568" s="15" customFormat="1">
      <c r="A568" s="15"/>
      <c r="B568" s="256"/>
      <c r="C568" s="257"/>
      <c r="D568" s="235" t="s">
        <v>148</v>
      </c>
      <c r="E568" s="258" t="s">
        <v>1</v>
      </c>
      <c r="F568" s="259" t="s">
        <v>215</v>
      </c>
      <c r="G568" s="257"/>
      <c r="H568" s="258" t="s">
        <v>1</v>
      </c>
      <c r="I568" s="260"/>
      <c r="J568" s="257"/>
      <c r="K568" s="257"/>
      <c r="L568" s="261"/>
      <c r="M568" s="262"/>
      <c r="N568" s="263"/>
      <c r="O568" s="263"/>
      <c r="P568" s="263"/>
      <c r="Q568" s="263"/>
      <c r="R568" s="263"/>
      <c r="S568" s="263"/>
      <c r="T568" s="264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65" t="s">
        <v>148</v>
      </c>
      <c r="AU568" s="265" t="s">
        <v>83</v>
      </c>
      <c r="AV568" s="15" t="s">
        <v>79</v>
      </c>
      <c r="AW568" s="15" t="s">
        <v>31</v>
      </c>
      <c r="AX568" s="15" t="s">
        <v>74</v>
      </c>
      <c r="AY568" s="265" t="s">
        <v>140</v>
      </c>
    </row>
    <row r="569" s="13" customFormat="1">
      <c r="A569" s="13"/>
      <c r="B569" s="233"/>
      <c r="C569" s="234"/>
      <c r="D569" s="235" t="s">
        <v>148</v>
      </c>
      <c r="E569" s="236" t="s">
        <v>1</v>
      </c>
      <c r="F569" s="237" t="s">
        <v>233</v>
      </c>
      <c r="G569" s="234"/>
      <c r="H569" s="238">
        <v>7.7999999999999998</v>
      </c>
      <c r="I569" s="239"/>
      <c r="J569" s="234"/>
      <c r="K569" s="234"/>
      <c r="L569" s="240"/>
      <c r="M569" s="241"/>
      <c r="N569" s="242"/>
      <c r="O569" s="242"/>
      <c r="P569" s="242"/>
      <c r="Q569" s="242"/>
      <c r="R569" s="242"/>
      <c r="S569" s="242"/>
      <c r="T569" s="24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4" t="s">
        <v>148</v>
      </c>
      <c r="AU569" s="244" t="s">
        <v>83</v>
      </c>
      <c r="AV569" s="13" t="s">
        <v>83</v>
      </c>
      <c r="AW569" s="13" t="s">
        <v>31</v>
      </c>
      <c r="AX569" s="13" t="s">
        <v>74</v>
      </c>
      <c r="AY569" s="244" t="s">
        <v>140</v>
      </c>
    </row>
    <row r="570" s="15" customFormat="1">
      <c r="A570" s="15"/>
      <c r="B570" s="256"/>
      <c r="C570" s="257"/>
      <c r="D570" s="235" t="s">
        <v>148</v>
      </c>
      <c r="E570" s="258" t="s">
        <v>1</v>
      </c>
      <c r="F570" s="259" t="s">
        <v>217</v>
      </c>
      <c r="G570" s="257"/>
      <c r="H570" s="258" t="s">
        <v>1</v>
      </c>
      <c r="I570" s="260"/>
      <c r="J570" s="257"/>
      <c r="K570" s="257"/>
      <c r="L570" s="261"/>
      <c r="M570" s="262"/>
      <c r="N570" s="263"/>
      <c r="O570" s="263"/>
      <c r="P570" s="263"/>
      <c r="Q570" s="263"/>
      <c r="R570" s="263"/>
      <c r="S570" s="263"/>
      <c r="T570" s="264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65" t="s">
        <v>148</v>
      </c>
      <c r="AU570" s="265" t="s">
        <v>83</v>
      </c>
      <c r="AV570" s="15" t="s">
        <v>79</v>
      </c>
      <c r="AW570" s="15" t="s">
        <v>31</v>
      </c>
      <c r="AX570" s="15" t="s">
        <v>74</v>
      </c>
      <c r="AY570" s="265" t="s">
        <v>140</v>
      </c>
    </row>
    <row r="571" s="15" customFormat="1">
      <c r="A571" s="15"/>
      <c r="B571" s="256"/>
      <c r="C571" s="257"/>
      <c r="D571" s="235" t="s">
        <v>148</v>
      </c>
      <c r="E571" s="258" t="s">
        <v>1</v>
      </c>
      <c r="F571" s="259" t="s">
        <v>206</v>
      </c>
      <c r="G571" s="257"/>
      <c r="H571" s="258" t="s">
        <v>1</v>
      </c>
      <c r="I571" s="260"/>
      <c r="J571" s="257"/>
      <c r="K571" s="257"/>
      <c r="L571" s="261"/>
      <c r="M571" s="262"/>
      <c r="N571" s="263"/>
      <c r="O571" s="263"/>
      <c r="P571" s="263"/>
      <c r="Q571" s="263"/>
      <c r="R571" s="263"/>
      <c r="S571" s="263"/>
      <c r="T571" s="264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65" t="s">
        <v>148</v>
      </c>
      <c r="AU571" s="265" t="s">
        <v>83</v>
      </c>
      <c r="AV571" s="15" t="s">
        <v>79</v>
      </c>
      <c r="AW571" s="15" t="s">
        <v>31</v>
      </c>
      <c r="AX571" s="15" t="s">
        <v>74</v>
      </c>
      <c r="AY571" s="265" t="s">
        <v>140</v>
      </c>
    </row>
    <row r="572" s="13" customFormat="1">
      <c r="A572" s="13"/>
      <c r="B572" s="233"/>
      <c r="C572" s="234"/>
      <c r="D572" s="235" t="s">
        <v>148</v>
      </c>
      <c r="E572" s="236" t="s">
        <v>1</v>
      </c>
      <c r="F572" s="237" t="s">
        <v>234</v>
      </c>
      <c r="G572" s="234"/>
      <c r="H572" s="238">
        <v>276.5</v>
      </c>
      <c r="I572" s="239"/>
      <c r="J572" s="234"/>
      <c r="K572" s="234"/>
      <c r="L572" s="240"/>
      <c r="M572" s="241"/>
      <c r="N572" s="242"/>
      <c r="O572" s="242"/>
      <c r="P572" s="242"/>
      <c r="Q572" s="242"/>
      <c r="R572" s="242"/>
      <c r="S572" s="242"/>
      <c r="T572" s="24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4" t="s">
        <v>148</v>
      </c>
      <c r="AU572" s="244" t="s">
        <v>83</v>
      </c>
      <c r="AV572" s="13" t="s">
        <v>83</v>
      </c>
      <c r="AW572" s="13" t="s">
        <v>31</v>
      </c>
      <c r="AX572" s="13" t="s">
        <v>74</v>
      </c>
      <c r="AY572" s="244" t="s">
        <v>140</v>
      </c>
    </row>
    <row r="573" s="15" customFormat="1">
      <c r="A573" s="15"/>
      <c r="B573" s="256"/>
      <c r="C573" s="257"/>
      <c r="D573" s="235" t="s">
        <v>148</v>
      </c>
      <c r="E573" s="258" t="s">
        <v>1</v>
      </c>
      <c r="F573" s="259" t="s">
        <v>211</v>
      </c>
      <c r="G573" s="257"/>
      <c r="H573" s="258" t="s">
        <v>1</v>
      </c>
      <c r="I573" s="260"/>
      <c r="J573" s="257"/>
      <c r="K573" s="257"/>
      <c r="L573" s="261"/>
      <c r="M573" s="262"/>
      <c r="N573" s="263"/>
      <c r="O573" s="263"/>
      <c r="P573" s="263"/>
      <c r="Q573" s="263"/>
      <c r="R573" s="263"/>
      <c r="S573" s="263"/>
      <c r="T573" s="264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65" t="s">
        <v>148</v>
      </c>
      <c r="AU573" s="265" t="s">
        <v>83</v>
      </c>
      <c r="AV573" s="15" t="s">
        <v>79</v>
      </c>
      <c r="AW573" s="15" t="s">
        <v>31</v>
      </c>
      <c r="AX573" s="15" t="s">
        <v>74</v>
      </c>
      <c r="AY573" s="265" t="s">
        <v>140</v>
      </c>
    </row>
    <row r="574" s="13" customFormat="1">
      <c r="A574" s="13"/>
      <c r="B574" s="233"/>
      <c r="C574" s="234"/>
      <c r="D574" s="235" t="s">
        <v>148</v>
      </c>
      <c r="E574" s="236" t="s">
        <v>1</v>
      </c>
      <c r="F574" s="237" t="s">
        <v>235</v>
      </c>
      <c r="G574" s="234"/>
      <c r="H574" s="238">
        <v>19</v>
      </c>
      <c r="I574" s="239"/>
      <c r="J574" s="234"/>
      <c r="K574" s="234"/>
      <c r="L574" s="240"/>
      <c r="M574" s="241"/>
      <c r="N574" s="242"/>
      <c r="O574" s="242"/>
      <c r="P574" s="242"/>
      <c r="Q574" s="242"/>
      <c r="R574" s="242"/>
      <c r="S574" s="242"/>
      <c r="T574" s="24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4" t="s">
        <v>148</v>
      </c>
      <c r="AU574" s="244" t="s">
        <v>83</v>
      </c>
      <c r="AV574" s="13" t="s">
        <v>83</v>
      </c>
      <c r="AW574" s="13" t="s">
        <v>31</v>
      </c>
      <c r="AX574" s="13" t="s">
        <v>74</v>
      </c>
      <c r="AY574" s="244" t="s">
        <v>140</v>
      </c>
    </row>
    <row r="575" s="15" customFormat="1">
      <c r="A575" s="15"/>
      <c r="B575" s="256"/>
      <c r="C575" s="257"/>
      <c r="D575" s="235" t="s">
        <v>148</v>
      </c>
      <c r="E575" s="258" t="s">
        <v>1</v>
      </c>
      <c r="F575" s="259" t="s">
        <v>220</v>
      </c>
      <c r="G575" s="257"/>
      <c r="H575" s="258" t="s">
        <v>1</v>
      </c>
      <c r="I575" s="260"/>
      <c r="J575" s="257"/>
      <c r="K575" s="257"/>
      <c r="L575" s="261"/>
      <c r="M575" s="262"/>
      <c r="N575" s="263"/>
      <c r="O575" s="263"/>
      <c r="P575" s="263"/>
      <c r="Q575" s="263"/>
      <c r="R575" s="263"/>
      <c r="S575" s="263"/>
      <c r="T575" s="264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T575" s="265" t="s">
        <v>148</v>
      </c>
      <c r="AU575" s="265" t="s">
        <v>83</v>
      </c>
      <c r="AV575" s="15" t="s">
        <v>79</v>
      </c>
      <c r="AW575" s="15" t="s">
        <v>31</v>
      </c>
      <c r="AX575" s="15" t="s">
        <v>74</v>
      </c>
      <c r="AY575" s="265" t="s">
        <v>140</v>
      </c>
    </row>
    <row r="576" s="15" customFormat="1">
      <c r="A576" s="15"/>
      <c r="B576" s="256"/>
      <c r="C576" s="257"/>
      <c r="D576" s="235" t="s">
        <v>148</v>
      </c>
      <c r="E576" s="258" t="s">
        <v>1</v>
      </c>
      <c r="F576" s="259" t="s">
        <v>206</v>
      </c>
      <c r="G576" s="257"/>
      <c r="H576" s="258" t="s">
        <v>1</v>
      </c>
      <c r="I576" s="260"/>
      <c r="J576" s="257"/>
      <c r="K576" s="257"/>
      <c r="L576" s="261"/>
      <c r="M576" s="262"/>
      <c r="N576" s="263"/>
      <c r="O576" s="263"/>
      <c r="P576" s="263"/>
      <c r="Q576" s="263"/>
      <c r="R576" s="263"/>
      <c r="S576" s="263"/>
      <c r="T576" s="264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65" t="s">
        <v>148</v>
      </c>
      <c r="AU576" s="265" t="s">
        <v>83</v>
      </c>
      <c r="AV576" s="15" t="s">
        <v>79</v>
      </c>
      <c r="AW576" s="15" t="s">
        <v>31</v>
      </c>
      <c r="AX576" s="15" t="s">
        <v>74</v>
      </c>
      <c r="AY576" s="265" t="s">
        <v>140</v>
      </c>
    </row>
    <row r="577" s="13" customFormat="1">
      <c r="A577" s="13"/>
      <c r="B577" s="233"/>
      <c r="C577" s="234"/>
      <c r="D577" s="235" t="s">
        <v>148</v>
      </c>
      <c r="E577" s="236" t="s">
        <v>1</v>
      </c>
      <c r="F577" s="237" t="s">
        <v>236</v>
      </c>
      <c r="G577" s="234"/>
      <c r="H577" s="238">
        <v>130.94999999999999</v>
      </c>
      <c r="I577" s="239"/>
      <c r="J577" s="234"/>
      <c r="K577" s="234"/>
      <c r="L577" s="240"/>
      <c r="M577" s="241"/>
      <c r="N577" s="242"/>
      <c r="O577" s="242"/>
      <c r="P577" s="242"/>
      <c r="Q577" s="242"/>
      <c r="R577" s="242"/>
      <c r="S577" s="242"/>
      <c r="T577" s="24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4" t="s">
        <v>148</v>
      </c>
      <c r="AU577" s="244" t="s">
        <v>83</v>
      </c>
      <c r="AV577" s="13" t="s">
        <v>83</v>
      </c>
      <c r="AW577" s="13" t="s">
        <v>31</v>
      </c>
      <c r="AX577" s="13" t="s">
        <v>74</v>
      </c>
      <c r="AY577" s="244" t="s">
        <v>140</v>
      </c>
    </row>
    <row r="578" s="15" customFormat="1">
      <c r="A578" s="15"/>
      <c r="B578" s="256"/>
      <c r="C578" s="257"/>
      <c r="D578" s="235" t="s">
        <v>148</v>
      </c>
      <c r="E578" s="258" t="s">
        <v>1</v>
      </c>
      <c r="F578" s="259" t="s">
        <v>215</v>
      </c>
      <c r="G578" s="257"/>
      <c r="H578" s="258" t="s">
        <v>1</v>
      </c>
      <c r="I578" s="260"/>
      <c r="J578" s="257"/>
      <c r="K578" s="257"/>
      <c r="L578" s="261"/>
      <c r="M578" s="262"/>
      <c r="N578" s="263"/>
      <c r="O578" s="263"/>
      <c r="P578" s="263"/>
      <c r="Q578" s="263"/>
      <c r="R578" s="263"/>
      <c r="S578" s="263"/>
      <c r="T578" s="264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65" t="s">
        <v>148</v>
      </c>
      <c r="AU578" s="265" t="s">
        <v>83</v>
      </c>
      <c r="AV578" s="15" t="s">
        <v>79</v>
      </c>
      <c r="AW578" s="15" t="s">
        <v>31</v>
      </c>
      <c r="AX578" s="15" t="s">
        <v>74</v>
      </c>
      <c r="AY578" s="265" t="s">
        <v>140</v>
      </c>
    </row>
    <row r="579" s="13" customFormat="1">
      <c r="A579" s="13"/>
      <c r="B579" s="233"/>
      <c r="C579" s="234"/>
      <c r="D579" s="235" t="s">
        <v>148</v>
      </c>
      <c r="E579" s="236" t="s">
        <v>1</v>
      </c>
      <c r="F579" s="237" t="s">
        <v>237</v>
      </c>
      <c r="G579" s="234"/>
      <c r="H579" s="238">
        <v>9.0999999999999996</v>
      </c>
      <c r="I579" s="239"/>
      <c r="J579" s="234"/>
      <c r="K579" s="234"/>
      <c r="L579" s="240"/>
      <c r="M579" s="241"/>
      <c r="N579" s="242"/>
      <c r="O579" s="242"/>
      <c r="P579" s="242"/>
      <c r="Q579" s="242"/>
      <c r="R579" s="242"/>
      <c r="S579" s="242"/>
      <c r="T579" s="24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4" t="s">
        <v>148</v>
      </c>
      <c r="AU579" s="244" t="s">
        <v>83</v>
      </c>
      <c r="AV579" s="13" t="s">
        <v>83</v>
      </c>
      <c r="AW579" s="13" t="s">
        <v>31</v>
      </c>
      <c r="AX579" s="13" t="s">
        <v>74</v>
      </c>
      <c r="AY579" s="244" t="s">
        <v>140</v>
      </c>
    </row>
    <row r="580" s="15" customFormat="1">
      <c r="A580" s="15"/>
      <c r="B580" s="256"/>
      <c r="C580" s="257"/>
      <c r="D580" s="235" t="s">
        <v>148</v>
      </c>
      <c r="E580" s="258" t="s">
        <v>1</v>
      </c>
      <c r="F580" s="259" t="s">
        <v>211</v>
      </c>
      <c r="G580" s="257"/>
      <c r="H580" s="258" t="s">
        <v>1</v>
      </c>
      <c r="I580" s="260"/>
      <c r="J580" s="257"/>
      <c r="K580" s="257"/>
      <c r="L580" s="261"/>
      <c r="M580" s="262"/>
      <c r="N580" s="263"/>
      <c r="O580" s="263"/>
      <c r="P580" s="263"/>
      <c r="Q580" s="263"/>
      <c r="R580" s="263"/>
      <c r="S580" s="263"/>
      <c r="T580" s="264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T580" s="265" t="s">
        <v>148</v>
      </c>
      <c r="AU580" s="265" t="s">
        <v>83</v>
      </c>
      <c r="AV580" s="15" t="s">
        <v>79</v>
      </c>
      <c r="AW580" s="15" t="s">
        <v>31</v>
      </c>
      <c r="AX580" s="15" t="s">
        <v>74</v>
      </c>
      <c r="AY580" s="265" t="s">
        <v>140</v>
      </c>
    </row>
    <row r="581" s="13" customFormat="1">
      <c r="A581" s="13"/>
      <c r="B581" s="233"/>
      <c r="C581" s="234"/>
      <c r="D581" s="235" t="s">
        <v>148</v>
      </c>
      <c r="E581" s="236" t="s">
        <v>1</v>
      </c>
      <c r="F581" s="237" t="s">
        <v>238</v>
      </c>
      <c r="G581" s="234"/>
      <c r="H581" s="238">
        <v>3.7999999999999998</v>
      </c>
      <c r="I581" s="239"/>
      <c r="J581" s="234"/>
      <c r="K581" s="234"/>
      <c r="L581" s="240"/>
      <c r="M581" s="241"/>
      <c r="N581" s="242"/>
      <c r="O581" s="242"/>
      <c r="P581" s="242"/>
      <c r="Q581" s="242"/>
      <c r="R581" s="242"/>
      <c r="S581" s="242"/>
      <c r="T581" s="24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4" t="s">
        <v>148</v>
      </c>
      <c r="AU581" s="244" t="s">
        <v>83</v>
      </c>
      <c r="AV581" s="13" t="s">
        <v>83</v>
      </c>
      <c r="AW581" s="13" t="s">
        <v>31</v>
      </c>
      <c r="AX581" s="13" t="s">
        <v>74</v>
      </c>
      <c r="AY581" s="244" t="s">
        <v>140</v>
      </c>
    </row>
    <row r="582" s="14" customFormat="1">
      <c r="A582" s="14"/>
      <c r="B582" s="245"/>
      <c r="C582" s="246"/>
      <c r="D582" s="235" t="s">
        <v>148</v>
      </c>
      <c r="E582" s="247" t="s">
        <v>1</v>
      </c>
      <c r="F582" s="248" t="s">
        <v>151</v>
      </c>
      <c r="G582" s="246"/>
      <c r="H582" s="249">
        <v>654.44999999999993</v>
      </c>
      <c r="I582" s="250"/>
      <c r="J582" s="246"/>
      <c r="K582" s="246"/>
      <c r="L582" s="251"/>
      <c r="M582" s="252"/>
      <c r="N582" s="253"/>
      <c r="O582" s="253"/>
      <c r="P582" s="253"/>
      <c r="Q582" s="253"/>
      <c r="R582" s="253"/>
      <c r="S582" s="253"/>
      <c r="T582" s="25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5" t="s">
        <v>148</v>
      </c>
      <c r="AU582" s="255" t="s">
        <v>83</v>
      </c>
      <c r="AV582" s="14" t="s">
        <v>89</v>
      </c>
      <c r="AW582" s="14" t="s">
        <v>31</v>
      </c>
      <c r="AX582" s="14" t="s">
        <v>79</v>
      </c>
      <c r="AY582" s="255" t="s">
        <v>140</v>
      </c>
    </row>
    <row r="583" s="2" customFormat="1" ht="16.5" customHeight="1">
      <c r="A583" s="38"/>
      <c r="B583" s="39"/>
      <c r="C583" s="219" t="s">
        <v>406</v>
      </c>
      <c r="D583" s="219" t="s">
        <v>143</v>
      </c>
      <c r="E583" s="220" t="s">
        <v>407</v>
      </c>
      <c r="F583" s="221" t="s">
        <v>408</v>
      </c>
      <c r="G583" s="222" t="s">
        <v>146</v>
      </c>
      <c r="H583" s="223">
        <v>39267</v>
      </c>
      <c r="I583" s="224"/>
      <c r="J583" s="225">
        <f>ROUND(I583*H583,2)</f>
        <v>0</v>
      </c>
      <c r="K583" s="226"/>
      <c r="L583" s="44"/>
      <c r="M583" s="227" t="s">
        <v>1</v>
      </c>
      <c r="N583" s="228" t="s">
        <v>39</v>
      </c>
      <c r="O583" s="91"/>
      <c r="P583" s="229">
        <f>O583*H583</f>
        <v>0</v>
      </c>
      <c r="Q583" s="229">
        <v>0</v>
      </c>
      <c r="R583" s="229">
        <f>Q583*H583</f>
        <v>0</v>
      </c>
      <c r="S583" s="229">
        <v>0</v>
      </c>
      <c r="T583" s="230">
        <f>S583*H583</f>
        <v>0</v>
      </c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231" t="s">
        <v>89</v>
      </c>
      <c r="AT583" s="231" t="s">
        <v>143</v>
      </c>
      <c r="AU583" s="231" t="s">
        <v>83</v>
      </c>
      <c r="AY583" s="17" t="s">
        <v>140</v>
      </c>
      <c r="BE583" s="232">
        <f>IF(N583="základní",J583,0)</f>
        <v>0</v>
      </c>
      <c r="BF583" s="232">
        <f>IF(N583="snížená",J583,0)</f>
        <v>0</v>
      </c>
      <c r="BG583" s="232">
        <f>IF(N583="zákl. přenesená",J583,0)</f>
        <v>0</v>
      </c>
      <c r="BH583" s="232">
        <f>IF(N583="sníž. přenesená",J583,0)</f>
        <v>0</v>
      </c>
      <c r="BI583" s="232">
        <f>IF(N583="nulová",J583,0)</f>
        <v>0</v>
      </c>
      <c r="BJ583" s="17" t="s">
        <v>79</v>
      </c>
      <c r="BK583" s="232">
        <f>ROUND(I583*H583,2)</f>
        <v>0</v>
      </c>
      <c r="BL583" s="17" t="s">
        <v>89</v>
      </c>
      <c r="BM583" s="231" t="s">
        <v>409</v>
      </c>
    </row>
    <row r="584" s="15" customFormat="1">
      <c r="A584" s="15"/>
      <c r="B584" s="256"/>
      <c r="C584" s="257"/>
      <c r="D584" s="235" t="s">
        <v>148</v>
      </c>
      <c r="E584" s="258" t="s">
        <v>1</v>
      </c>
      <c r="F584" s="259" t="s">
        <v>396</v>
      </c>
      <c r="G584" s="257"/>
      <c r="H584" s="258" t="s">
        <v>1</v>
      </c>
      <c r="I584" s="260"/>
      <c r="J584" s="257"/>
      <c r="K584" s="257"/>
      <c r="L584" s="261"/>
      <c r="M584" s="262"/>
      <c r="N584" s="263"/>
      <c r="O584" s="263"/>
      <c r="P584" s="263"/>
      <c r="Q584" s="263"/>
      <c r="R584" s="263"/>
      <c r="S584" s="263"/>
      <c r="T584" s="264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65" t="s">
        <v>148</v>
      </c>
      <c r="AU584" s="265" t="s">
        <v>83</v>
      </c>
      <c r="AV584" s="15" t="s">
        <v>79</v>
      </c>
      <c r="AW584" s="15" t="s">
        <v>31</v>
      </c>
      <c r="AX584" s="15" t="s">
        <v>74</v>
      </c>
      <c r="AY584" s="265" t="s">
        <v>140</v>
      </c>
    </row>
    <row r="585" s="13" customFormat="1">
      <c r="A585" s="13"/>
      <c r="B585" s="233"/>
      <c r="C585" s="234"/>
      <c r="D585" s="235" t="s">
        <v>148</v>
      </c>
      <c r="E585" s="236" t="s">
        <v>1</v>
      </c>
      <c r="F585" s="237" t="s">
        <v>397</v>
      </c>
      <c r="G585" s="234"/>
      <c r="H585" s="238">
        <v>39267</v>
      </c>
      <c r="I585" s="239"/>
      <c r="J585" s="234"/>
      <c r="K585" s="234"/>
      <c r="L585" s="240"/>
      <c r="M585" s="241"/>
      <c r="N585" s="242"/>
      <c r="O585" s="242"/>
      <c r="P585" s="242"/>
      <c r="Q585" s="242"/>
      <c r="R585" s="242"/>
      <c r="S585" s="242"/>
      <c r="T585" s="24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4" t="s">
        <v>148</v>
      </c>
      <c r="AU585" s="244" t="s">
        <v>83</v>
      </c>
      <c r="AV585" s="13" t="s">
        <v>83</v>
      </c>
      <c r="AW585" s="13" t="s">
        <v>31</v>
      </c>
      <c r="AX585" s="13" t="s">
        <v>79</v>
      </c>
      <c r="AY585" s="244" t="s">
        <v>140</v>
      </c>
    </row>
    <row r="586" s="2" customFormat="1" ht="21.75" customHeight="1">
      <c r="A586" s="38"/>
      <c r="B586" s="39"/>
      <c r="C586" s="219" t="s">
        <v>410</v>
      </c>
      <c r="D586" s="219" t="s">
        <v>143</v>
      </c>
      <c r="E586" s="220" t="s">
        <v>411</v>
      </c>
      <c r="F586" s="221" t="s">
        <v>412</v>
      </c>
      <c r="G586" s="222" t="s">
        <v>146</v>
      </c>
      <c r="H586" s="223">
        <v>654.45000000000005</v>
      </c>
      <c r="I586" s="224"/>
      <c r="J586" s="225">
        <f>ROUND(I586*H586,2)</f>
        <v>0</v>
      </c>
      <c r="K586" s="226"/>
      <c r="L586" s="44"/>
      <c r="M586" s="227" t="s">
        <v>1</v>
      </c>
      <c r="N586" s="228" t="s">
        <v>39</v>
      </c>
      <c r="O586" s="91"/>
      <c r="P586" s="229">
        <f>O586*H586</f>
        <v>0</v>
      </c>
      <c r="Q586" s="229">
        <v>0</v>
      </c>
      <c r="R586" s="229">
        <f>Q586*H586</f>
        <v>0</v>
      </c>
      <c r="S586" s="229">
        <v>0</v>
      </c>
      <c r="T586" s="230">
        <f>S586*H586</f>
        <v>0</v>
      </c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R586" s="231" t="s">
        <v>89</v>
      </c>
      <c r="AT586" s="231" t="s">
        <v>143</v>
      </c>
      <c r="AU586" s="231" t="s">
        <v>83</v>
      </c>
      <c r="AY586" s="17" t="s">
        <v>140</v>
      </c>
      <c r="BE586" s="232">
        <f>IF(N586="základní",J586,0)</f>
        <v>0</v>
      </c>
      <c r="BF586" s="232">
        <f>IF(N586="snížená",J586,0)</f>
        <v>0</v>
      </c>
      <c r="BG586" s="232">
        <f>IF(N586="zákl. přenesená",J586,0)</f>
        <v>0</v>
      </c>
      <c r="BH586" s="232">
        <f>IF(N586="sníž. přenesená",J586,0)</f>
        <v>0</v>
      </c>
      <c r="BI586" s="232">
        <f>IF(N586="nulová",J586,0)</f>
        <v>0</v>
      </c>
      <c r="BJ586" s="17" t="s">
        <v>79</v>
      </c>
      <c r="BK586" s="232">
        <f>ROUND(I586*H586,2)</f>
        <v>0</v>
      </c>
      <c r="BL586" s="17" t="s">
        <v>89</v>
      </c>
      <c r="BM586" s="231" t="s">
        <v>413</v>
      </c>
    </row>
    <row r="587" s="15" customFormat="1">
      <c r="A587" s="15"/>
      <c r="B587" s="256"/>
      <c r="C587" s="257"/>
      <c r="D587" s="235" t="s">
        <v>148</v>
      </c>
      <c r="E587" s="258" t="s">
        <v>1</v>
      </c>
      <c r="F587" s="259" t="s">
        <v>205</v>
      </c>
      <c r="G587" s="257"/>
      <c r="H587" s="258" t="s">
        <v>1</v>
      </c>
      <c r="I587" s="260"/>
      <c r="J587" s="257"/>
      <c r="K587" s="257"/>
      <c r="L587" s="261"/>
      <c r="M587" s="262"/>
      <c r="N587" s="263"/>
      <c r="O587" s="263"/>
      <c r="P587" s="263"/>
      <c r="Q587" s="263"/>
      <c r="R587" s="263"/>
      <c r="S587" s="263"/>
      <c r="T587" s="264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T587" s="265" t="s">
        <v>148</v>
      </c>
      <c r="AU587" s="265" t="s">
        <v>83</v>
      </c>
      <c r="AV587" s="15" t="s">
        <v>79</v>
      </c>
      <c r="AW587" s="15" t="s">
        <v>31</v>
      </c>
      <c r="AX587" s="15" t="s">
        <v>74</v>
      </c>
      <c r="AY587" s="265" t="s">
        <v>140</v>
      </c>
    </row>
    <row r="588" s="15" customFormat="1">
      <c r="A588" s="15"/>
      <c r="B588" s="256"/>
      <c r="C588" s="257"/>
      <c r="D588" s="235" t="s">
        <v>148</v>
      </c>
      <c r="E588" s="258" t="s">
        <v>1</v>
      </c>
      <c r="F588" s="259" t="s">
        <v>206</v>
      </c>
      <c r="G588" s="257"/>
      <c r="H588" s="258" t="s">
        <v>1</v>
      </c>
      <c r="I588" s="260"/>
      <c r="J588" s="257"/>
      <c r="K588" s="257"/>
      <c r="L588" s="261"/>
      <c r="M588" s="262"/>
      <c r="N588" s="263"/>
      <c r="O588" s="263"/>
      <c r="P588" s="263"/>
      <c r="Q588" s="263"/>
      <c r="R588" s="263"/>
      <c r="S588" s="263"/>
      <c r="T588" s="264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5" t="s">
        <v>148</v>
      </c>
      <c r="AU588" s="265" t="s">
        <v>83</v>
      </c>
      <c r="AV588" s="15" t="s">
        <v>79</v>
      </c>
      <c r="AW588" s="15" t="s">
        <v>31</v>
      </c>
      <c r="AX588" s="15" t="s">
        <v>74</v>
      </c>
      <c r="AY588" s="265" t="s">
        <v>140</v>
      </c>
    </row>
    <row r="589" s="13" customFormat="1">
      <c r="A589" s="13"/>
      <c r="B589" s="233"/>
      <c r="C589" s="234"/>
      <c r="D589" s="235" t="s">
        <v>148</v>
      </c>
      <c r="E589" s="236" t="s">
        <v>1</v>
      </c>
      <c r="F589" s="237" t="s">
        <v>228</v>
      </c>
      <c r="G589" s="234"/>
      <c r="H589" s="238">
        <v>17.899999999999999</v>
      </c>
      <c r="I589" s="239"/>
      <c r="J589" s="234"/>
      <c r="K589" s="234"/>
      <c r="L589" s="240"/>
      <c r="M589" s="241"/>
      <c r="N589" s="242"/>
      <c r="O589" s="242"/>
      <c r="P589" s="242"/>
      <c r="Q589" s="242"/>
      <c r="R589" s="242"/>
      <c r="S589" s="242"/>
      <c r="T589" s="24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4" t="s">
        <v>148</v>
      </c>
      <c r="AU589" s="244" t="s">
        <v>83</v>
      </c>
      <c r="AV589" s="13" t="s">
        <v>83</v>
      </c>
      <c r="AW589" s="13" t="s">
        <v>31</v>
      </c>
      <c r="AX589" s="13" t="s">
        <v>74</v>
      </c>
      <c r="AY589" s="244" t="s">
        <v>140</v>
      </c>
    </row>
    <row r="590" s="13" customFormat="1">
      <c r="A590" s="13"/>
      <c r="B590" s="233"/>
      <c r="C590" s="234"/>
      <c r="D590" s="235" t="s">
        <v>148</v>
      </c>
      <c r="E590" s="236" t="s">
        <v>1</v>
      </c>
      <c r="F590" s="237" t="s">
        <v>229</v>
      </c>
      <c r="G590" s="234"/>
      <c r="H590" s="238">
        <v>41.100000000000001</v>
      </c>
      <c r="I590" s="239"/>
      <c r="J590" s="234"/>
      <c r="K590" s="234"/>
      <c r="L590" s="240"/>
      <c r="M590" s="241"/>
      <c r="N590" s="242"/>
      <c r="O590" s="242"/>
      <c r="P590" s="242"/>
      <c r="Q590" s="242"/>
      <c r="R590" s="242"/>
      <c r="S590" s="242"/>
      <c r="T590" s="24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4" t="s">
        <v>148</v>
      </c>
      <c r="AU590" s="244" t="s">
        <v>83</v>
      </c>
      <c r="AV590" s="13" t="s">
        <v>83</v>
      </c>
      <c r="AW590" s="13" t="s">
        <v>31</v>
      </c>
      <c r="AX590" s="13" t="s">
        <v>74</v>
      </c>
      <c r="AY590" s="244" t="s">
        <v>140</v>
      </c>
    </row>
    <row r="591" s="15" customFormat="1">
      <c r="A591" s="15"/>
      <c r="B591" s="256"/>
      <c r="C591" s="257"/>
      <c r="D591" s="235" t="s">
        <v>148</v>
      </c>
      <c r="E591" s="258" t="s">
        <v>1</v>
      </c>
      <c r="F591" s="259" t="s">
        <v>209</v>
      </c>
      <c r="G591" s="257"/>
      <c r="H591" s="258" t="s">
        <v>1</v>
      </c>
      <c r="I591" s="260"/>
      <c r="J591" s="257"/>
      <c r="K591" s="257"/>
      <c r="L591" s="261"/>
      <c r="M591" s="262"/>
      <c r="N591" s="263"/>
      <c r="O591" s="263"/>
      <c r="P591" s="263"/>
      <c r="Q591" s="263"/>
      <c r="R591" s="263"/>
      <c r="S591" s="263"/>
      <c r="T591" s="264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T591" s="265" t="s">
        <v>148</v>
      </c>
      <c r="AU591" s="265" t="s">
        <v>83</v>
      </c>
      <c r="AV591" s="15" t="s">
        <v>79</v>
      </c>
      <c r="AW591" s="15" t="s">
        <v>31</v>
      </c>
      <c r="AX591" s="15" t="s">
        <v>74</v>
      </c>
      <c r="AY591" s="265" t="s">
        <v>140</v>
      </c>
    </row>
    <row r="592" s="13" customFormat="1">
      <c r="A592" s="13"/>
      <c r="B592" s="233"/>
      <c r="C592" s="234"/>
      <c r="D592" s="235" t="s">
        <v>148</v>
      </c>
      <c r="E592" s="236" t="s">
        <v>1</v>
      </c>
      <c r="F592" s="237" t="s">
        <v>230</v>
      </c>
      <c r="G592" s="234"/>
      <c r="H592" s="238">
        <v>136.80000000000001</v>
      </c>
      <c r="I592" s="239"/>
      <c r="J592" s="234"/>
      <c r="K592" s="234"/>
      <c r="L592" s="240"/>
      <c r="M592" s="241"/>
      <c r="N592" s="242"/>
      <c r="O592" s="242"/>
      <c r="P592" s="242"/>
      <c r="Q592" s="242"/>
      <c r="R592" s="242"/>
      <c r="S592" s="242"/>
      <c r="T592" s="24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4" t="s">
        <v>148</v>
      </c>
      <c r="AU592" s="244" t="s">
        <v>83</v>
      </c>
      <c r="AV592" s="13" t="s">
        <v>83</v>
      </c>
      <c r="AW592" s="13" t="s">
        <v>31</v>
      </c>
      <c r="AX592" s="13" t="s">
        <v>74</v>
      </c>
      <c r="AY592" s="244" t="s">
        <v>140</v>
      </c>
    </row>
    <row r="593" s="15" customFormat="1">
      <c r="A593" s="15"/>
      <c r="B593" s="256"/>
      <c r="C593" s="257"/>
      <c r="D593" s="235" t="s">
        <v>148</v>
      </c>
      <c r="E593" s="258" t="s">
        <v>1</v>
      </c>
      <c r="F593" s="259" t="s">
        <v>211</v>
      </c>
      <c r="G593" s="257"/>
      <c r="H593" s="258" t="s">
        <v>1</v>
      </c>
      <c r="I593" s="260"/>
      <c r="J593" s="257"/>
      <c r="K593" s="257"/>
      <c r="L593" s="261"/>
      <c r="M593" s="262"/>
      <c r="N593" s="263"/>
      <c r="O593" s="263"/>
      <c r="P593" s="263"/>
      <c r="Q593" s="263"/>
      <c r="R593" s="263"/>
      <c r="S593" s="263"/>
      <c r="T593" s="264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65" t="s">
        <v>148</v>
      </c>
      <c r="AU593" s="265" t="s">
        <v>83</v>
      </c>
      <c r="AV593" s="15" t="s">
        <v>79</v>
      </c>
      <c r="AW593" s="15" t="s">
        <v>31</v>
      </c>
      <c r="AX593" s="15" t="s">
        <v>74</v>
      </c>
      <c r="AY593" s="265" t="s">
        <v>140</v>
      </c>
    </row>
    <row r="594" s="13" customFormat="1">
      <c r="A594" s="13"/>
      <c r="B594" s="233"/>
      <c r="C594" s="234"/>
      <c r="D594" s="235" t="s">
        <v>148</v>
      </c>
      <c r="E594" s="236" t="s">
        <v>1</v>
      </c>
      <c r="F594" s="237" t="s">
        <v>231</v>
      </c>
      <c r="G594" s="234"/>
      <c r="H594" s="238">
        <v>3.6000000000000001</v>
      </c>
      <c r="I594" s="239"/>
      <c r="J594" s="234"/>
      <c r="K594" s="234"/>
      <c r="L594" s="240"/>
      <c r="M594" s="241"/>
      <c r="N594" s="242"/>
      <c r="O594" s="242"/>
      <c r="P594" s="242"/>
      <c r="Q594" s="242"/>
      <c r="R594" s="242"/>
      <c r="S594" s="242"/>
      <c r="T594" s="24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4" t="s">
        <v>148</v>
      </c>
      <c r="AU594" s="244" t="s">
        <v>83</v>
      </c>
      <c r="AV594" s="13" t="s">
        <v>83</v>
      </c>
      <c r="AW594" s="13" t="s">
        <v>31</v>
      </c>
      <c r="AX594" s="13" t="s">
        <v>74</v>
      </c>
      <c r="AY594" s="244" t="s">
        <v>140</v>
      </c>
    </row>
    <row r="595" s="15" customFormat="1">
      <c r="A595" s="15"/>
      <c r="B595" s="256"/>
      <c r="C595" s="257"/>
      <c r="D595" s="235" t="s">
        <v>148</v>
      </c>
      <c r="E595" s="258" t="s">
        <v>1</v>
      </c>
      <c r="F595" s="259" t="s">
        <v>213</v>
      </c>
      <c r="G595" s="257"/>
      <c r="H595" s="258" t="s">
        <v>1</v>
      </c>
      <c r="I595" s="260"/>
      <c r="J595" s="257"/>
      <c r="K595" s="257"/>
      <c r="L595" s="261"/>
      <c r="M595" s="262"/>
      <c r="N595" s="263"/>
      <c r="O595" s="263"/>
      <c r="P595" s="263"/>
      <c r="Q595" s="263"/>
      <c r="R595" s="263"/>
      <c r="S595" s="263"/>
      <c r="T595" s="264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T595" s="265" t="s">
        <v>148</v>
      </c>
      <c r="AU595" s="265" t="s">
        <v>83</v>
      </c>
      <c r="AV595" s="15" t="s">
        <v>79</v>
      </c>
      <c r="AW595" s="15" t="s">
        <v>31</v>
      </c>
      <c r="AX595" s="15" t="s">
        <v>74</v>
      </c>
      <c r="AY595" s="265" t="s">
        <v>140</v>
      </c>
    </row>
    <row r="596" s="13" customFormat="1">
      <c r="A596" s="13"/>
      <c r="B596" s="233"/>
      <c r="C596" s="234"/>
      <c r="D596" s="235" t="s">
        <v>148</v>
      </c>
      <c r="E596" s="236" t="s">
        <v>1</v>
      </c>
      <c r="F596" s="237" t="s">
        <v>232</v>
      </c>
      <c r="G596" s="234"/>
      <c r="H596" s="238">
        <v>7.9000000000000004</v>
      </c>
      <c r="I596" s="239"/>
      <c r="J596" s="234"/>
      <c r="K596" s="234"/>
      <c r="L596" s="240"/>
      <c r="M596" s="241"/>
      <c r="N596" s="242"/>
      <c r="O596" s="242"/>
      <c r="P596" s="242"/>
      <c r="Q596" s="242"/>
      <c r="R596" s="242"/>
      <c r="S596" s="242"/>
      <c r="T596" s="24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4" t="s">
        <v>148</v>
      </c>
      <c r="AU596" s="244" t="s">
        <v>83</v>
      </c>
      <c r="AV596" s="13" t="s">
        <v>83</v>
      </c>
      <c r="AW596" s="13" t="s">
        <v>31</v>
      </c>
      <c r="AX596" s="13" t="s">
        <v>74</v>
      </c>
      <c r="AY596" s="244" t="s">
        <v>140</v>
      </c>
    </row>
    <row r="597" s="15" customFormat="1">
      <c r="A597" s="15"/>
      <c r="B597" s="256"/>
      <c r="C597" s="257"/>
      <c r="D597" s="235" t="s">
        <v>148</v>
      </c>
      <c r="E597" s="258" t="s">
        <v>1</v>
      </c>
      <c r="F597" s="259" t="s">
        <v>215</v>
      </c>
      <c r="G597" s="257"/>
      <c r="H597" s="258" t="s">
        <v>1</v>
      </c>
      <c r="I597" s="260"/>
      <c r="J597" s="257"/>
      <c r="K597" s="257"/>
      <c r="L597" s="261"/>
      <c r="M597" s="262"/>
      <c r="N597" s="263"/>
      <c r="O597" s="263"/>
      <c r="P597" s="263"/>
      <c r="Q597" s="263"/>
      <c r="R597" s="263"/>
      <c r="S597" s="263"/>
      <c r="T597" s="264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65" t="s">
        <v>148</v>
      </c>
      <c r="AU597" s="265" t="s">
        <v>83</v>
      </c>
      <c r="AV597" s="15" t="s">
        <v>79</v>
      </c>
      <c r="AW597" s="15" t="s">
        <v>31</v>
      </c>
      <c r="AX597" s="15" t="s">
        <v>74</v>
      </c>
      <c r="AY597" s="265" t="s">
        <v>140</v>
      </c>
    </row>
    <row r="598" s="13" customFormat="1">
      <c r="A598" s="13"/>
      <c r="B598" s="233"/>
      <c r="C598" s="234"/>
      <c r="D598" s="235" t="s">
        <v>148</v>
      </c>
      <c r="E598" s="236" t="s">
        <v>1</v>
      </c>
      <c r="F598" s="237" t="s">
        <v>233</v>
      </c>
      <c r="G598" s="234"/>
      <c r="H598" s="238">
        <v>7.7999999999999998</v>
      </c>
      <c r="I598" s="239"/>
      <c r="J598" s="234"/>
      <c r="K598" s="234"/>
      <c r="L598" s="240"/>
      <c r="M598" s="241"/>
      <c r="N598" s="242"/>
      <c r="O598" s="242"/>
      <c r="P598" s="242"/>
      <c r="Q598" s="242"/>
      <c r="R598" s="242"/>
      <c r="S598" s="242"/>
      <c r="T598" s="24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4" t="s">
        <v>148</v>
      </c>
      <c r="AU598" s="244" t="s">
        <v>83</v>
      </c>
      <c r="AV598" s="13" t="s">
        <v>83</v>
      </c>
      <c r="AW598" s="13" t="s">
        <v>31</v>
      </c>
      <c r="AX598" s="13" t="s">
        <v>74</v>
      </c>
      <c r="AY598" s="244" t="s">
        <v>140</v>
      </c>
    </row>
    <row r="599" s="15" customFormat="1">
      <c r="A599" s="15"/>
      <c r="B599" s="256"/>
      <c r="C599" s="257"/>
      <c r="D599" s="235" t="s">
        <v>148</v>
      </c>
      <c r="E599" s="258" t="s">
        <v>1</v>
      </c>
      <c r="F599" s="259" t="s">
        <v>217</v>
      </c>
      <c r="G599" s="257"/>
      <c r="H599" s="258" t="s">
        <v>1</v>
      </c>
      <c r="I599" s="260"/>
      <c r="J599" s="257"/>
      <c r="K599" s="257"/>
      <c r="L599" s="261"/>
      <c r="M599" s="262"/>
      <c r="N599" s="263"/>
      <c r="O599" s="263"/>
      <c r="P599" s="263"/>
      <c r="Q599" s="263"/>
      <c r="R599" s="263"/>
      <c r="S599" s="263"/>
      <c r="T599" s="264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65" t="s">
        <v>148</v>
      </c>
      <c r="AU599" s="265" t="s">
        <v>83</v>
      </c>
      <c r="AV599" s="15" t="s">
        <v>79</v>
      </c>
      <c r="AW599" s="15" t="s">
        <v>31</v>
      </c>
      <c r="AX599" s="15" t="s">
        <v>74</v>
      </c>
      <c r="AY599" s="265" t="s">
        <v>140</v>
      </c>
    </row>
    <row r="600" s="15" customFormat="1">
      <c r="A600" s="15"/>
      <c r="B600" s="256"/>
      <c r="C600" s="257"/>
      <c r="D600" s="235" t="s">
        <v>148</v>
      </c>
      <c r="E600" s="258" t="s">
        <v>1</v>
      </c>
      <c r="F600" s="259" t="s">
        <v>206</v>
      </c>
      <c r="G600" s="257"/>
      <c r="H600" s="258" t="s">
        <v>1</v>
      </c>
      <c r="I600" s="260"/>
      <c r="J600" s="257"/>
      <c r="K600" s="257"/>
      <c r="L600" s="261"/>
      <c r="M600" s="262"/>
      <c r="N600" s="263"/>
      <c r="O600" s="263"/>
      <c r="P600" s="263"/>
      <c r="Q600" s="263"/>
      <c r="R600" s="263"/>
      <c r="S600" s="263"/>
      <c r="T600" s="264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T600" s="265" t="s">
        <v>148</v>
      </c>
      <c r="AU600" s="265" t="s">
        <v>83</v>
      </c>
      <c r="AV600" s="15" t="s">
        <v>79</v>
      </c>
      <c r="AW600" s="15" t="s">
        <v>31</v>
      </c>
      <c r="AX600" s="15" t="s">
        <v>74</v>
      </c>
      <c r="AY600" s="265" t="s">
        <v>140</v>
      </c>
    </row>
    <row r="601" s="13" customFormat="1">
      <c r="A601" s="13"/>
      <c r="B601" s="233"/>
      <c r="C601" s="234"/>
      <c r="D601" s="235" t="s">
        <v>148</v>
      </c>
      <c r="E601" s="236" t="s">
        <v>1</v>
      </c>
      <c r="F601" s="237" t="s">
        <v>234</v>
      </c>
      <c r="G601" s="234"/>
      <c r="H601" s="238">
        <v>276.5</v>
      </c>
      <c r="I601" s="239"/>
      <c r="J601" s="234"/>
      <c r="K601" s="234"/>
      <c r="L601" s="240"/>
      <c r="M601" s="241"/>
      <c r="N601" s="242"/>
      <c r="O601" s="242"/>
      <c r="P601" s="242"/>
      <c r="Q601" s="242"/>
      <c r="R601" s="242"/>
      <c r="S601" s="242"/>
      <c r="T601" s="24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4" t="s">
        <v>148</v>
      </c>
      <c r="AU601" s="244" t="s">
        <v>83</v>
      </c>
      <c r="AV601" s="13" t="s">
        <v>83</v>
      </c>
      <c r="AW601" s="13" t="s">
        <v>31</v>
      </c>
      <c r="AX601" s="13" t="s">
        <v>74</v>
      </c>
      <c r="AY601" s="244" t="s">
        <v>140</v>
      </c>
    </row>
    <row r="602" s="15" customFormat="1">
      <c r="A602" s="15"/>
      <c r="B602" s="256"/>
      <c r="C602" s="257"/>
      <c r="D602" s="235" t="s">
        <v>148</v>
      </c>
      <c r="E602" s="258" t="s">
        <v>1</v>
      </c>
      <c r="F602" s="259" t="s">
        <v>211</v>
      </c>
      <c r="G602" s="257"/>
      <c r="H602" s="258" t="s">
        <v>1</v>
      </c>
      <c r="I602" s="260"/>
      <c r="J602" s="257"/>
      <c r="K602" s="257"/>
      <c r="L602" s="261"/>
      <c r="M602" s="262"/>
      <c r="N602" s="263"/>
      <c r="O602" s="263"/>
      <c r="P602" s="263"/>
      <c r="Q602" s="263"/>
      <c r="R602" s="263"/>
      <c r="S602" s="263"/>
      <c r="T602" s="264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T602" s="265" t="s">
        <v>148</v>
      </c>
      <c r="AU602" s="265" t="s">
        <v>83</v>
      </c>
      <c r="AV602" s="15" t="s">
        <v>79</v>
      </c>
      <c r="AW602" s="15" t="s">
        <v>31</v>
      </c>
      <c r="AX602" s="15" t="s">
        <v>74</v>
      </c>
      <c r="AY602" s="265" t="s">
        <v>140</v>
      </c>
    </row>
    <row r="603" s="13" customFormat="1">
      <c r="A603" s="13"/>
      <c r="B603" s="233"/>
      <c r="C603" s="234"/>
      <c r="D603" s="235" t="s">
        <v>148</v>
      </c>
      <c r="E603" s="236" t="s">
        <v>1</v>
      </c>
      <c r="F603" s="237" t="s">
        <v>235</v>
      </c>
      <c r="G603" s="234"/>
      <c r="H603" s="238">
        <v>19</v>
      </c>
      <c r="I603" s="239"/>
      <c r="J603" s="234"/>
      <c r="K603" s="234"/>
      <c r="L603" s="240"/>
      <c r="M603" s="241"/>
      <c r="N603" s="242"/>
      <c r="O603" s="242"/>
      <c r="P603" s="242"/>
      <c r="Q603" s="242"/>
      <c r="R603" s="242"/>
      <c r="S603" s="242"/>
      <c r="T603" s="24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44" t="s">
        <v>148</v>
      </c>
      <c r="AU603" s="244" t="s">
        <v>83</v>
      </c>
      <c r="AV603" s="13" t="s">
        <v>83</v>
      </c>
      <c r="AW603" s="13" t="s">
        <v>31</v>
      </c>
      <c r="AX603" s="13" t="s">
        <v>74</v>
      </c>
      <c r="AY603" s="244" t="s">
        <v>140</v>
      </c>
    </row>
    <row r="604" s="15" customFormat="1">
      <c r="A604" s="15"/>
      <c r="B604" s="256"/>
      <c r="C604" s="257"/>
      <c r="D604" s="235" t="s">
        <v>148</v>
      </c>
      <c r="E604" s="258" t="s">
        <v>1</v>
      </c>
      <c r="F604" s="259" t="s">
        <v>220</v>
      </c>
      <c r="G604" s="257"/>
      <c r="H604" s="258" t="s">
        <v>1</v>
      </c>
      <c r="I604" s="260"/>
      <c r="J604" s="257"/>
      <c r="K604" s="257"/>
      <c r="L604" s="261"/>
      <c r="M604" s="262"/>
      <c r="N604" s="263"/>
      <c r="O604" s="263"/>
      <c r="P604" s="263"/>
      <c r="Q604" s="263"/>
      <c r="R604" s="263"/>
      <c r="S604" s="263"/>
      <c r="T604" s="264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T604" s="265" t="s">
        <v>148</v>
      </c>
      <c r="AU604" s="265" t="s">
        <v>83</v>
      </c>
      <c r="AV604" s="15" t="s">
        <v>79</v>
      </c>
      <c r="AW604" s="15" t="s">
        <v>31</v>
      </c>
      <c r="AX604" s="15" t="s">
        <v>74</v>
      </c>
      <c r="AY604" s="265" t="s">
        <v>140</v>
      </c>
    </row>
    <row r="605" s="15" customFormat="1">
      <c r="A605" s="15"/>
      <c r="B605" s="256"/>
      <c r="C605" s="257"/>
      <c r="D605" s="235" t="s">
        <v>148</v>
      </c>
      <c r="E605" s="258" t="s">
        <v>1</v>
      </c>
      <c r="F605" s="259" t="s">
        <v>206</v>
      </c>
      <c r="G605" s="257"/>
      <c r="H605" s="258" t="s">
        <v>1</v>
      </c>
      <c r="I605" s="260"/>
      <c r="J605" s="257"/>
      <c r="K605" s="257"/>
      <c r="L605" s="261"/>
      <c r="M605" s="262"/>
      <c r="N605" s="263"/>
      <c r="O605" s="263"/>
      <c r="P605" s="263"/>
      <c r="Q605" s="263"/>
      <c r="R605" s="263"/>
      <c r="S605" s="263"/>
      <c r="T605" s="264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65" t="s">
        <v>148</v>
      </c>
      <c r="AU605" s="265" t="s">
        <v>83</v>
      </c>
      <c r="AV605" s="15" t="s">
        <v>79</v>
      </c>
      <c r="AW605" s="15" t="s">
        <v>31</v>
      </c>
      <c r="AX605" s="15" t="s">
        <v>74</v>
      </c>
      <c r="AY605" s="265" t="s">
        <v>140</v>
      </c>
    </row>
    <row r="606" s="13" customFormat="1">
      <c r="A606" s="13"/>
      <c r="B606" s="233"/>
      <c r="C606" s="234"/>
      <c r="D606" s="235" t="s">
        <v>148</v>
      </c>
      <c r="E606" s="236" t="s">
        <v>1</v>
      </c>
      <c r="F606" s="237" t="s">
        <v>236</v>
      </c>
      <c r="G606" s="234"/>
      <c r="H606" s="238">
        <v>130.94999999999999</v>
      </c>
      <c r="I606" s="239"/>
      <c r="J606" s="234"/>
      <c r="K606" s="234"/>
      <c r="L606" s="240"/>
      <c r="M606" s="241"/>
      <c r="N606" s="242"/>
      <c r="O606" s="242"/>
      <c r="P606" s="242"/>
      <c r="Q606" s="242"/>
      <c r="R606" s="242"/>
      <c r="S606" s="242"/>
      <c r="T606" s="24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4" t="s">
        <v>148</v>
      </c>
      <c r="AU606" s="244" t="s">
        <v>83</v>
      </c>
      <c r="AV606" s="13" t="s">
        <v>83</v>
      </c>
      <c r="AW606" s="13" t="s">
        <v>31</v>
      </c>
      <c r="AX606" s="13" t="s">
        <v>74</v>
      </c>
      <c r="AY606" s="244" t="s">
        <v>140</v>
      </c>
    </row>
    <row r="607" s="15" customFormat="1">
      <c r="A607" s="15"/>
      <c r="B607" s="256"/>
      <c r="C607" s="257"/>
      <c r="D607" s="235" t="s">
        <v>148</v>
      </c>
      <c r="E607" s="258" t="s">
        <v>1</v>
      </c>
      <c r="F607" s="259" t="s">
        <v>215</v>
      </c>
      <c r="G607" s="257"/>
      <c r="H607" s="258" t="s">
        <v>1</v>
      </c>
      <c r="I607" s="260"/>
      <c r="J607" s="257"/>
      <c r="K607" s="257"/>
      <c r="L607" s="261"/>
      <c r="M607" s="262"/>
      <c r="N607" s="263"/>
      <c r="O607" s="263"/>
      <c r="P607" s="263"/>
      <c r="Q607" s="263"/>
      <c r="R607" s="263"/>
      <c r="S607" s="263"/>
      <c r="T607" s="264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65" t="s">
        <v>148</v>
      </c>
      <c r="AU607" s="265" t="s">
        <v>83</v>
      </c>
      <c r="AV607" s="15" t="s">
        <v>79</v>
      </c>
      <c r="AW607" s="15" t="s">
        <v>31</v>
      </c>
      <c r="AX607" s="15" t="s">
        <v>74</v>
      </c>
      <c r="AY607" s="265" t="s">
        <v>140</v>
      </c>
    </row>
    <row r="608" s="13" customFormat="1">
      <c r="A608" s="13"/>
      <c r="B608" s="233"/>
      <c r="C608" s="234"/>
      <c r="D608" s="235" t="s">
        <v>148</v>
      </c>
      <c r="E608" s="236" t="s">
        <v>1</v>
      </c>
      <c r="F608" s="237" t="s">
        <v>237</v>
      </c>
      <c r="G608" s="234"/>
      <c r="H608" s="238">
        <v>9.0999999999999996</v>
      </c>
      <c r="I608" s="239"/>
      <c r="J608" s="234"/>
      <c r="K608" s="234"/>
      <c r="L608" s="240"/>
      <c r="M608" s="241"/>
      <c r="N608" s="242"/>
      <c r="O608" s="242"/>
      <c r="P608" s="242"/>
      <c r="Q608" s="242"/>
      <c r="R608" s="242"/>
      <c r="S608" s="242"/>
      <c r="T608" s="24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4" t="s">
        <v>148</v>
      </c>
      <c r="AU608" s="244" t="s">
        <v>83</v>
      </c>
      <c r="AV608" s="13" t="s">
        <v>83</v>
      </c>
      <c r="AW608" s="13" t="s">
        <v>31</v>
      </c>
      <c r="AX608" s="13" t="s">
        <v>74</v>
      </c>
      <c r="AY608" s="244" t="s">
        <v>140</v>
      </c>
    </row>
    <row r="609" s="15" customFormat="1">
      <c r="A609" s="15"/>
      <c r="B609" s="256"/>
      <c r="C609" s="257"/>
      <c r="D609" s="235" t="s">
        <v>148</v>
      </c>
      <c r="E609" s="258" t="s">
        <v>1</v>
      </c>
      <c r="F609" s="259" t="s">
        <v>211</v>
      </c>
      <c r="G609" s="257"/>
      <c r="H609" s="258" t="s">
        <v>1</v>
      </c>
      <c r="I609" s="260"/>
      <c r="J609" s="257"/>
      <c r="K609" s="257"/>
      <c r="L609" s="261"/>
      <c r="M609" s="262"/>
      <c r="N609" s="263"/>
      <c r="O609" s="263"/>
      <c r="P609" s="263"/>
      <c r="Q609" s="263"/>
      <c r="R609" s="263"/>
      <c r="S609" s="263"/>
      <c r="T609" s="264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T609" s="265" t="s">
        <v>148</v>
      </c>
      <c r="AU609" s="265" t="s">
        <v>83</v>
      </c>
      <c r="AV609" s="15" t="s">
        <v>79</v>
      </c>
      <c r="AW609" s="15" t="s">
        <v>31</v>
      </c>
      <c r="AX609" s="15" t="s">
        <v>74</v>
      </c>
      <c r="AY609" s="265" t="s">
        <v>140</v>
      </c>
    </row>
    <row r="610" s="13" customFormat="1">
      <c r="A610" s="13"/>
      <c r="B610" s="233"/>
      <c r="C610" s="234"/>
      <c r="D610" s="235" t="s">
        <v>148</v>
      </c>
      <c r="E610" s="236" t="s">
        <v>1</v>
      </c>
      <c r="F610" s="237" t="s">
        <v>238</v>
      </c>
      <c r="G610" s="234"/>
      <c r="H610" s="238">
        <v>3.7999999999999998</v>
      </c>
      <c r="I610" s="239"/>
      <c r="J610" s="234"/>
      <c r="K610" s="234"/>
      <c r="L610" s="240"/>
      <c r="M610" s="241"/>
      <c r="N610" s="242"/>
      <c r="O610" s="242"/>
      <c r="P610" s="242"/>
      <c r="Q610" s="242"/>
      <c r="R610" s="242"/>
      <c r="S610" s="242"/>
      <c r="T610" s="24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4" t="s">
        <v>148</v>
      </c>
      <c r="AU610" s="244" t="s">
        <v>83</v>
      </c>
      <c r="AV610" s="13" t="s">
        <v>83</v>
      </c>
      <c r="AW610" s="13" t="s">
        <v>31</v>
      </c>
      <c r="AX610" s="13" t="s">
        <v>74</v>
      </c>
      <c r="AY610" s="244" t="s">
        <v>140</v>
      </c>
    </row>
    <row r="611" s="14" customFormat="1">
      <c r="A611" s="14"/>
      <c r="B611" s="245"/>
      <c r="C611" s="246"/>
      <c r="D611" s="235" t="s">
        <v>148</v>
      </c>
      <c r="E611" s="247" t="s">
        <v>1</v>
      </c>
      <c r="F611" s="248" t="s">
        <v>151</v>
      </c>
      <c r="G611" s="246"/>
      <c r="H611" s="249">
        <v>654.44999999999993</v>
      </c>
      <c r="I611" s="250"/>
      <c r="J611" s="246"/>
      <c r="K611" s="246"/>
      <c r="L611" s="251"/>
      <c r="M611" s="252"/>
      <c r="N611" s="253"/>
      <c r="O611" s="253"/>
      <c r="P611" s="253"/>
      <c r="Q611" s="253"/>
      <c r="R611" s="253"/>
      <c r="S611" s="253"/>
      <c r="T611" s="25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5" t="s">
        <v>148</v>
      </c>
      <c r="AU611" s="255" t="s">
        <v>83</v>
      </c>
      <c r="AV611" s="14" t="s">
        <v>89</v>
      </c>
      <c r="AW611" s="14" t="s">
        <v>31</v>
      </c>
      <c r="AX611" s="14" t="s">
        <v>79</v>
      </c>
      <c r="AY611" s="255" t="s">
        <v>140</v>
      </c>
    </row>
    <row r="612" s="2" customFormat="1" ht="24.15" customHeight="1">
      <c r="A612" s="38"/>
      <c r="B612" s="39"/>
      <c r="C612" s="219" t="s">
        <v>414</v>
      </c>
      <c r="D612" s="219" t="s">
        <v>143</v>
      </c>
      <c r="E612" s="220" t="s">
        <v>415</v>
      </c>
      <c r="F612" s="221" t="s">
        <v>416</v>
      </c>
      <c r="G612" s="222" t="s">
        <v>417</v>
      </c>
      <c r="H612" s="223">
        <v>10</v>
      </c>
      <c r="I612" s="224"/>
      <c r="J612" s="225">
        <f>ROUND(I612*H612,2)</f>
        <v>0</v>
      </c>
      <c r="K612" s="226"/>
      <c r="L612" s="44"/>
      <c r="M612" s="227" t="s">
        <v>1</v>
      </c>
      <c r="N612" s="228" t="s">
        <v>39</v>
      </c>
      <c r="O612" s="91"/>
      <c r="P612" s="229">
        <f>O612*H612</f>
        <v>0</v>
      </c>
      <c r="Q612" s="229">
        <v>0</v>
      </c>
      <c r="R612" s="229">
        <f>Q612*H612</f>
        <v>0</v>
      </c>
      <c r="S612" s="229">
        <v>0</v>
      </c>
      <c r="T612" s="230">
        <f>S612*H612</f>
        <v>0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231" t="s">
        <v>89</v>
      </c>
      <c r="AT612" s="231" t="s">
        <v>143</v>
      </c>
      <c r="AU612" s="231" t="s">
        <v>83</v>
      </c>
      <c r="AY612" s="17" t="s">
        <v>140</v>
      </c>
      <c r="BE612" s="232">
        <f>IF(N612="základní",J612,0)</f>
        <v>0</v>
      </c>
      <c r="BF612" s="232">
        <f>IF(N612="snížená",J612,0)</f>
        <v>0</v>
      </c>
      <c r="BG612" s="232">
        <f>IF(N612="zákl. přenesená",J612,0)</f>
        <v>0</v>
      </c>
      <c r="BH612" s="232">
        <f>IF(N612="sníž. přenesená",J612,0)</f>
        <v>0</v>
      </c>
      <c r="BI612" s="232">
        <f>IF(N612="nulová",J612,0)</f>
        <v>0</v>
      </c>
      <c r="BJ612" s="17" t="s">
        <v>79</v>
      </c>
      <c r="BK612" s="232">
        <f>ROUND(I612*H612,2)</f>
        <v>0</v>
      </c>
      <c r="BL612" s="17" t="s">
        <v>89</v>
      </c>
      <c r="BM612" s="231" t="s">
        <v>418</v>
      </c>
    </row>
    <row r="613" s="2" customFormat="1" ht="33" customHeight="1">
      <c r="A613" s="38"/>
      <c r="B613" s="39"/>
      <c r="C613" s="219" t="s">
        <v>419</v>
      </c>
      <c r="D613" s="219" t="s">
        <v>143</v>
      </c>
      <c r="E613" s="220" t="s">
        <v>420</v>
      </c>
      <c r="F613" s="221" t="s">
        <v>421</v>
      </c>
      <c r="G613" s="222" t="s">
        <v>422</v>
      </c>
      <c r="H613" s="223">
        <v>1</v>
      </c>
      <c r="I613" s="224"/>
      <c r="J613" s="225">
        <f>ROUND(I613*H613,2)</f>
        <v>0</v>
      </c>
      <c r="K613" s="226"/>
      <c r="L613" s="44"/>
      <c r="M613" s="227" t="s">
        <v>1</v>
      </c>
      <c r="N613" s="228" t="s">
        <v>39</v>
      </c>
      <c r="O613" s="91"/>
      <c r="P613" s="229">
        <f>O613*H613</f>
        <v>0</v>
      </c>
      <c r="Q613" s="229">
        <v>0</v>
      </c>
      <c r="R613" s="229">
        <f>Q613*H613</f>
        <v>0</v>
      </c>
      <c r="S613" s="229">
        <v>0</v>
      </c>
      <c r="T613" s="230">
        <f>S613*H613</f>
        <v>0</v>
      </c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R613" s="231" t="s">
        <v>89</v>
      </c>
      <c r="AT613" s="231" t="s">
        <v>143</v>
      </c>
      <c r="AU613" s="231" t="s">
        <v>83</v>
      </c>
      <c r="AY613" s="17" t="s">
        <v>140</v>
      </c>
      <c r="BE613" s="232">
        <f>IF(N613="základní",J613,0)</f>
        <v>0</v>
      </c>
      <c r="BF613" s="232">
        <f>IF(N613="snížená",J613,0)</f>
        <v>0</v>
      </c>
      <c r="BG613" s="232">
        <f>IF(N613="zákl. přenesená",J613,0)</f>
        <v>0</v>
      </c>
      <c r="BH613" s="232">
        <f>IF(N613="sníž. přenesená",J613,0)</f>
        <v>0</v>
      </c>
      <c r="BI613" s="232">
        <f>IF(N613="nulová",J613,0)</f>
        <v>0</v>
      </c>
      <c r="BJ613" s="17" t="s">
        <v>79</v>
      </c>
      <c r="BK613" s="232">
        <f>ROUND(I613*H613,2)</f>
        <v>0</v>
      </c>
      <c r="BL613" s="17" t="s">
        <v>89</v>
      </c>
      <c r="BM613" s="231" t="s">
        <v>423</v>
      </c>
    </row>
    <row r="614" s="2" customFormat="1" ht="33" customHeight="1">
      <c r="A614" s="38"/>
      <c r="B614" s="39"/>
      <c r="C614" s="219" t="s">
        <v>424</v>
      </c>
      <c r="D614" s="219" t="s">
        <v>143</v>
      </c>
      <c r="E614" s="220" t="s">
        <v>425</v>
      </c>
      <c r="F614" s="221" t="s">
        <v>426</v>
      </c>
      <c r="G614" s="222" t="s">
        <v>422</v>
      </c>
      <c r="H614" s="223">
        <v>60</v>
      </c>
      <c r="I614" s="224"/>
      <c r="J614" s="225">
        <f>ROUND(I614*H614,2)</f>
        <v>0</v>
      </c>
      <c r="K614" s="226"/>
      <c r="L614" s="44"/>
      <c r="M614" s="227" t="s">
        <v>1</v>
      </c>
      <c r="N614" s="228" t="s">
        <v>39</v>
      </c>
      <c r="O614" s="91"/>
      <c r="P614" s="229">
        <f>O614*H614</f>
        <v>0</v>
      </c>
      <c r="Q614" s="229">
        <v>0</v>
      </c>
      <c r="R614" s="229">
        <f>Q614*H614</f>
        <v>0</v>
      </c>
      <c r="S614" s="229">
        <v>0</v>
      </c>
      <c r="T614" s="230">
        <f>S614*H614</f>
        <v>0</v>
      </c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R614" s="231" t="s">
        <v>89</v>
      </c>
      <c r="AT614" s="231" t="s">
        <v>143</v>
      </c>
      <c r="AU614" s="231" t="s">
        <v>83</v>
      </c>
      <c r="AY614" s="17" t="s">
        <v>140</v>
      </c>
      <c r="BE614" s="232">
        <f>IF(N614="základní",J614,0)</f>
        <v>0</v>
      </c>
      <c r="BF614" s="232">
        <f>IF(N614="snížená",J614,0)</f>
        <v>0</v>
      </c>
      <c r="BG614" s="232">
        <f>IF(N614="zákl. přenesená",J614,0)</f>
        <v>0</v>
      </c>
      <c r="BH614" s="232">
        <f>IF(N614="sníž. přenesená",J614,0)</f>
        <v>0</v>
      </c>
      <c r="BI614" s="232">
        <f>IF(N614="nulová",J614,0)</f>
        <v>0</v>
      </c>
      <c r="BJ614" s="17" t="s">
        <v>79</v>
      </c>
      <c r="BK614" s="232">
        <f>ROUND(I614*H614,2)</f>
        <v>0</v>
      </c>
      <c r="BL614" s="17" t="s">
        <v>89</v>
      </c>
      <c r="BM614" s="231" t="s">
        <v>427</v>
      </c>
    </row>
    <row r="615" s="13" customFormat="1">
      <c r="A615" s="13"/>
      <c r="B615" s="233"/>
      <c r="C615" s="234"/>
      <c r="D615" s="235" t="s">
        <v>148</v>
      </c>
      <c r="E615" s="236" t="s">
        <v>1</v>
      </c>
      <c r="F615" s="237" t="s">
        <v>428</v>
      </c>
      <c r="G615" s="234"/>
      <c r="H615" s="238">
        <v>60</v>
      </c>
      <c r="I615" s="239"/>
      <c r="J615" s="234"/>
      <c r="K615" s="234"/>
      <c r="L615" s="240"/>
      <c r="M615" s="241"/>
      <c r="N615" s="242"/>
      <c r="O615" s="242"/>
      <c r="P615" s="242"/>
      <c r="Q615" s="242"/>
      <c r="R615" s="242"/>
      <c r="S615" s="242"/>
      <c r="T615" s="24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4" t="s">
        <v>148</v>
      </c>
      <c r="AU615" s="244" t="s">
        <v>83</v>
      </c>
      <c r="AV615" s="13" t="s">
        <v>83</v>
      </c>
      <c r="AW615" s="13" t="s">
        <v>31</v>
      </c>
      <c r="AX615" s="13" t="s">
        <v>79</v>
      </c>
      <c r="AY615" s="244" t="s">
        <v>140</v>
      </c>
    </row>
    <row r="616" s="2" customFormat="1" ht="33" customHeight="1">
      <c r="A616" s="38"/>
      <c r="B616" s="39"/>
      <c r="C616" s="219" t="s">
        <v>429</v>
      </c>
      <c r="D616" s="219" t="s">
        <v>143</v>
      </c>
      <c r="E616" s="220" t="s">
        <v>430</v>
      </c>
      <c r="F616" s="221" t="s">
        <v>431</v>
      </c>
      <c r="G616" s="222" t="s">
        <v>422</v>
      </c>
      <c r="H616" s="223">
        <v>1</v>
      </c>
      <c r="I616" s="224"/>
      <c r="J616" s="225">
        <f>ROUND(I616*H616,2)</f>
        <v>0</v>
      </c>
      <c r="K616" s="226"/>
      <c r="L616" s="44"/>
      <c r="M616" s="227" t="s">
        <v>1</v>
      </c>
      <c r="N616" s="228" t="s">
        <v>39</v>
      </c>
      <c r="O616" s="91"/>
      <c r="P616" s="229">
        <f>O616*H616</f>
        <v>0</v>
      </c>
      <c r="Q616" s="229">
        <v>0</v>
      </c>
      <c r="R616" s="229">
        <f>Q616*H616</f>
        <v>0</v>
      </c>
      <c r="S616" s="229">
        <v>0</v>
      </c>
      <c r="T616" s="230">
        <f>S616*H616</f>
        <v>0</v>
      </c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R616" s="231" t="s">
        <v>89</v>
      </c>
      <c r="AT616" s="231" t="s">
        <v>143</v>
      </c>
      <c r="AU616" s="231" t="s">
        <v>83</v>
      </c>
      <c r="AY616" s="17" t="s">
        <v>140</v>
      </c>
      <c r="BE616" s="232">
        <f>IF(N616="základní",J616,0)</f>
        <v>0</v>
      </c>
      <c r="BF616" s="232">
        <f>IF(N616="snížená",J616,0)</f>
        <v>0</v>
      </c>
      <c r="BG616" s="232">
        <f>IF(N616="zákl. přenesená",J616,0)</f>
        <v>0</v>
      </c>
      <c r="BH616" s="232">
        <f>IF(N616="sníž. přenesená",J616,0)</f>
        <v>0</v>
      </c>
      <c r="BI616" s="232">
        <f>IF(N616="nulová",J616,0)</f>
        <v>0</v>
      </c>
      <c r="BJ616" s="17" t="s">
        <v>79</v>
      </c>
      <c r="BK616" s="232">
        <f>ROUND(I616*H616,2)</f>
        <v>0</v>
      </c>
      <c r="BL616" s="17" t="s">
        <v>89</v>
      </c>
      <c r="BM616" s="231" t="s">
        <v>432</v>
      </c>
    </row>
    <row r="617" s="2" customFormat="1" ht="33" customHeight="1">
      <c r="A617" s="38"/>
      <c r="B617" s="39"/>
      <c r="C617" s="219" t="s">
        <v>433</v>
      </c>
      <c r="D617" s="219" t="s">
        <v>143</v>
      </c>
      <c r="E617" s="220" t="s">
        <v>434</v>
      </c>
      <c r="F617" s="221" t="s">
        <v>435</v>
      </c>
      <c r="G617" s="222" t="s">
        <v>146</v>
      </c>
      <c r="H617" s="223">
        <v>687.64999999999998</v>
      </c>
      <c r="I617" s="224"/>
      <c r="J617" s="225">
        <f>ROUND(I617*H617,2)</f>
        <v>0</v>
      </c>
      <c r="K617" s="226"/>
      <c r="L617" s="44"/>
      <c r="M617" s="227" t="s">
        <v>1</v>
      </c>
      <c r="N617" s="228" t="s">
        <v>39</v>
      </c>
      <c r="O617" s="91"/>
      <c r="P617" s="229">
        <f>O617*H617</f>
        <v>0</v>
      </c>
      <c r="Q617" s="229">
        <v>0</v>
      </c>
      <c r="R617" s="229">
        <f>Q617*H617</f>
        <v>0</v>
      </c>
      <c r="S617" s="229">
        <v>0</v>
      </c>
      <c r="T617" s="230">
        <f>S617*H617</f>
        <v>0</v>
      </c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R617" s="231" t="s">
        <v>89</v>
      </c>
      <c r="AT617" s="231" t="s">
        <v>143</v>
      </c>
      <c r="AU617" s="231" t="s">
        <v>83</v>
      </c>
      <c r="AY617" s="17" t="s">
        <v>140</v>
      </c>
      <c r="BE617" s="232">
        <f>IF(N617="základní",J617,0)</f>
        <v>0</v>
      </c>
      <c r="BF617" s="232">
        <f>IF(N617="snížená",J617,0)</f>
        <v>0</v>
      </c>
      <c r="BG617" s="232">
        <f>IF(N617="zákl. přenesená",J617,0)</f>
        <v>0</v>
      </c>
      <c r="BH617" s="232">
        <f>IF(N617="sníž. přenesená",J617,0)</f>
        <v>0</v>
      </c>
      <c r="BI617" s="232">
        <f>IF(N617="nulová",J617,0)</f>
        <v>0</v>
      </c>
      <c r="BJ617" s="17" t="s">
        <v>79</v>
      </c>
      <c r="BK617" s="232">
        <f>ROUND(I617*H617,2)</f>
        <v>0</v>
      </c>
      <c r="BL617" s="17" t="s">
        <v>89</v>
      </c>
      <c r="BM617" s="231" t="s">
        <v>436</v>
      </c>
    </row>
    <row r="618" s="15" customFormat="1">
      <c r="A618" s="15"/>
      <c r="B618" s="256"/>
      <c r="C618" s="257"/>
      <c r="D618" s="235" t="s">
        <v>148</v>
      </c>
      <c r="E618" s="258" t="s">
        <v>1</v>
      </c>
      <c r="F618" s="259" t="s">
        <v>437</v>
      </c>
      <c r="G618" s="257"/>
      <c r="H618" s="258" t="s">
        <v>1</v>
      </c>
      <c r="I618" s="260"/>
      <c r="J618" s="257"/>
      <c r="K618" s="257"/>
      <c r="L618" s="261"/>
      <c r="M618" s="262"/>
      <c r="N618" s="263"/>
      <c r="O618" s="263"/>
      <c r="P618" s="263"/>
      <c r="Q618" s="263"/>
      <c r="R618" s="263"/>
      <c r="S618" s="263"/>
      <c r="T618" s="264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T618" s="265" t="s">
        <v>148</v>
      </c>
      <c r="AU618" s="265" t="s">
        <v>83</v>
      </c>
      <c r="AV618" s="15" t="s">
        <v>79</v>
      </c>
      <c r="AW618" s="15" t="s">
        <v>31</v>
      </c>
      <c r="AX618" s="15" t="s">
        <v>74</v>
      </c>
      <c r="AY618" s="265" t="s">
        <v>140</v>
      </c>
    </row>
    <row r="619" s="13" customFormat="1">
      <c r="A619" s="13"/>
      <c r="B619" s="233"/>
      <c r="C619" s="234"/>
      <c r="D619" s="235" t="s">
        <v>148</v>
      </c>
      <c r="E619" s="236" t="s">
        <v>1</v>
      </c>
      <c r="F619" s="237" t="s">
        <v>438</v>
      </c>
      <c r="G619" s="234"/>
      <c r="H619" s="238">
        <v>546.71000000000004</v>
      </c>
      <c r="I619" s="239"/>
      <c r="J619" s="234"/>
      <c r="K619" s="234"/>
      <c r="L619" s="240"/>
      <c r="M619" s="241"/>
      <c r="N619" s="242"/>
      <c r="O619" s="242"/>
      <c r="P619" s="242"/>
      <c r="Q619" s="242"/>
      <c r="R619" s="242"/>
      <c r="S619" s="242"/>
      <c r="T619" s="24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4" t="s">
        <v>148</v>
      </c>
      <c r="AU619" s="244" t="s">
        <v>83</v>
      </c>
      <c r="AV619" s="13" t="s">
        <v>83</v>
      </c>
      <c r="AW619" s="13" t="s">
        <v>31</v>
      </c>
      <c r="AX619" s="13" t="s">
        <v>74</v>
      </c>
      <c r="AY619" s="244" t="s">
        <v>140</v>
      </c>
    </row>
    <row r="620" s="15" customFormat="1">
      <c r="A620" s="15"/>
      <c r="B620" s="256"/>
      <c r="C620" s="257"/>
      <c r="D620" s="235" t="s">
        <v>148</v>
      </c>
      <c r="E620" s="258" t="s">
        <v>1</v>
      </c>
      <c r="F620" s="259" t="s">
        <v>439</v>
      </c>
      <c r="G620" s="257"/>
      <c r="H620" s="258" t="s">
        <v>1</v>
      </c>
      <c r="I620" s="260"/>
      <c r="J620" s="257"/>
      <c r="K620" s="257"/>
      <c r="L620" s="261"/>
      <c r="M620" s="262"/>
      <c r="N620" s="263"/>
      <c r="O620" s="263"/>
      <c r="P620" s="263"/>
      <c r="Q620" s="263"/>
      <c r="R620" s="263"/>
      <c r="S620" s="263"/>
      <c r="T620" s="264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T620" s="265" t="s">
        <v>148</v>
      </c>
      <c r="AU620" s="265" t="s">
        <v>83</v>
      </c>
      <c r="AV620" s="15" t="s">
        <v>79</v>
      </c>
      <c r="AW620" s="15" t="s">
        <v>31</v>
      </c>
      <c r="AX620" s="15" t="s">
        <v>74</v>
      </c>
      <c r="AY620" s="265" t="s">
        <v>140</v>
      </c>
    </row>
    <row r="621" s="13" customFormat="1">
      <c r="A621" s="13"/>
      <c r="B621" s="233"/>
      <c r="C621" s="234"/>
      <c r="D621" s="235" t="s">
        <v>148</v>
      </c>
      <c r="E621" s="236" t="s">
        <v>1</v>
      </c>
      <c r="F621" s="237" t="s">
        <v>440</v>
      </c>
      <c r="G621" s="234"/>
      <c r="H621" s="238">
        <v>140.94</v>
      </c>
      <c r="I621" s="239"/>
      <c r="J621" s="234"/>
      <c r="K621" s="234"/>
      <c r="L621" s="240"/>
      <c r="M621" s="241"/>
      <c r="N621" s="242"/>
      <c r="O621" s="242"/>
      <c r="P621" s="242"/>
      <c r="Q621" s="242"/>
      <c r="R621" s="242"/>
      <c r="S621" s="242"/>
      <c r="T621" s="24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4" t="s">
        <v>148</v>
      </c>
      <c r="AU621" s="244" t="s">
        <v>83</v>
      </c>
      <c r="AV621" s="13" t="s">
        <v>83</v>
      </c>
      <c r="AW621" s="13" t="s">
        <v>31</v>
      </c>
      <c r="AX621" s="13" t="s">
        <v>74</v>
      </c>
      <c r="AY621" s="244" t="s">
        <v>140</v>
      </c>
    </row>
    <row r="622" s="14" customFormat="1">
      <c r="A622" s="14"/>
      <c r="B622" s="245"/>
      <c r="C622" s="246"/>
      <c r="D622" s="235" t="s">
        <v>148</v>
      </c>
      <c r="E622" s="247" t="s">
        <v>1</v>
      </c>
      <c r="F622" s="248" t="s">
        <v>151</v>
      </c>
      <c r="G622" s="246"/>
      <c r="H622" s="249">
        <v>687.65000000000009</v>
      </c>
      <c r="I622" s="250"/>
      <c r="J622" s="246"/>
      <c r="K622" s="246"/>
      <c r="L622" s="251"/>
      <c r="M622" s="252"/>
      <c r="N622" s="253"/>
      <c r="O622" s="253"/>
      <c r="P622" s="253"/>
      <c r="Q622" s="253"/>
      <c r="R622" s="253"/>
      <c r="S622" s="253"/>
      <c r="T622" s="25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5" t="s">
        <v>148</v>
      </c>
      <c r="AU622" s="255" t="s">
        <v>83</v>
      </c>
      <c r="AV622" s="14" t="s">
        <v>89</v>
      </c>
      <c r="AW622" s="14" t="s">
        <v>31</v>
      </c>
      <c r="AX622" s="14" t="s">
        <v>79</v>
      </c>
      <c r="AY622" s="255" t="s">
        <v>140</v>
      </c>
    </row>
    <row r="623" s="2" customFormat="1" ht="24.15" customHeight="1">
      <c r="A623" s="38"/>
      <c r="B623" s="39"/>
      <c r="C623" s="219" t="s">
        <v>441</v>
      </c>
      <c r="D623" s="219" t="s">
        <v>143</v>
      </c>
      <c r="E623" s="220" t="s">
        <v>442</v>
      </c>
      <c r="F623" s="221" t="s">
        <v>443</v>
      </c>
      <c r="G623" s="222" t="s">
        <v>146</v>
      </c>
      <c r="H623" s="223">
        <v>687.64999999999998</v>
      </c>
      <c r="I623" s="224"/>
      <c r="J623" s="225">
        <f>ROUND(I623*H623,2)</f>
        <v>0</v>
      </c>
      <c r="K623" s="226"/>
      <c r="L623" s="44"/>
      <c r="M623" s="227" t="s">
        <v>1</v>
      </c>
      <c r="N623" s="228" t="s">
        <v>39</v>
      </c>
      <c r="O623" s="91"/>
      <c r="P623" s="229">
        <f>O623*H623</f>
        <v>0</v>
      </c>
      <c r="Q623" s="229">
        <v>4.0000000000000003E-05</v>
      </c>
      <c r="R623" s="229">
        <f>Q623*H623</f>
        <v>0.027506000000000003</v>
      </c>
      <c r="S623" s="229">
        <v>0</v>
      </c>
      <c r="T623" s="230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231" t="s">
        <v>89</v>
      </c>
      <c r="AT623" s="231" t="s">
        <v>143</v>
      </c>
      <c r="AU623" s="231" t="s">
        <v>83</v>
      </c>
      <c r="AY623" s="17" t="s">
        <v>140</v>
      </c>
      <c r="BE623" s="232">
        <f>IF(N623="základní",J623,0)</f>
        <v>0</v>
      </c>
      <c r="BF623" s="232">
        <f>IF(N623="snížená",J623,0)</f>
        <v>0</v>
      </c>
      <c r="BG623" s="232">
        <f>IF(N623="zákl. přenesená",J623,0)</f>
        <v>0</v>
      </c>
      <c r="BH623" s="232">
        <f>IF(N623="sníž. přenesená",J623,0)</f>
        <v>0</v>
      </c>
      <c r="BI623" s="232">
        <f>IF(N623="nulová",J623,0)</f>
        <v>0</v>
      </c>
      <c r="BJ623" s="17" t="s">
        <v>79</v>
      </c>
      <c r="BK623" s="232">
        <f>ROUND(I623*H623,2)</f>
        <v>0</v>
      </c>
      <c r="BL623" s="17" t="s">
        <v>89</v>
      </c>
      <c r="BM623" s="231" t="s">
        <v>444</v>
      </c>
    </row>
    <row r="624" s="15" customFormat="1">
      <c r="A624" s="15"/>
      <c r="B624" s="256"/>
      <c r="C624" s="257"/>
      <c r="D624" s="235" t="s">
        <v>148</v>
      </c>
      <c r="E624" s="258" t="s">
        <v>1</v>
      </c>
      <c r="F624" s="259" t="s">
        <v>437</v>
      </c>
      <c r="G624" s="257"/>
      <c r="H624" s="258" t="s">
        <v>1</v>
      </c>
      <c r="I624" s="260"/>
      <c r="J624" s="257"/>
      <c r="K624" s="257"/>
      <c r="L624" s="261"/>
      <c r="M624" s="262"/>
      <c r="N624" s="263"/>
      <c r="O624" s="263"/>
      <c r="P624" s="263"/>
      <c r="Q624" s="263"/>
      <c r="R624" s="263"/>
      <c r="S624" s="263"/>
      <c r="T624" s="264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T624" s="265" t="s">
        <v>148</v>
      </c>
      <c r="AU624" s="265" t="s">
        <v>83</v>
      </c>
      <c r="AV624" s="15" t="s">
        <v>79</v>
      </c>
      <c r="AW624" s="15" t="s">
        <v>31</v>
      </c>
      <c r="AX624" s="15" t="s">
        <v>74</v>
      </c>
      <c r="AY624" s="265" t="s">
        <v>140</v>
      </c>
    </row>
    <row r="625" s="13" customFormat="1">
      <c r="A625" s="13"/>
      <c r="B625" s="233"/>
      <c r="C625" s="234"/>
      <c r="D625" s="235" t="s">
        <v>148</v>
      </c>
      <c r="E625" s="236" t="s">
        <v>1</v>
      </c>
      <c r="F625" s="237" t="s">
        <v>438</v>
      </c>
      <c r="G625" s="234"/>
      <c r="H625" s="238">
        <v>546.71000000000004</v>
      </c>
      <c r="I625" s="239"/>
      <c r="J625" s="234"/>
      <c r="K625" s="234"/>
      <c r="L625" s="240"/>
      <c r="M625" s="241"/>
      <c r="N625" s="242"/>
      <c r="O625" s="242"/>
      <c r="P625" s="242"/>
      <c r="Q625" s="242"/>
      <c r="R625" s="242"/>
      <c r="S625" s="242"/>
      <c r="T625" s="24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4" t="s">
        <v>148</v>
      </c>
      <c r="AU625" s="244" t="s">
        <v>83</v>
      </c>
      <c r="AV625" s="13" t="s">
        <v>83</v>
      </c>
      <c r="AW625" s="13" t="s">
        <v>31</v>
      </c>
      <c r="AX625" s="13" t="s">
        <v>74</v>
      </c>
      <c r="AY625" s="244" t="s">
        <v>140</v>
      </c>
    </row>
    <row r="626" s="15" customFormat="1">
      <c r="A626" s="15"/>
      <c r="B626" s="256"/>
      <c r="C626" s="257"/>
      <c r="D626" s="235" t="s">
        <v>148</v>
      </c>
      <c r="E626" s="258" t="s">
        <v>1</v>
      </c>
      <c r="F626" s="259" t="s">
        <v>439</v>
      </c>
      <c r="G626" s="257"/>
      <c r="H626" s="258" t="s">
        <v>1</v>
      </c>
      <c r="I626" s="260"/>
      <c r="J626" s="257"/>
      <c r="K626" s="257"/>
      <c r="L626" s="261"/>
      <c r="M626" s="262"/>
      <c r="N626" s="263"/>
      <c r="O626" s="263"/>
      <c r="P626" s="263"/>
      <c r="Q626" s="263"/>
      <c r="R626" s="263"/>
      <c r="S626" s="263"/>
      <c r="T626" s="264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65" t="s">
        <v>148</v>
      </c>
      <c r="AU626" s="265" t="s">
        <v>83</v>
      </c>
      <c r="AV626" s="15" t="s">
        <v>79</v>
      </c>
      <c r="AW626" s="15" t="s">
        <v>31</v>
      </c>
      <c r="AX626" s="15" t="s">
        <v>74</v>
      </c>
      <c r="AY626" s="265" t="s">
        <v>140</v>
      </c>
    </row>
    <row r="627" s="13" customFormat="1">
      <c r="A627" s="13"/>
      <c r="B627" s="233"/>
      <c r="C627" s="234"/>
      <c r="D627" s="235" t="s">
        <v>148</v>
      </c>
      <c r="E627" s="236" t="s">
        <v>1</v>
      </c>
      <c r="F627" s="237" t="s">
        <v>440</v>
      </c>
      <c r="G627" s="234"/>
      <c r="H627" s="238">
        <v>140.94</v>
      </c>
      <c r="I627" s="239"/>
      <c r="J627" s="234"/>
      <c r="K627" s="234"/>
      <c r="L627" s="240"/>
      <c r="M627" s="241"/>
      <c r="N627" s="242"/>
      <c r="O627" s="242"/>
      <c r="P627" s="242"/>
      <c r="Q627" s="242"/>
      <c r="R627" s="242"/>
      <c r="S627" s="242"/>
      <c r="T627" s="24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4" t="s">
        <v>148</v>
      </c>
      <c r="AU627" s="244" t="s">
        <v>83</v>
      </c>
      <c r="AV627" s="13" t="s">
        <v>83</v>
      </c>
      <c r="AW627" s="13" t="s">
        <v>31</v>
      </c>
      <c r="AX627" s="13" t="s">
        <v>74</v>
      </c>
      <c r="AY627" s="244" t="s">
        <v>140</v>
      </c>
    </row>
    <row r="628" s="14" customFormat="1">
      <c r="A628" s="14"/>
      <c r="B628" s="245"/>
      <c r="C628" s="246"/>
      <c r="D628" s="235" t="s">
        <v>148</v>
      </c>
      <c r="E628" s="247" t="s">
        <v>1</v>
      </c>
      <c r="F628" s="248" t="s">
        <v>151</v>
      </c>
      <c r="G628" s="246"/>
      <c r="H628" s="249">
        <v>687.65000000000009</v>
      </c>
      <c r="I628" s="250"/>
      <c r="J628" s="246"/>
      <c r="K628" s="246"/>
      <c r="L628" s="251"/>
      <c r="M628" s="252"/>
      <c r="N628" s="253"/>
      <c r="O628" s="253"/>
      <c r="P628" s="253"/>
      <c r="Q628" s="253"/>
      <c r="R628" s="253"/>
      <c r="S628" s="253"/>
      <c r="T628" s="25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5" t="s">
        <v>148</v>
      </c>
      <c r="AU628" s="255" t="s">
        <v>83</v>
      </c>
      <c r="AV628" s="14" t="s">
        <v>89</v>
      </c>
      <c r="AW628" s="14" t="s">
        <v>31</v>
      </c>
      <c r="AX628" s="14" t="s">
        <v>79</v>
      </c>
      <c r="AY628" s="255" t="s">
        <v>140</v>
      </c>
    </row>
    <row r="629" s="2" customFormat="1" ht="16.5" customHeight="1">
      <c r="A629" s="38"/>
      <c r="B629" s="39"/>
      <c r="C629" s="219" t="s">
        <v>445</v>
      </c>
      <c r="D629" s="219" t="s">
        <v>143</v>
      </c>
      <c r="E629" s="220" t="s">
        <v>446</v>
      </c>
      <c r="F629" s="221" t="s">
        <v>447</v>
      </c>
      <c r="G629" s="222" t="s">
        <v>155</v>
      </c>
      <c r="H629" s="223">
        <v>0.41399999999999998</v>
      </c>
      <c r="I629" s="224"/>
      <c r="J629" s="225">
        <f>ROUND(I629*H629,2)</f>
        <v>0</v>
      </c>
      <c r="K629" s="226"/>
      <c r="L629" s="44"/>
      <c r="M629" s="227" t="s">
        <v>1</v>
      </c>
      <c r="N629" s="228" t="s">
        <v>39</v>
      </c>
      <c r="O629" s="91"/>
      <c r="P629" s="229">
        <f>O629*H629</f>
        <v>0</v>
      </c>
      <c r="Q629" s="229">
        <v>0</v>
      </c>
      <c r="R629" s="229">
        <f>Q629*H629</f>
        <v>0</v>
      </c>
      <c r="S629" s="229">
        <v>2.3999999999999999</v>
      </c>
      <c r="T629" s="230">
        <f>S629*H629</f>
        <v>0.99359999999999993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231" t="s">
        <v>89</v>
      </c>
      <c r="AT629" s="231" t="s">
        <v>143</v>
      </c>
      <c r="AU629" s="231" t="s">
        <v>83</v>
      </c>
      <c r="AY629" s="17" t="s">
        <v>140</v>
      </c>
      <c r="BE629" s="232">
        <f>IF(N629="základní",J629,0)</f>
        <v>0</v>
      </c>
      <c r="BF629" s="232">
        <f>IF(N629="snížená",J629,0)</f>
        <v>0</v>
      </c>
      <c r="BG629" s="232">
        <f>IF(N629="zákl. přenesená",J629,0)</f>
        <v>0</v>
      </c>
      <c r="BH629" s="232">
        <f>IF(N629="sníž. přenesená",J629,0)</f>
        <v>0</v>
      </c>
      <c r="BI629" s="232">
        <f>IF(N629="nulová",J629,0)</f>
        <v>0</v>
      </c>
      <c r="BJ629" s="17" t="s">
        <v>79</v>
      </c>
      <c r="BK629" s="232">
        <f>ROUND(I629*H629,2)</f>
        <v>0</v>
      </c>
      <c r="BL629" s="17" t="s">
        <v>89</v>
      </c>
      <c r="BM629" s="231" t="s">
        <v>448</v>
      </c>
    </row>
    <row r="630" s="15" customFormat="1">
      <c r="A630" s="15"/>
      <c r="B630" s="256"/>
      <c r="C630" s="257"/>
      <c r="D630" s="235" t="s">
        <v>148</v>
      </c>
      <c r="E630" s="258" t="s">
        <v>1</v>
      </c>
      <c r="F630" s="259" t="s">
        <v>449</v>
      </c>
      <c r="G630" s="257"/>
      <c r="H630" s="258" t="s">
        <v>1</v>
      </c>
      <c r="I630" s="260"/>
      <c r="J630" s="257"/>
      <c r="K630" s="257"/>
      <c r="L630" s="261"/>
      <c r="M630" s="262"/>
      <c r="N630" s="263"/>
      <c r="O630" s="263"/>
      <c r="P630" s="263"/>
      <c r="Q630" s="263"/>
      <c r="R630" s="263"/>
      <c r="S630" s="263"/>
      <c r="T630" s="264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65" t="s">
        <v>148</v>
      </c>
      <c r="AU630" s="265" t="s">
        <v>83</v>
      </c>
      <c r="AV630" s="15" t="s">
        <v>79</v>
      </c>
      <c r="AW630" s="15" t="s">
        <v>31</v>
      </c>
      <c r="AX630" s="15" t="s">
        <v>74</v>
      </c>
      <c r="AY630" s="265" t="s">
        <v>140</v>
      </c>
    </row>
    <row r="631" s="13" customFormat="1">
      <c r="A631" s="13"/>
      <c r="B631" s="233"/>
      <c r="C631" s="234"/>
      <c r="D631" s="235" t="s">
        <v>148</v>
      </c>
      <c r="E631" s="236" t="s">
        <v>1</v>
      </c>
      <c r="F631" s="237" t="s">
        <v>450</v>
      </c>
      <c r="G631" s="234"/>
      <c r="H631" s="238">
        <v>0.41399999999999998</v>
      </c>
      <c r="I631" s="239"/>
      <c r="J631" s="234"/>
      <c r="K631" s="234"/>
      <c r="L631" s="240"/>
      <c r="M631" s="241"/>
      <c r="N631" s="242"/>
      <c r="O631" s="242"/>
      <c r="P631" s="242"/>
      <c r="Q631" s="242"/>
      <c r="R631" s="242"/>
      <c r="S631" s="242"/>
      <c r="T631" s="24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4" t="s">
        <v>148</v>
      </c>
      <c r="AU631" s="244" t="s">
        <v>83</v>
      </c>
      <c r="AV631" s="13" t="s">
        <v>83</v>
      </c>
      <c r="AW631" s="13" t="s">
        <v>31</v>
      </c>
      <c r="AX631" s="13" t="s">
        <v>79</v>
      </c>
      <c r="AY631" s="244" t="s">
        <v>140</v>
      </c>
    </row>
    <row r="632" s="2" customFormat="1" ht="21.75" customHeight="1">
      <c r="A632" s="38"/>
      <c r="B632" s="39"/>
      <c r="C632" s="219" t="s">
        <v>451</v>
      </c>
      <c r="D632" s="219" t="s">
        <v>143</v>
      </c>
      <c r="E632" s="220" t="s">
        <v>452</v>
      </c>
      <c r="F632" s="221" t="s">
        <v>453</v>
      </c>
      <c r="G632" s="222" t="s">
        <v>146</v>
      </c>
      <c r="H632" s="223">
        <v>4.9199999999999999</v>
      </c>
      <c r="I632" s="224"/>
      <c r="J632" s="225">
        <f>ROUND(I632*H632,2)</f>
        <v>0</v>
      </c>
      <c r="K632" s="226"/>
      <c r="L632" s="44"/>
      <c r="M632" s="227" t="s">
        <v>1</v>
      </c>
      <c r="N632" s="228" t="s">
        <v>39</v>
      </c>
      <c r="O632" s="91"/>
      <c r="P632" s="229">
        <f>O632*H632</f>
        <v>0</v>
      </c>
      <c r="Q632" s="229">
        <v>0</v>
      </c>
      <c r="R632" s="229">
        <f>Q632*H632</f>
        <v>0</v>
      </c>
      <c r="S632" s="229">
        <v>0.063</v>
      </c>
      <c r="T632" s="230">
        <f>S632*H632</f>
        <v>0.30996000000000001</v>
      </c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R632" s="231" t="s">
        <v>89</v>
      </c>
      <c r="AT632" s="231" t="s">
        <v>143</v>
      </c>
      <c r="AU632" s="231" t="s">
        <v>83</v>
      </c>
      <c r="AY632" s="17" t="s">
        <v>140</v>
      </c>
      <c r="BE632" s="232">
        <f>IF(N632="základní",J632,0)</f>
        <v>0</v>
      </c>
      <c r="BF632" s="232">
        <f>IF(N632="snížená",J632,0)</f>
        <v>0</v>
      </c>
      <c r="BG632" s="232">
        <f>IF(N632="zákl. přenesená",J632,0)</f>
        <v>0</v>
      </c>
      <c r="BH632" s="232">
        <f>IF(N632="sníž. přenesená",J632,0)</f>
        <v>0</v>
      </c>
      <c r="BI632" s="232">
        <f>IF(N632="nulová",J632,0)</f>
        <v>0</v>
      </c>
      <c r="BJ632" s="17" t="s">
        <v>79</v>
      </c>
      <c r="BK632" s="232">
        <f>ROUND(I632*H632,2)</f>
        <v>0</v>
      </c>
      <c r="BL632" s="17" t="s">
        <v>89</v>
      </c>
      <c r="BM632" s="231" t="s">
        <v>454</v>
      </c>
    </row>
    <row r="633" s="15" customFormat="1">
      <c r="A633" s="15"/>
      <c r="B633" s="256"/>
      <c r="C633" s="257"/>
      <c r="D633" s="235" t="s">
        <v>148</v>
      </c>
      <c r="E633" s="258" t="s">
        <v>1</v>
      </c>
      <c r="F633" s="259" t="s">
        <v>455</v>
      </c>
      <c r="G633" s="257"/>
      <c r="H633" s="258" t="s">
        <v>1</v>
      </c>
      <c r="I633" s="260"/>
      <c r="J633" s="257"/>
      <c r="K633" s="257"/>
      <c r="L633" s="261"/>
      <c r="M633" s="262"/>
      <c r="N633" s="263"/>
      <c r="O633" s="263"/>
      <c r="P633" s="263"/>
      <c r="Q633" s="263"/>
      <c r="R633" s="263"/>
      <c r="S633" s="263"/>
      <c r="T633" s="264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T633" s="265" t="s">
        <v>148</v>
      </c>
      <c r="AU633" s="265" t="s">
        <v>83</v>
      </c>
      <c r="AV633" s="15" t="s">
        <v>79</v>
      </c>
      <c r="AW633" s="15" t="s">
        <v>31</v>
      </c>
      <c r="AX633" s="15" t="s">
        <v>74</v>
      </c>
      <c r="AY633" s="265" t="s">
        <v>140</v>
      </c>
    </row>
    <row r="634" s="13" customFormat="1">
      <c r="A634" s="13"/>
      <c r="B634" s="233"/>
      <c r="C634" s="234"/>
      <c r="D634" s="235" t="s">
        <v>148</v>
      </c>
      <c r="E634" s="236" t="s">
        <v>1</v>
      </c>
      <c r="F634" s="237" t="s">
        <v>456</v>
      </c>
      <c r="G634" s="234"/>
      <c r="H634" s="238">
        <v>2.8700000000000001</v>
      </c>
      <c r="I634" s="239"/>
      <c r="J634" s="234"/>
      <c r="K634" s="234"/>
      <c r="L634" s="240"/>
      <c r="M634" s="241"/>
      <c r="N634" s="242"/>
      <c r="O634" s="242"/>
      <c r="P634" s="242"/>
      <c r="Q634" s="242"/>
      <c r="R634" s="242"/>
      <c r="S634" s="242"/>
      <c r="T634" s="24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4" t="s">
        <v>148</v>
      </c>
      <c r="AU634" s="244" t="s">
        <v>83</v>
      </c>
      <c r="AV634" s="13" t="s">
        <v>83</v>
      </c>
      <c r="AW634" s="13" t="s">
        <v>31</v>
      </c>
      <c r="AX634" s="13" t="s">
        <v>74</v>
      </c>
      <c r="AY634" s="244" t="s">
        <v>140</v>
      </c>
    </row>
    <row r="635" s="15" customFormat="1">
      <c r="A635" s="15"/>
      <c r="B635" s="256"/>
      <c r="C635" s="257"/>
      <c r="D635" s="235" t="s">
        <v>148</v>
      </c>
      <c r="E635" s="258" t="s">
        <v>1</v>
      </c>
      <c r="F635" s="259" t="s">
        <v>457</v>
      </c>
      <c r="G635" s="257"/>
      <c r="H635" s="258" t="s">
        <v>1</v>
      </c>
      <c r="I635" s="260"/>
      <c r="J635" s="257"/>
      <c r="K635" s="257"/>
      <c r="L635" s="261"/>
      <c r="M635" s="262"/>
      <c r="N635" s="263"/>
      <c r="O635" s="263"/>
      <c r="P635" s="263"/>
      <c r="Q635" s="263"/>
      <c r="R635" s="263"/>
      <c r="S635" s="263"/>
      <c r="T635" s="264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65" t="s">
        <v>148</v>
      </c>
      <c r="AU635" s="265" t="s">
        <v>83</v>
      </c>
      <c r="AV635" s="15" t="s">
        <v>79</v>
      </c>
      <c r="AW635" s="15" t="s">
        <v>31</v>
      </c>
      <c r="AX635" s="15" t="s">
        <v>74</v>
      </c>
      <c r="AY635" s="265" t="s">
        <v>140</v>
      </c>
    </row>
    <row r="636" s="13" customFormat="1">
      <c r="A636" s="13"/>
      <c r="B636" s="233"/>
      <c r="C636" s="234"/>
      <c r="D636" s="235" t="s">
        <v>148</v>
      </c>
      <c r="E636" s="236" t="s">
        <v>1</v>
      </c>
      <c r="F636" s="237" t="s">
        <v>458</v>
      </c>
      <c r="G636" s="234"/>
      <c r="H636" s="238">
        <v>2.0499999999999998</v>
      </c>
      <c r="I636" s="239"/>
      <c r="J636" s="234"/>
      <c r="K636" s="234"/>
      <c r="L636" s="240"/>
      <c r="M636" s="241"/>
      <c r="N636" s="242"/>
      <c r="O636" s="242"/>
      <c r="P636" s="242"/>
      <c r="Q636" s="242"/>
      <c r="R636" s="242"/>
      <c r="S636" s="242"/>
      <c r="T636" s="24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4" t="s">
        <v>148</v>
      </c>
      <c r="AU636" s="244" t="s">
        <v>83</v>
      </c>
      <c r="AV636" s="13" t="s">
        <v>83</v>
      </c>
      <c r="AW636" s="13" t="s">
        <v>31</v>
      </c>
      <c r="AX636" s="13" t="s">
        <v>74</v>
      </c>
      <c r="AY636" s="244" t="s">
        <v>140</v>
      </c>
    </row>
    <row r="637" s="14" customFormat="1">
      <c r="A637" s="14"/>
      <c r="B637" s="245"/>
      <c r="C637" s="246"/>
      <c r="D637" s="235" t="s">
        <v>148</v>
      </c>
      <c r="E637" s="247" t="s">
        <v>1</v>
      </c>
      <c r="F637" s="248" t="s">
        <v>151</v>
      </c>
      <c r="G637" s="246"/>
      <c r="H637" s="249">
        <v>4.9199999999999999</v>
      </c>
      <c r="I637" s="250"/>
      <c r="J637" s="246"/>
      <c r="K637" s="246"/>
      <c r="L637" s="251"/>
      <c r="M637" s="252"/>
      <c r="N637" s="253"/>
      <c r="O637" s="253"/>
      <c r="P637" s="253"/>
      <c r="Q637" s="253"/>
      <c r="R637" s="253"/>
      <c r="S637" s="253"/>
      <c r="T637" s="25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5" t="s">
        <v>148</v>
      </c>
      <c r="AU637" s="255" t="s">
        <v>83</v>
      </c>
      <c r="AV637" s="14" t="s">
        <v>89</v>
      </c>
      <c r="AW637" s="14" t="s">
        <v>31</v>
      </c>
      <c r="AX637" s="14" t="s">
        <v>79</v>
      </c>
      <c r="AY637" s="255" t="s">
        <v>140</v>
      </c>
    </row>
    <row r="638" s="12" customFormat="1" ht="22.8" customHeight="1">
      <c r="A638" s="12"/>
      <c r="B638" s="203"/>
      <c r="C638" s="204"/>
      <c r="D638" s="205" t="s">
        <v>73</v>
      </c>
      <c r="E638" s="217" t="s">
        <v>459</v>
      </c>
      <c r="F638" s="217" t="s">
        <v>460</v>
      </c>
      <c r="G638" s="204"/>
      <c r="H638" s="204"/>
      <c r="I638" s="207"/>
      <c r="J638" s="218">
        <f>BK638</f>
        <v>0</v>
      </c>
      <c r="K638" s="204"/>
      <c r="L638" s="209"/>
      <c r="M638" s="210"/>
      <c r="N638" s="211"/>
      <c r="O638" s="211"/>
      <c r="P638" s="212">
        <f>SUM(P639:P646)</f>
        <v>0</v>
      </c>
      <c r="Q638" s="211"/>
      <c r="R638" s="212">
        <f>SUM(R639:R646)</f>
        <v>0.19943999999999998</v>
      </c>
      <c r="S638" s="211"/>
      <c r="T638" s="213">
        <f>SUM(T639:T646)</f>
        <v>0</v>
      </c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R638" s="214" t="s">
        <v>79</v>
      </c>
      <c r="AT638" s="215" t="s">
        <v>73</v>
      </c>
      <c r="AU638" s="215" t="s">
        <v>79</v>
      </c>
      <c r="AY638" s="214" t="s">
        <v>140</v>
      </c>
      <c r="BK638" s="216">
        <f>SUM(BK639:BK646)</f>
        <v>0</v>
      </c>
    </row>
    <row r="639" s="2" customFormat="1" ht="16.5" customHeight="1">
      <c r="A639" s="38"/>
      <c r="B639" s="39"/>
      <c r="C639" s="219" t="s">
        <v>461</v>
      </c>
      <c r="D639" s="219" t="s">
        <v>143</v>
      </c>
      <c r="E639" s="220" t="s">
        <v>462</v>
      </c>
      <c r="F639" s="221" t="s">
        <v>463</v>
      </c>
      <c r="G639" s="222" t="s">
        <v>464</v>
      </c>
      <c r="H639" s="223">
        <v>26.591999999999999</v>
      </c>
      <c r="I639" s="224"/>
      <c r="J639" s="225">
        <f>ROUND(I639*H639,2)</f>
        <v>0</v>
      </c>
      <c r="K639" s="226"/>
      <c r="L639" s="44"/>
      <c r="M639" s="227" t="s">
        <v>1</v>
      </c>
      <c r="N639" s="228" t="s">
        <v>39</v>
      </c>
      <c r="O639" s="91"/>
      <c r="P639" s="229">
        <f>O639*H639</f>
        <v>0</v>
      </c>
      <c r="Q639" s="229">
        <v>0</v>
      </c>
      <c r="R639" s="229">
        <f>Q639*H639</f>
        <v>0</v>
      </c>
      <c r="S639" s="229">
        <v>0</v>
      </c>
      <c r="T639" s="230">
        <f>S639*H639</f>
        <v>0</v>
      </c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R639" s="231" t="s">
        <v>89</v>
      </c>
      <c r="AT639" s="231" t="s">
        <v>143</v>
      </c>
      <c r="AU639" s="231" t="s">
        <v>83</v>
      </c>
      <c r="AY639" s="17" t="s">
        <v>140</v>
      </c>
      <c r="BE639" s="232">
        <f>IF(N639="základní",J639,0)</f>
        <v>0</v>
      </c>
      <c r="BF639" s="232">
        <f>IF(N639="snížená",J639,0)</f>
        <v>0</v>
      </c>
      <c r="BG639" s="232">
        <f>IF(N639="zákl. přenesená",J639,0)</f>
        <v>0</v>
      </c>
      <c r="BH639" s="232">
        <f>IF(N639="sníž. přenesená",J639,0)</f>
        <v>0</v>
      </c>
      <c r="BI639" s="232">
        <f>IF(N639="nulová",J639,0)</f>
        <v>0</v>
      </c>
      <c r="BJ639" s="17" t="s">
        <v>79</v>
      </c>
      <c r="BK639" s="232">
        <f>ROUND(I639*H639,2)</f>
        <v>0</v>
      </c>
      <c r="BL639" s="17" t="s">
        <v>89</v>
      </c>
      <c r="BM639" s="231" t="s">
        <v>465</v>
      </c>
    </row>
    <row r="640" s="2" customFormat="1" ht="24.15" customHeight="1">
      <c r="A640" s="38"/>
      <c r="B640" s="39"/>
      <c r="C640" s="219" t="s">
        <v>466</v>
      </c>
      <c r="D640" s="219" t="s">
        <v>143</v>
      </c>
      <c r="E640" s="220" t="s">
        <v>467</v>
      </c>
      <c r="F640" s="221" t="s">
        <v>468</v>
      </c>
      <c r="G640" s="222" t="s">
        <v>464</v>
      </c>
      <c r="H640" s="223">
        <v>26.591999999999999</v>
      </c>
      <c r="I640" s="224"/>
      <c r="J640" s="225">
        <f>ROUND(I640*H640,2)</f>
        <v>0</v>
      </c>
      <c r="K640" s="226"/>
      <c r="L640" s="44"/>
      <c r="M640" s="227" t="s">
        <v>1</v>
      </c>
      <c r="N640" s="228" t="s">
        <v>39</v>
      </c>
      <c r="O640" s="91"/>
      <c r="P640" s="229">
        <f>O640*H640</f>
        <v>0</v>
      </c>
      <c r="Q640" s="229">
        <v>0.0074999999999999997</v>
      </c>
      <c r="R640" s="229">
        <f>Q640*H640</f>
        <v>0.19943999999999998</v>
      </c>
      <c r="S640" s="229">
        <v>0</v>
      </c>
      <c r="T640" s="230">
        <f>S640*H640</f>
        <v>0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R640" s="231" t="s">
        <v>89</v>
      </c>
      <c r="AT640" s="231" t="s">
        <v>143</v>
      </c>
      <c r="AU640" s="231" t="s">
        <v>83</v>
      </c>
      <c r="AY640" s="17" t="s">
        <v>140</v>
      </c>
      <c r="BE640" s="232">
        <f>IF(N640="základní",J640,0)</f>
        <v>0</v>
      </c>
      <c r="BF640" s="232">
        <f>IF(N640="snížená",J640,0)</f>
        <v>0</v>
      </c>
      <c r="BG640" s="232">
        <f>IF(N640="zákl. přenesená",J640,0)</f>
        <v>0</v>
      </c>
      <c r="BH640" s="232">
        <f>IF(N640="sníž. přenesená",J640,0)</f>
        <v>0</v>
      </c>
      <c r="BI640" s="232">
        <f>IF(N640="nulová",J640,0)</f>
        <v>0</v>
      </c>
      <c r="BJ640" s="17" t="s">
        <v>79</v>
      </c>
      <c r="BK640" s="232">
        <f>ROUND(I640*H640,2)</f>
        <v>0</v>
      </c>
      <c r="BL640" s="17" t="s">
        <v>89</v>
      </c>
      <c r="BM640" s="231" t="s">
        <v>469</v>
      </c>
    </row>
    <row r="641" s="2" customFormat="1" ht="24.15" customHeight="1">
      <c r="A641" s="38"/>
      <c r="B641" s="39"/>
      <c r="C641" s="219" t="s">
        <v>470</v>
      </c>
      <c r="D641" s="219" t="s">
        <v>143</v>
      </c>
      <c r="E641" s="220" t="s">
        <v>471</v>
      </c>
      <c r="F641" s="221" t="s">
        <v>472</v>
      </c>
      <c r="G641" s="222" t="s">
        <v>464</v>
      </c>
      <c r="H641" s="223">
        <v>26.591999999999999</v>
      </c>
      <c r="I641" s="224"/>
      <c r="J641" s="225">
        <f>ROUND(I641*H641,2)</f>
        <v>0</v>
      </c>
      <c r="K641" s="226"/>
      <c r="L641" s="44"/>
      <c r="M641" s="227" t="s">
        <v>1</v>
      </c>
      <c r="N641" s="228" t="s">
        <v>39</v>
      </c>
      <c r="O641" s="91"/>
      <c r="P641" s="229">
        <f>O641*H641</f>
        <v>0</v>
      </c>
      <c r="Q641" s="229">
        <v>0</v>
      </c>
      <c r="R641" s="229">
        <f>Q641*H641</f>
        <v>0</v>
      </c>
      <c r="S641" s="229">
        <v>0</v>
      </c>
      <c r="T641" s="230">
        <f>S641*H641</f>
        <v>0</v>
      </c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R641" s="231" t="s">
        <v>89</v>
      </c>
      <c r="AT641" s="231" t="s">
        <v>143</v>
      </c>
      <c r="AU641" s="231" t="s">
        <v>83</v>
      </c>
      <c r="AY641" s="17" t="s">
        <v>140</v>
      </c>
      <c r="BE641" s="232">
        <f>IF(N641="základní",J641,0)</f>
        <v>0</v>
      </c>
      <c r="BF641" s="232">
        <f>IF(N641="snížená",J641,0)</f>
        <v>0</v>
      </c>
      <c r="BG641" s="232">
        <f>IF(N641="zákl. přenesená",J641,0)</f>
        <v>0</v>
      </c>
      <c r="BH641" s="232">
        <f>IF(N641="sníž. přenesená",J641,0)</f>
        <v>0</v>
      </c>
      <c r="BI641" s="232">
        <f>IF(N641="nulová",J641,0)</f>
        <v>0</v>
      </c>
      <c r="BJ641" s="17" t="s">
        <v>79</v>
      </c>
      <c r="BK641" s="232">
        <f>ROUND(I641*H641,2)</f>
        <v>0</v>
      </c>
      <c r="BL641" s="17" t="s">
        <v>89</v>
      </c>
      <c r="BM641" s="231" t="s">
        <v>473</v>
      </c>
    </row>
    <row r="642" s="2" customFormat="1" ht="33" customHeight="1">
      <c r="A642" s="38"/>
      <c r="B642" s="39"/>
      <c r="C642" s="219" t="s">
        <v>474</v>
      </c>
      <c r="D642" s="219" t="s">
        <v>143</v>
      </c>
      <c r="E642" s="220" t="s">
        <v>475</v>
      </c>
      <c r="F642" s="221" t="s">
        <v>476</v>
      </c>
      <c r="G642" s="222" t="s">
        <v>464</v>
      </c>
      <c r="H642" s="223">
        <v>26.591999999999999</v>
      </c>
      <c r="I642" s="224"/>
      <c r="J642" s="225">
        <f>ROUND(I642*H642,2)</f>
        <v>0</v>
      </c>
      <c r="K642" s="226"/>
      <c r="L642" s="44"/>
      <c r="M642" s="227" t="s">
        <v>1</v>
      </c>
      <c r="N642" s="228" t="s">
        <v>39</v>
      </c>
      <c r="O642" s="91"/>
      <c r="P642" s="229">
        <f>O642*H642</f>
        <v>0</v>
      </c>
      <c r="Q642" s="229">
        <v>0</v>
      </c>
      <c r="R642" s="229">
        <f>Q642*H642</f>
        <v>0</v>
      </c>
      <c r="S642" s="229">
        <v>0</v>
      </c>
      <c r="T642" s="230">
        <f>S642*H642</f>
        <v>0</v>
      </c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R642" s="231" t="s">
        <v>89</v>
      </c>
      <c r="AT642" s="231" t="s">
        <v>143</v>
      </c>
      <c r="AU642" s="231" t="s">
        <v>83</v>
      </c>
      <c r="AY642" s="17" t="s">
        <v>140</v>
      </c>
      <c r="BE642" s="232">
        <f>IF(N642="základní",J642,0)</f>
        <v>0</v>
      </c>
      <c r="BF642" s="232">
        <f>IF(N642="snížená",J642,0)</f>
        <v>0</v>
      </c>
      <c r="BG642" s="232">
        <f>IF(N642="zákl. přenesená",J642,0)</f>
        <v>0</v>
      </c>
      <c r="BH642" s="232">
        <f>IF(N642="sníž. přenesená",J642,0)</f>
        <v>0</v>
      </c>
      <c r="BI642" s="232">
        <f>IF(N642="nulová",J642,0)</f>
        <v>0</v>
      </c>
      <c r="BJ642" s="17" t="s">
        <v>79</v>
      </c>
      <c r="BK642" s="232">
        <f>ROUND(I642*H642,2)</f>
        <v>0</v>
      </c>
      <c r="BL642" s="17" t="s">
        <v>89</v>
      </c>
      <c r="BM642" s="231" t="s">
        <v>477</v>
      </c>
    </row>
    <row r="643" s="2" customFormat="1" ht="24.15" customHeight="1">
      <c r="A643" s="38"/>
      <c r="B643" s="39"/>
      <c r="C643" s="219" t="s">
        <v>478</v>
      </c>
      <c r="D643" s="219" t="s">
        <v>143</v>
      </c>
      <c r="E643" s="220" t="s">
        <v>479</v>
      </c>
      <c r="F643" s="221" t="s">
        <v>480</v>
      </c>
      <c r="G643" s="222" t="s">
        <v>464</v>
      </c>
      <c r="H643" s="223">
        <v>26.591999999999999</v>
      </c>
      <c r="I643" s="224"/>
      <c r="J643" s="225">
        <f>ROUND(I643*H643,2)</f>
        <v>0</v>
      </c>
      <c r="K643" s="226"/>
      <c r="L643" s="44"/>
      <c r="M643" s="227" t="s">
        <v>1</v>
      </c>
      <c r="N643" s="228" t="s">
        <v>39</v>
      </c>
      <c r="O643" s="91"/>
      <c r="P643" s="229">
        <f>O643*H643</f>
        <v>0</v>
      </c>
      <c r="Q643" s="229">
        <v>0</v>
      </c>
      <c r="R643" s="229">
        <f>Q643*H643</f>
        <v>0</v>
      </c>
      <c r="S643" s="229">
        <v>0</v>
      </c>
      <c r="T643" s="230">
        <f>S643*H643</f>
        <v>0</v>
      </c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R643" s="231" t="s">
        <v>89</v>
      </c>
      <c r="AT643" s="231" t="s">
        <v>143</v>
      </c>
      <c r="AU643" s="231" t="s">
        <v>83</v>
      </c>
      <c r="AY643" s="17" t="s">
        <v>140</v>
      </c>
      <c r="BE643" s="232">
        <f>IF(N643="základní",J643,0)</f>
        <v>0</v>
      </c>
      <c r="BF643" s="232">
        <f>IF(N643="snížená",J643,0)</f>
        <v>0</v>
      </c>
      <c r="BG643" s="232">
        <f>IF(N643="zákl. přenesená",J643,0)</f>
        <v>0</v>
      </c>
      <c r="BH643" s="232">
        <f>IF(N643="sníž. přenesená",J643,0)</f>
        <v>0</v>
      </c>
      <c r="BI643" s="232">
        <f>IF(N643="nulová",J643,0)</f>
        <v>0</v>
      </c>
      <c r="BJ643" s="17" t="s">
        <v>79</v>
      </c>
      <c r="BK643" s="232">
        <f>ROUND(I643*H643,2)</f>
        <v>0</v>
      </c>
      <c r="BL643" s="17" t="s">
        <v>89</v>
      </c>
      <c r="BM643" s="231" t="s">
        <v>481</v>
      </c>
    </row>
    <row r="644" s="2" customFormat="1" ht="24.15" customHeight="1">
      <c r="A644" s="38"/>
      <c r="B644" s="39"/>
      <c r="C644" s="219" t="s">
        <v>482</v>
      </c>
      <c r="D644" s="219" t="s">
        <v>143</v>
      </c>
      <c r="E644" s="220" t="s">
        <v>483</v>
      </c>
      <c r="F644" s="221" t="s">
        <v>484</v>
      </c>
      <c r="G644" s="222" t="s">
        <v>464</v>
      </c>
      <c r="H644" s="223">
        <v>26.591999999999999</v>
      </c>
      <c r="I644" s="224"/>
      <c r="J644" s="225">
        <f>ROUND(I644*H644,2)</f>
        <v>0</v>
      </c>
      <c r="K644" s="226"/>
      <c r="L644" s="44"/>
      <c r="M644" s="227" t="s">
        <v>1</v>
      </c>
      <c r="N644" s="228" t="s">
        <v>39</v>
      </c>
      <c r="O644" s="91"/>
      <c r="P644" s="229">
        <f>O644*H644</f>
        <v>0</v>
      </c>
      <c r="Q644" s="229">
        <v>0</v>
      </c>
      <c r="R644" s="229">
        <f>Q644*H644</f>
        <v>0</v>
      </c>
      <c r="S644" s="229">
        <v>0</v>
      </c>
      <c r="T644" s="230">
        <f>S644*H644</f>
        <v>0</v>
      </c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231" t="s">
        <v>89</v>
      </c>
      <c r="AT644" s="231" t="s">
        <v>143</v>
      </c>
      <c r="AU644" s="231" t="s">
        <v>83</v>
      </c>
      <c r="AY644" s="17" t="s">
        <v>140</v>
      </c>
      <c r="BE644" s="232">
        <f>IF(N644="základní",J644,0)</f>
        <v>0</v>
      </c>
      <c r="BF644" s="232">
        <f>IF(N644="snížená",J644,0)</f>
        <v>0</v>
      </c>
      <c r="BG644" s="232">
        <f>IF(N644="zákl. přenesená",J644,0)</f>
        <v>0</v>
      </c>
      <c r="BH644" s="232">
        <f>IF(N644="sníž. přenesená",J644,0)</f>
        <v>0</v>
      </c>
      <c r="BI644" s="232">
        <f>IF(N644="nulová",J644,0)</f>
        <v>0</v>
      </c>
      <c r="BJ644" s="17" t="s">
        <v>79</v>
      </c>
      <c r="BK644" s="232">
        <f>ROUND(I644*H644,2)</f>
        <v>0</v>
      </c>
      <c r="BL644" s="17" t="s">
        <v>89</v>
      </c>
      <c r="BM644" s="231" t="s">
        <v>485</v>
      </c>
    </row>
    <row r="645" s="2" customFormat="1" ht="33" customHeight="1">
      <c r="A645" s="38"/>
      <c r="B645" s="39"/>
      <c r="C645" s="219" t="s">
        <v>486</v>
      </c>
      <c r="D645" s="219" t="s">
        <v>143</v>
      </c>
      <c r="E645" s="220" t="s">
        <v>487</v>
      </c>
      <c r="F645" s="221" t="s">
        <v>488</v>
      </c>
      <c r="G645" s="222" t="s">
        <v>464</v>
      </c>
      <c r="H645" s="223">
        <v>26.591999999999999</v>
      </c>
      <c r="I645" s="224"/>
      <c r="J645" s="225">
        <f>ROUND(I645*H645,2)</f>
        <v>0</v>
      </c>
      <c r="K645" s="226"/>
      <c r="L645" s="44"/>
      <c r="M645" s="227" t="s">
        <v>1</v>
      </c>
      <c r="N645" s="228" t="s">
        <v>39</v>
      </c>
      <c r="O645" s="91"/>
      <c r="P645" s="229">
        <f>O645*H645</f>
        <v>0</v>
      </c>
      <c r="Q645" s="229">
        <v>0</v>
      </c>
      <c r="R645" s="229">
        <f>Q645*H645</f>
        <v>0</v>
      </c>
      <c r="S645" s="229">
        <v>0</v>
      </c>
      <c r="T645" s="230">
        <f>S645*H645</f>
        <v>0</v>
      </c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R645" s="231" t="s">
        <v>89</v>
      </c>
      <c r="AT645" s="231" t="s">
        <v>143</v>
      </c>
      <c r="AU645" s="231" t="s">
        <v>83</v>
      </c>
      <c r="AY645" s="17" t="s">
        <v>140</v>
      </c>
      <c r="BE645" s="232">
        <f>IF(N645="základní",J645,0)</f>
        <v>0</v>
      </c>
      <c r="BF645" s="232">
        <f>IF(N645="snížená",J645,0)</f>
        <v>0</v>
      </c>
      <c r="BG645" s="232">
        <f>IF(N645="zákl. přenesená",J645,0)</f>
        <v>0</v>
      </c>
      <c r="BH645" s="232">
        <f>IF(N645="sníž. přenesená",J645,0)</f>
        <v>0</v>
      </c>
      <c r="BI645" s="232">
        <f>IF(N645="nulová",J645,0)</f>
        <v>0</v>
      </c>
      <c r="BJ645" s="17" t="s">
        <v>79</v>
      </c>
      <c r="BK645" s="232">
        <f>ROUND(I645*H645,2)</f>
        <v>0</v>
      </c>
      <c r="BL645" s="17" t="s">
        <v>89</v>
      </c>
      <c r="BM645" s="231" t="s">
        <v>489</v>
      </c>
    </row>
    <row r="646" s="2" customFormat="1" ht="37.8" customHeight="1">
      <c r="A646" s="38"/>
      <c r="B646" s="39"/>
      <c r="C646" s="219" t="s">
        <v>490</v>
      </c>
      <c r="D646" s="219" t="s">
        <v>143</v>
      </c>
      <c r="E646" s="220" t="s">
        <v>491</v>
      </c>
      <c r="F646" s="221" t="s">
        <v>492</v>
      </c>
      <c r="G646" s="222" t="s">
        <v>464</v>
      </c>
      <c r="H646" s="223">
        <v>0.77000000000000002</v>
      </c>
      <c r="I646" s="224"/>
      <c r="J646" s="225">
        <f>ROUND(I646*H646,2)</f>
        <v>0</v>
      </c>
      <c r="K646" s="226"/>
      <c r="L646" s="44"/>
      <c r="M646" s="227" t="s">
        <v>1</v>
      </c>
      <c r="N646" s="228" t="s">
        <v>39</v>
      </c>
      <c r="O646" s="91"/>
      <c r="P646" s="229">
        <f>O646*H646</f>
        <v>0</v>
      </c>
      <c r="Q646" s="229">
        <v>0</v>
      </c>
      <c r="R646" s="229">
        <f>Q646*H646</f>
        <v>0</v>
      </c>
      <c r="S646" s="229">
        <v>0</v>
      </c>
      <c r="T646" s="230">
        <f>S646*H646</f>
        <v>0</v>
      </c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R646" s="231" t="s">
        <v>89</v>
      </c>
      <c r="AT646" s="231" t="s">
        <v>143</v>
      </c>
      <c r="AU646" s="231" t="s">
        <v>83</v>
      </c>
      <c r="AY646" s="17" t="s">
        <v>140</v>
      </c>
      <c r="BE646" s="232">
        <f>IF(N646="základní",J646,0)</f>
        <v>0</v>
      </c>
      <c r="BF646" s="232">
        <f>IF(N646="snížená",J646,0)</f>
        <v>0</v>
      </c>
      <c r="BG646" s="232">
        <f>IF(N646="zákl. přenesená",J646,0)</f>
        <v>0</v>
      </c>
      <c r="BH646" s="232">
        <f>IF(N646="sníž. přenesená",J646,0)</f>
        <v>0</v>
      </c>
      <c r="BI646" s="232">
        <f>IF(N646="nulová",J646,0)</f>
        <v>0</v>
      </c>
      <c r="BJ646" s="17" t="s">
        <v>79</v>
      </c>
      <c r="BK646" s="232">
        <f>ROUND(I646*H646,2)</f>
        <v>0</v>
      </c>
      <c r="BL646" s="17" t="s">
        <v>89</v>
      </c>
      <c r="BM646" s="231" t="s">
        <v>493</v>
      </c>
    </row>
    <row r="647" s="12" customFormat="1" ht="22.8" customHeight="1">
      <c r="A647" s="12"/>
      <c r="B647" s="203"/>
      <c r="C647" s="204"/>
      <c r="D647" s="205" t="s">
        <v>73</v>
      </c>
      <c r="E647" s="217" t="s">
        <v>494</v>
      </c>
      <c r="F647" s="217" t="s">
        <v>495</v>
      </c>
      <c r="G647" s="204"/>
      <c r="H647" s="204"/>
      <c r="I647" s="207"/>
      <c r="J647" s="218">
        <f>BK647</f>
        <v>0</v>
      </c>
      <c r="K647" s="204"/>
      <c r="L647" s="209"/>
      <c r="M647" s="210"/>
      <c r="N647" s="211"/>
      <c r="O647" s="211"/>
      <c r="P647" s="212">
        <f>P648</f>
        <v>0</v>
      </c>
      <c r="Q647" s="211"/>
      <c r="R647" s="212">
        <f>R648</f>
        <v>0</v>
      </c>
      <c r="S647" s="211"/>
      <c r="T647" s="213">
        <f>T648</f>
        <v>0</v>
      </c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R647" s="214" t="s">
        <v>79</v>
      </c>
      <c r="AT647" s="215" t="s">
        <v>73</v>
      </c>
      <c r="AU647" s="215" t="s">
        <v>79</v>
      </c>
      <c r="AY647" s="214" t="s">
        <v>140</v>
      </c>
      <c r="BK647" s="216">
        <f>BK648</f>
        <v>0</v>
      </c>
    </row>
    <row r="648" s="2" customFormat="1" ht="21.75" customHeight="1">
      <c r="A648" s="38"/>
      <c r="B648" s="39"/>
      <c r="C648" s="219" t="s">
        <v>496</v>
      </c>
      <c r="D648" s="219" t="s">
        <v>143</v>
      </c>
      <c r="E648" s="220" t="s">
        <v>497</v>
      </c>
      <c r="F648" s="221" t="s">
        <v>498</v>
      </c>
      <c r="G648" s="222" t="s">
        <v>464</v>
      </c>
      <c r="H648" s="223">
        <v>28.643000000000001</v>
      </c>
      <c r="I648" s="224"/>
      <c r="J648" s="225">
        <f>ROUND(I648*H648,2)</f>
        <v>0</v>
      </c>
      <c r="K648" s="226"/>
      <c r="L648" s="44"/>
      <c r="M648" s="227" t="s">
        <v>1</v>
      </c>
      <c r="N648" s="228" t="s">
        <v>39</v>
      </c>
      <c r="O648" s="91"/>
      <c r="P648" s="229">
        <f>O648*H648</f>
        <v>0</v>
      </c>
      <c r="Q648" s="229">
        <v>0</v>
      </c>
      <c r="R648" s="229">
        <f>Q648*H648</f>
        <v>0</v>
      </c>
      <c r="S648" s="229">
        <v>0</v>
      </c>
      <c r="T648" s="230">
        <f>S648*H648</f>
        <v>0</v>
      </c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R648" s="231" t="s">
        <v>89</v>
      </c>
      <c r="AT648" s="231" t="s">
        <v>143</v>
      </c>
      <c r="AU648" s="231" t="s">
        <v>83</v>
      </c>
      <c r="AY648" s="17" t="s">
        <v>140</v>
      </c>
      <c r="BE648" s="232">
        <f>IF(N648="základní",J648,0)</f>
        <v>0</v>
      </c>
      <c r="BF648" s="232">
        <f>IF(N648="snížená",J648,0)</f>
        <v>0</v>
      </c>
      <c r="BG648" s="232">
        <f>IF(N648="zákl. přenesená",J648,0)</f>
        <v>0</v>
      </c>
      <c r="BH648" s="232">
        <f>IF(N648="sníž. přenesená",J648,0)</f>
        <v>0</v>
      </c>
      <c r="BI648" s="232">
        <f>IF(N648="nulová",J648,0)</f>
        <v>0</v>
      </c>
      <c r="BJ648" s="17" t="s">
        <v>79</v>
      </c>
      <c r="BK648" s="232">
        <f>ROUND(I648*H648,2)</f>
        <v>0</v>
      </c>
      <c r="BL648" s="17" t="s">
        <v>89</v>
      </c>
      <c r="BM648" s="231" t="s">
        <v>499</v>
      </c>
    </row>
    <row r="649" s="12" customFormat="1" ht="25.92" customHeight="1">
      <c r="A649" s="12"/>
      <c r="B649" s="203"/>
      <c r="C649" s="204"/>
      <c r="D649" s="205" t="s">
        <v>73</v>
      </c>
      <c r="E649" s="206" t="s">
        <v>500</v>
      </c>
      <c r="F649" s="206" t="s">
        <v>501</v>
      </c>
      <c r="G649" s="204"/>
      <c r="H649" s="204"/>
      <c r="I649" s="207"/>
      <c r="J649" s="208">
        <f>BK649</f>
        <v>0</v>
      </c>
      <c r="K649" s="204"/>
      <c r="L649" s="209"/>
      <c r="M649" s="210"/>
      <c r="N649" s="211"/>
      <c r="O649" s="211"/>
      <c r="P649" s="212">
        <f>P650</f>
        <v>0</v>
      </c>
      <c r="Q649" s="211"/>
      <c r="R649" s="212">
        <f>R650</f>
        <v>0</v>
      </c>
      <c r="S649" s="211"/>
      <c r="T649" s="213">
        <f>T650</f>
        <v>0</v>
      </c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R649" s="214" t="s">
        <v>79</v>
      </c>
      <c r="AT649" s="215" t="s">
        <v>73</v>
      </c>
      <c r="AU649" s="215" t="s">
        <v>74</v>
      </c>
      <c r="AY649" s="214" t="s">
        <v>140</v>
      </c>
      <c r="BK649" s="216">
        <f>BK650</f>
        <v>0</v>
      </c>
    </row>
    <row r="650" s="12" customFormat="1" ht="22.8" customHeight="1">
      <c r="A650" s="12"/>
      <c r="B650" s="203"/>
      <c r="C650" s="204"/>
      <c r="D650" s="205" t="s">
        <v>73</v>
      </c>
      <c r="E650" s="217" t="s">
        <v>502</v>
      </c>
      <c r="F650" s="217" t="s">
        <v>503</v>
      </c>
      <c r="G650" s="204"/>
      <c r="H650" s="204"/>
      <c r="I650" s="207"/>
      <c r="J650" s="218">
        <f>BK650</f>
        <v>0</v>
      </c>
      <c r="K650" s="204"/>
      <c r="L650" s="209"/>
      <c r="M650" s="210"/>
      <c r="N650" s="211"/>
      <c r="O650" s="211"/>
      <c r="P650" s="212">
        <f>SUM(P651:P713)</f>
        <v>0</v>
      </c>
      <c r="Q650" s="211"/>
      <c r="R650" s="212">
        <f>SUM(R651:R713)</f>
        <v>0</v>
      </c>
      <c r="S650" s="211"/>
      <c r="T650" s="213">
        <f>SUM(T651:T713)</f>
        <v>0</v>
      </c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R650" s="214" t="s">
        <v>79</v>
      </c>
      <c r="AT650" s="215" t="s">
        <v>73</v>
      </c>
      <c r="AU650" s="215" t="s">
        <v>79</v>
      </c>
      <c r="AY650" s="214" t="s">
        <v>140</v>
      </c>
      <c r="BK650" s="216">
        <f>SUM(BK651:BK713)</f>
        <v>0</v>
      </c>
    </row>
    <row r="651" s="2" customFormat="1" ht="16.5" customHeight="1">
      <c r="A651" s="38"/>
      <c r="B651" s="39"/>
      <c r="C651" s="219" t="s">
        <v>504</v>
      </c>
      <c r="D651" s="219" t="s">
        <v>143</v>
      </c>
      <c r="E651" s="220" t="s">
        <v>505</v>
      </c>
      <c r="F651" s="221" t="s">
        <v>506</v>
      </c>
      <c r="G651" s="222" t="s">
        <v>507</v>
      </c>
      <c r="H651" s="223">
        <v>1</v>
      </c>
      <c r="I651" s="224"/>
      <c r="J651" s="225">
        <f>ROUND(I651*H651,2)</f>
        <v>0</v>
      </c>
      <c r="K651" s="226"/>
      <c r="L651" s="44"/>
      <c r="M651" s="227" t="s">
        <v>1</v>
      </c>
      <c r="N651" s="228" t="s">
        <v>39</v>
      </c>
      <c r="O651" s="91"/>
      <c r="P651" s="229">
        <f>O651*H651</f>
        <v>0</v>
      </c>
      <c r="Q651" s="229">
        <v>0</v>
      </c>
      <c r="R651" s="229">
        <f>Q651*H651</f>
        <v>0</v>
      </c>
      <c r="S651" s="229">
        <v>0</v>
      </c>
      <c r="T651" s="230">
        <f>S651*H651</f>
        <v>0</v>
      </c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R651" s="231" t="s">
        <v>89</v>
      </c>
      <c r="AT651" s="231" t="s">
        <v>143</v>
      </c>
      <c r="AU651" s="231" t="s">
        <v>83</v>
      </c>
      <c r="AY651" s="17" t="s">
        <v>140</v>
      </c>
      <c r="BE651" s="232">
        <f>IF(N651="základní",J651,0)</f>
        <v>0</v>
      </c>
      <c r="BF651" s="232">
        <f>IF(N651="snížená",J651,0)</f>
        <v>0</v>
      </c>
      <c r="BG651" s="232">
        <f>IF(N651="zákl. přenesená",J651,0)</f>
        <v>0</v>
      </c>
      <c r="BH651" s="232">
        <f>IF(N651="sníž. přenesená",J651,0)</f>
        <v>0</v>
      </c>
      <c r="BI651" s="232">
        <f>IF(N651="nulová",J651,0)</f>
        <v>0</v>
      </c>
      <c r="BJ651" s="17" t="s">
        <v>79</v>
      </c>
      <c r="BK651" s="232">
        <f>ROUND(I651*H651,2)</f>
        <v>0</v>
      </c>
      <c r="BL651" s="17" t="s">
        <v>89</v>
      </c>
      <c r="BM651" s="231" t="s">
        <v>508</v>
      </c>
    </row>
    <row r="652" s="2" customFormat="1">
      <c r="A652" s="38"/>
      <c r="B652" s="39"/>
      <c r="C652" s="40"/>
      <c r="D652" s="235" t="s">
        <v>509</v>
      </c>
      <c r="E652" s="40"/>
      <c r="F652" s="277" t="s">
        <v>510</v>
      </c>
      <c r="G652" s="40"/>
      <c r="H652" s="40"/>
      <c r="I652" s="278"/>
      <c r="J652" s="40"/>
      <c r="K652" s="40"/>
      <c r="L652" s="44"/>
      <c r="M652" s="279"/>
      <c r="N652" s="280"/>
      <c r="O652" s="91"/>
      <c r="P652" s="91"/>
      <c r="Q652" s="91"/>
      <c r="R652" s="91"/>
      <c r="S652" s="91"/>
      <c r="T652" s="92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T652" s="17" t="s">
        <v>509</v>
      </c>
      <c r="AU652" s="17" t="s">
        <v>83</v>
      </c>
    </row>
    <row r="653" s="2" customFormat="1" ht="37.8" customHeight="1">
      <c r="A653" s="38"/>
      <c r="B653" s="39"/>
      <c r="C653" s="219" t="s">
        <v>511</v>
      </c>
      <c r="D653" s="219" t="s">
        <v>143</v>
      </c>
      <c r="E653" s="220" t="s">
        <v>512</v>
      </c>
      <c r="F653" s="221" t="s">
        <v>513</v>
      </c>
      <c r="G653" s="222" t="s">
        <v>507</v>
      </c>
      <c r="H653" s="223">
        <v>1</v>
      </c>
      <c r="I653" s="224"/>
      <c r="J653" s="225">
        <f>ROUND(I653*H653,2)</f>
        <v>0</v>
      </c>
      <c r="K653" s="226"/>
      <c r="L653" s="44"/>
      <c r="M653" s="227" t="s">
        <v>1</v>
      </c>
      <c r="N653" s="228" t="s">
        <v>39</v>
      </c>
      <c r="O653" s="91"/>
      <c r="P653" s="229">
        <f>O653*H653</f>
        <v>0</v>
      </c>
      <c r="Q653" s="229">
        <v>0</v>
      </c>
      <c r="R653" s="229">
        <f>Q653*H653</f>
        <v>0</v>
      </c>
      <c r="S653" s="229">
        <v>0</v>
      </c>
      <c r="T653" s="230">
        <f>S653*H653</f>
        <v>0</v>
      </c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R653" s="231" t="s">
        <v>89</v>
      </c>
      <c r="AT653" s="231" t="s">
        <v>143</v>
      </c>
      <c r="AU653" s="231" t="s">
        <v>83</v>
      </c>
      <c r="AY653" s="17" t="s">
        <v>140</v>
      </c>
      <c r="BE653" s="232">
        <f>IF(N653="základní",J653,0)</f>
        <v>0</v>
      </c>
      <c r="BF653" s="232">
        <f>IF(N653="snížená",J653,0)</f>
        <v>0</v>
      </c>
      <c r="BG653" s="232">
        <f>IF(N653="zákl. přenesená",J653,0)</f>
        <v>0</v>
      </c>
      <c r="BH653" s="232">
        <f>IF(N653="sníž. přenesená",J653,0)</f>
        <v>0</v>
      </c>
      <c r="BI653" s="232">
        <f>IF(N653="nulová",J653,0)</f>
        <v>0</v>
      </c>
      <c r="BJ653" s="17" t="s">
        <v>79</v>
      </c>
      <c r="BK653" s="232">
        <f>ROUND(I653*H653,2)</f>
        <v>0</v>
      </c>
      <c r="BL653" s="17" t="s">
        <v>89</v>
      </c>
      <c r="BM653" s="231" t="s">
        <v>514</v>
      </c>
    </row>
    <row r="654" s="2" customFormat="1">
      <c r="A654" s="38"/>
      <c r="B654" s="39"/>
      <c r="C654" s="40"/>
      <c r="D654" s="235" t="s">
        <v>509</v>
      </c>
      <c r="E654" s="40"/>
      <c r="F654" s="277" t="s">
        <v>510</v>
      </c>
      <c r="G654" s="40"/>
      <c r="H654" s="40"/>
      <c r="I654" s="278"/>
      <c r="J654" s="40"/>
      <c r="K654" s="40"/>
      <c r="L654" s="44"/>
      <c r="M654" s="279"/>
      <c r="N654" s="280"/>
      <c r="O654" s="91"/>
      <c r="P654" s="91"/>
      <c r="Q654" s="91"/>
      <c r="R654" s="91"/>
      <c r="S654" s="91"/>
      <c r="T654" s="92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T654" s="17" t="s">
        <v>509</v>
      </c>
      <c r="AU654" s="17" t="s">
        <v>83</v>
      </c>
    </row>
    <row r="655" s="2" customFormat="1" ht="24.15" customHeight="1">
      <c r="A655" s="38"/>
      <c r="B655" s="39"/>
      <c r="C655" s="219" t="s">
        <v>515</v>
      </c>
      <c r="D655" s="219" t="s">
        <v>143</v>
      </c>
      <c r="E655" s="220" t="s">
        <v>516</v>
      </c>
      <c r="F655" s="221" t="s">
        <v>517</v>
      </c>
      <c r="G655" s="222" t="s">
        <v>507</v>
      </c>
      <c r="H655" s="223">
        <v>1</v>
      </c>
      <c r="I655" s="224"/>
      <c r="J655" s="225">
        <f>ROUND(I655*H655,2)</f>
        <v>0</v>
      </c>
      <c r="K655" s="226"/>
      <c r="L655" s="44"/>
      <c r="M655" s="227" t="s">
        <v>1</v>
      </c>
      <c r="N655" s="228" t="s">
        <v>39</v>
      </c>
      <c r="O655" s="91"/>
      <c r="P655" s="229">
        <f>O655*H655</f>
        <v>0</v>
      </c>
      <c r="Q655" s="229">
        <v>0</v>
      </c>
      <c r="R655" s="229">
        <f>Q655*H655</f>
        <v>0</v>
      </c>
      <c r="S655" s="229">
        <v>0</v>
      </c>
      <c r="T655" s="230">
        <f>S655*H655</f>
        <v>0</v>
      </c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R655" s="231" t="s">
        <v>89</v>
      </c>
      <c r="AT655" s="231" t="s">
        <v>143</v>
      </c>
      <c r="AU655" s="231" t="s">
        <v>83</v>
      </c>
      <c r="AY655" s="17" t="s">
        <v>140</v>
      </c>
      <c r="BE655" s="232">
        <f>IF(N655="základní",J655,0)</f>
        <v>0</v>
      </c>
      <c r="BF655" s="232">
        <f>IF(N655="snížená",J655,0)</f>
        <v>0</v>
      </c>
      <c r="BG655" s="232">
        <f>IF(N655="zákl. přenesená",J655,0)</f>
        <v>0</v>
      </c>
      <c r="BH655" s="232">
        <f>IF(N655="sníž. přenesená",J655,0)</f>
        <v>0</v>
      </c>
      <c r="BI655" s="232">
        <f>IF(N655="nulová",J655,0)</f>
        <v>0</v>
      </c>
      <c r="BJ655" s="17" t="s">
        <v>79</v>
      </c>
      <c r="BK655" s="232">
        <f>ROUND(I655*H655,2)</f>
        <v>0</v>
      </c>
      <c r="BL655" s="17" t="s">
        <v>89</v>
      </c>
      <c r="BM655" s="231" t="s">
        <v>518</v>
      </c>
    </row>
    <row r="656" s="2" customFormat="1">
      <c r="A656" s="38"/>
      <c r="B656" s="39"/>
      <c r="C656" s="40"/>
      <c r="D656" s="235" t="s">
        <v>509</v>
      </c>
      <c r="E656" s="40"/>
      <c r="F656" s="277" t="s">
        <v>510</v>
      </c>
      <c r="G656" s="40"/>
      <c r="H656" s="40"/>
      <c r="I656" s="278"/>
      <c r="J656" s="40"/>
      <c r="K656" s="40"/>
      <c r="L656" s="44"/>
      <c r="M656" s="279"/>
      <c r="N656" s="280"/>
      <c r="O656" s="91"/>
      <c r="P656" s="91"/>
      <c r="Q656" s="91"/>
      <c r="R656" s="91"/>
      <c r="S656" s="91"/>
      <c r="T656" s="92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T656" s="17" t="s">
        <v>509</v>
      </c>
      <c r="AU656" s="17" t="s">
        <v>83</v>
      </c>
    </row>
    <row r="657" s="2" customFormat="1" ht="16.5" customHeight="1">
      <c r="A657" s="38"/>
      <c r="B657" s="39"/>
      <c r="C657" s="219" t="s">
        <v>519</v>
      </c>
      <c r="D657" s="219" t="s">
        <v>143</v>
      </c>
      <c r="E657" s="220" t="s">
        <v>520</v>
      </c>
      <c r="F657" s="221" t="s">
        <v>521</v>
      </c>
      <c r="G657" s="222" t="s">
        <v>507</v>
      </c>
      <c r="H657" s="223">
        <v>1</v>
      </c>
      <c r="I657" s="224"/>
      <c r="J657" s="225">
        <f>ROUND(I657*H657,2)</f>
        <v>0</v>
      </c>
      <c r="K657" s="226"/>
      <c r="L657" s="44"/>
      <c r="M657" s="227" t="s">
        <v>1</v>
      </c>
      <c r="N657" s="228" t="s">
        <v>39</v>
      </c>
      <c r="O657" s="91"/>
      <c r="P657" s="229">
        <f>O657*H657</f>
        <v>0</v>
      </c>
      <c r="Q657" s="229">
        <v>0</v>
      </c>
      <c r="R657" s="229">
        <f>Q657*H657</f>
        <v>0</v>
      </c>
      <c r="S657" s="229">
        <v>0</v>
      </c>
      <c r="T657" s="230">
        <f>S657*H657</f>
        <v>0</v>
      </c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R657" s="231" t="s">
        <v>89</v>
      </c>
      <c r="AT657" s="231" t="s">
        <v>143</v>
      </c>
      <c r="AU657" s="231" t="s">
        <v>83</v>
      </c>
      <c r="AY657" s="17" t="s">
        <v>140</v>
      </c>
      <c r="BE657" s="232">
        <f>IF(N657="základní",J657,0)</f>
        <v>0</v>
      </c>
      <c r="BF657" s="232">
        <f>IF(N657="snížená",J657,0)</f>
        <v>0</v>
      </c>
      <c r="BG657" s="232">
        <f>IF(N657="zákl. přenesená",J657,0)</f>
        <v>0</v>
      </c>
      <c r="BH657" s="232">
        <f>IF(N657="sníž. přenesená",J657,0)</f>
        <v>0</v>
      </c>
      <c r="BI657" s="232">
        <f>IF(N657="nulová",J657,0)</f>
        <v>0</v>
      </c>
      <c r="BJ657" s="17" t="s">
        <v>79</v>
      </c>
      <c r="BK657" s="232">
        <f>ROUND(I657*H657,2)</f>
        <v>0</v>
      </c>
      <c r="BL657" s="17" t="s">
        <v>89</v>
      </c>
      <c r="BM657" s="231" t="s">
        <v>522</v>
      </c>
    </row>
    <row r="658" s="2" customFormat="1">
      <c r="A658" s="38"/>
      <c r="B658" s="39"/>
      <c r="C658" s="40"/>
      <c r="D658" s="235" t="s">
        <v>509</v>
      </c>
      <c r="E658" s="40"/>
      <c r="F658" s="277" t="s">
        <v>510</v>
      </c>
      <c r="G658" s="40"/>
      <c r="H658" s="40"/>
      <c r="I658" s="278"/>
      <c r="J658" s="40"/>
      <c r="K658" s="40"/>
      <c r="L658" s="44"/>
      <c r="M658" s="279"/>
      <c r="N658" s="280"/>
      <c r="O658" s="91"/>
      <c r="P658" s="91"/>
      <c r="Q658" s="91"/>
      <c r="R658" s="91"/>
      <c r="S658" s="91"/>
      <c r="T658" s="92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T658" s="17" t="s">
        <v>509</v>
      </c>
      <c r="AU658" s="17" t="s">
        <v>83</v>
      </c>
    </row>
    <row r="659" s="2" customFormat="1" ht="44.25" customHeight="1">
      <c r="A659" s="38"/>
      <c r="B659" s="39"/>
      <c r="C659" s="219" t="s">
        <v>523</v>
      </c>
      <c r="D659" s="219" t="s">
        <v>143</v>
      </c>
      <c r="E659" s="220" t="s">
        <v>524</v>
      </c>
      <c r="F659" s="221" t="s">
        <v>525</v>
      </c>
      <c r="G659" s="222" t="s">
        <v>507</v>
      </c>
      <c r="H659" s="223">
        <v>1</v>
      </c>
      <c r="I659" s="224"/>
      <c r="J659" s="225">
        <f>ROUND(I659*H659,2)</f>
        <v>0</v>
      </c>
      <c r="K659" s="226"/>
      <c r="L659" s="44"/>
      <c r="M659" s="227" t="s">
        <v>1</v>
      </c>
      <c r="N659" s="228" t="s">
        <v>39</v>
      </c>
      <c r="O659" s="91"/>
      <c r="P659" s="229">
        <f>O659*H659</f>
        <v>0</v>
      </c>
      <c r="Q659" s="229">
        <v>0</v>
      </c>
      <c r="R659" s="229">
        <f>Q659*H659</f>
        <v>0</v>
      </c>
      <c r="S659" s="229">
        <v>0</v>
      </c>
      <c r="T659" s="230">
        <f>S659*H659</f>
        <v>0</v>
      </c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R659" s="231" t="s">
        <v>89</v>
      </c>
      <c r="AT659" s="231" t="s">
        <v>143</v>
      </c>
      <c r="AU659" s="231" t="s">
        <v>83</v>
      </c>
      <c r="AY659" s="17" t="s">
        <v>140</v>
      </c>
      <c r="BE659" s="232">
        <f>IF(N659="základní",J659,0)</f>
        <v>0</v>
      </c>
      <c r="BF659" s="232">
        <f>IF(N659="snížená",J659,0)</f>
        <v>0</v>
      </c>
      <c r="BG659" s="232">
        <f>IF(N659="zákl. přenesená",J659,0)</f>
        <v>0</v>
      </c>
      <c r="BH659" s="232">
        <f>IF(N659="sníž. přenesená",J659,0)</f>
        <v>0</v>
      </c>
      <c r="BI659" s="232">
        <f>IF(N659="nulová",J659,0)</f>
        <v>0</v>
      </c>
      <c r="BJ659" s="17" t="s">
        <v>79</v>
      </c>
      <c r="BK659" s="232">
        <f>ROUND(I659*H659,2)</f>
        <v>0</v>
      </c>
      <c r="BL659" s="17" t="s">
        <v>89</v>
      </c>
      <c r="BM659" s="231" t="s">
        <v>526</v>
      </c>
    </row>
    <row r="660" s="2" customFormat="1">
      <c r="A660" s="38"/>
      <c r="B660" s="39"/>
      <c r="C660" s="40"/>
      <c r="D660" s="235" t="s">
        <v>509</v>
      </c>
      <c r="E660" s="40"/>
      <c r="F660" s="277" t="s">
        <v>510</v>
      </c>
      <c r="G660" s="40"/>
      <c r="H660" s="40"/>
      <c r="I660" s="278"/>
      <c r="J660" s="40"/>
      <c r="K660" s="40"/>
      <c r="L660" s="44"/>
      <c r="M660" s="279"/>
      <c r="N660" s="280"/>
      <c r="O660" s="91"/>
      <c r="P660" s="91"/>
      <c r="Q660" s="91"/>
      <c r="R660" s="91"/>
      <c r="S660" s="91"/>
      <c r="T660" s="92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T660" s="17" t="s">
        <v>509</v>
      </c>
      <c r="AU660" s="17" t="s">
        <v>83</v>
      </c>
    </row>
    <row r="661" s="2" customFormat="1" ht="49.05" customHeight="1">
      <c r="A661" s="38"/>
      <c r="B661" s="39"/>
      <c r="C661" s="219" t="s">
        <v>527</v>
      </c>
      <c r="D661" s="219" t="s">
        <v>143</v>
      </c>
      <c r="E661" s="220" t="s">
        <v>528</v>
      </c>
      <c r="F661" s="221" t="s">
        <v>529</v>
      </c>
      <c r="G661" s="222" t="s">
        <v>507</v>
      </c>
      <c r="H661" s="223">
        <v>1</v>
      </c>
      <c r="I661" s="224"/>
      <c r="J661" s="225">
        <f>ROUND(I661*H661,2)</f>
        <v>0</v>
      </c>
      <c r="K661" s="226"/>
      <c r="L661" s="44"/>
      <c r="M661" s="227" t="s">
        <v>1</v>
      </c>
      <c r="N661" s="228" t="s">
        <v>39</v>
      </c>
      <c r="O661" s="91"/>
      <c r="P661" s="229">
        <f>O661*H661</f>
        <v>0</v>
      </c>
      <c r="Q661" s="229">
        <v>0</v>
      </c>
      <c r="R661" s="229">
        <f>Q661*H661</f>
        <v>0</v>
      </c>
      <c r="S661" s="229">
        <v>0</v>
      </c>
      <c r="T661" s="230">
        <f>S661*H661</f>
        <v>0</v>
      </c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R661" s="231" t="s">
        <v>89</v>
      </c>
      <c r="AT661" s="231" t="s">
        <v>143</v>
      </c>
      <c r="AU661" s="231" t="s">
        <v>83</v>
      </c>
      <c r="AY661" s="17" t="s">
        <v>140</v>
      </c>
      <c r="BE661" s="232">
        <f>IF(N661="základní",J661,0)</f>
        <v>0</v>
      </c>
      <c r="BF661" s="232">
        <f>IF(N661="snížená",J661,0)</f>
        <v>0</v>
      </c>
      <c r="BG661" s="232">
        <f>IF(N661="zákl. přenesená",J661,0)</f>
        <v>0</v>
      </c>
      <c r="BH661" s="232">
        <f>IF(N661="sníž. přenesená",J661,0)</f>
        <v>0</v>
      </c>
      <c r="BI661" s="232">
        <f>IF(N661="nulová",J661,0)</f>
        <v>0</v>
      </c>
      <c r="BJ661" s="17" t="s">
        <v>79</v>
      </c>
      <c r="BK661" s="232">
        <f>ROUND(I661*H661,2)</f>
        <v>0</v>
      </c>
      <c r="BL661" s="17" t="s">
        <v>89</v>
      </c>
      <c r="BM661" s="231" t="s">
        <v>530</v>
      </c>
    </row>
    <row r="662" s="2" customFormat="1">
      <c r="A662" s="38"/>
      <c r="B662" s="39"/>
      <c r="C662" s="40"/>
      <c r="D662" s="235" t="s">
        <v>509</v>
      </c>
      <c r="E662" s="40"/>
      <c r="F662" s="277" t="s">
        <v>510</v>
      </c>
      <c r="G662" s="40"/>
      <c r="H662" s="40"/>
      <c r="I662" s="278"/>
      <c r="J662" s="40"/>
      <c r="K662" s="40"/>
      <c r="L662" s="44"/>
      <c r="M662" s="279"/>
      <c r="N662" s="280"/>
      <c r="O662" s="91"/>
      <c r="P662" s="91"/>
      <c r="Q662" s="91"/>
      <c r="R662" s="91"/>
      <c r="S662" s="91"/>
      <c r="T662" s="92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T662" s="17" t="s">
        <v>509</v>
      </c>
      <c r="AU662" s="17" t="s">
        <v>83</v>
      </c>
    </row>
    <row r="663" s="2" customFormat="1" ht="49.05" customHeight="1">
      <c r="A663" s="38"/>
      <c r="B663" s="39"/>
      <c r="C663" s="219" t="s">
        <v>531</v>
      </c>
      <c r="D663" s="219" t="s">
        <v>143</v>
      </c>
      <c r="E663" s="220" t="s">
        <v>532</v>
      </c>
      <c r="F663" s="221" t="s">
        <v>533</v>
      </c>
      <c r="G663" s="222" t="s">
        <v>507</v>
      </c>
      <c r="H663" s="223">
        <v>1</v>
      </c>
      <c r="I663" s="224"/>
      <c r="J663" s="225">
        <f>ROUND(I663*H663,2)</f>
        <v>0</v>
      </c>
      <c r="K663" s="226"/>
      <c r="L663" s="44"/>
      <c r="M663" s="227" t="s">
        <v>1</v>
      </c>
      <c r="N663" s="228" t="s">
        <v>39</v>
      </c>
      <c r="O663" s="91"/>
      <c r="P663" s="229">
        <f>O663*H663</f>
        <v>0</v>
      </c>
      <c r="Q663" s="229">
        <v>0</v>
      </c>
      <c r="R663" s="229">
        <f>Q663*H663</f>
        <v>0</v>
      </c>
      <c r="S663" s="229">
        <v>0</v>
      </c>
      <c r="T663" s="230">
        <f>S663*H663</f>
        <v>0</v>
      </c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R663" s="231" t="s">
        <v>89</v>
      </c>
      <c r="AT663" s="231" t="s">
        <v>143</v>
      </c>
      <c r="AU663" s="231" t="s">
        <v>83</v>
      </c>
      <c r="AY663" s="17" t="s">
        <v>140</v>
      </c>
      <c r="BE663" s="232">
        <f>IF(N663="základní",J663,0)</f>
        <v>0</v>
      </c>
      <c r="BF663" s="232">
        <f>IF(N663="snížená",J663,0)</f>
        <v>0</v>
      </c>
      <c r="BG663" s="232">
        <f>IF(N663="zákl. přenesená",J663,0)</f>
        <v>0</v>
      </c>
      <c r="BH663" s="232">
        <f>IF(N663="sníž. přenesená",J663,0)</f>
        <v>0</v>
      </c>
      <c r="BI663" s="232">
        <f>IF(N663="nulová",J663,0)</f>
        <v>0</v>
      </c>
      <c r="BJ663" s="17" t="s">
        <v>79</v>
      </c>
      <c r="BK663" s="232">
        <f>ROUND(I663*H663,2)</f>
        <v>0</v>
      </c>
      <c r="BL663" s="17" t="s">
        <v>89</v>
      </c>
      <c r="BM663" s="231" t="s">
        <v>534</v>
      </c>
    </row>
    <row r="664" s="2" customFormat="1">
      <c r="A664" s="38"/>
      <c r="B664" s="39"/>
      <c r="C664" s="40"/>
      <c r="D664" s="235" t="s">
        <v>509</v>
      </c>
      <c r="E664" s="40"/>
      <c r="F664" s="277" t="s">
        <v>510</v>
      </c>
      <c r="G664" s="40"/>
      <c r="H664" s="40"/>
      <c r="I664" s="278"/>
      <c r="J664" s="40"/>
      <c r="K664" s="40"/>
      <c r="L664" s="44"/>
      <c r="M664" s="279"/>
      <c r="N664" s="280"/>
      <c r="O664" s="91"/>
      <c r="P664" s="91"/>
      <c r="Q664" s="91"/>
      <c r="R664" s="91"/>
      <c r="S664" s="91"/>
      <c r="T664" s="92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T664" s="17" t="s">
        <v>509</v>
      </c>
      <c r="AU664" s="17" t="s">
        <v>83</v>
      </c>
    </row>
    <row r="665" s="2" customFormat="1" ht="44.25" customHeight="1">
      <c r="A665" s="38"/>
      <c r="B665" s="39"/>
      <c r="C665" s="219" t="s">
        <v>535</v>
      </c>
      <c r="D665" s="219" t="s">
        <v>143</v>
      </c>
      <c r="E665" s="220" t="s">
        <v>536</v>
      </c>
      <c r="F665" s="221" t="s">
        <v>537</v>
      </c>
      <c r="G665" s="222" t="s">
        <v>507</v>
      </c>
      <c r="H665" s="223">
        <v>1</v>
      </c>
      <c r="I665" s="224"/>
      <c r="J665" s="225">
        <f>ROUND(I665*H665,2)</f>
        <v>0</v>
      </c>
      <c r="K665" s="226"/>
      <c r="L665" s="44"/>
      <c r="M665" s="227" t="s">
        <v>1</v>
      </c>
      <c r="N665" s="228" t="s">
        <v>39</v>
      </c>
      <c r="O665" s="91"/>
      <c r="P665" s="229">
        <f>O665*H665</f>
        <v>0</v>
      </c>
      <c r="Q665" s="229">
        <v>0</v>
      </c>
      <c r="R665" s="229">
        <f>Q665*H665</f>
        <v>0</v>
      </c>
      <c r="S665" s="229">
        <v>0</v>
      </c>
      <c r="T665" s="230">
        <f>S665*H665</f>
        <v>0</v>
      </c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R665" s="231" t="s">
        <v>89</v>
      </c>
      <c r="AT665" s="231" t="s">
        <v>143</v>
      </c>
      <c r="AU665" s="231" t="s">
        <v>83</v>
      </c>
      <c r="AY665" s="17" t="s">
        <v>140</v>
      </c>
      <c r="BE665" s="232">
        <f>IF(N665="základní",J665,0)</f>
        <v>0</v>
      </c>
      <c r="BF665" s="232">
        <f>IF(N665="snížená",J665,0)</f>
        <v>0</v>
      </c>
      <c r="BG665" s="232">
        <f>IF(N665="zákl. přenesená",J665,0)</f>
        <v>0</v>
      </c>
      <c r="BH665" s="232">
        <f>IF(N665="sníž. přenesená",J665,0)</f>
        <v>0</v>
      </c>
      <c r="BI665" s="232">
        <f>IF(N665="nulová",J665,0)</f>
        <v>0</v>
      </c>
      <c r="BJ665" s="17" t="s">
        <v>79</v>
      </c>
      <c r="BK665" s="232">
        <f>ROUND(I665*H665,2)</f>
        <v>0</v>
      </c>
      <c r="BL665" s="17" t="s">
        <v>89</v>
      </c>
      <c r="BM665" s="231" t="s">
        <v>538</v>
      </c>
    </row>
    <row r="666" s="2" customFormat="1">
      <c r="A666" s="38"/>
      <c r="B666" s="39"/>
      <c r="C666" s="40"/>
      <c r="D666" s="235" t="s">
        <v>509</v>
      </c>
      <c r="E666" s="40"/>
      <c r="F666" s="277" t="s">
        <v>510</v>
      </c>
      <c r="G666" s="40"/>
      <c r="H666" s="40"/>
      <c r="I666" s="278"/>
      <c r="J666" s="40"/>
      <c r="K666" s="40"/>
      <c r="L666" s="44"/>
      <c r="M666" s="279"/>
      <c r="N666" s="280"/>
      <c r="O666" s="91"/>
      <c r="P666" s="91"/>
      <c r="Q666" s="91"/>
      <c r="R666" s="91"/>
      <c r="S666" s="91"/>
      <c r="T666" s="92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T666" s="17" t="s">
        <v>509</v>
      </c>
      <c r="AU666" s="17" t="s">
        <v>83</v>
      </c>
    </row>
    <row r="667" s="2" customFormat="1" ht="24.15" customHeight="1">
      <c r="A667" s="38"/>
      <c r="B667" s="39"/>
      <c r="C667" s="219" t="s">
        <v>539</v>
      </c>
      <c r="D667" s="219" t="s">
        <v>143</v>
      </c>
      <c r="E667" s="220" t="s">
        <v>540</v>
      </c>
      <c r="F667" s="221" t="s">
        <v>541</v>
      </c>
      <c r="G667" s="222" t="s">
        <v>507</v>
      </c>
      <c r="H667" s="223">
        <v>1</v>
      </c>
      <c r="I667" s="224"/>
      <c r="J667" s="225">
        <f>ROUND(I667*H667,2)</f>
        <v>0</v>
      </c>
      <c r="K667" s="226"/>
      <c r="L667" s="44"/>
      <c r="M667" s="227" t="s">
        <v>1</v>
      </c>
      <c r="N667" s="228" t="s">
        <v>39</v>
      </c>
      <c r="O667" s="91"/>
      <c r="P667" s="229">
        <f>O667*H667</f>
        <v>0</v>
      </c>
      <c r="Q667" s="229">
        <v>0</v>
      </c>
      <c r="R667" s="229">
        <f>Q667*H667</f>
        <v>0</v>
      </c>
      <c r="S667" s="229">
        <v>0</v>
      </c>
      <c r="T667" s="230">
        <f>S667*H667</f>
        <v>0</v>
      </c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R667" s="231" t="s">
        <v>89</v>
      </c>
      <c r="AT667" s="231" t="s">
        <v>143</v>
      </c>
      <c r="AU667" s="231" t="s">
        <v>83</v>
      </c>
      <c r="AY667" s="17" t="s">
        <v>140</v>
      </c>
      <c r="BE667" s="232">
        <f>IF(N667="základní",J667,0)</f>
        <v>0</v>
      </c>
      <c r="BF667" s="232">
        <f>IF(N667="snížená",J667,0)</f>
        <v>0</v>
      </c>
      <c r="BG667" s="232">
        <f>IF(N667="zákl. přenesená",J667,0)</f>
        <v>0</v>
      </c>
      <c r="BH667" s="232">
        <f>IF(N667="sníž. přenesená",J667,0)</f>
        <v>0</v>
      </c>
      <c r="BI667" s="232">
        <f>IF(N667="nulová",J667,0)</f>
        <v>0</v>
      </c>
      <c r="BJ667" s="17" t="s">
        <v>79</v>
      </c>
      <c r="BK667" s="232">
        <f>ROUND(I667*H667,2)</f>
        <v>0</v>
      </c>
      <c r="BL667" s="17" t="s">
        <v>89</v>
      </c>
      <c r="BM667" s="231" t="s">
        <v>542</v>
      </c>
    </row>
    <row r="668" s="2" customFormat="1">
      <c r="A668" s="38"/>
      <c r="B668" s="39"/>
      <c r="C668" s="40"/>
      <c r="D668" s="235" t="s">
        <v>509</v>
      </c>
      <c r="E668" s="40"/>
      <c r="F668" s="277" t="s">
        <v>510</v>
      </c>
      <c r="G668" s="40"/>
      <c r="H668" s="40"/>
      <c r="I668" s="278"/>
      <c r="J668" s="40"/>
      <c r="K668" s="40"/>
      <c r="L668" s="44"/>
      <c r="M668" s="279"/>
      <c r="N668" s="280"/>
      <c r="O668" s="91"/>
      <c r="P668" s="91"/>
      <c r="Q668" s="91"/>
      <c r="R668" s="91"/>
      <c r="S668" s="91"/>
      <c r="T668" s="92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T668" s="17" t="s">
        <v>509</v>
      </c>
      <c r="AU668" s="17" t="s">
        <v>83</v>
      </c>
    </row>
    <row r="669" s="2" customFormat="1" ht="24.15" customHeight="1">
      <c r="A669" s="38"/>
      <c r="B669" s="39"/>
      <c r="C669" s="219" t="s">
        <v>543</v>
      </c>
      <c r="D669" s="219" t="s">
        <v>143</v>
      </c>
      <c r="E669" s="220" t="s">
        <v>544</v>
      </c>
      <c r="F669" s="221" t="s">
        <v>545</v>
      </c>
      <c r="G669" s="222" t="s">
        <v>507</v>
      </c>
      <c r="H669" s="223">
        <v>1</v>
      </c>
      <c r="I669" s="224"/>
      <c r="J669" s="225">
        <f>ROUND(I669*H669,2)</f>
        <v>0</v>
      </c>
      <c r="K669" s="226"/>
      <c r="L669" s="44"/>
      <c r="M669" s="227" t="s">
        <v>1</v>
      </c>
      <c r="N669" s="228" t="s">
        <v>39</v>
      </c>
      <c r="O669" s="91"/>
      <c r="P669" s="229">
        <f>O669*H669</f>
        <v>0</v>
      </c>
      <c r="Q669" s="229">
        <v>0</v>
      </c>
      <c r="R669" s="229">
        <f>Q669*H669</f>
        <v>0</v>
      </c>
      <c r="S669" s="229">
        <v>0</v>
      </c>
      <c r="T669" s="230">
        <f>S669*H669</f>
        <v>0</v>
      </c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R669" s="231" t="s">
        <v>89</v>
      </c>
      <c r="AT669" s="231" t="s">
        <v>143</v>
      </c>
      <c r="AU669" s="231" t="s">
        <v>83</v>
      </c>
      <c r="AY669" s="17" t="s">
        <v>140</v>
      </c>
      <c r="BE669" s="232">
        <f>IF(N669="základní",J669,0)</f>
        <v>0</v>
      </c>
      <c r="BF669" s="232">
        <f>IF(N669="snížená",J669,0)</f>
        <v>0</v>
      </c>
      <c r="BG669" s="232">
        <f>IF(N669="zákl. přenesená",J669,0)</f>
        <v>0</v>
      </c>
      <c r="BH669" s="232">
        <f>IF(N669="sníž. přenesená",J669,0)</f>
        <v>0</v>
      </c>
      <c r="BI669" s="232">
        <f>IF(N669="nulová",J669,0)</f>
        <v>0</v>
      </c>
      <c r="BJ669" s="17" t="s">
        <v>79</v>
      </c>
      <c r="BK669" s="232">
        <f>ROUND(I669*H669,2)</f>
        <v>0</v>
      </c>
      <c r="BL669" s="17" t="s">
        <v>89</v>
      </c>
      <c r="BM669" s="231" t="s">
        <v>546</v>
      </c>
    </row>
    <row r="670" s="2" customFormat="1">
      <c r="A670" s="38"/>
      <c r="B670" s="39"/>
      <c r="C670" s="40"/>
      <c r="D670" s="235" t="s">
        <v>509</v>
      </c>
      <c r="E670" s="40"/>
      <c r="F670" s="277" t="s">
        <v>510</v>
      </c>
      <c r="G670" s="40"/>
      <c r="H670" s="40"/>
      <c r="I670" s="278"/>
      <c r="J670" s="40"/>
      <c r="K670" s="40"/>
      <c r="L670" s="44"/>
      <c r="M670" s="279"/>
      <c r="N670" s="280"/>
      <c r="O670" s="91"/>
      <c r="P670" s="91"/>
      <c r="Q670" s="91"/>
      <c r="R670" s="91"/>
      <c r="S670" s="91"/>
      <c r="T670" s="92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T670" s="17" t="s">
        <v>509</v>
      </c>
      <c r="AU670" s="17" t="s">
        <v>83</v>
      </c>
    </row>
    <row r="671" s="2" customFormat="1" ht="21.75" customHeight="1">
      <c r="A671" s="38"/>
      <c r="B671" s="39"/>
      <c r="C671" s="219" t="s">
        <v>547</v>
      </c>
      <c r="D671" s="219" t="s">
        <v>143</v>
      </c>
      <c r="E671" s="220" t="s">
        <v>548</v>
      </c>
      <c r="F671" s="221" t="s">
        <v>549</v>
      </c>
      <c r="G671" s="222" t="s">
        <v>146</v>
      </c>
      <c r="H671" s="223">
        <v>10.6</v>
      </c>
      <c r="I671" s="224"/>
      <c r="J671" s="225">
        <f>ROUND(I671*H671,2)</f>
        <v>0</v>
      </c>
      <c r="K671" s="226"/>
      <c r="L671" s="44"/>
      <c r="M671" s="227" t="s">
        <v>1</v>
      </c>
      <c r="N671" s="228" t="s">
        <v>39</v>
      </c>
      <c r="O671" s="91"/>
      <c r="P671" s="229">
        <f>O671*H671</f>
        <v>0</v>
      </c>
      <c r="Q671" s="229">
        <v>0</v>
      </c>
      <c r="R671" s="229">
        <f>Q671*H671</f>
        <v>0</v>
      </c>
      <c r="S671" s="229">
        <v>0</v>
      </c>
      <c r="T671" s="230">
        <f>S671*H671</f>
        <v>0</v>
      </c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R671" s="231" t="s">
        <v>89</v>
      </c>
      <c r="AT671" s="231" t="s">
        <v>143</v>
      </c>
      <c r="AU671" s="231" t="s">
        <v>83</v>
      </c>
      <c r="AY671" s="17" t="s">
        <v>140</v>
      </c>
      <c r="BE671" s="232">
        <f>IF(N671="základní",J671,0)</f>
        <v>0</v>
      </c>
      <c r="BF671" s="232">
        <f>IF(N671="snížená",J671,0)</f>
        <v>0</v>
      </c>
      <c r="BG671" s="232">
        <f>IF(N671="zákl. přenesená",J671,0)</f>
        <v>0</v>
      </c>
      <c r="BH671" s="232">
        <f>IF(N671="sníž. přenesená",J671,0)</f>
        <v>0</v>
      </c>
      <c r="BI671" s="232">
        <f>IF(N671="nulová",J671,0)</f>
        <v>0</v>
      </c>
      <c r="BJ671" s="17" t="s">
        <v>79</v>
      </c>
      <c r="BK671" s="232">
        <f>ROUND(I671*H671,2)</f>
        <v>0</v>
      </c>
      <c r="BL671" s="17" t="s">
        <v>89</v>
      </c>
      <c r="BM671" s="231" t="s">
        <v>550</v>
      </c>
    </row>
    <row r="672" s="2" customFormat="1">
      <c r="A672" s="38"/>
      <c r="B672" s="39"/>
      <c r="C672" s="40"/>
      <c r="D672" s="235" t="s">
        <v>509</v>
      </c>
      <c r="E672" s="40"/>
      <c r="F672" s="277" t="s">
        <v>510</v>
      </c>
      <c r="G672" s="40"/>
      <c r="H672" s="40"/>
      <c r="I672" s="278"/>
      <c r="J672" s="40"/>
      <c r="K672" s="40"/>
      <c r="L672" s="44"/>
      <c r="M672" s="279"/>
      <c r="N672" s="280"/>
      <c r="O672" s="91"/>
      <c r="P672" s="91"/>
      <c r="Q672" s="91"/>
      <c r="R672" s="91"/>
      <c r="S672" s="91"/>
      <c r="T672" s="92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T672" s="17" t="s">
        <v>509</v>
      </c>
      <c r="AU672" s="17" t="s">
        <v>83</v>
      </c>
    </row>
    <row r="673" s="15" customFormat="1">
      <c r="A673" s="15"/>
      <c r="B673" s="256"/>
      <c r="C673" s="257"/>
      <c r="D673" s="235" t="s">
        <v>148</v>
      </c>
      <c r="E673" s="258" t="s">
        <v>1</v>
      </c>
      <c r="F673" s="259" t="s">
        <v>551</v>
      </c>
      <c r="G673" s="257"/>
      <c r="H673" s="258" t="s">
        <v>1</v>
      </c>
      <c r="I673" s="260"/>
      <c r="J673" s="257"/>
      <c r="K673" s="257"/>
      <c r="L673" s="261"/>
      <c r="M673" s="262"/>
      <c r="N673" s="263"/>
      <c r="O673" s="263"/>
      <c r="P673" s="263"/>
      <c r="Q673" s="263"/>
      <c r="R673" s="263"/>
      <c r="S673" s="263"/>
      <c r="T673" s="264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65" t="s">
        <v>148</v>
      </c>
      <c r="AU673" s="265" t="s">
        <v>83</v>
      </c>
      <c r="AV673" s="15" t="s">
        <v>79</v>
      </c>
      <c r="AW673" s="15" t="s">
        <v>31</v>
      </c>
      <c r="AX673" s="15" t="s">
        <v>74</v>
      </c>
      <c r="AY673" s="265" t="s">
        <v>140</v>
      </c>
    </row>
    <row r="674" s="13" customFormat="1">
      <c r="A674" s="13"/>
      <c r="B674" s="233"/>
      <c r="C674" s="234"/>
      <c r="D674" s="235" t="s">
        <v>148</v>
      </c>
      <c r="E674" s="236" t="s">
        <v>1</v>
      </c>
      <c r="F674" s="237" t="s">
        <v>552</v>
      </c>
      <c r="G674" s="234"/>
      <c r="H674" s="238">
        <v>5.5</v>
      </c>
      <c r="I674" s="239"/>
      <c r="J674" s="234"/>
      <c r="K674" s="234"/>
      <c r="L674" s="240"/>
      <c r="M674" s="241"/>
      <c r="N674" s="242"/>
      <c r="O674" s="242"/>
      <c r="P674" s="242"/>
      <c r="Q674" s="242"/>
      <c r="R674" s="242"/>
      <c r="S674" s="242"/>
      <c r="T674" s="24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4" t="s">
        <v>148</v>
      </c>
      <c r="AU674" s="244" t="s">
        <v>83</v>
      </c>
      <c r="AV674" s="13" t="s">
        <v>83</v>
      </c>
      <c r="AW674" s="13" t="s">
        <v>31</v>
      </c>
      <c r="AX674" s="13" t="s">
        <v>74</v>
      </c>
      <c r="AY674" s="244" t="s">
        <v>140</v>
      </c>
    </row>
    <row r="675" s="15" customFormat="1">
      <c r="A675" s="15"/>
      <c r="B675" s="256"/>
      <c r="C675" s="257"/>
      <c r="D675" s="235" t="s">
        <v>148</v>
      </c>
      <c r="E675" s="258" t="s">
        <v>1</v>
      </c>
      <c r="F675" s="259" t="s">
        <v>553</v>
      </c>
      <c r="G675" s="257"/>
      <c r="H675" s="258" t="s">
        <v>1</v>
      </c>
      <c r="I675" s="260"/>
      <c r="J675" s="257"/>
      <c r="K675" s="257"/>
      <c r="L675" s="261"/>
      <c r="M675" s="262"/>
      <c r="N675" s="263"/>
      <c r="O675" s="263"/>
      <c r="P675" s="263"/>
      <c r="Q675" s="263"/>
      <c r="R675" s="263"/>
      <c r="S675" s="263"/>
      <c r="T675" s="264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T675" s="265" t="s">
        <v>148</v>
      </c>
      <c r="AU675" s="265" t="s">
        <v>83</v>
      </c>
      <c r="AV675" s="15" t="s">
        <v>79</v>
      </c>
      <c r="AW675" s="15" t="s">
        <v>31</v>
      </c>
      <c r="AX675" s="15" t="s">
        <v>74</v>
      </c>
      <c r="AY675" s="265" t="s">
        <v>140</v>
      </c>
    </row>
    <row r="676" s="13" customFormat="1">
      <c r="A676" s="13"/>
      <c r="B676" s="233"/>
      <c r="C676" s="234"/>
      <c r="D676" s="235" t="s">
        <v>148</v>
      </c>
      <c r="E676" s="236" t="s">
        <v>1</v>
      </c>
      <c r="F676" s="237" t="s">
        <v>554</v>
      </c>
      <c r="G676" s="234"/>
      <c r="H676" s="238">
        <v>5.0999999999999996</v>
      </c>
      <c r="I676" s="239"/>
      <c r="J676" s="234"/>
      <c r="K676" s="234"/>
      <c r="L676" s="240"/>
      <c r="M676" s="241"/>
      <c r="N676" s="242"/>
      <c r="O676" s="242"/>
      <c r="P676" s="242"/>
      <c r="Q676" s="242"/>
      <c r="R676" s="242"/>
      <c r="S676" s="242"/>
      <c r="T676" s="24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4" t="s">
        <v>148</v>
      </c>
      <c r="AU676" s="244" t="s">
        <v>83</v>
      </c>
      <c r="AV676" s="13" t="s">
        <v>83</v>
      </c>
      <c r="AW676" s="13" t="s">
        <v>31</v>
      </c>
      <c r="AX676" s="13" t="s">
        <v>74</v>
      </c>
      <c r="AY676" s="244" t="s">
        <v>140</v>
      </c>
    </row>
    <row r="677" s="14" customFormat="1">
      <c r="A677" s="14"/>
      <c r="B677" s="245"/>
      <c r="C677" s="246"/>
      <c r="D677" s="235" t="s">
        <v>148</v>
      </c>
      <c r="E677" s="247" t="s">
        <v>1</v>
      </c>
      <c r="F677" s="248" t="s">
        <v>151</v>
      </c>
      <c r="G677" s="246"/>
      <c r="H677" s="249">
        <v>10.6</v>
      </c>
      <c r="I677" s="250"/>
      <c r="J677" s="246"/>
      <c r="K677" s="246"/>
      <c r="L677" s="251"/>
      <c r="M677" s="252"/>
      <c r="N677" s="253"/>
      <c r="O677" s="253"/>
      <c r="P677" s="253"/>
      <c r="Q677" s="253"/>
      <c r="R677" s="253"/>
      <c r="S677" s="253"/>
      <c r="T677" s="25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5" t="s">
        <v>148</v>
      </c>
      <c r="AU677" s="255" t="s">
        <v>83</v>
      </c>
      <c r="AV677" s="14" t="s">
        <v>89</v>
      </c>
      <c r="AW677" s="14" t="s">
        <v>31</v>
      </c>
      <c r="AX677" s="14" t="s">
        <v>79</v>
      </c>
      <c r="AY677" s="255" t="s">
        <v>140</v>
      </c>
    </row>
    <row r="678" s="2" customFormat="1" ht="21.75" customHeight="1">
      <c r="A678" s="38"/>
      <c r="B678" s="39"/>
      <c r="C678" s="219" t="s">
        <v>555</v>
      </c>
      <c r="D678" s="219" t="s">
        <v>143</v>
      </c>
      <c r="E678" s="220" t="s">
        <v>556</v>
      </c>
      <c r="F678" s="221" t="s">
        <v>557</v>
      </c>
      <c r="G678" s="222" t="s">
        <v>146</v>
      </c>
      <c r="H678" s="223">
        <v>3</v>
      </c>
      <c r="I678" s="224"/>
      <c r="J678" s="225">
        <f>ROUND(I678*H678,2)</f>
        <v>0</v>
      </c>
      <c r="K678" s="226"/>
      <c r="L678" s="44"/>
      <c r="M678" s="227" t="s">
        <v>1</v>
      </c>
      <c r="N678" s="228" t="s">
        <v>39</v>
      </c>
      <c r="O678" s="91"/>
      <c r="P678" s="229">
        <f>O678*H678</f>
        <v>0</v>
      </c>
      <c r="Q678" s="229">
        <v>0</v>
      </c>
      <c r="R678" s="229">
        <f>Q678*H678</f>
        <v>0</v>
      </c>
      <c r="S678" s="229">
        <v>0</v>
      </c>
      <c r="T678" s="230">
        <f>S678*H678</f>
        <v>0</v>
      </c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231" t="s">
        <v>89</v>
      </c>
      <c r="AT678" s="231" t="s">
        <v>143</v>
      </c>
      <c r="AU678" s="231" t="s">
        <v>83</v>
      </c>
      <c r="AY678" s="17" t="s">
        <v>140</v>
      </c>
      <c r="BE678" s="232">
        <f>IF(N678="základní",J678,0)</f>
        <v>0</v>
      </c>
      <c r="BF678" s="232">
        <f>IF(N678="snížená",J678,0)</f>
        <v>0</v>
      </c>
      <c r="BG678" s="232">
        <f>IF(N678="zákl. přenesená",J678,0)</f>
        <v>0</v>
      </c>
      <c r="BH678" s="232">
        <f>IF(N678="sníž. přenesená",J678,0)</f>
        <v>0</v>
      </c>
      <c r="BI678" s="232">
        <f>IF(N678="nulová",J678,0)</f>
        <v>0</v>
      </c>
      <c r="BJ678" s="17" t="s">
        <v>79</v>
      </c>
      <c r="BK678" s="232">
        <f>ROUND(I678*H678,2)</f>
        <v>0</v>
      </c>
      <c r="BL678" s="17" t="s">
        <v>89</v>
      </c>
      <c r="BM678" s="231" t="s">
        <v>558</v>
      </c>
    </row>
    <row r="679" s="2" customFormat="1">
      <c r="A679" s="38"/>
      <c r="B679" s="39"/>
      <c r="C679" s="40"/>
      <c r="D679" s="235" t="s">
        <v>509</v>
      </c>
      <c r="E679" s="40"/>
      <c r="F679" s="277" t="s">
        <v>510</v>
      </c>
      <c r="G679" s="40"/>
      <c r="H679" s="40"/>
      <c r="I679" s="278"/>
      <c r="J679" s="40"/>
      <c r="K679" s="40"/>
      <c r="L679" s="44"/>
      <c r="M679" s="279"/>
      <c r="N679" s="280"/>
      <c r="O679" s="91"/>
      <c r="P679" s="91"/>
      <c r="Q679" s="91"/>
      <c r="R679" s="91"/>
      <c r="S679" s="91"/>
      <c r="T679" s="92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T679" s="17" t="s">
        <v>509</v>
      </c>
      <c r="AU679" s="17" t="s">
        <v>83</v>
      </c>
    </row>
    <row r="680" s="13" customFormat="1">
      <c r="A680" s="13"/>
      <c r="B680" s="233"/>
      <c r="C680" s="234"/>
      <c r="D680" s="235" t="s">
        <v>148</v>
      </c>
      <c r="E680" s="236" t="s">
        <v>1</v>
      </c>
      <c r="F680" s="237" t="s">
        <v>86</v>
      </c>
      <c r="G680" s="234"/>
      <c r="H680" s="238">
        <v>3</v>
      </c>
      <c r="I680" s="239"/>
      <c r="J680" s="234"/>
      <c r="K680" s="234"/>
      <c r="L680" s="240"/>
      <c r="M680" s="241"/>
      <c r="N680" s="242"/>
      <c r="O680" s="242"/>
      <c r="P680" s="242"/>
      <c r="Q680" s="242"/>
      <c r="R680" s="242"/>
      <c r="S680" s="242"/>
      <c r="T680" s="24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44" t="s">
        <v>148</v>
      </c>
      <c r="AU680" s="244" t="s">
        <v>83</v>
      </c>
      <c r="AV680" s="13" t="s">
        <v>83</v>
      </c>
      <c r="AW680" s="13" t="s">
        <v>31</v>
      </c>
      <c r="AX680" s="13" t="s">
        <v>79</v>
      </c>
      <c r="AY680" s="244" t="s">
        <v>140</v>
      </c>
    </row>
    <row r="681" s="2" customFormat="1" ht="16.5" customHeight="1">
      <c r="A681" s="38"/>
      <c r="B681" s="39"/>
      <c r="C681" s="219" t="s">
        <v>559</v>
      </c>
      <c r="D681" s="219" t="s">
        <v>143</v>
      </c>
      <c r="E681" s="220" t="s">
        <v>560</v>
      </c>
      <c r="F681" s="221" t="s">
        <v>561</v>
      </c>
      <c r="G681" s="222" t="s">
        <v>507</v>
      </c>
      <c r="H681" s="223">
        <v>1</v>
      </c>
      <c r="I681" s="224"/>
      <c r="J681" s="225">
        <f>ROUND(I681*H681,2)</f>
        <v>0</v>
      </c>
      <c r="K681" s="226"/>
      <c r="L681" s="44"/>
      <c r="M681" s="227" t="s">
        <v>1</v>
      </c>
      <c r="N681" s="228" t="s">
        <v>39</v>
      </c>
      <c r="O681" s="91"/>
      <c r="P681" s="229">
        <f>O681*H681</f>
        <v>0</v>
      </c>
      <c r="Q681" s="229">
        <v>0</v>
      </c>
      <c r="R681" s="229">
        <f>Q681*H681</f>
        <v>0</v>
      </c>
      <c r="S681" s="229">
        <v>0</v>
      </c>
      <c r="T681" s="230">
        <f>S681*H681</f>
        <v>0</v>
      </c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R681" s="231" t="s">
        <v>89</v>
      </c>
      <c r="AT681" s="231" t="s">
        <v>143</v>
      </c>
      <c r="AU681" s="231" t="s">
        <v>83</v>
      </c>
      <c r="AY681" s="17" t="s">
        <v>140</v>
      </c>
      <c r="BE681" s="232">
        <f>IF(N681="základní",J681,0)</f>
        <v>0</v>
      </c>
      <c r="BF681" s="232">
        <f>IF(N681="snížená",J681,0)</f>
        <v>0</v>
      </c>
      <c r="BG681" s="232">
        <f>IF(N681="zákl. přenesená",J681,0)</f>
        <v>0</v>
      </c>
      <c r="BH681" s="232">
        <f>IF(N681="sníž. přenesená",J681,0)</f>
        <v>0</v>
      </c>
      <c r="BI681" s="232">
        <f>IF(N681="nulová",J681,0)</f>
        <v>0</v>
      </c>
      <c r="BJ681" s="17" t="s">
        <v>79</v>
      </c>
      <c r="BK681" s="232">
        <f>ROUND(I681*H681,2)</f>
        <v>0</v>
      </c>
      <c r="BL681" s="17" t="s">
        <v>89</v>
      </c>
      <c r="BM681" s="231" t="s">
        <v>562</v>
      </c>
    </row>
    <row r="682" s="2" customFormat="1">
      <c r="A682" s="38"/>
      <c r="B682" s="39"/>
      <c r="C682" s="40"/>
      <c r="D682" s="235" t="s">
        <v>509</v>
      </c>
      <c r="E682" s="40"/>
      <c r="F682" s="277" t="s">
        <v>510</v>
      </c>
      <c r="G682" s="40"/>
      <c r="H682" s="40"/>
      <c r="I682" s="278"/>
      <c r="J682" s="40"/>
      <c r="K682" s="40"/>
      <c r="L682" s="44"/>
      <c r="M682" s="279"/>
      <c r="N682" s="280"/>
      <c r="O682" s="91"/>
      <c r="P682" s="91"/>
      <c r="Q682" s="91"/>
      <c r="R682" s="91"/>
      <c r="S682" s="91"/>
      <c r="T682" s="92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T682" s="17" t="s">
        <v>509</v>
      </c>
      <c r="AU682" s="17" t="s">
        <v>83</v>
      </c>
    </row>
    <row r="683" s="15" customFormat="1">
      <c r="A683" s="15"/>
      <c r="B683" s="256"/>
      <c r="C683" s="257"/>
      <c r="D683" s="235" t="s">
        <v>148</v>
      </c>
      <c r="E683" s="258" t="s">
        <v>1</v>
      </c>
      <c r="F683" s="259" t="s">
        <v>563</v>
      </c>
      <c r="G683" s="257"/>
      <c r="H683" s="258" t="s">
        <v>1</v>
      </c>
      <c r="I683" s="260"/>
      <c r="J683" s="257"/>
      <c r="K683" s="257"/>
      <c r="L683" s="261"/>
      <c r="M683" s="262"/>
      <c r="N683" s="263"/>
      <c r="O683" s="263"/>
      <c r="P683" s="263"/>
      <c r="Q683" s="263"/>
      <c r="R683" s="263"/>
      <c r="S683" s="263"/>
      <c r="T683" s="264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65" t="s">
        <v>148</v>
      </c>
      <c r="AU683" s="265" t="s">
        <v>83</v>
      </c>
      <c r="AV683" s="15" t="s">
        <v>79</v>
      </c>
      <c r="AW683" s="15" t="s">
        <v>31</v>
      </c>
      <c r="AX683" s="15" t="s">
        <v>74</v>
      </c>
      <c r="AY683" s="265" t="s">
        <v>140</v>
      </c>
    </row>
    <row r="684" s="13" customFormat="1">
      <c r="A684" s="13"/>
      <c r="B684" s="233"/>
      <c r="C684" s="234"/>
      <c r="D684" s="235" t="s">
        <v>148</v>
      </c>
      <c r="E684" s="236" t="s">
        <v>1</v>
      </c>
      <c r="F684" s="237" t="s">
        <v>79</v>
      </c>
      <c r="G684" s="234"/>
      <c r="H684" s="238">
        <v>1</v>
      </c>
      <c r="I684" s="239"/>
      <c r="J684" s="234"/>
      <c r="K684" s="234"/>
      <c r="L684" s="240"/>
      <c r="M684" s="241"/>
      <c r="N684" s="242"/>
      <c r="O684" s="242"/>
      <c r="P684" s="242"/>
      <c r="Q684" s="242"/>
      <c r="R684" s="242"/>
      <c r="S684" s="242"/>
      <c r="T684" s="24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4" t="s">
        <v>148</v>
      </c>
      <c r="AU684" s="244" t="s">
        <v>83</v>
      </c>
      <c r="AV684" s="13" t="s">
        <v>83</v>
      </c>
      <c r="AW684" s="13" t="s">
        <v>31</v>
      </c>
      <c r="AX684" s="13" t="s">
        <v>79</v>
      </c>
      <c r="AY684" s="244" t="s">
        <v>140</v>
      </c>
    </row>
    <row r="685" s="2" customFormat="1" ht="24.15" customHeight="1">
      <c r="A685" s="38"/>
      <c r="B685" s="39"/>
      <c r="C685" s="219" t="s">
        <v>564</v>
      </c>
      <c r="D685" s="219" t="s">
        <v>143</v>
      </c>
      <c r="E685" s="220" t="s">
        <v>565</v>
      </c>
      <c r="F685" s="221" t="s">
        <v>566</v>
      </c>
      <c r="G685" s="222" t="s">
        <v>507</v>
      </c>
      <c r="H685" s="223">
        <v>1</v>
      </c>
      <c r="I685" s="224"/>
      <c r="J685" s="225">
        <f>ROUND(I685*H685,2)</f>
        <v>0</v>
      </c>
      <c r="K685" s="226"/>
      <c r="L685" s="44"/>
      <c r="M685" s="227" t="s">
        <v>1</v>
      </c>
      <c r="N685" s="228" t="s">
        <v>39</v>
      </c>
      <c r="O685" s="91"/>
      <c r="P685" s="229">
        <f>O685*H685</f>
        <v>0</v>
      </c>
      <c r="Q685" s="229">
        <v>0</v>
      </c>
      <c r="R685" s="229">
        <f>Q685*H685</f>
        <v>0</v>
      </c>
      <c r="S685" s="229">
        <v>0</v>
      </c>
      <c r="T685" s="230">
        <f>S685*H685</f>
        <v>0</v>
      </c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R685" s="231" t="s">
        <v>89</v>
      </c>
      <c r="AT685" s="231" t="s">
        <v>143</v>
      </c>
      <c r="AU685" s="231" t="s">
        <v>83</v>
      </c>
      <c r="AY685" s="17" t="s">
        <v>140</v>
      </c>
      <c r="BE685" s="232">
        <f>IF(N685="základní",J685,0)</f>
        <v>0</v>
      </c>
      <c r="BF685" s="232">
        <f>IF(N685="snížená",J685,0)</f>
        <v>0</v>
      </c>
      <c r="BG685" s="232">
        <f>IF(N685="zákl. přenesená",J685,0)</f>
        <v>0</v>
      </c>
      <c r="BH685" s="232">
        <f>IF(N685="sníž. přenesená",J685,0)</f>
        <v>0</v>
      </c>
      <c r="BI685" s="232">
        <f>IF(N685="nulová",J685,0)</f>
        <v>0</v>
      </c>
      <c r="BJ685" s="17" t="s">
        <v>79</v>
      </c>
      <c r="BK685" s="232">
        <f>ROUND(I685*H685,2)</f>
        <v>0</v>
      </c>
      <c r="BL685" s="17" t="s">
        <v>89</v>
      </c>
      <c r="BM685" s="231" t="s">
        <v>567</v>
      </c>
    </row>
    <row r="686" s="2" customFormat="1">
      <c r="A686" s="38"/>
      <c r="B686" s="39"/>
      <c r="C686" s="40"/>
      <c r="D686" s="235" t="s">
        <v>509</v>
      </c>
      <c r="E686" s="40"/>
      <c r="F686" s="277" t="s">
        <v>510</v>
      </c>
      <c r="G686" s="40"/>
      <c r="H686" s="40"/>
      <c r="I686" s="278"/>
      <c r="J686" s="40"/>
      <c r="K686" s="40"/>
      <c r="L686" s="44"/>
      <c r="M686" s="279"/>
      <c r="N686" s="280"/>
      <c r="O686" s="91"/>
      <c r="P686" s="91"/>
      <c r="Q686" s="91"/>
      <c r="R686" s="91"/>
      <c r="S686" s="91"/>
      <c r="T686" s="92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T686" s="17" t="s">
        <v>509</v>
      </c>
      <c r="AU686" s="17" t="s">
        <v>83</v>
      </c>
    </row>
    <row r="687" s="13" customFormat="1">
      <c r="A687" s="13"/>
      <c r="B687" s="233"/>
      <c r="C687" s="234"/>
      <c r="D687" s="235" t="s">
        <v>148</v>
      </c>
      <c r="E687" s="236" t="s">
        <v>1</v>
      </c>
      <c r="F687" s="237" t="s">
        <v>79</v>
      </c>
      <c r="G687" s="234"/>
      <c r="H687" s="238">
        <v>1</v>
      </c>
      <c r="I687" s="239"/>
      <c r="J687" s="234"/>
      <c r="K687" s="234"/>
      <c r="L687" s="240"/>
      <c r="M687" s="241"/>
      <c r="N687" s="242"/>
      <c r="O687" s="242"/>
      <c r="P687" s="242"/>
      <c r="Q687" s="242"/>
      <c r="R687" s="242"/>
      <c r="S687" s="242"/>
      <c r="T687" s="24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4" t="s">
        <v>148</v>
      </c>
      <c r="AU687" s="244" t="s">
        <v>83</v>
      </c>
      <c r="AV687" s="13" t="s">
        <v>83</v>
      </c>
      <c r="AW687" s="13" t="s">
        <v>31</v>
      </c>
      <c r="AX687" s="13" t="s">
        <v>79</v>
      </c>
      <c r="AY687" s="244" t="s">
        <v>140</v>
      </c>
    </row>
    <row r="688" s="2" customFormat="1" ht="16.5" customHeight="1">
      <c r="A688" s="38"/>
      <c r="B688" s="39"/>
      <c r="C688" s="219" t="s">
        <v>568</v>
      </c>
      <c r="D688" s="219" t="s">
        <v>143</v>
      </c>
      <c r="E688" s="220" t="s">
        <v>569</v>
      </c>
      <c r="F688" s="221" t="s">
        <v>570</v>
      </c>
      <c r="G688" s="222" t="s">
        <v>507</v>
      </c>
      <c r="H688" s="223">
        <v>1</v>
      </c>
      <c r="I688" s="224"/>
      <c r="J688" s="225">
        <f>ROUND(I688*H688,2)</f>
        <v>0</v>
      </c>
      <c r="K688" s="226"/>
      <c r="L688" s="44"/>
      <c r="M688" s="227" t="s">
        <v>1</v>
      </c>
      <c r="N688" s="228" t="s">
        <v>39</v>
      </c>
      <c r="O688" s="91"/>
      <c r="P688" s="229">
        <f>O688*H688</f>
        <v>0</v>
      </c>
      <c r="Q688" s="229">
        <v>0</v>
      </c>
      <c r="R688" s="229">
        <f>Q688*H688</f>
        <v>0</v>
      </c>
      <c r="S688" s="229">
        <v>0</v>
      </c>
      <c r="T688" s="230">
        <f>S688*H688</f>
        <v>0</v>
      </c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R688" s="231" t="s">
        <v>89</v>
      </c>
      <c r="AT688" s="231" t="s">
        <v>143</v>
      </c>
      <c r="AU688" s="231" t="s">
        <v>83</v>
      </c>
      <c r="AY688" s="17" t="s">
        <v>140</v>
      </c>
      <c r="BE688" s="232">
        <f>IF(N688="základní",J688,0)</f>
        <v>0</v>
      </c>
      <c r="BF688" s="232">
        <f>IF(N688="snížená",J688,0)</f>
        <v>0</v>
      </c>
      <c r="BG688" s="232">
        <f>IF(N688="zákl. přenesená",J688,0)</f>
        <v>0</v>
      </c>
      <c r="BH688" s="232">
        <f>IF(N688="sníž. přenesená",J688,0)</f>
        <v>0</v>
      </c>
      <c r="BI688" s="232">
        <f>IF(N688="nulová",J688,0)</f>
        <v>0</v>
      </c>
      <c r="BJ688" s="17" t="s">
        <v>79</v>
      </c>
      <c r="BK688" s="232">
        <f>ROUND(I688*H688,2)</f>
        <v>0</v>
      </c>
      <c r="BL688" s="17" t="s">
        <v>89</v>
      </c>
      <c r="BM688" s="231" t="s">
        <v>571</v>
      </c>
    </row>
    <row r="689" s="2" customFormat="1">
      <c r="A689" s="38"/>
      <c r="B689" s="39"/>
      <c r="C689" s="40"/>
      <c r="D689" s="235" t="s">
        <v>509</v>
      </c>
      <c r="E689" s="40"/>
      <c r="F689" s="277" t="s">
        <v>510</v>
      </c>
      <c r="G689" s="40"/>
      <c r="H689" s="40"/>
      <c r="I689" s="278"/>
      <c r="J689" s="40"/>
      <c r="K689" s="40"/>
      <c r="L689" s="44"/>
      <c r="M689" s="279"/>
      <c r="N689" s="280"/>
      <c r="O689" s="91"/>
      <c r="P689" s="91"/>
      <c r="Q689" s="91"/>
      <c r="R689" s="91"/>
      <c r="S689" s="91"/>
      <c r="T689" s="92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T689" s="17" t="s">
        <v>509</v>
      </c>
      <c r="AU689" s="17" t="s">
        <v>83</v>
      </c>
    </row>
    <row r="690" s="13" customFormat="1">
      <c r="A690" s="13"/>
      <c r="B690" s="233"/>
      <c r="C690" s="234"/>
      <c r="D690" s="235" t="s">
        <v>148</v>
      </c>
      <c r="E690" s="236" t="s">
        <v>1</v>
      </c>
      <c r="F690" s="237" t="s">
        <v>79</v>
      </c>
      <c r="G690" s="234"/>
      <c r="H690" s="238">
        <v>1</v>
      </c>
      <c r="I690" s="239"/>
      <c r="J690" s="234"/>
      <c r="K690" s="234"/>
      <c r="L690" s="240"/>
      <c r="M690" s="241"/>
      <c r="N690" s="242"/>
      <c r="O690" s="242"/>
      <c r="P690" s="242"/>
      <c r="Q690" s="242"/>
      <c r="R690" s="242"/>
      <c r="S690" s="242"/>
      <c r="T690" s="24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4" t="s">
        <v>148</v>
      </c>
      <c r="AU690" s="244" t="s">
        <v>83</v>
      </c>
      <c r="AV690" s="13" t="s">
        <v>83</v>
      </c>
      <c r="AW690" s="13" t="s">
        <v>31</v>
      </c>
      <c r="AX690" s="13" t="s">
        <v>79</v>
      </c>
      <c r="AY690" s="244" t="s">
        <v>140</v>
      </c>
    </row>
    <row r="691" s="2" customFormat="1" ht="24.15" customHeight="1">
      <c r="A691" s="38"/>
      <c r="B691" s="39"/>
      <c r="C691" s="219" t="s">
        <v>572</v>
      </c>
      <c r="D691" s="219" t="s">
        <v>143</v>
      </c>
      <c r="E691" s="220" t="s">
        <v>573</v>
      </c>
      <c r="F691" s="221" t="s">
        <v>574</v>
      </c>
      <c r="G691" s="222" t="s">
        <v>507</v>
      </c>
      <c r="H691" s="223">
        <v>1</v>
      </c>
      <c r="I691" s="224"/>
      <c r="J691" s="225">
        <f>ROUND(I691*H691,2)</f>
        <v>0</v>
      </c>
      <c r="K691" s="226"/>
      <c r="L691" s="44"/>
      <c r="M691" s="227" t="s">
        <v>1</v>
      </c>
      <c r="N691" s="228" t="s">
        <v>39</v>
      </c>
      <c r="O691" s="91"/>
      <c r="P691" s="229">
        <f>O691*H691</f>
        <v>0</v>
      </c>
      <c r="Q691" s="229">
        <v>0</v>
      </c>
      <c r="R691" s="229">
        <f>Q691*H691</f>
        <v>0</v>
      </c>
      <c r="S691" s="229">
        <v>0</v>
      </c>
      <c r="T691" s="230">
        <f>S691*H691</f>
        <v>0</v>
      </c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R691" s="231" t="s">
        <v>89</v>
      </c>
      <c r="AT691" s="231" t="s">
        <v>143</v>
      </c>
      <c r="AU691" s="231" t="s">
        <v>83</v>
      </c>
      <c r="AY691" s="17" t="s">
        <v>140</v>
      </c>
      <c r="BE691" s="232">
        <f>IF(N691="základní",J691,0)</f>
        <v>0</v>
      </c>
      <c r="BF691" s="232">
        <f>IF(N691="snížená",J691,0)</f>
        <v>0</v>
      </c>
      <c r="BG691" s="232">
        <f>IF(N691="zákl. přenesená",J691,0)</f>
        <v>0</v>
      </c>
      <c r="BH691" s="232">
        <f>IF(N691="sníž. přenesená",J691,0)</f>
        <v>0</v>
      </c>
      <c r="BI691" s="232">
        <f>IF(N691="nulová",J691,0)</f>
        <v>0</v>
      </c>
      <c r="BJ691" s="17" t="s">
        <v>79</v>
      </c>
      <c r="BK691" s="232">
        <f>ROUND(I691*H691,2)</f>
        <v>0</v>
      </c>
      <c r="BL691" s="17" t="s">
        <v>89</v>
      </c>
      <c r="BM691" s="231" t="s">
        <v>575</v>
      </c>
    </row>
    <row r="692" s="2" customFormat="1">
      <c r="A692" s="38"/>
      <c r="B692" s="39"/>
      <c r="C692" s="40"/>
      <c r="D692" s="235" t="s">
        <v>509</v>
      </c>
      <c r="E692" s="40"/>
      <c r="F692" s="277" t="s">
        <v>510</v>
      </c>
      <c r="G692" s="40"/>
      <c r="H692" s="40"/>
      <c r="I692" s="278"/>
      <c r="J692" s="40"/>
      <c r="K692" s="40"/>
      <c r="L692" s="44"/>
      <c r="M692" s="279"/>
      <c r="N692" s="280"/>
      <c r="O692" s="91"/>
      <c r="P692" s="91"/>
      <c r="Q692" s="91"/>
      <c r="R692" s="91"/>
      <c r="S692" s="91"/>
      <c r="T692" s="92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T692" s="17" t="s">
        <v>509</v>
      </c>
      <c r="AU692" s="17" t="s">
        <v>83</v>
      </c>
    </row>
    <row r="693" s="13" customFormat="1">
      <c r="A693" s="13"/>
      <c r="B693" s="233"/>
      <c r="C693" s="234"/>
      <c r="D693" s="235" t="s">
        <v>148</v>
      </c>
      <c r="E693" s="236" t="s">
        <v>1</v>
      </c>
      <c r="F693" s="237" t="s">
        <v>79</v>
      </c>
      <c r="G693" s="234"/>
      <c r="H693" s="238">
        <v>1</v>
      </c>
      <c r="I693" s="239"/>
      <c r="J693" s="234"/>
      <c r="K693" s="234"/>
      <c r="L693" s="240"/>
      <c r="M693" s="241"/>
      <c r="N693" s="242"/>
      <c r="O693" s="242"/>
      <c r="P693" s="242"/>
      <c r="Q693" s="242"/>
      <c r="R693" s="242"/>
      <c r="S693" s="242"/>
      <c r="T693" s="24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4" t="s">
        <v>148</v>
      </c>
      <c r="AU693" s="244" t="s">
        <v>83</v>
      </c>
      <c r="AV693" s="13" t="s">
        <v>83</v>
      </c>
      <c r="AW693" s="13" t="s">
        <v>31</v>
      </c>
      <c r="AX693" s="13" t="s">
        <v>79</v>
      </c>
      <c r="AY693" s="244" t="s">
        <v>140</v>
      </c>
    </row>
    <row r="694" s="2" customFormat="1" ht="33" customHeight="1">
      <c r="A694" s="38"/>
      <c r="B694" s="39"/>
      <c r="C694" s="219" t="s">
        <v>576</v>
      </c>
      <c r="D694" s="219" t="s">
        <v>143</v>
      </c>
      <c r="E694" s="220" t="s">
        <v>577</v>
      </c>
      <c r="F694" s="221" t="s">
        <v>578</v>
      </c>
      <c r="G694" s="222" t="s">
        <v>422</v>
      </c>
      <c r="H694" s="223">
        <v>2</v>
      </c>
      <c r="I694" s="224"/>
      <c r="J694" s="225">
        <f>ROUND(I694*H694,2)</f>
        <v>0</v>
      </c>
      <c r="K694" s="226"/>
      <c r="L694" s="44"/>
      <c r="M694" s="227" t="s">
        <v>1</v>
      </c>
      <c r="N694" s="228" t="s">
        <v>39</v>
      </c>
      <c r="O694" s="91"/>
      <c r="P694" s="229">
        <f>O694*H694</f>
        <v>0</v>
      </c>
      <c r="Q694" s="229">
        <v>0</v>
      </c>
      <c r="R694" s="229">
        <f>Q694*H694</f>
        <v>0</v>
      </c>
      <c r="S694" s="229">
        <v>0</v>
      </c>
      <c r="T694" s="230">
        <f>S694*H694</f>
        <v>0</v>
      </c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R694" s="231" t="s">
        <v>89</v>
      </c>
      <c r="AT694" s="231" t="s">
        <v>143</v>
      </c>
      <c r="AU694" s="231" t="s">
        <v>83</v>
      </c>
      <c r="AY694" s="17" t="s">
        <v>140</v>
      </c>
      <c r="BE694" s="232">
        <f>IF(N694="základní",J694,0)</f>
        <v>0</v>
      </c>
      <c r="BF694" s="232">
        <f>IF(N694="snížená",J694,0)</f>
        <v>0</v>
      </c>
      <c r="BG694" s="232">
        <f>IF(N694="zákl. přenesená",J694,0)</f>
        <v>0</v>
      </c>
      <c r="BH694" s="232">
        <f>IF(N694="sníž. přenesená",J694,0)</f>
        <v>0</v>
      </c>
      <c r="BI694" s="232">
        <f>IF(N694="nulová",J694,0)</f>
        <v>0</v>
      </c>
      <c r="BJ694" s="17" t="s">
        <v>79</v>
      </c>
      <c r="BK694" s="232">
        <f>ROUND(I694*H694,2)</f>
        <v>0</v>
      </c>
      <c r="BL694" s="17" t="s">
        <v>89</v>
      </c>
      <c r="BM694" s="231" t="s">
        <v>579</v>
      </c>
    </row>
    <row r="695" s="2" customFormat="1">
      <c r="A695" s="38"/>
      <c r="B695" s="39"/>
      <c r="C695" s="40"/>
      <c r="D695" s="235" t="s">
        <v>509</v>
      </c>
      <c r="E695" s="40"/>
      <c r="F695" s="277" t="s">
        <v>510</v>
      </c>
      <c r="G695" s="40"/>
      <c r="H695" s="40"/>
      <c r="I695" s="278"/>
      <c r="J695" s="40"/>
      <c r="K695" s="40"/>
      <c r="L695" s="44"/>
      <c r="M695" s="279"/>
      <c r="N695" s="280"/>
      <c r="O695" s="91"/>
      <c r="P695" s="91"/>
      <c r="Q695" s="91"/>
      <c r="R695" s="91"/>
      <c r="S695" s="91"/>
      <c r="T695" s="92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T695" s="17" t="s">
        <v>509</v>
      </c>
      <c r="AU695" s="17" t="s">
        <v>83</v>
      </c>
    </row>
    <row r="696" s="13" customFormat="1">
      <c r="A696" s="13"/>
      <c r="B696" s="233"/>
      <c r="C696" s="234"/>
      <c r="D696" s="235" t="s">
        <v>148</v>
      </c>
      <c r="E696" s="236" t="s">
        <v>1</v>
      </c>
      <c r="F696" s="237" t="s">
        <v>580</v>
      </c>
      <c r="G696" s="234"/>
      <c r="H696" s="238">
        <v>2</v>
      </c>
      <c r="I696" s="239"/>
      <c r="J696" s="234"/>
      <c r="K696" s="234"/>
      <c r="L696" s="240"/>
      <c r="M696" s="241"/>
      <c r="N696" s="242"/>
      <c r="O696" s="242"/>
      <c r="P696" s="242"/>
      <c r="Q696" s="242"/>
      <c r="R696" s="242"/>
      <c r="S696" s="242"/>
      <c r="T696" s="24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4" t="s">
        <v>148</v>
      </c>
      <c r="AU696" s="244" t="s">
        <v>83</v>
      </c>
      <c r="AV696" s="13" t="s">
        <v>83</v>
      </c>
      <c r="AW696" s="13" t="s">
        <v>31</v>
      </c>
      <c r="AX696" s="13" t="s">
        <v>79</v>
      </c>
      <c r="AY696" s="244" t="s">
        <v>140</v>
      </c>
    </row>
    <row r="697" s="2" customFormat="1" ht="21.75" customHeight="1">
      <c r="A697" s="38"/>
      <c r="B697" s="39"/>
      <c r="C697" s="219" t="s">
        <v>581</v>
      </c>
      <c r="D697" s="219" t="s">
        <v>143</v>
      </c>
      <c r="E697" s="220" t="s">
        <v>582</v>
      </c>
      <c r="F697" s="221" t="s">
        <v>583</v>
      </c>
      <c r="G697" s="222" t="s">
        <v>422</v>
      </c>
      <c r="H697" s="223">
        <v>1</v>
      </c>
      <c r="I697" s="224"/>
      <c r="J697" s="225">
        <f>ROUND(I697*H697,2)</f>
        <v>0</v>
      </c>
      <c r="K697" s="226"/>
      <c r="L697" s="44"/>
      <c r="M697" s="227" t="s">
        <v>1</v>
      </c>
      <c r="N697" s="228" t="s">
        <v>39</v>
      </c>
      <c r="O697" s="91"/>
      <c r="P697" s="229">
        <f>O697*H697</f>
        <v>0</v>
      </c>
      <c r="Q697" s="229">
        <v>0</v>
      </c>
      <c r="R697" s="229">
        <f>Q697*H697</f>
        <v>0</v>
      </c>
      <c r="S697" s="229">
        <v>0</v>
      </c>
      <c r="T697" s="230">
        <f>S697*H697</f>
        <v>0</v>
      </c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R697" s="231" t="s">
        <v>89</v>
      </c>
      <c r="AT697" s="231" t="s">
        <v>143</v>
      </c>
      <c r="AU697" s="231" t="s">
        <v>83</v>
      </c>
      <c r="AY697" s="17" t="s">
        <v>140</v>
      </c>
      <c r="BE697" s="232">
        <f>IF(N697="základní",J697,0)</f>
        <v>0</v>
      </c>
      <c r="BF697" s="232">
        <f>IF(N697="snížená",J697,0)</f>
        <v>0</v>
      </c>
      <c r="BG697" s="232">
        <f>IF(N697="zákl. přenesená",J697,0)</f>
        <v>0</v>
      </c>
      <c r="BH697" s="232">
        <f>IF(N697="sníž. přenesená",J697,0)</f>
        <v>0</v>
      </c>
      <c r="BI697" s="232">
        <f>IF(N697="nulová",J697,0)</f>
        <v>0</v>
      </c>
      <c r="BJ697" s="17" t="s">
        <v>79</v>
      </c>
      <c r="BK697" s="232">
        <f>ROUND(I697*H697,2)</f>
        <v>0</v>
      </c>
      <c r="BL697" s="17" t="s">
        <v>89</v>
      </c>
      <c r="BM697" s="231" t="s">
        <v>584</v>
      </c>
    </row>
    <row r="698" s="2" customFormat="1">
      <c r="A698" s="38"/>
      <c r="B698" s="39"/>
      <c r="C698" s="40"/>
      <c r="D698" s="235" t="s">
        <v>509</v>
      </c>
      <c r="E698" s="40"/>
      <c r="F698" s="277" t="s">
        <v>510</v>
      </c>
      <c r="G698" s="40"/>
      <c r="H698" s="40"/>
      <c r="I698" s="278"/>
      <c r="J698" s="40"/>
      <c r="K698" s="40"/>
      <c r="L698" s="44"/>
      <c r="M698" s="279"/>
      <c r="N698" s="280"/>
      <c r="O698" s="91"/>
      <c r="P698" s="91"/>
      <c r="Q698" s="91"/>
      <c r="R698" s="91"/>
      <c r="S698" s="91"/>
      <c r="T698" s="92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T698" s="17" t="s">
        <v>509</v>
      </c>
      <c r="AU698" s="17" t="s">
        <v>83</v>
      </c>
    </row>
    <row r="699" s="13" customFormat="1">
      <c r="A699" s="13"/>
      <c r="B699" s="233"/>
      <c r="C699" s="234"/>
      <c r="D699" s="235" t="s">
        <v>148</v>
      </c>
      <c r="E699" s="236" t="s">
        <v>1</v>
      </c>
      <c r="F699" s="237" t="s">
        <v>79</v>
      </c>
      <c r="G699" s="234"/>
      <c r="H699" s="238">
        <v>1</v>
      </c>
      <c r="I699" s="239"/>
      <c r="J699" s="234"/>
      <c r="K699" s="234"/>
      <c r="L699" s="240"/>
      <c r="M699" s="241"/>
      <c r="N699" s="242"/>
      <c r="O699" s="242"/>
      <c r="P699" s="242"/>
      <c r="Q699" s="242"/>
      <c r="R699" s="242"/>
      <c r="S699" s="242"/>
      <c r="T699" s="24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4" t="s">
        <v>148</v>
      </c>
      <c r="AU699" s="244" t="s">
        <v>83</v>
      </c>
      <c r="AV699" s="13" t="s">
        <v>83</v>
      </c>
      <c r="AW699" s="13" t="s">
        <v>31</v>
      </c>
      <c r="AX699" s="13" t="s">
        <v>79</v>
      </c>
      <c r="AY699" s="244" t="s">
        <v>140</v>
      </c>
    </row>
    <row r="700" s="2" customFormat="1" ht="16.5" customHeight="1">
      <c r="A700" s="38"/>
      <c r="B700" s="39"/>
      <c r="C700" s="219" t="s">
        <v>585</v>
      </c>
      <c r="D700" s="219" t="s">
        <v>143</v>
      </c>
      <c r="E700" s="220" t="s">
        <v>586</v>
      </c>
      <c r="F700" s="221" t="s">
        <v>587</v>
      </c>
      <c r="G700" s="222" t="s">
        <v>146</v>
      </c>
      <c r="H700" s="223">
        <v>6.6500000000000004</v>
      </c>
      <c r="I700" s="224"/>
      <c r="J700" s="225">
        <f>ROUND(I700*H700,2)</f>
        <v>0</v>
      </c>
      <c r="K700" s="226"/>
      <c r="L700" s="44"/>
      <c r="M700" s="227" t="s">
        <v>1</v>
      </c>
      <c r="N700" s="228" t="s">
        <v>39</v>
      </c>
      <c r="O700" s="91"/>
      <c r="P700" s="229">
        <f>O700*H700</f>
        <v>0</v>
      </c>
      <c r="Q700" s="229">
        <v>0</v>
      </c>
      <c r="R700" s="229">
        <f>Q700*H700</f>
        <v>0</v>
      </c>
      <c r="S700" s="229">
        <v>0</v>
      </c>
      <c r="T700" s="230">
        <f>S700*H700</f>
        <v>0</v>
      </c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R700" s="231" t="s">
        <v>89</v>
      </c>
      <c r="AT700" s="231" t="s">
        <v>143</v>
      </c>
      <c r="AU700" s="231" t="s">
        <v>83</v>
      </c>
      <c r="AY700" s="17" t="s">
        <v>140</v>
      </c>
      <c r="BE700" s="232">
        <f>IF(N700="základní",J700,0)</f>
        <v>0</v>
      </c>
      <c r="BF700" s="232">
        <f>IF(N700="snížená",J700,0)</f>
        <v>0</v>
      </c>
      <c r="BG700" s="232">
        <f>IF(N700="zákl. přenesená",J700,0)</f>
        <v>0</v>
      </c>
      <c r="BH700" s="232">
        <f>IF(N700="sníž. přenesená",J700,0)</f>
        <v>0</v>
      </c>
      <c r="BI700" s="232">
        <f>IF(N700="nulová",J700,0)</f>
        <v>0</v>
      </c>
      <c r="BJ700" s="17" t="s">
        <v>79</v>
      </c>
      <c r="BK700" s="232">
        <f>ROUND(I700*H700,2)</f>
        <v>0</v>
      </c>
      <c r="BL700" s="17" t="s">
        <v>89</v>
      </c>
      <c r="BM700" s="231" t="s">
        <v>588</v>
      </c>
    </row>
    <row r="701" s="2" customFormat="1">
      <c r="A701" s="38"/>
      <c r="B701" s="39"/>
      <c r="C701" s="40"/>
      <c r="D701" s="235" t="s">
        <v>509</v>
      </c>
      <c r="E701" s="40"/>
      <c r="F701" s="277" t="s">
        <v>510</v>
      </c>
      <c r="G701" s="40"/>
      <c r="H701" s="40"/>
      <c r="I701" s="278"/>
      <c r="J701" s="40"/>
      <c r="K701" s="40"/>
      <c r="L701" s="44"/>
      <c r="M701" s="279"/>
      <c r="N701" s="280"/>
      <c r="O701" s="91"/>
      <c r="P701" s="91"/>
      <c r="Q701" s="91"/>
      <c r="R701" s="91"/>
      <c r="S701" s="91"/>
      <c r="T701" s="92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T701" s="17" t="s">
        <v>509</v>
      </c>
      <c r="AU701" s="17" t="s">
        <v>83</v>
      </c>
    </row>
    <row r="702" s="15" customFormat="1">
      <c r="A702" s="15"/>
      <c r="B702" s="256"/>
      <c r="C702" s="257"/>
      <c r="D702" s="235" t="s">
        <v>148</v>
      </c>
      <c r="E702" s="258" t="s">
        <v>1</v>
      </c>
      <c r="F702" s="259" t="s">
        <v>589</v>
      </c>
      <c r="G702" s="257"/>
      <c r="H702" s="258" t="s">
        <v>1</v>
      </c>
      <c r="I702" s="260"/>
      <c r="J702" s="257"/>
      <c r="K702" s="257"/>
      <c r="L702" s="261"/>
      <c r="M702" s="262"/>
      <c r="N702" s="263"/>
      <c r="O702" s="263"/>
      <c r="P702" s="263"/>
      <c r="Q702" s="263"/>
      <c r="R702" s="263"/>
      <c r="S702" s="263"/>
      <c r="T702" s="264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T702" s="265" t="s">
        <v>148</v>
      </c>
      <c r="AU702" s="265" t="s">
        <v>83</v>
      </c>
      <c r="AV702" s="15" t="s">
        <v>79</v>
      </c>
      <c r="AW702" s="15" t="s">
        <v>31</v>
      </c>
      <c r="AX702" s="15" t="s">
        <v>74</v>
      </c>
      <c r="AY702" s="265" t="s">
        <v>140</v>
      </c>
    </row>
    <row r="703" s="13" customFormat="1">
      <c r="A703" s="13"/>
      <c r="B703" s="233"/>
      <c r="C703" s="234"/>
      <c r="D703" s="235" t="s">
        <v>148</v>
      </c>
      <c r="E703" s="236" t="s">
        <v>1</v>
      </c>
      <c r="F703" s="237" t="s">
        <v>590</v>
      </c>
      <c r="G703" s="234"/>
      <c r="H703" s="238">
        <v>6.6500000000000004</v>
      </c>
      <c r="I703" s="239"/>
      <c r="J703" s="234"/>
      <c r="K703" s="234"/>
      <c r="L703" s="240"/>
      <c r="M703" s="241"/>
      <c r="N703" s="242"/>
      <c r="O703" s="242"/>
      <c r="P703" s="242"/>
      <c r="Q703" s="242"/>
      <c r="R703" s="242"/>
      <c r="S703" s="242"/>
      <c r="T703" s="24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4" t="s">
        <v>148</v>
      </c>
      <c r="AU703" s="244" t="s">
        <v>83</v>
      </c>
      <c r="AV703" s="13" t="s">
        <v>83</v>
      </c>
      <c r="AW703" s="13" t="s">
        <v>31</v>
      </c>
      <c r="AX703" s="13" t="s">
        <v>79</v>
      </c>
      <c r="AY703" s="244" t="s">
        <v>140</v>
      </c>
    </row>
    <row r="704" s="2" customFormat="1" ht="16.5" customHeight="1">
      <c r="A704" s="38"/>
      <c r="B704" s="39"/>
      <c r="C704" s="219" t="s">
        <v>591</v>
      </c>
      <c r="D704" s="219" t="s">
        <v>143</v>
      </c>
      <c r="E704" s="220" t="s">
        <v>592</v>
      </c>
      <c r="F704" s="221" t="s">
        <v>593</v>
      </c>
      <c r="G704" s="222" t="s">
        <v>146</v>
      </c>
      <c r="H704" s="223">
        <v>6.6500000000000004</v>
      </c>
      <c r="I704" s="224"/>
      <c r="J704" s="225">
        <f>ROUND(I704*H704,2)</f>
        <v>0</v>
      </c>
      <c r="K704" s="226"/>
      <c r="L704" s="44"/>
      <c r="M704" s="227" t="s">
        <v>1</v>
      </c>
      <c r="N704" s="228" t="s">
        <v>39</v>
      </c>
      <c r="O704" s="91"/>
      <c r="P704" s="229">
        <f>O704*H704</f>
        <v>0</v>
      </c>
      <c r="Q704" s="229">
        <v>0</v>
      </c>
      <c r="R704" s="229">
        <f>Q704*H704</f>
        <v>0</v>
      </c>
      <c r="S704" s="229">
        <v>0</v>
      </c>
      <c r="T704" s="230">
        <f>S704*H704</f>
        <v>0</v>
      </c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R704" s="231" t="s">
        <v>89</v>
      </c>
      <c r="AT704" s="231" t="s">
        <v>143</v>
      </c>
      <c r="AU704" s="231" t="s">
        <v>83</v>
      </c>
      <c r="AY704" s="17" t="s">
        <v>140</v>
      </c>
      <c r="BE704" s="232">
        <f>IF(N704="základní",J704,0)</f>
        <v>0</v>
      </c>
      <c r="BF704" s="232">
        <f>IF(N704="snížená",J704,0)</f>
        <v>0</v>
      </c>
      <c r="BG704" s="232">
        <f>IF(N704="zákl. přenesená",J704,0)</f>
        <v>0</v>
      </c>
      <c r="BH704" s="232">
        <f>IF(N704="sníž. přenesená",J704,0)</f>
        <v>0</v>
      </c>
      <c r="BI704" s="232">
        <f>IF(N704="nulová",J704,0)</f>
        <v>0</v>
      </c>
      <c r="BJ704" s="17" t="s">
        <v>79</v>
      </c>
      <c r="BK704" s="232">
        <f>ROUND(I704*H704,2)</f>
        <v>0</v>
      </c>
      <c r="BL704" s="17" t="s">
        <v>89</v>
      </c>
      <c r="BM704" s="231" t="s">
        <v>594</v>
      </c>
    </row>
    <row r="705" s="2" customFormat="1">
      <c r="A705" s="38"/>
      <c r="B705" s="39"/>
      <c r="C705" s="40"/>
      <c r="D705" s="235" t="s">
        <v>509</v>
      </c>
      <c r="E705" s="40"/>
      <c r="F705" s="277" t="s">
        <v>510</v>
      </c>
      <c r="G705" s="40"/>
      <c r="H705" s="40"/>
      <c r="I705" s="278"/>
      <c r="J705" s="40"/>
      <c r="K705" s="40"/>
      <c r="L705" s="44"/>
      <c r="M705" s="279"/>
      <c r="N705" s="280"/>
      <c r="O705" s="91"/>
      <c r="P705" s="91"/>
      <c r="Q705" s="91"/>
      <c r="R705" s="91"/>
      <c r="S705" s="91"/>
      <c r="T705" s="92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T705" s="17" t="s">
        <v>509</v>
      </c>
      <c r="AU705" s="17" t="s">
        <v>83</v>
      </c>
    </row>
    <row r="706" s="15" customFormat="1">
      <c r="A706" s="15"/>
      <c r="B706" s="256"/>
      <c r="C706" s="257"/>
      <c r="D706" s="235" t="s">
        <v>148</v>
      </c>
      <c r="E706" s="258" t="s">
        <v>1</v>
      </c>
      <c r="F706" s="259" t="s">
        <v>589</v>
      </c>
      <c r="G706" s="257"/>
      <c r="H706" s="258" t="s">
        <v>1</v>
      </c>
      <c r="I706" s="260"/>
      <c r="J706" s="257"/>
      <c r="K706" s="257"/>
      <c r="L706" s="261"/>
      <c r="M706" s="262"/>
      <c r="N706" s="263"/>
      <c r="O706" s="263"/>
      <c r="P706" s="263"/>
      <c r="Q706" s="263"/>
      <c r="R706" s="263"/>
      <c r="S706" s="263"/>
      <c r="T706" s="264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T706" s="265" t="s">
        <v>148</v>
      </c>
      <c r="AU706" s="265" t="s">
        <v>83</v>
      </c>
      <c r="AV706" s="15" t="s">
        <v>79</v>
      </c>
      <c r="AW706" s="15" t="s">
        <v>31</v>
      </c>
      <c r="AX706" s="15" t="s">
        <v>74</v>
      </c>
      <c r="AY706" s="265" t="s">
        <v>140</v>
      </c>
    </row>
    <row r="707" s="13" customFormat="1">
      <c r="A707" s="13"/>
      <c r="B707" s="233"/>
      <c r="C707" s="234"/>
      <c r="D707" s="235" t="s">
        <v>148</v>
      </c>
      <c r="E707" s="236" t="s">
        <v>1</v>
      </c>
      <c r="F707" s="237" t="s">
        <v>590</v>
      </c>
      <c r="G707" s="234"/>
      <c r="H707" s="238">
        <v>6.6500000000000004</v>
      </c>
      <c r="I707" s="239"/>
      <c r="J707" s="234"/>
      <c r="K707" s="234"/>
      <c r="L707" s="240"/>
      <c r="M707" s="241"/>
      <c r="N707" s="242"/>
      <c r="O707" s="242"/>
      <c r="P707" s="242"/>
      <c r="Q707" s="242"/>
      <c r="R707" s="242"/>
      <c r="S707" s="242"/>
      <c r="T707" s="24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4" t="s">
        <v>148</v>
      </c>
      <c r="AU707" s="244" t="s">
        <v>83</v>
      </c>
      <c r="AV707" s="13" t="s">
        <v>83</v>
      </c>
      <c r="AW707" s="13" t="s">
        <v>31</v>
      </c>
      <c r="AX707" s="13" t="s">
        <v>79</v>
      </c>
      <c r="AY707" s="244" t="s">
        <v>140</v>
      </c>
    </row>
    <row r="708" s="2" customFormat="1" ht="16.5" customHeight="1">
      <c r="A708" s="38"/>
      <c r="B708" s="39"/>
      <c r="C708" s="219" t="s">
        <v>595</v>
      </c>
      <c r="D708" s="219" t="s">
        <v>143</v>
      </c>
      <c r="E708" s="220" t="s">
        <v>596</v>
      </c>
      <c r="F708" s="221" t="s">
        <v>597</v>
      </c>
      <c r="G708" s="222" t="s">
        <v>422</v>
      </c>
      <c r="H708" s="223">
        <v>3</v>
      </c>
      <c r="I708" s="224"/>
      <c r="J708" s="225">
        <f>ROUND(I708*H708,2)</f>
        <v>0</v>
      </c>
      <c r="K708" s="226"/>
      <c r="L708" s="44"/>
      <c r="M708" s="227" t="s">
        <v>1</v>
      </c>
      <c r="N708" s="228" t="s">
        <v>39</v>
      </c>
      <c r="O708" s="91"/>
      <c r="P708" s="229">
        <f>O708*H708</f>
        <v>0</v>
      </c>
      <c r="Q708" s="229">
        <v>0</v>
      </c>
      <c r="R708" s="229">
        <f>Q708*H708</f>
        <v>0</v>
      </c>
      <c r="S708" s="229">
        <v>0</v>
      </c>
      <c r="T708" s="230">
        <f>S708*H708</f>
        <v>0</v>
      </c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R708" s="231" t="s">
        <v>89</v>
      </c>
      <c r="AT708" s="231" t="s">
        <v>143</v>
      </c>
      <c r="AU708" s="231" t="s">
        <v>83</v>
      </c>
      <c r="AY708" s="17" t="s">
        <v>140</v>
      </c>
      <c r="BE708" s="232">
        <f>IF(N708="základní",J708,0)</f>
        <v>0</v>
      </c>
      <c r="BF708" s="232">
        <f>IF(N708="snížená",J708,0)</f>
        <v>0</v>
      </c>
      <c r="BG708" s="232">
        <f>IF(N708="zákl. přenesená",J708,0)</f>
        <v>0</v>
      </c>
      <c r="BH708" s="232">
        <f>IF(N708="sníž. přenesená",J708,0)</f>
        <v>0</v>
      </c>
      <c r="BI708" s="232">
        <f>IF(N708="nulová",J708,0)</f>
        <v>0</v>
      </c>
      <c r="BJ708" s="17" t="s">
        <v>79</v>
      </c>
      <c r="BK708" s="232">
        <f>ROUND(I708*H708,2)</f>
        <v>0</v>
      </c>
      <c r="BL708" s="17" t="s">
        <v>89</v>
      </c>
      <c r="BM708" s="231" t="s">
        <v>598</v>
      </c>
    </row>
    <row r="709" s="2" customFormat="1">
      <c r="A709" s="38"/>
      <c r="B709" s="39"/>
      <c r="C709" s="40"/>
      <c r="D709" s="235" t="s">
        <v>509</v>
      </c>
      <c r="E709" s="40"/>
      <c r="F709" s="277" t="s">
        <v>510</v>
      </c>
      <c r="G709" s="40"/>
      <c r="H709" s="40"/>
      <c r="I709" s="278"/>
      <c r="J709" s="40"/>
      <c r="K709" s="40"/>
      <c r="L709" s="44"/>
      <c r="M709" s="279"/>
      <c r="N709" s="280"/>
      <c r="O709" s="91"/>
      <c r="P709" s="91"/>
      <c r="Q709" s="91"/>
      <c r="R709" s="91"/>
      <c r="S709" s="91"/>
      <c r="T709" s="92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T709" s="17" t="s">
        <v>509</v>
      </c>
      <c r="AU709" s="17" t="s">
        <v>83</v>
      </c>
    </row>
    <row r="710" s="13" customFormat="1">
      <c r="A710" s="13"/>
      <c r="B710" s="233"/>
      <c r="C710" s="234"/>
      <c r="D710" s="235" t="s">
        <v>148</v>
      </c>
      <c r="E710" s="236" t="s">
        <v>1</v>
      </c>
      <c r="F710" s="237" t="s">
        <v>86</v>
      </c>
      <c r="G710" s="234"/>
      <c r="H710" s="238">
        <v>3</v>
      </c>
      <c r="I710" s="239"/>
      <c r="J710" s="234"/>
      <c r="K710" s="234"/>
      <c r="L710" s="240"/>
      <c r="M710" s="241"/>
      <c r="N710" s="242"/>
      <c r="O710" s="242"/>
      <c r="P710" s="242"/>
      <c r="Q710" s="242"/>
      <c r="R710" s="242"/>
      <c r="S710" s="242"/>
      <c r="T710" s="24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4" t="s">
        <v>148</v>
      </c>
      <c r="AU710" s="244" t="s">
        <v>83</v>
      </c>
      <c r="AV710" s="13" t="s">
        <v>83</v>
      </c>
      <c r="AW710" s="13" t="s">
        <v>31</v>
      </c>
      <c r="AX710" s="13" t="s">
        <v>79</v>
      </c>
      <c r="AY710" s="244" t="s">
        <v>140</v>
      </c>
    </row>
    <row r="711" s="2" customFormat="1" ht="24.15" customHeight="1">
      <c r="A711" s="38"/>
      <c r="B711" s="39"/>
      <c r="C711" s="219" t="s">
        <v>599</v>
      </c>
      <c r="D711" s="219" t="s">
        <v>143</v>
      </c>
      <c r="E711" s="220" t="s">
        <v>600</v>
      </c>
      <c r="F711" s="221" t="s">
        <v>601</v>
      </c>
      <c r="G711" s="222" t="s">
        <v>422</v>
      </c>
      <c r="H711" s="223">
        <v>1</v>
      </c>
      <c r="I711" s="224"/>
      <c r="J711" s="225">
        <f>ROUND(I711*H711,2)</f>
        <v>0</v>
      </c>
      <c r="K711" s="226"/>
      <c r="L711" s="44"/>
      <c r="M711" s="227" t="s">
        <v>1</v>
      </c>
      <c r="N711" s="228" t="s">
        <v>39</v>
      </c>
      <c r="O711" s="91"/>
      <c r="P711" s="229">
        <f>O711*H711</f>
        <v>0</v>
      </c>
      <c r="Q711" s="229">
        <v>0</v>
      </c>
      <c r="R711" s="229">
        <f>Q711*H711</f>
        <v>0</v>
      </c>
      <c r="S711" s="229">
        <v>0</v>
      </c>
      <c r="T711" s="230">
        <f>S711*H711</f>
        <v>0</v>
      </c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R711" s="231" t="s">
        <v>89</v>
      </c>
      <c r="AT711" s="231" t="s">
        <v>143</v>
      </c>
      <c r="AU711" s="231" t="s">
        <v>83</v>
      </c>
      <c r="AY711" s="17" t="s">
        <v>140</v>
      </c>
      <c r="BE711" s="232">
        <f>IF(N711="základní",J711,0)</f>
        <v>0</v>
      </c>
      <c r="BF711" s="232">
        <f>IF(N711="snížená",J711,0)</f>
        <v>0</v>
      </c>
      <c r="BG711" s="232">
        <f>IF(N711="zákl. přenesená",J711,0)</f>
        <v>0</v>
      </c>
      <c r="BH711" s="232">
        <f>IF(N711="sníž. přenesená",J711,0)</f>
        <v>0</v>
      </c>
      <c r="BI711" s="232">
        <f>IF(N711="nulová",J711,0)</f>
        <v>0</v>
      </c>
      <c r="BJ711" s="17" t="s">
        <v>79</v>
      </c>
      <c r="BK711" s="232">
        <f>ROUND(I711*H711,2)</f>
        <v>0</v>
      </c>
      <c r="BL711" s="17" t="s">
        <v>89</v>
      </c>
      <c r="BM711" s="231" t="s">
        <v>602</v>
      </c>
    </row>
    <row r="712" s="2" customFormat="1">
      <c r="A712" s="38"/>
      <c r="B712" s="39"/>
      <c r="C712" s="40"/>
      <c r="D712" s="235" t="s">
        <v>509</v>
      </c>
      <c r="E712" s="40"/>
      <c r="F712" s="277" t="s">
        <v>510</v>
      </c>
      <c r="G712" s="40"/>
      <c r="H712" s="40"/>
      <c r="I712" s="278"/>
      <c r="J712" s="40"/>
      <c r="K712" s="40"/>
      <c r="L712" s="44"/>
      <c r="M712" s="279"/>
      <c r="N712" s="280"/>
      <c r="O712" s="91"/>
      <c r="P712" s="91"/>
      <c r="Q712" s="91"/>
      <c r="R712" s="91"/>
      <c r="S712" s="91"/>
      <c r="T712" s="92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T712" s="17" t="s">
        <v>509</v>
      </c>
      <c r="AU712" s="17" t="s">
        <v>83</v>
      </c>
    </row>
    <row r="713" s="13" customFormat="1">
      <c r="A713" s="13"/>
      <c r="B713" s="233"/>
      <c r="C713" s="234"/>
      <c r="D713" s="235" t="s">
        <v>148</v>
      </c>
      <c r="E713" s="236" t="s">
        <v>1</v>
      </c>
      <c r="F713" s="237" t="s">
        <v>79</v>
      </c>
      <c r="G713" s="234"/>
      <c r="H713" s="238">
        <v>1</v>
      </c>
      <c r="I713" s="239"/>
      <c r="J713" s="234"/>
      <c r="K713" s="234"/>
      <c r="L713" s="240"/>
      <c r="M713" s="241"/>
      <c r="N713" s="242"/>
      <c r="O713" s="242"/>
      <c r="P713" s="242"/>
      <c r="Q713" s="242"/>
      <c r="R713" s="242"/>
      <c r="S713" s="242"/>
      <c r="T713" s="24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4" t="s">
        <v>148</v>
      </c>
      <c r="AU713" s="244" t="s">
        <v>83</v>
      </c>
      <c r="AV713" s="13" t="s">
        <v>83</v>
      </c>
      <c r="AW713" s="13" t="s">
        <v>31</v>
      </c>
      <c r="AX713" s="13" t="s">
        <v>79</v>
      </c>
      <c r="AY713" s="244" t="s">
        <v>140</v>
      </c>
    </row>
    <row r="714" s="12" customFormat="1" ht="25.92" customHeight="1">
      <c r="A714" s="12"/>
      <c r="B714" s="203"/>
      <c r="C714" s="204"/>
      <c r="D714" s="205" t="s">
        <v>73</v>
      </c>
      <c r="E714" s="206" t="s">
        <v>603</v>
      </c>
      <c r="F714" s="206" t="s">
        <v>604</v>
      </c>
      <c r="G714" s="204"/>
      <c r="H714" s="204"/>
      <c r="I714" s="207"/>
      <c r="J714" s="208">
        <f>BK714</f>
        <v>0</v>
      </c>
      <c r="K714" s="204"/>
      <c r="L714" s="209"/>
      <c r="M714" s="210"/>
      <c r="N714" s="211"/>
      <c r="O714" s="211"/>
      <c r="P714" s="212">
        <f>P715+P748+P791+P847+P849+P853+P857+P864+P901+P940+P1015+P1046+P1088+P1103+P1214+P1228</f>
        <v>0</v>
      </c>
      <c r="Q714" s="211"/>
      <c r="R714" s="212">
        <f>R715+R748+R791+R847+R849+R853+R857+R864+R901+R940+R1015+R1046+R1088+R1103+R1214+R1228</f>
        <v>42.480062609999997</v>
      </c>
      <c r="S714" s="211"/>
      <c r="T714" s="213">
        <f>T715+T748+T791+T847+T849+T853+T857+T864+T901+T940+T1015+T1046+T1088+T1103+T1214+T1228</f>
        <v>20.68727818</v>
      </c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R714" s="214" t="s">
        <v>83</v>
      </c>
      <c r="AT714" s="215" t="s">
        <v>73</v>
      </c>
      <c r="AU714" s="215" t="s">
        <v>74</v>
      </c>
      <c r="AY714" s="214" t="s">
        <v>140</v>
      </c>
      <c r="BK714" s="216">
        <f>BK715+BK748+BK791+BK847+BK849+BK853+BK857+BK864+BK901+BK940+BK1015+BK1046+BK1088+BK1103+BK1214+BK1228</f>
        <v>0</v>
      </c>
    </row>
    <row r="715" s="12" customFormat="1" ht="22.8" customHeight="1">
      <c r="A715" s="12"/>
      <c r="B715" s="203"/>
      <c r="C715" s="204"/>
      <c r="D715" s="205" t="s">
        <v>73</v>
      </c>
      <c r="E715" s="217" t="s">
        <v>605</v>
      </c>
      <c r="F715" s="217" t="s">
        <v>606</v>
      </c>
      <c r="G715" s="204"/>
      <c r="H715" s="204"/>
      <c r="I715" s="207"/>
      <c r="J715" s="218">
        <f>BK715</f>
        <v>0</v>
      </c>
      <c r="K715" s="204"/>
      <c r="L715" s="209"/>
      <c r="M715" s="210"/>
      <c r="N715" s="211"/>
      <c r="O715" s="211"/>
      <c r="P715" s="212">
        <f>SUM(P716:P747)</f>
        <v>0</v>
      </c>
      <c r="Q715" s="211"/>
      <c r="R715" s="212">
        <f>SUM(R716:R747)</f>
        <v>3.0370102000000001</v>
      </c>
      <c r="S715" s="211"/>
      <c r="T715" s="213">
        <f>SUM(T716:T747)</f>
        <v>0</v>
      </c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R715" s="214" t="s">
        <v>83</v>
      </c>
      <c r="AT715" s="215" t="s">
        <v>73</v>
      </c>
      <c r="AU715" s="215" t="s">
        <v>79</v>
      </c>
      <c r="AY715" s="214" t="s">
        <v>140</v>
      </c>
      <c r="BK715" s="216">
        <f>SUM(BK716:BK747)</f>
        <v>0</v>
      </c>
    </row>
    <row r="716" s="2" customFormat="1" ht="24.15" customHeight="1">
      <c r="A716" s="38"/>
      <c r="B716" s="39"/>
      <c r="C716" s="219" t="s">
        <v>607</v>
      </c>
      <c r="D716" s="219" t="s">
        <v>143</v>
      </c>
      <c r="E716" s="220" t="s">
        <v>608</v>
      </c>
      <c r="F716" s="221" t="s">
        <v>609</v>
      </c>
      <c r="G716" s="222" t="s">
        <v>146</v>
      </c>
      <c r="H716" s="223">
        <v>61.073</v>
      </c>
      <c r="I716" s="224"/>
      <c r="J716" s="225">
        <f>ROUND(I716*H716,2)</f>
        <v>0</v>
      </c>
      <c r="K716" s="226"/>
      <c r="L716" s="44"/>
      <c r="M716" s="227" t="s">
        <v>1</v>
      </c>
      <c r="N716" s="228" t="s">
        <v>39</v>
      </c>
      <c r="O716" s="91"/>
      <c r="P716" s="229">
        <f>O716*H716</f>
        <v>0</v>
      </c>
      <c r="Q716" s="229">
        <v>0</v>
      </c>
      <c r="R716" s="229">
        <f>Q716*H716</f>
        <v>0</v>
      </c>
      <c r="S716" s="229">
        <v>0</v>
      </c>
      <c r="T716" s="230">
        <f>S716*H716</f>
        <v>0</v>
      </c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R716" s="231" t="s">
        <v>610</v>
      </c>
      <c r="AT716" s="231" t="s">
        <v>143</v>
      </c>
      <c r="AU716" s="231" t="s">
        <v>83</v>
      </c>
      <c r="AY716" s="17" t="s">
        <v>140</v>
      </c>
      <c r="BE716" s="232">
        <f>IF(N716="základní",J716,0)</f>
        <v>0</v>
      </c>
      <c r="BF716" s="232">
        <f>IF(N716="snížená",J716,0)</f>
        <v>0</v>
      </c>
      <c r="BG716" s="232">
        <f>IF(N716="zákl. přenesená",J716,0)</f>
        <v>0</v>
      </c>
      <c r="BH716" s="232">
        <f>IF(N716="sníž. přenesená",J716,0)</f>
        <v>0</v>
      </c>
      <c r="BI716" s="232">
        <f>IF(N716="nulová",J716,0)</f>
        <v>0</v>
      </c>
      <c r="BJ716" s="17" t="s">
        <v>79</v>
      </c>
      <c r="BK716" s="232">
        <f>ROUND(I716*H716,2)</f>
        <v>0</v>
      </c>
      <c r="BL716" s="17" t="s">
        <v>610</v>
      </c>
      <c r="BM716" s="231" t="s">
        <v>611</v>
      </c>
    </row>
    <row r="717" s="15" customFormat="1">
      <c r="A717" s="15"/>
      <c r="B717" s="256"/>
      <c r="C717" s="257"/>
      <c r="D717" s="235" t="s">
        <v>148</v>
      </c>
      <c r="E717" s="258" t="s">
        <v>1</v>
      </c>
      <c r="F717" s="259" t="s">
        <v>197</v>
      </c>
      <c r="G717" s="257"/>
      <c r="H717" s="258" t="s">
        <v>1</v>
      </c>
      <c r="I717" s="260"/>
      <c r="J717" s="257"/>
      <c r="K717" s="257"/>
      <c r="L717" s="261"/>
      <c r="M717" s="262"/>
      <c r="N717" s="263"/>
      <c r="O717" s="263"/>
      <c r="P717" s="263"/>
      <c r="Q717" s="263"/>
      <c r="R717" s="263"/>
      <c r="S717" s="263"/>
      <c r="T717" s="264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T717" s="265" t="s">
        <v>148</v>
      </c>
      <c r="AU717" s="265" t="s">
        <v>83</v>
      </c>
      <c r="AV717" s="15" t="s">
        <v>79</v>
      </c>
      <c r="AW717" s="15" t="s">
        <v>31</v>
      </c>
      <c r="AX717" s="15" t="s">
        <v>74</v>
      </c>
      <c r="AY717" s="265" t="s">
        <v>140</v>
      </c>
    </row>
    <row r="718" s="13" customFormat="1">
      <c r="A718" s="13"/>
      <c r="B718" s="233"/>
      <c r="C718" s="234"/>
      <c r="D718" s="235" t="s">
        <v>148</v>
      </c>
      <c r="E718" s="236" t="s">
        <v>1</v>
      </c>
      <c r="F718" s="237" t="s">
        <v>198</v>
      </c>
      <c r="G718" s="234"/>
      <c r="H718" s="238">
        <v>35.902000000000001</v>
      </c>
      <c r="I718" s="239"/>
      <c r="J718" s="234"/>
      <c r="K718" s="234"/>
      <c r="L718" s="240"/>
      <c r="M718" s="241"/>
      <c r="N718" s="242"/>
      <c r="O718" s="242"/>
      <c r="P718" s="242"/>
      <c r="Q718" s="242"/>
      <c r="R718" s="242"/>
      <c r="S718" s="242"/>
      <c r="T718" s="24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4" t="s">
        <v>148</v>
      </c>
      <c r="AU718" s="244" t="s">
        <v>83</v>
      </c>
      <c r="AV718" s="13" t="s">
        <v>83</v>
      </c>
      <c r="AW718" s="13" t="s">
        <v>31</v>
      </c>
      <c r="AX718" s="13" t="s">
        <v>74</v>
      </c>
      <c r="AY718" s="244" t="s">
        <v>140</v>
      </c>
    </row>
    <row r="719" s="13" customFormat="1">
      <c r="A719" s="13"/>
      <c r="B719" s="233"/>
      <c r="C719" s="234"/>
      <c r="D719" s="235" t="s">
        <v>148</v>
      </c>
      <c r="E719" s="236" t="s">
        <v>1</v>
      </c>
      <c r="F719" s="237" t="s">
        <v>199</v>
      </c>
      <c r="G719" s="234"/>
      <c r="H719" s="238">
        <v>12.426</v>
      </c>
      <c r="I719" s="239"/>
      <c r="J719" s="234"/>
      <c r="K719" s="234"/>
      <c r="L719" s="240"/>
      <c r="M719" s="241"/>
      <c r="N719" s="242"/>
      <c r="O719" s="242"/>
      <c r="P719" s="242"/>
      <c r="Q719" s="242"/>
      <c r="R719" s="242"/>
      <c r="S719" s="242"/>
      <c r="T719" s="24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4" t="s">
        <v>148</v>
      </c>
      <c r="AU719" s="244" t="s">
        <v>83</v>
      </c>
      <c r="AV719" s="13" t="s">
        <v>83</v>
      </c>
      <c r="AW719" s="13" t="s">
        <v>31</v>
      </c>
      <c r="AX719" s="13" t="s">
        <v>74</v>
      </c>
      <c r="AY719" s="244" t="s">
        <v>140</v>
      </c>
    </row>
    <row r="720" s="13" customFormat="1">
      <c r="A720" s="13"/>
      <c r="B720" s="233"/>
      <c r="C720" s="234"/>
      <c r="D720" s="235" t="s">
        <v>148</v>
      </c>
      <c r="E720" s="236" t="s">
        <v>1</v>
      </c>
      <c r="F720" s="237" t="s">
        <v>200</v>
      </c>
      <c r="G720" s="234"/>
      <c r="H720" s="238">
        <v>3.6000000000000001</v>
      </c>
      <c r="I720" s="239"/>
      <c r="J720" s="234"/>
      <c r="K720" s="234"/>
      <c r="L720" s="240"/>
      <c r="M720" s="241"/>
      <c r="N720" s="242"/>
      <c r="O720" s="242"/>
      <c r="P720" s="242"/>
      <c r="Q720" s="242"/>
      <c r="R720" s="242"/>
      <c r="S720" s="242"/>
      <c r="T720" s="24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4" t="s">
        <v>148</v>
      </c>
      <c r="AU720" s="244" t="s">
        <v>83</v>
      </c>
      <c r="AV720" s="13" t="s">
        <v>83</v>
      </c>
      <c r="AW720" s="13" t="s">
        <v>31</v>
      </c>
      <c r="AX720" s="13" t="s">
        <v>74</v>
      </c>
      <c r="AY720" s="244" t="s">
        <v>140</v>
      </c>
    </row>
    <row r="721" s="13" customFormat="1">
      <c r="A721" s="13"/>
      <c r="B721" s="233"/>
      <c r="C721" s="234"/>
      <c r="D721" s="235" t="s">
        <v>148</v>
      </c>
      <c r="E721" s="236" t="s">
        <v>1</v>
      </c>
      <c r="F721" s="237" t="s">
        <v>201</v>
      </c>
      <c r="G721" s="234"/>
      <c r="H721" s="238">
        <v>9.1449999999999996</v>
      </c>
      <c r="I721" s="239"/>
      <c r="J721" s="234"/>
      <c r="K721" s="234"/>
      <c r="L721" s="240"/>
      <c r="M721" s="241"/>
      <c r="N721" s="242"/>
      <c r="O721" s="242"/>
      <c r="P721" s="242"/>
      <c r="Q721" s="242"/>
      <c r="R721" s="242"/>
      <c r="S721" s="242"/>
      <c r="T721" s="24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4" t="s">
        <v>148</v>
      </c>
      <c r="AU721" s="244" t="s">
        <v>83</v>
      </c>
      <c r="AV721" s="13" t="s">
        <v>83</v>
      </c>
      <c r="AW721" s="13" t="s">
        <v>31</v>
      </c>
      <c r="AX721" s="13" t="s">
        <v>74</v>
      </c>
      <c r="AY721" s="244" t="s">
        <v>140</v>
      </c>
    </row>
    <row r="722" s="14" customFormat="1">
      <c r="A722" s="14"/>
      <c r="B722" s="245"/>
      <c r="C722" s="246"/>
      <c r="D722" s="235" t="s">
        <v>148</v>
      </c>
      <c r="E722" s="247" t="s">
        <v>1</v>
      </c>
      <c r="F722" s="248" t="s">
        <v>151</v>
      </c>
      <c r="G722" s="246"/>
      <c r="H722" s="249">
        <v>61.073000000000008</v>
      </c>
      <c r="I722" s="250"/>
      <c r="J722" s="246"/>
      <c r="K722" s="246"/>
      <c r="L722" s="251"/>
      <c r="M722" s="252"/>
      <c r="N722" s="253"/>
      <c r="O722" s="253"/>
      <c r="P722" s="253"/>
      <c r="Q722" s="253"/>
      <c r="R722" s="253"/>
      <c r="S722" s="253"/>
      <c r="T722" s="25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5" t="s">
        <v>148</v>
      </c>
      <c r="AU722" s="255" t="s">
        <v>83</v>
      </c>
      <c r="AV722" s="14" t="s">
        <v>89</v>
      </c>
      <c r="AW722" s="14" t="s">
        <v>31</v>
      </c>
      <c r="AX722" s="14" t="s">
        <v>79</v>
      </c>
      <c r="AY722" s="255" t="s">
        <v>140</v>
      </c>
    </row>
    <row r="723" s="2" customFormat="1" ht="16.5" customHeight="1">
      <c r="A723" s="38"/>
      <c r="B723" s="39"/>
      <c r="C723" s="266" t="s">
        <v>612</v>
      </c>
      <c r="D723" s="266" t="s">
        <v>245</v>
      </c>
      <c r="E723" s="267" t="s">
        <v>613</v>
      </c>
      <c r="F723" s="268" t="s">
        <v>614</v>
      </c>
      <c r="G723" s="269" t="s">
        <v>464</v>
      </c>
      <c r="H723" s="270">
        <v>0.021000000000000001</v>
      </c>
      <c r="I723" s="271"/>
      <c r="J723" s="272">
        <f>ROUND(I723*H723,2)</f>
        <v>0</v>
      </c>
      <c r="K723" s="273"/>
      <c r="L723" s="274"/>
      <c r="M723" s="275" t="s">
        <v>1</v>
      </c>
      <c r="N723" s="276" t="s">
        <v>39</v>
      </c>
      <c r="O723" s="91"/>
      <c r="P723" s="229">
        <f>O723*H723</f>
        <v>0</v>
      </c>
      <c r="Q723" s="229">
        <v>1</v>
      </c>
      <c r="R723" s="229">
        <f>Q723*H723</f>
        <v>0.021000000000000001</v>
      </c>
      <c r="S723" s="229">
        <v>0</v>
      </c>
      <c r="T723" s="230">
        <f>S723*H723</f>
        <v>0</v>
      </c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R723" s="231" t="s">
        <v>615</v>
      </c>
      <c r="AT723" s="231" t="s">
        <v>245</v>
      </c>
      <c r="AU723" s="231" t="s">
        <v>83</v>
      </c>
      <c r="AY723" s="17" t="s">
        <v>140</v>
      </c>
      <c r="BE723" s="232">
        <f>IF(N723="základní",J723,0)</f>
        <v>0</v>
      </c>
      <c r="BF723" s="232">
        <f>IF(N723="snížená",J723,0)</f>
        <v>0</v>
      </c>
      <c r="BG723" s="232">
        <f>IF(N723="zákl. přenesená",J723,0)</f>
        <v>0</v>
      </c>
      <c r="BH723" s="232">
        <f>IF(N723="sníž. přenesená",J723,0)</f>
        <v>0</v>
      </c>
      <c r="BI723" s="232">
        <f>IF(N723="nulová",J723,0)</f>
        <v>0</v>
      </c>
      <c r="BJ723" s="17" t="s">
        <v>79</v>
      </c>
      <c r="BK723" s="232">
        <f>ROUND(I723*H723,2)</f>
        <v>0</v>
      </c>
      <c r="BL723" s="17" t="s">
        <v>610</v>
      </c>
      <c r="BM723" s="231" t="s">
        <v>616</v>
      </c>
    </row>
    <row r="724" s="13" customFormat="1">
      <c r="A724" s="13"/>
      <c r="B724" s="233"/>
      <c r="C724" s="234"/>
      <c r="D724" s="235" t="s">
        <v>148</v>
      </c>
      <c r="E724" s="234"/>
      <c r="F724" s="237" t="s">
        <v>617</v>
      </c>
      <c r="G724" s="234"/>
      <c r="H724" s="238">
        <v>0.021000000000000001</v>
      </c>
      <c r="I724" s="239"/>
      <c r="J724" s="234"/>
      <c r="K724" s="234"/>
      <c r="L724" s="240"/>
      <c r="M724" s="241"/>
      <c r="N724" s="242"/>
      <c r="O724" s="242"/>
      <c r="P724" s="242"/>
      <c r="Q724" s="242"/>
      <c r="R724" s="242"/>
      <c r="S724" s="242"/>
      <c r="T724" s="24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4" t="s">
        <v>148</v>
      </c>
      <c r="AU724" s="244" t="s">
        <v>83</v>
      </c>
      <c r="AV724" s="13" t="s">
        <v>83</v>
      </c>
      <c r="AW724" s="13" t="s">
        <v>4</v>
      </c>
      <c r="AX724" s="13" t="s">
        <v>79</v>
      </c>
      <c r="AY724" s="244" t="s">
        <v>140</v>
      </c>
    </row>
    <row r="725" s="2" customFormat="1" ht="24.15" customHeight="1">
      <c r="A725" s="38"/>
      <c r="B725" s="39"/>
      <c r="C725" s="219" t="s">
        <v>618</v>
      </c>
      <c r="D725" s="219" t="s">
        <v>143</v>
      </c>
      <c r="E725" s="220" t="s">
        <v>619</v>
      </c>
      <c r="F725" s="221" t="s">
        <v>620</v>
      </c>
      <c r="G725" s="222" t="s">
        <v>146</v>
      </c>
      <c r="H725" s="223">
        <v>556.91999999999996</v>
      </c>
      <c r="I725" s="224"/>
      <c r="J725" s="225">
        <f>ROUND(I725*H725,2)</f>
        <v>0</v>
      </c>
      <c r="K725" s="226"/>
      <c r="L725" s="44"/>
      <c r="M725" s="227" t="s">
        <v>1</v>
      </c>
      <c r="N725" s="228" t="s">
        <v>39</v>
      </c>
      <c r="O725" s="91"/>
      <c r="P725" s="229">
        <f>O725*H725</f>
        <v>0</v>
      </c>
      <c r="Q725" s="229">
        <v>0</v>
      </c>
      <c r="R725" s="229">
        <f>Q725*H725</f>
        <v>0</v>
      </c>
      <c r="S725" s="229">
        <v>0</v>
      </c>
      <c r="T725" s="230">
        <f>S725*H725</f>
        <v>0</v>
      </c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R725" s="231" t="s">
        <v>610</v>
      </c>
      <c r="AT725" s="231" t="s">
        <v>143</v>
      </c>
      <c r="AU725" s="231" t="s">
        <v>83</v>
      </c>
      <c r="AY725" s="17" t="s">
        <v>140</v>
      </c>
      <c r="BE725" s="232">
        <f>IF(N725="základní",J725,0)</f>
        <v>0</v>
      </c>
      <c r="BF725" s="232">
        <f>IF(N725="snížená",J725,0)</f>
        <v>0</v>
      </c>
      <c r="BG725" s="232">
        <f>IF(N725="zákl. přenesená",J725,0)</f>
        <v>0</v>
      </c>
      <c r="BH725" s="232">
        <f>IF(N725="sníž. přenesená",J725,0)</f>
        <v>0</v>
      </c>
      <c r="BI725" s="232">
        <f>IF(N725="nulová",J725,0)</f>
        <v>0</v>
      </c>
      <c r="BJ725" s="17" t="s">
        <v>79</v>
      </c>
      <c r="BK725" s="232">
        <f>ROUND(I725*H725,2)</f>
        <v>0</v>
      </c>
      <c r="BL725" s="17" t="s">
        <v>610</v>
      </c>
      <c r="BM725" s="231" t="s">
        <v>621</v>
      </c>
    </row>
    <row r="726" s="15" customFormat="1">
      <c r="A726" s="15"/>
      <c r="B726" s="256"/>
      <c r="C726" s="257"/>
      <c r="D726" s="235" t="s">
        <v>148</v>
      </c>
      <c r="E726" s="258" t="s">
        <v>1</v>
      </c>
      <c r="F726" s="259" t="s">
        <v>622</v>
      </c>
      <c r="G726" s="257"/>
      <c r="H726" s="258" t="s">
        <v>1</v>
      </c>
      <c r="I726" s="260"/>
      <c r="J726" s="257"/>
      <c r="K726" s="257"/>
      <c r="L726" s="261"/>
      <c r="M726" s="262"/>
      <c r="N726" s="263"/>
      <c r="O726" s="263"/>
      <c r="P726" s="263"/>
      <c r="Q726" s="263"/>
      <c r="R726" s="263"/>
      <c r="S726" s="263"/>
      <c r="T726" s="264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T726" s="265" t="s">
        <v>148</v>
      </c>
      <c r="AU726" s="265" t="s">
        <v>83</v>
      </c>
      <c r="AV726" s="15" t="s">
        <v>79</v>
      </c>
      <c r="AW726" s="15" t="s">
        <v>31</v>
      </c>
      <c r="AX726" s="15" t="s">
        <v>74</v>
      </c>
      <c r="AY726" s="265" t="s">
        <v>140</v>
      </c>
    </row>
    <row r="727" s="15" customFormat="1">
      <c r="A727" s="15"/>
      <c r="B727" s="256"/>
      <c r="C727" s="257"/>
      <c r="D727" s="235" t="s">
        <v>148</v>
      </c>
      <c r="E727" s="258" t="s">
        <v>1</v>
      </c>
      <c r="F727" s="259" t="s">
        <v>623</v>
      </c>
      <c r="G727" s="257"/>
      <c r="H727" s="258" t="s">
        <v>1</v>
      </c>
      <c r="I727" s="260"/>
      <c r="J727" s="257"/>
      <c r="K727" s="257"/>
      <c r="L727" s="261"/>
      <c r="M727" s="262"/>
      <c r="N727" s="263"/>
      <c r="O727" s="263"/>
      <c r="P727" s="263"/>
      <c r="Q727" s="263"/>
      <c r="R727" s="263"/>
      <c r="S727" s="263"/>
      <c r="T727" s="264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T727" s="265" t="s">
        <v>148</v>
      </c>
      <c r="AU727" s="265" t="s">
        <v>83</v>
      </c>
      <c r="AV727" s="15" t="s">
        <v>79</v>
      </c>
      <c r="AW727" s="15" t="s">
        <v>31</v>
      </c>
      <c r="AX727" s="15" t="s">
        <v>74</v>
      </c>
      <c r="AY727" s="265" t="s">
        <v>140</v>
      </c>
    </row>
    <row r="728" s="13" customFormat="1">
      <c r="A728" s="13"/>
      <c r="B728" s="233"/>
      <c r="C728" s="234"/>
      <c r="D728" s="235" t="s">
        <v>148</v>
      </c>
      <c r="E728" s="236" t="s">
        <v>1</v>
      </c>
      <c r="F728" s="237" t="s">
        <v>624</v>
      </c>
      <c r="G728" s="234"/>
      <c r="H728" s="238">
        <v>540.12</v>
      </c>
      <c r="I728" s="239"/>
      <c r="J728" s="234"/>
      <c r="K728" s="234"/>
      <c r="L728" s="240"/>
      <c r="M728" s="241"/>
      <c r="N728" s="242"/>
      <c r="O728" s="242"/>
      <c r="P728" s="242"/>
      <c r="Q728" s="242"/>
      <c r="R728" s="242"/>
      <c r="S728" s="242"/>
      <c r="T728" s="24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4" t="s">
        <v>148</v>
      </c>
      <c r="AU728" s="244" t="s">
        <v>83</v>
      </c>
      <c r="AV728" s="13" t="s">
        <v>83</v>
      </c>
      <c r="AW728" s="13" t="s">
        <v>31</v>
      </c>
      <c r="AX728" s="13" t="s">
        <v>74</v>
      </c>
      <c r="AY728" s="244" t="s">
        <v>140</v>
      </c>
    </row>
    <row r="729" s="13" customFormat="1">
      <c r="A729" s="13"/>
      <c r="B729" s="233"/>
      <c r="C729" s="234"/>
      <c r="D729" s="235" t="s">
        <v>148</v>
      </c>
      <c r="E729" s="236" t="s">
        <v>1</v>
      </c>
      <c r="F729" s="237" t="s">
        <v>625</v>
      </c>
      <c r="G729" s="234"/>
      <c r="H729" s="238">
        <v>16.800000000000001</v>
      </c>
      <c r="I729" s="239"/>
      <c r="J729" s="234"/>
      <c r="K729" s="234"/>
      <c r="L729" s="240"/>
      <c r="M729" s="241"/>
      <c r="N729" s="242"/>
      <c r="O729" s="242"/>
      <c r="P729" s="242"/>
      <c r="Q729" s="242"/>
      <c r="R729" s="242"/>
      <c r="S729" s="242"/>
      <c r="T729" s="24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4" t="s">
        <v>148</v>
      </c>
      <c r="AU729" s="244" t="s">
        <v>83</v>
      </c>
      <c r="AV729" s="13" t="s">
        <v>83</v>
      </c>
      <c r="AW729" s="13" t="s">
        <v>31</v>
      </c>
      <c r="AX729" s="13" t="s">
        <v>74</v>
      </c>
      <c r="AY729" s="244" t="s">
        <v>140</v>
      </c>
    </row>
    <row r="730" s="14" customFormat="1">
      <c r="A730" s="14"/>
      <c r="B730" s="245"/>
      <c r="C730" s="246"/>
      <c r="D730" s="235" t="s">
        <v>148</v>
      </c>
      <c r="E730" s="247" t="s">
        <v>1</v>
      </c>
      <c r="F730" s="248" t="s">
        <v>151</v>
      </c>
      <c r="G730" s="246"/>
      <c r="H730" s="249">
        <v>556.91999999999996</v>
      </c>
      <c r="I730" s="250"/>
      <c r="J730" s="246"/>
      <c r="K730" s="246"/>
      <c r="L730" s="251"/>
      <c r="M730" s="252"/>
      <c r="N730" s="253"/>
      <c r="O730" s="253"/>
      <c r="P730" s="253"/>
      <c r="Q730" s="253"/>
      <c r="R730" s="253"/>
      <c r="S730" s="253"/>
      <c r="T730" s="25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5" t="s">
        <v>148</v>
      </c>
      <c r="AU730" s="255" t="s">
        <v>83</v>
      </c>
      <c r="AV730" s="14" t="s">
        <v>89</v>
      </c>
      <c r="AW730" s="14" t="s">
        <v>31</v>
      </c>
      <c r="AX730" s="14" t="s">
        <v>79</v>
      </c>
      <c r="AY730" s="255" t="s">
        <v>140</v>
      </c>
    </row>
    <row r="731" s="2" customFormat="1" ht="49.05" customHeight="1">
      <c r="A731" s="38"/>
      <c r="B731" s="39"/>
      <c r="C731" s="266" t="s">
        <v>626</v>
      </c>
      <c r="D731" s="266" t="s">
        <v>245</v>
      </c>
      <c r="E731" s="267" t="s">
        <v>627</v>
      </c>
      <c r="F731" s="268" t="s">
        <v>628</v>
      </c>
      <c r="G731" s="269" t="s">
        <v>146</v>
      </c>
      <c r="H731" s="270">
        <v>649.09000000000003</v>
      </c>
      <c r="I731" s="271"/>
      <c r="J731" s="272">
        <f>ROUND(I731*H731,2)</f>
        <v>0</v>
      </c>
      <c r="K731" s="273"/>
      <c r="L731" s="274"/>
      <c r="M731" s="275" t="s">
        <v>1</v>
      </c>
      <c r="N731" s="276" t="s">
        <v>39</v>
      </c>
      <c r="O731" s="91"/>
      <c r="P731" s="229">
        <f>O731*H731</f>
        <v>0</v>
      </c>
      <c r="Q731" s="229">
        <v>0.0040000000000000001</v>
      </c>
      <c r="R731" s="229">
        <f>Q731*H731</f>
        <v>2.5963600000000002</v>
      </c>
      <c r="S731" s="229">
        <v>0</v>
      </c>
      <c r="T731" s="230">
        <f>S731*H731</f>
        <v>0</v>
      </c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R731" s="231" t="s">
        <v>615</v>
      </c>
      <c r="AT731" s="231" t="s">
        <v>245</v>
      </c>
      <c r="AU731" s="231" t="s">
        <v>83</v>
      </c>
      <c r="AY731" s="17" t="s">
        <v>140</v>
      </c>
      <c r="BE731" s="232">
        <f>IF(N731="základní",J731,0)</f>
        <v>0</v>
      </c>
      <c r="BF731" s="232">
        <f>IF(N731="snížená",J731,0)</f>
        <v>0</v>
      </c>
      <c r="BG731" s="232">
        <f>IF(N731="zákl. přenesená",J731,0)</f>
        <v>0</v>
      </c>
      <c r="BH731" s="232">
        <f>IF(N731="sníž. přenesená",J731,0)</f>
        <v>0</v>
      </c>
      <c r="BI731" s="232">
        <f>IF(N731="nulová",J731,0)</f>
        <v>0</v>
      </c>
      <c r="BJ731" s="17" t="s">
        <v>79</v>
      </c>
      <c r="BK731" s="232">
        <f>ROUND(I731*H731,2)</f>
        <v>0</v>
      </c>
      <c r="BL731" s="17" t="s">
        <v>610</v>
      </c>
      <c r="BM731" s="231" t="s">
        <v>629</v>
      </c>
    </row>
    <row r="732" s="15" customFormat="1">
      <c r="A732" s="15"/>
      <c r="B732" s="256"/>
      <c r="C732" s="257"/>
      <c r="D732" s="235" t="s">
        <v>148</v>
      </c>
      <c r="E732" s="258" t="s">
        <v>1</v>
      </c>
      <c r="F732" s="259" t="s">
        <v>622</v>
      </c>
      <c r="G732" s="257"/>
      <c r="H732" s="258" t="s">
        <v>1</v>
      </c>
      <c r="I732" s="260"/>
      <c r="J732" s="257"/>
      <c r="K732" s="257"/>
      <c r="L732" s="261"/>
      <c r="M732" s="262"/>
      <c r="N732" s="263"/>
      <c r="O732" s="263"/>
      <c r="P732" s="263"/>
      <c r="Q732" s="263"/>
      <c r="R732" s="263"/>
      <c r="S732" s="263"/>
      <c r="T732" s="264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T732" s="265" t="s">
        <v>148</v>
      </c>
      <c r="AU732" s="265" t="s">
        <v>83</v>
      </c>
      <c r="AV732" s="15" t="s">
        <v>79</v>
      </c>
      <c r="AW732" s="15" t="s">
        <v>31</v>
      </c>
      <c r="AX732" s="15" t="s">
        <v>74</v>
      </c>
      <c r="AY732" s="265" t="s">
        <v>140</v>
      </c>
    </row>
    <row r="733" s="15" customFormat="1">
      <c r="A733" s="15"/>
      <c r="B733" s="256"/>
      <c r="C733" s="257"/>
      <c r="D733" s="235" t="s">
        <v>148</v>
      </c>
      <c r="E733" s="258" t="s">
        <v>1</v>
      </c>
      <c r="F733" s="259" t="s">
        <v>623</v>
      </c>
      <c r="G733" s="257"/>
      <c r="H733" s="258" t="s">
        <v>1</v>
      </c>
      <c r="I733" s="260"/>
      <c r="J733" s="257"/>
      <c r="K733" s="257"/>
      <c r="L733" s="261"/>
      <c r="M733" s="262"/>
      <c r="N733" s="263"/>
      <c r="O733" s="263"/>
      <c r="P733" s="263"/>
      <c r="Q733" s="263"/>
      <c r="R733" s="263"/>
      <c r="S733" s="263"/>
      <c r="T733" s="264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T733" s="265" t="s">
        <v>148</v>
      </c>
      <c r="AU733" s="265" t="s">
        <v>83</v>
      </c>
      <c r="AV733" s="15" t="s">
        <v>79</v>
      </c>
      <c r="AW733" s="15" t="s">
        <v>31</v>
      </c>
      <c r="AX733" s="15" t="s">
        <v>74</v>
      </c>
      <c r="AY733" s="265" t="s">
        <v>140</v>
      </c>
    </row>
    <row r="734" s="13" customFormat="1">
      <c r="A734" s="13"/>
      <c r="B734" s="233"/>
      <c r="C734" s="234"/>
      <c r="D734" s="235" t="s">
        <v>148</v>
      </c>
      <c r="E734" s="236" t="s">
        <v>1</v>
      </c>
      <c r="F734" s="237" t="s">
        <v>624</v>
      </c>
      <c r="G734" s="234"/>
      <c r="H734" s="238">
        <v>540.12</v>
      </c>
      <c r="I734" s="239"/>
      <c r="J734" s="234"/>
      <c r="K734" s="234"/>
      <c r="L734" s="240"/>
      <c r="M734" s="241"/>
      <c r="N734" s="242"/>
      <c r="O734" s="242"/>
      <c r="P734" s="242"/>
      <c r="Q734" s="242"/>
      <c r="R734" s="242"/>
      <c r="S734" s="242"/>
      <c r="T734" s="24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4" t="s">
        <v>148</v>
      </c>
      <c r="AU734" s="244" t="s">
        <v>83</v>
      </c>
      <c r="AV734" s="13" t="s">
        <v>83</v>
      </c>
      <c r="AW734" s="13" t="s">
        <v>31</v>
      </c>
      <c r="AX734" s="13" t="s">
        <v>74</v>
      </c>
      <c r="AY734" s="244" t="s">
        <v>140</v>
      </c>
    </row>
    <row r="735" s="13" customFormat="1">
      <c r="A735" s="13"/>
      <c r="B735" s="233"/>
      <c r="C735" s="234"/>
      <c r="D735" s="235" t="s">
        <v>148</v>
      </c>
      <c r="E735" s="236" t="s">
        <v>1</v>
      </c>
      <c r="F735" s="237" t="s">
        <v>625</v>
      </c>
      <c r="G735" s="234"/>
      <c r="H735" s="238">
        <v>16.800000000000001</v>
      </c>
      <c r="I735" s="239"/>
      <c r="J735" s="234"/>
      <c r="K735" s="234"/>
      <c r="L735" s="240"/>
      <c r="M735" s="241"/>
      <c r="N735" s="242"/>
      <c r="O735" s="242"/>
      <c r="P735" s="242"/>
      <c r="Q735" s="242"/>
      <c r="R735" s="242"/>
      <c r="S735" s="242"/>
      <c r="T735" s="24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4" t="s">
        <v>148</v>
      </c>
      <c r="AU735" s="244" t="s">
        <v>83</v>
      </c>
      <c r="AV735" s="13" t="s">
        <v>83</v>
      </c>
      <c r="AW735" s="13" t="s">
        <v>31</v>
      </c>
      <c r="AX735" s="13" t="s">
        <v>74</v>
      </c>
      <c r="AY735" s="244" t="s">
        <v>140</v>
      </c>
    </row>
    <row r="736" s="14" customFormat="1">
      <c r="A736" s="14"/>
      <c r="B736" s="245"/>
      <c r="C736" s="246"/>
      <c r="D736" s="235" t="s">
        <v>148</v>
      </c>
      <c r="E736" s="247" t="s">
        <v>1</v>
      </c>
      <c r="F736" s="248" t="s">
        <v>151</v>
      </c>
      <c r="G736" s="246"/>
      <c r="H736" s="249">
        <v>556.91999999999996</v>
      </c>
      <c r="I736" s="250"/>
      <c r="J736" s="246"/>
      <c r="K736" s="246"/>
      <c r="L736" s="251"/>
      <c r="M736" s="252"/>
      <c r="N736" s="253"/>
      <c r="O736" s="253"/>
      <c r="P736" s="253"/>
      <c r="Q736" s="253"/>
      <c r="R736" s="253"/>
      <c r="S736" s="253"/>
      <c r="T736" s="25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5" t="s">
        <v>148</v>
      </c>
      <c r="AU736" s="255" t="s">
        <v>83</v>
      </c>
      <c r="AV736" s="14" t="s">
        <v>89</v>
      </c>
      <c r="AW736" s="14" t="s">
        <v>31</v>
      </c>
      <c r="AX736" s="14" t="s">
        <v>79</v>
      </c>
      <c r="AY736" s="255" t="s">
        <v>140</v>
      </c>
    </row>
    <row r="737" s="13" customFormat="1">
      <c r="A737" s="13"/>
      <c r="B737" s="233"/>
      <c r="C737" s="234"/>
      <c r="D737" s="235" t="s">
        <v>148</v>
      </c>
      <c r="E737" s="234"/>
      <c r="F737" s="237" t="s">
        <v>630</v>
      </c>
      <c r="G737" s="234"/>
      <c r="H737" s="238">
        <v>649.09000000000003</v>
      </c>
      <c r="I737" s="239"/>
      <c r="J737" s="234"/>
      <c r="K737" s="234"/>
      <c r="L737" s="240"/>
      <c r="M737" s="241"/>
      <c r="N737" s="242"/>
      <c r="O737" s="242"/>
      <c r="P737" s="242"/>
      <c r="Q737" s="242"/>
      <c r="R737" s="242"/>
      <c r="S737" s="242"/>
      <c r="T737" s="24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4" t="s">
        <v>148</v>
      </c>
      <c r="AU737" s="244" t="s">
        <v>83</v>
      </c>
      <c r="AV737" s="13" t="s">
        <v>83</v>
      </c>
      <c r="AW737" s="13" t="s">
        <v>4</v>
      </c>
      <c r="AX737" s="13" t="s">
        <v>79</v>
      </c>
      <c r="AY737" s="244" t="s">
        <v>140</v>
      </c>
    </row>
    <row r="738" s="2" customFormat="1" ht="24.15" customHeight="1">
      <c r="A738" s="38"/>
      <c r="B738" s="39"/>
      <c r="C738" s="219" t="s">
        <v>631</v>
      </c>
      <c r="D738" s="219" t="s">
        <v>143</v>
      </c>
      <c r="E738" s="220" t="s">
        <v>632</v>
      </c>
      <c r="F738" s="221" t="s">
        <v>633</v>
      </c>
      <c r="G738" s="222" t="s">
        <v>146</v>
      </c>
      <c r="H738" s="223">
        <v>61.073</v>
      </c>
      <c r="I738" s="224"/>
      <c r="J738" s="225">
        <f>ROUND(I738*H738,2)</f>
        <v>0</v>
      </c>
      <c r="K738" s="226"/>
      <c r="L738" s="44"/>
      <c r="M738" s="227" t="s">
        <v>1</v>
      </c>
      <c r="N738" s="228" t="s">
        <v>39</v>
      </c>
      <c r="O738" s="91"/>
      <c r="P738" s="229">
        <f>O738*H738</f>
        <v>0</v>
      </c>
      <c r="Q738" s="229">
        <v>0.00040000000000000002</v>
      </c>
      <c r="R738" s="229">
        <f>Q738*H738</f>
        <v>0.024429200000000002</v>
      </c>
      <c r="S738" s="229">
        <v>0</v>
      </c>
      <c r="T738" s="230">
        <f>S738*H738</f>
        <v>0</v>
      </c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R738" s="231" t="s">
        <v>610</v>
      </c>
      <c r="AT738" s="231" t="s">
        <v>143</v>
      </c>
      <c r="AU738" s="231" t="s">
        <v>83</v>
      </c>
      <c r="AY738" s="17" t="s">
        <v>140</v>
      </c>
      <c r="BE738" s="232">
        <f>IF(N738="základní",J738,0)</f>
        <v>0</v>
      </c>
      <c r="BF738" s="232">
        <f>IF(N738="snížená",J738,0)</f>
        <v>0</v>
      </c>
      <c r="BG738" s="232">
        <f>IF(N738="zákl. přenesená",J738,0)</f>
        <v>0</v>
      </c>
      <c r="BH738" s="232">
        <f>IF(N738="sníž. přenesená",J738,0)</f>
        <v>0</v>
      </c>
      <c r="BI738" s="232">
        <f>IF(N738="nulová",J738,0)</f>
        <v>0</v>
      </c>
      <c r="BJ738" s="17" t="s">
        <v>79</v>
      </c>
      <c r="BK738" s="232">
        <f>ROUND(I738*H738,2)</f>
        <v>0</v>
      </c>
      <c r="BL738" s="17" t="s">
        <v>610</v>
      </c>
      <c r="BM738" s="231" t="s">
        <v>634</v>
      </c>
    </row>
    <row r="739" s="15" customFormat="1">
      <c r="A739" s="15"/>
      <c r="B739" s="256"/>
      <c r="C739" s="257"/>
      <c r="D739" s="235" t="s">
        <v>148</v>
      </c>
      <c r="E739" s="258" t="s">
        <v>1</v>
      </c>
      <c r="F739" s="259" t="s">
        <v>197</v>
      </c>
      <c r="G739" s="257"/>
      <c r="H739" s="258" t="s">
        <v>1</v>
      </c>
      <c r="I739" s="260"/>
      <c r="J739" s="257"/>
      <c r="K739" s="257"/>
      <c r="L739" s="261"/>
      <c r="M739" s="262"/>
      <c r="N739" s="263"/>
      <c r="O739" s="263"/>
      <c r="P739" s="263"/>
      <c r="Q739" s="263"/>
      <c r="R739" s="263"/>
      <c r="S739" s="263"/>
      <c r="T739" s="264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65" t="s">
        <v>148</v>
      </c>
      <c r="AU739" s="265" t="s">
        <v>83</v>
      </c>
      <c r="AV739" s="15" t="s">
        <v>79</v>
      </c>
      <c r="AW739" s="15" t="s">
        <v>31</v>
      </c>
      <c r="AX739" s="15" t="s">
        <v>74</v>
      </c>
      <c r="AY739" s="265" t="s">
        <v>140</v>
      </c>
    </row>
    <row r="740" s="13" customFormat="1">
      <c r="A740" s="13"/>
      <c r="B740" s="233"/>
      <c r="C740" s="234"/>
      <c r="D740" s="235" t="s">
        <v>148</v>
      </c>
      <c r="E740" s="236" t="s">
        <v>1</v>
      </c>
      <c r="F740" s="237" t="s">
        <v>198</v>
      </c>
      <c r="G740" s="234"/>
      <c r="H740" s="238">
        <v>35.902000000000001</v>
      </c>
      <c r="I740" s="239"/>
      <c r="J740" s="234"/>
      <c r="K740" s="234"/>
      <c r="L740" s="240"/>
      <c r="M740" s="241"/>
      <c r="N740" s="242"/>
      <c r="O740" s="242"/>
      <c r="P740" s="242"/>
      <c r="Q740" s="242"/>
      <c r="R740" s="242"/>
      <c r="S740" s="242"/>
      <c r="T740" s="24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4" t="s">
        <v>148</v>
      </c>
      <c r="AU740" s="244" t="s">
        <v>83</v>
      </c>
      <c r="AV740" s="13" t="s">
        <v>83</v>
      </c>
      <c r="AW740" s="13" t="s">
        <v>31</v>
      </c>
      <c r="AX740" s="13" t="s">
        <v>74</v>
      </c>
      <c r="AY740" s="244" t="s">
        <v>140</v>
      </c>
    </row>
    <row r="741" s="13" customFormat="1">
      <c r="A741" s="13"/>
      <c r="B741" s="233"/>
      <c r="C741" s="234"/>
      <c r="D741" s="235" t="s">
        <v>148</v>
      </c>
      <c r="E741" s="236" t="s">
        <v>1</v>
      </c>
      <c r="F741" s="237" t="s">
        <v>199</v>
      </c>
      <c r="G741" s="234"/>
      <c r="H741" s="238">
        <v>12.426</v>
      </c>
      <c r="I741" s="239"/>
      <c r="J741" s="234"/>
      <c r="K741" s="234"/>
      <c r="L741" s="240"/>
      <c r="M741" s="241"/>
      <c r="N741" s="242"/>
      <c r="O741" s="242"/>
      <c r="P741" s="242"/>
      <c r="Q741" s="242"/>
      <c r="R741" s="242"/>
      <c r="S741" s="242"/>
      <c r="T741" s="24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4" t="s">
        <v>148</v>
      </c>
      <c r="AU741" s="244" t="s">
        <v>83</v>
      </c>
      <c r="AV741" s="13" t="s">
        <v>83</v>
      </c>
      <c r="AW741" s="13" t="s">
        <v>31</v>
      </c>
      <c r="AX741" s="13" t="s">
        <v>74</v>
      </c>
      <c r="AY741" s="244" t="s">
        <v>140</v>
      </c>
    </row>
    <row r="742" s="13" customFormat="1">
      <c r="A742" s="13"/>
      <c r="B742" s="233"/>
      <c r="C742" s="234"/>
      <c r="D742" s="235" t="s">
        <v>148</v>
      </c>
      <c r="E742" s="236" t="s">
        <v>1</v>
      </c>
      <c r="F742" s="237" t="s">
        <v>200</v>
      </c>
      <c r="G742" s="234"/>
      <c r="H742" s="238">
        <v>3.6000000000000001</v>
      </c>
      <c r="I742" s="239"/>
      <c r="J742" s="234"/>
      <c r="K742" s="234"/>
      <c r="L742" s="240"/>
      <c r="M742" s="241"/>
      <c r="N742" s="242"/>
      <c r="O742" s="242"/>
      <c r="P742" s="242"/>
      <c r="Q742" s="242"/>
      <c r="R742" s="242"/>
      <c r="S742" s="242"/>
      <c r="T742" s="24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4" t="s">
        <v>148</v>
      </c>
      <c r="AU742" s="244" t="s">
        <v>83</v>
      </c>
      <c r="AV742" s="13" t="s">
        <v>83</v>
      </c>
      <c r="AW742" s="13" t="s">
        <v>31</v>
      </c>
      <c r="AX742" s="13" t="s">
        <v>74</v>
      </c>
      <c r="AY742" s="244" t="s">
        <v>140</v>
      </c>
    </row>
    <row r="743" s="13" customFormat="1">
      <c r="A743" s="13"/>
      <c r="B743" s="233"/>
      <c r="C743" s="234"/>
      <c r="D743" s="235" t="s">
        <v>148</v>
      </c>
      <c r="E743" s="236" t="s">
        <v>1</v>
      </c>
      <c r="F743" s="237" t="s">
        <v>201</v>
      </c>
      <c r="G743" s="234"/>
      <c r="H743" s="238">
        <v>9.1449999999999996</v>
      </c>
      <c r="I743" s="239"/>
      <c r="J743" s="234"/>
      <c r="K743" s="234"/>
      <c r="L743" s="240"/>
      <c r="M743" s="241"/>
      <c r="N743" s="242"/>
      <c r="O743" s="242"/>
      <c r="P743" s="242"/>
      <c r="Q743" s="242"/>
      <c r="R743" s="242"/>
      <c r="S743" s="242"/>
      <c r="T743" s="24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4" t="s">
        <v>148</v>
      </c>
      <c r="AU743" s="244" t="s">
        <v>83</v>
      </c>
      <c r="AV743" s="13" t="s">
        <v>83</v>
      </c>
      <c r="AW743" s="13" t="s">
        <v>31</v>
      </c>
      <c r="AX743" s="13" t="s">
        <v>74</v>
      </c>
      <c r="AY743" s="244" t="s">
        <v>140</v>
      </c>
    </row>
    <row r="744" s="14" customFormat="1">
      <c r="A744" s="14"/>
      <c r="B744" s="245"/>
      <c r="C744" s="246"/>
      <c r="D744" s="235" t="s">
        <v>148</v>
      </c>
      <c r="E744" s="247" t="s">
        <v>1</v>
      </c>
      <c r="F744" s="248" t="s">
        <v>151</v>
      </c>
      <c r="G744" s="246"/>
      <c r="H744" s="249">
        <v>61.073000000000008</v>
      </c>
      <c r="I744" s="250"/>
      <c r="J744" s="246"/>
      <c r="K744" s="246"/>
      <c r="L744" s="251"/>
      <c r="M744" s="252"/>
      <c r="N744" s="253"/>
      <c r="O744" s="253"/>
      <c r="P744" s="253"/>
      <c r="Q744" s="253"/>
      <c r="R744" s="253"/>
      <c r="S744" s="253"/>
      <c r="T744" s="25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55" t="s">
        <v>148</v>
      </c>
      <c r="AU744" s="255" t="s">
        <v>83</v>
      </c>
      <c r="AV744" s="14" t="s">
        <v>89</v>
      </c>
      <c r="AW744" s="14" t="s">
        <v>31</v>
      </c>
      <c r="AX744" s="14" t="s">
        <v>79</v>
      </c>
      <c r="AY744" s="255" t="s">
        <v>140</v>
      </c>
    </row>
    <row r="745" s="2" customFormat="1" ht="49.05" customHeight="1">
      <c r="A745" s="38"/>
      <c r="B745" s="39"/>
      <c r="C745" s="266" t="s">
        <v>635</v>
      </c>
      <c r="D745" s="266" t="s">
        <v>245</v>
      </c>
      <c r="E745" s="267" t="s">
        <v>636</v>
      </c>
      <c r="F745" s="268" t="s">
        <v>637</v>
      </c>
      <c r="G745" s="269" t="s">
        <v>146</v>
      </c>
      <c r="H745" s="270">
        <v>74.569999999999993</v>
      </c>
      <c r="I745" s="271"/>
      <c r="J745" s="272">
        <f>ROUND(I745*H745,2)</f>
        <v>0</v>
      </c>
      <c r="K745" s="273"/>
      <c r="L745" s="274"/>
      <c r="M745" s="275" t="s">
        <v>1</v>
      </c>
      <c r="N745" s="276" t="s">
        <v>39</v>
      </c>
      <c r="O745" s="91"/>
      <c r="P745" s="229">
        <f>O745*H745</f>
        <v>0</v>
      </c>
      <c r="Q745" s="229">
        <v>0.0053</v>
      </c>
      <c r="R745" s="229">
        <f>Q745*H745</f>
        <v>0.39522099999999999</v>
      </c>
      <c r="S745" s="229">
        <v>0</v>
      </c>
      <c r="T745" s="230">
        <f>S745*H745</f>
        <v>0</v>
      </c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R745" s="231" t="s">
        <v>615</v>
      </c>
      <c r="AT745" s="231" t="s">
        <v>245</v>
      </c>
      <c r="AU745" s="231" t="s">
        <v>83</v>
      </c>
      <c r="AY745" s="17" t="s">
        <v>140</v>
      </c>
      <c r="BE745" s="232">
        <f>IF(N745="základní",J745,0)</f>
        <v>0</v>
      </c>
      <c r="BF745" s="232">
        <f>IF(N745="snížená",J745,0)</f>
        <v>0</v>
      </c>
      <c r="BG745" s="232">
        <f>IF(N745="zákl. přenesená",J745,0)</f>
        <v>0</v>
      </c>
      <c r="BH745" s="232">
        <f>IF(N745="sníž. přenesená",J745,0)</f>
        <v>0</v>
      </c>
      <c r="BI745" s="232">
        <f>IF(N745="nulová",J745,0)</f>
        <v>0</v>
      </c>
      <c r="BJ745" s="17" t="s">
        <v>79</v>
      </c>
      <c r="BK745" s="232">
        <f>ROUND(I745*H745,2)</f>
        <v>0</v>
      </c>
      <c r="BL745" s="17" t="s">
        <v>610</v>
      </c>
      <c r="BM745" s="231" t="s">
        <v>638</v>
      </c>
    </row>
    <row r="746" s="13" customFormat="1">
      <c r="A746" s="13"/>
      <c r="B746" s="233"/>
      <c r="C746" s="234"/>
      <c r="D746" s="235" t="s">
        <v>148</v>
      </c>
      <c r="E746" s="234"/>
      <c r="F746" s="237" t="s">
        <v>639</v>
      </c>
      <c r="G746" s="234"/>
      <c r="H746" s="238">
        <v>74.569999999999993</v>
      </c>
      <c r="I746" s="239"/>
      <c r="J746" s="234"/>
      <c r="K746" s="234"/>
      <c r="L746" s="240"/>
      <c r="M746" s="241"/>
      <c r="N746" s="242"/>
      <c r="O746" s="242"/>
      <c r="P746" s="242"/>
      <c r="Q746" s="242"/>
      <c r="R746" s="242"/>
      <c r="S746" s="242"/>
      <c r="T746" s="24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4" t="s">
        <v>148</v>
      </c>
      <c r="AU746" s="244" t="s">
        <v>83</v>
      </c>
      <c r="AV746" s="13" t="s">
        <v>83</v>
      </c>
      <c r="AW746" s="13" t="s">
        <v>4</v>
      </c>
      <c r="AX746" s="13" t="s">
        <v>79</v>
      </c>
      <c r="AY746" s="244" t="s">
        <v>140</v>
      </c>
    </row>
    <row r="747" s="2" customFormat="1" ht="33" customHeight="1">
      <c r="A747" s="38"/>
      <c r="B747" s="39"/>
      <c r="C747" s="219" t="s">
        <v>640</v>
      </c>
      <c r="D747" s="219" t="s">
        <v>143</v>
      </c>
      <c r="E747" s="220" t="s">
        <v>641</v>
      </c>
      <c r="F747" s="221" t="s">
        <v>642</v>
      </c>
      <c r="G747" s="222" t="s">
        <v>643</v>
      </c>
      <c r="H747" s="281"/>
      <c r="I747" s="224"/>
      <c r="J747" s="225">
        <f>ROUND(I747*H747,2)</f>
        <v>0</v>
      </c>
      <c r="K747" s="226"/>
      <c r="L747" s="44"/>
      <c r="M747" s="227" t="s">
        <v>1</v>
      </c>
      <c r="N747" s="228" t="s">
        <v>39</v>
      </c>
      <c r="O747" s="91"/>
      <c r="P747" s="229">
        <f>O747*H747</f>
        <v>0</v>
      </c>
      <c r="Q747" s="229">
        <v>0</v>
      </c>
      <c r="R747" s="229">
        <f>Q747*H747</f>
        <v>0</v>
      </c>
      <c r="S747" s="229">
        <v>0</v>
      </c>
      <c r="T747" s="230">
        <f>S747*H747</f>
        <v>0</v>
      </c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R747" s="231" t="s">
        <v>610</v>
      </c>
      <c r="AT747" s="231" t="s">
        <v>143</v>
      </c>
      <c r="AU747" s="231" t="s">
        <v>83</v>
      </c>
      <c r="AY747" s="17" t="s">
        <v>140</v>
      </c>
      <c r="BE747" s="232">
        <f>IF(N747="základní",J747,0)</f>
        <v>0</v>
      </c>
      <c r="BF747" s="232">
        <f>IF(N747="snížená",J747,0)</f>
        <v>0</v>
      </c>
      <c r="BG747" s="232">
        <f>IF(N747="zákl. přenesená",J747,0)</f>
        <v>0</v>
      </c>
      <c r="BH747" s="232">
        <f>IF(N747="sníž. přenesená",J747,0)</f>
        <v>0</v>
      </c>
      <c r="BI747" s="232">
        <f>IF(N747="nulová",J747,0)</f>
        <v>0</v>
      </c>
      <c r="BJ747" s="17" t="s">
        <v>79</v>
      </c>
      <c r="BK747" s="232">
        <f>ROUND(I747*H747,2)</f>
        <v>0</v>
      </c>
      <c r="BL747" s="17" t="s">
        <v>610</v>
      </c>
      <c r="BM747" s="231" t="s">
        <v>644</v>
      </c>
    </row>
    <row r="748" s="12" customFormat="1" ht="22.8" customHeight="1">
      <c r="A748" s="12"/>
      <c r="B748" s="203"/>
      <c r="C748" s="204"/>
      <c r="D748" s="205" t="s">
        <v>73</v>
      </c>
      <c r="E748" s="217" t="s">
        <v>645</v>
      </c>
      <c r="F748" s="217" t="s">
        <v>646</v>
      </c>
      <c r="G748" s="204"/>
      <c r="H748" s="204"/>
      <c r="I748" s="207"/>
      <c r="J748" s="218">
        <f>BK748</f>
        <v>0</v>
      </c>
      <c r="K748" s="204"/>
      <c r="L748" s="209"/>
      <c r="M748" s="210"/>
      <c r="N748" s="211"/>
      <c r="O748" s="211"/>
      <c r="P748" s="212">
        <f>SUM(P749:P790)</f>
        <v>0</v>
      </c>
      <c r="Q748" s="211"/>
      <c r="R748" s="212">
        <f>SUM(R749:R790)</f>
        <v>1.9272368</v>
      </c>
      <c r="S748" s="211"/>
      <c r="T748" s="213">
        <f>SUM(T749:T790)</f>
        <v>0.56021120000000002</v>
      </c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R748" s="214" t="s">
        <v>83</v>
      </c>
      <c r="AT748" s="215" t="s">
        <v>73</v>
      </c>
      <c r="AU748" s="215" t="s">
        <v>79</v>
      </c>
      <c r="AY748" s="214" t="s">
        <v>140</v>
      </c>
      <c r="BK748" s="216">
        <f>SUM(BK749:BK790)</f>
        <v>0</v>
      </c>
    </row>
    <row r="749" s="2" customFormat="1" ht="24.15" customHeight="1">
      <c r="A749" s="38"/>
      <c r="B749" s="39"/>
      <c r="C749" s="219" t="s">
        <v>647</v>
      </c>
      <c r="D749" s="219" t="s">
        <v>143</v>
      </c>
      <c r="E749" s="220" t="s">
        <v>648</v>
      </c>
      <c r="F749" s="221" t="s">
        <v>649</v>
      </c>
      <c r="G749" s="222" t="s">
        <v>146</v>
      </c>
      <c r="H749" s="223">
        <v>175.066</v>
      </c>
      <c r="I749" s="224"/>
      <c r="J749" s="225">
        <f>ROUND(I749*H749,2)</f>
        <v>0</v>
      </c>
      <c r="K749" s="226"/>
      <c r="L749" s="44"/>
      <c r="M749" s="227" t="s">
        <v>1</v>
      </c>
      <c r="N749" s="228" t="s">
        <v>39</v>
      </c>
      <c r="O749" s="91"/>
      <c r="P749" s="229">
        <f>O749*H749</f>
        <v>0</v>
      </c>
      <c r="Q749" s="229">
        <v>0</v>
      </c>
      <c r="R749" s="229">
        <f>Q749*H749</f>
        <v>0</v>
      </c>
      <c r="S749" s="229">
        <v>0.0032000000000000002</v>
      </c>
      <c r="T749" s="230">
        <f>S749*H749</f>
        <v>0.56021120000000002</v>
      </c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R749" s="231" t="s">
        <v>610</v>
      </c>
      <c r="AT749" s="231" t="s">
        <v>143</v>
      </c>
      <c r="AU749" s="231" t="s">
        <v>83</v>
      </c>
      <c r="AY749" s="17" t="s">
        <v>140</v>
      </c>
      <c r="BE749" s="232">
        <f>IF(N749="základní",J749,0)</f>
        <v>0</v>
      </c>
      <c r="BF749" s="232">
        <f>IF(N749="snížená",J749,0)</f>
        <v>0</v>
      </c>
      <c r="BG749" s="232">
        <f>IF(N749="zákl. přenesená",J749,0)</f>
        <v>0</v>
      </c>
      <c r="BH749" s="232">
        <f>IF(N749="sníž. přenesená",J749,0)</f>
        <v>0</v>
      </c>
      <c r="BI749" s="232">
        <f>IF(N749="nulová",J749,0)</f>
        <v>0</v>
      </c>
      <c r="BJ749" s="17" t="s">
        <v>79</v>
      </c>
      <c r="BK749" s="232">
        <f>ROUND(I749*H749,2)</f>
        <v>0</v>
      </c>
      <c r="BL749" s="17" t="s">
        <v>610</v>
      </c>
      <c r="BM749" s="231" t="s">
        <v>650</v>
      </c>
    </row>
    <row r="750" s="15" customFormat="1">
      <c r="A750" s="15"/>
      <c r="B750" s="256"/>
      <c r="C750" s="257"/>
      <c r="D750" s="235" t="s">
        <v>148</v>
      </c>
      <c r="E750" s="258" t="s">
        <v>1</v>
      </c>
      <c r="F750" s="259" t="s">
        <v>651</v>
      </c>
      <c r="G750" s="257"/>
      <c r="H750" s="258" t="s">
        <v>1</v>
      </c>
      <c r="I750" s="260"/>
      <c r="J750" s="257"/>
      <c r="K750" s="257"/>
      <c r="L750" s="261"/>
      <c r="M750" s="262"/>
      <c r="N750" s="263"/>
      <c r="O750" s="263"/>
      <c r="P750" s="263"/>
      <c r="Q750" s="263"/>
      <c r="R750" s="263"/>
      <c r="S750" s="263"/>
      <c r="T750" s="264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T750" s="265" t="s">
        <v>148</v>
      </c>
      <c r="AU750" s="265" t="s">
        <v>83</v>
      </c>
      <c r="AV750" s="15" t="s">
        <v>79</v>
      </c>
      <c r="AW750" s="15" t="s">
        <v>31</v>
      </c>
      <c r="AX750" s="15" t="s">
        <v>74</v>
      </c>
      <c r="AY750" s="265" t="s">
        <v>140</v>
      </c>
    </row>
    <row r="751" s="13" customFormat="1">
      <c r="A751" s="13"/>
      <c r="B751" s="233"/>
      <c r="C751" s="234"/>
      <c r="D751" s="235" t="s">
        <v>148</v>
      </c>
      <c r="E751" s="236" t="s">
        <v>1</v>
      </c>
      <c r="F751" s="237" t="s">
        <v>652</v>
      </c>
      <c r="G751" s="234"/>
      <c r="H751" s="238">
        <v>150.30600000000001</v>
      </c>
      <c r="I751" s="239"/>
      <c r="J751" s="234"/>
      <c r="K751" s="234"/>
      <c r="L751" s="240"/>
      <c r="M751" s="241"/>
      <c r="N751" s="242"/>
      <c r="O751" s="242"/>
      <c r="P751" s="242"/>
      <c r="Q751" s="242"/>
      <c r="R751" s="242"/>
      <c r="S751" s="242"/>
      <c r="T751" s="24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4" t="s">
        <v>148</v>
      </c>
      <c r="AU751" s="244" t="s">
        <v>83</v>
      </c>
      <c r="AV751" s="13" t="s">
        <v>83</v>
      </c>
      <c r="AW751" s="13" t="s">
        <v>31</v>
      </c>
      <c r="AX751" s="13" t="s">
        <v>74</v>
      </c>
      <c r="AY751" s="244" t="s">
        <v>140</v>
      </c>
    </row>
    <row r="752" s="13" customFormat="1">
      <c r="A752" s="13"/>
      <c r="B752" s="233"/>
      <c r="C752" s="234"/>
      <c r="D752" s="235" t="s">
        <v>148</v>
      </c>
      <c r="E752" s="236" t="s">
        <v>1</v>
      </c>
      <c r="F752" s="237" t="s">
        <v>653</v>
      </c>
      <c r="G752" s="234"/>
      <c r="H752" s="238">
        <v>24.760000000000002</v>
      </c>
      <c r="I752" s="239"/>
      <c r="J752" s="234"/>
      <c r="K752" s="234"/>
      <c r="L752" s="240"/>
      <c r="M752" s="241"/>
      <c r="N752" s="242"/>
      <c r="O752" s="242"/>
      <c r="P752" s="242"/>
      <c r="Q752" s="242"/>
      <c r="R752" s="242"/>
      <c r="S752" s="242"/>
      <c r="T752" s="24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4" t="s">
        <v>148</v>
      </c>
      <c r="AU752" s="244" t="s">
        <v>83</v>
      </c>
      <c r="AV752" s="13" t="s">
        <v>83</v>
      </c>
      <c r="AW752" s="13" t="s">
        <v>31</v>
      </c>
      <c r="AX752" s="13" t="s">
        <v>74</v>
      </c>
      <c r="AY752" s="244" t="s">
        <v>140</v>
      </c>
    </row>
    <row r="753" s="14" customFormat="1">
      <c r="A753" s="14"/>
      <c r="B753" s="245"/>
      <c r="C753" s="246"/>
      <c r="D753" s="235" t="s">
        <v>148</v>
      </c>
      <c r="E753" s="247" t="s">
        <v>1</v>
      </c>
      <c r="F753" s="248" t="s">
        <v>151</v>
      </c>
      <c r="G753" s="246"/>
      <c r="H753" s="249">
        <v>175.066</v>
      </c>
      <c r="I753" s="250"/>
      <c r="J753" s="246"/>
      <c r="K753" s="246"/>
      <c r="L753" s="251"/>
      <c r="M753" s="252"/>
      <c r="N753" s="253"/>
      <c r="O753" s="253"/>
      <c r="P753" s="253"/>
      <c r="Q753" s="253"/>
      <c r="R753" s="253"/>
      <c r="S753" s="253"/>
      <c r="T753" s="25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5" t="s">
        <v>148</v>
      </c>
      <c r="AU753" s="255" t="s">
        <v>83</v>
      </c>
      <c r="AV753" s="14" t="s">
        <v>89</v>
      </c>
      <c r="AW753" s="14" t="s">
        <v>31</v>
      </c>
      <c r="AX753" s="14" t="s">
        <v>79</v>
      </c>
      <c r="AY753" s="255" t="s">
        <v>140</v>
      </c>
    </row>
    <row r="754" s="2" customFormat="1" ht="37.8" customHeight="1">
      <c r="A754" s="38"/>
      <c r="B754" s="39"/>
      <c r="C754" s="219" t="s">
        <v>654</v>
      </c>
      <c r="D754" s="219" t="s">
        <v>143</v>
      </c>
      <c r="E754" s="220" t="s">
        <v>655</v>
      </c>
      <c r="F754" s="221" t="s">
        <v>656</v>
      </c>
      <c r="G754" s="222" t="s">
        <v>146</v>
      </c>
      <c r="H754" s="223">
        <v>644.45299999999997</v>
      </c>
      <c r="I754" s="224"/>
      <c r="J754" s="225">
        <f>ROUND(I754*H754,2)</f>
        <v>0</v>
      </c>
      <c r="K754" s="226"/>
      <c r="L754" s="44"/>
      <c r="M754" s="227" t="s">
        <v>1</v>
      </c>
      <c r="N754" s="228" t="s">
        <v>39</v>
      </c>
      <c r="O754" s="91"/>
      <c r="P754" s="229">
        <f>O754*H754</f>
        <v>0</v>
      </c>
      <c r="Q754" s="229">
        <v>0</v>
      </c>
      <c r="R754" s="229">
        <f>Q754*H754</f>
        <v>0</v>
      </c>
      <c r="S754" s="229">
        <v>0</v>
      </c>
      <c r="T754" s="230">
        <f>S754*H754</f>
        <v>0</v>
      </c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R754" s="231" t="s">
        <v>610</v>
      </c>
      <c r="AT754" s="231" t="s">
        <v>143</v>
      </c>
      <c r="AU754" s="231" t="s">
        <v>83</v>
      </c>
      <c r="AY754" s="17" t="s">
        <v>140</v>
      </c>
      <c r="BE754" s="232">
        <f>IF(N754="základní",J754,0)</f>
        <v>0</v>
      </c>
      <c r="BF754" s="232">
        <f>IF(N754="snížená",J754,0)</f>
        <v>0</v>
      </c>
      <c r="BG754" s="232">
        <f>IF(N754="zákl. přenesená",J754,0)</f>
        <v>0</v>
      </c>
      <c r="BH754" s="232">
        <f>IF(N754="sníž. přenesená",J754,0)</f>
        <v>0</v>
      </c>
      <c r="BI754" s="232">
        <f>IF(N754="nulová",J754,0)</f>
        <v>0</v>
      </c>
      <c r="BJ754" s="17" t="s">
        <v>79</v>
      </c>
      <c r="BK754" s="232">
        <f>ROUND(I754*H754,2)</f>
        <v>0</v>
      </c>
      <c r="BL754" s="17" t="s">
        <v>610</v>
      </c>
      <c r="BM754" s="231" t="s">
        <v>657</v>
      </c>
    </row>
    <row r="755" s="15" customFormat="1">
      <c r="A755" s="15"/>
      <c r="B755" s="256"/>
      <c r="C755" s="257"/>
      <c r="D755" s="235" t="s">
        <v>148</v>
      </c>
      <c r="E755" s="258" t="s">
        <v>1</v>
      </c>
      <c r="F755" s="259" t="s">
        <v>622</v>
      </c>
      <c r="G755" s="257"/>
      <c r="H755" s="258" t="s">
        <v>1</v>
      </c>
      <c r="I755" s="260"/>
      <c r="J755" s="257"/>
      <c r="K755" s="257"/>
      <c r="L755" s="261"/>
      <c r="M755" s="262"/>
      <c r="N755" s="263"/>
      <c r="O755" s="263"/>
      <c r="P755" s="263"/>
      <c r="Q755" s="263"/>
      <c r="R755" s="263"/>
      <c r="S755" s="263"/>
      <c r="T755" s="264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T755" s="265" t="s">
        <v>148</v>
      </c>
      <c r="AU755" s="265" t="s">
        <v>83</v>
      </c>
      <c r="AV755" s="15" t="s">
        <v>79</v>
      </c>
      <c r="AW755" s="15" t="s">
        <v>31</v>
      </c>
      <c r="AX755" s="15" t="s">
        <v>74</v>
      </c>
      <c r="AY755" s="265" t="s">
        <v>140</v>
      </c>
    </row>
    <row r="756" s="15" customFormat="1">
      <c r="A756" s="15"/>
      <c r="B756" s="256"/>
      <c r="C756" s="257"/>
      <c r="D756" s="235" t="s">
        <v>148</v>
      </c>
      <c r="E756" s="258" t="s">
        <v>1</v>
      </c>
      <c r="F756" s="259" t="s">
        <v>623</v>
      </c>
      <c r="G756" s="257"/>
      <c r="H756" s="258" t="s">
        <v>1</v>
      </c>
      <c r="I756" s="260"/>
      <c r="J756" s="257"/>
      <c r="K756" s="257"/>
      <c r="L756" s="261"/>
      <c r="M756" s="262"/>
      <c r="N756" s="263"/>
      <c r="O756" s="263"/>
      <c r="P756" s="263"/>
      <c r="Q756" s="263"/>
      <c r="R756" s="263"/>
      <c r="S756" s="263"/>
      <c r="T756" s="264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65" t="s">
        <v>148</v>
      </c>
      <c r="AU756" s="265" t="s">
        <v>83</v>
      </c>
      <c r="AV756" s="15" t="s">
        <v>79</v>
      </c>
      <c r="AW756" s="15" t="s">
        <v>31</v>
      </c>
      <c r="AX756" s="15" t="s">
        <v>74</v>
      </c>
      <c r="AY756" s="265" t="s">
        <v>140</v>
      </c>
    </row>
    <row r="757" s="13" customFormat="1">
      <c r="A757" s="13"/>
      <c r="B757" s="233"/>
      <c r="C757" s="234"/>
      <c r="D757" s="235" t="s">
        <v>148</v>
      </c>
      <c r="E757" s="236" t="s">
        <v>1</v>
      </c>
      <c r="F757" s="237" t="s">
        <v>624</v>
      </c>
      <c r="G757" s="234"/>
      <c r="H757" s="238">
        <v>540.12</v>
      </c>
      <c r="I757" s="239"/>
      <c r="J757" s="234"/>
      <c r="K757" s="234"/>
      <c r="L757" s="240"/>
      <c r="M757" s="241"/>
      <c r="N757" s="242"/>
      <c r="O757" s="242"/>
      <c r="P757" s="242"/>
      <c r="Q757" s="242"/>
      <c r="R757" s="242"/>
      <c r="S757" s="242"/>
      <c r="T757" s="24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4" t="s">
        <v>148</v>
      </c>
      <c r="AU757" s="244" t="s">
        <v>83</v>
      </c>
      <c r="AV757" s="13" t="s">
        <v>83</v>
      </c>
      <c r="AW757" s="13" t="s">
        <v>31</v>
      </c>
      <c r="AX757" s="13" t="s">
        <v>74</v>
      </c>
      <c r="AY757" s="244" t="s">
        <v>140</v>
      </c>
    </row>
    <row r="758" s="13" customFormat="1">
      <c r="A758" s="13"/>
      <c r="B758" s="233"/>
      <c r="C758" s="234"/>
      <c r="D758" s="235" t="s">
        <v>148</v>
      </c>
      <c r="E758" s="236" t="s">
        <v>1</v>
      </c>
      <c r="F758" s="237" t="s">
        <v>625</v>
      </c>
      <c r="G758" s="234"/>
      <c r="H758" s="238">
        <v>16.800000000000001</v>
      </c>
      <c r="I758" s="239"/>
      <c r="J758" s="234"/>
      <c r="K758" s="234"/>
      <c r="L758" s="240"/>
      <c r="M758" s="241"/>
      <c r="N758" s="242"/>
      <c r="O758" s="242"/>
      <c r="P758" s="242"/>
      <c r="Q758" s="242"/>
      <c r="R758" s="242"/>
      <c r="S758" s="242"/>
      <c r="T758" s="24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4" t="s">
        <v>148</v>
      </c>
      <c r="AU758" s="244" t="s">
        <v>83</v>
      </c>
      <c r="AV758" s="13" t="s">
        <v>83</v>
      </c>
      <c r="AW758" s="13" t="s">
        <v>31</v>
      </c>
      <c r="AX758" s="13" t="s">
        <v>74</v>
      </c>
      <c r="AY758" s="244" t="s">
        <v>140</v>
      </c>
    </row>
    <row r="759" s="15" customFormat="1">
      <c r="A759" s="15"/>
      <c r="B759" s="256"/>
      <c r="C759" s="257"/>
      <c r="D759" s="235" t="s">
        <v>148</v>
      </c>
      <c r="E759" s="258" t="s">
        <v>1</v>
      </c>
      <c r="F759" s="259" t="s">
        <v>651</v>
      </c>
      <c r="G759" s="257"/>
      <c r="H759" s="258" t="s">
        <v>1</v>
      </c>
      <c r="I759" s="260"/>
      <c r="J759" s="257"/>
      <c r="K759" s="257"/>
      <c r="L759" s="261"/>
      <c r="M759" s="262"/>
      <c r="N759" s="263"/>
      <c r="O759" s="263"/>
      <c r="P759" s="263"/>
      <c r="Q759" s="263"/>
      <c r="R759" s="263"/>
      <c r="S759" s="263"/>
      <c r="T759" s="264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T759" s="265" t="s">
        <v>148</v>
      </c>
      <c r="AU759" s="265" t="s">
        <v>83</v>
      </c>
      <c r="AV759" s="15" t="s">
        <v>79</v>
      </c>
      <c r="AW759" s="15" t="s">
        <v>31</v>
      </c>
      <c r="AX759" s="15" t="s">
        <v>74</v>
      </c>
      <c r="AY759" s="265" t="s">
        <v>140</v>
      </c>
    </row>
    <row r="760" s="13" customFormat="1">
      <c r="A760" s="13"/>
      <c r="B760" s="233"/>
      <c r="C760" s="234"/>
      <c r="D760" s="235" t="s">
        <v>148</v>
      </c>
      <c r="E760" s="236" t="s">
        <v>1</v>
      </c>
      <c r="F760" s="237" t="s">
        <v>658</v>
      </c>
      <c r="G760" s="234"/>
      <c r="H760" s="238">
        <v>75.153000000000006</v>
      </c>
      <c r="I760" s="239"/>
      <c r="J760" s="234"/>
      <c r="K760" s="234"/>
      <c r="L760" s="240"/>
      <c r="M760" s="241"/>
      <c r="N760" s="242"/>
      <c r="O760" s="242"/>
      <c r="P760" s="242"/>
      <c r="Q760" s="242"/>
      <c r="R760" s="242"/>
      <c r="S760" s="242"/>
      <c r="T760" s="24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4" t="s">
        <v>148</v>
      </c>
      <c r="AU760" s="244" t="s">
        <v>83</v>
      </c>
      <c r="AV760" s="13" t="s">
        <v>83</v>
      </c>
      <c r="AW760" s="13" t="s">
        <v>31</v>
      </c>
      <c r="AX760" s="13" t="s">
        <v>74</v>
      </c>
      <c r="AY760" s="244" t="s">
        <v>140</v>
      </c>
    </row>
    <row r="761" s="13" customFormat="1">
      <c r="A761" s="13"/>
      <c r="B761" s="233"/>
      <c r="C761" s="234"/>
      <c r="D761" s="235" t="s">
        <v>148</v>
      </c>
      <c r="E761" s="236" t="s">
        <v>1</v>
      </c>
      <c r="F761" s="237" t="s">
        <v>659</v>
      </c>
      <c r="G761" s="234"/>
      <c r="H761" s="238">
        <v>12.380000000000001</v>
      </c>
      <c r="I761" s="239"/>
      <c r="J761" s="234"/>
      <c r="K761" s="234"/>
      <c r="L761" s="240"/>
      <c r="M761" s="241"/>
      <c r="N761" s="242"/>
      <c r="O761" s="242"/>
      <c r="P761" s="242"/>
      <c r="Q761" s="242"/>
      <c r="R761" s="242"/>
      <c r="S761" s="242"/>
      <c r="T761" s="24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4" t="s">
        <v>148</v>
      </c>
      <c r="AU761" s="244" t="s">
        <v>83</v>
      </c>
      <c r="AV761" s="13" t="s">
        <v>83</v>
      </c>
      <c r="AW761" s="13" t="s">
        <v>31</v>
      </c>
      <c r="AX761" s="13" t="s">
        <v>74</v>
      </c>
      <c r="AY761" s="244" t="s">
        <v>140</v>
      </c>
    </row>
    <row r="762" s="14" customFormat="1">
      <c r="A762" s="14"/>
      <c r="B762" s="245"/>
      <c r="C762" s="246"/>
      <c r="D762" s="235" t="s">
        <v>148</v>
      </c>
      <c r="E762" s="247" t="s">
        <v>1</v>
      </c>
      <c r="F762" s="248" t="s">
        <v>151</v>
      </c>
      <c r="G762" s="246"/>
      <c r="H762" s="249">
        <v>644.45299999999997</v>
      </c>
      <c r="I762" s="250"/>
      <c r="J762" s="246"/>
      <c r="K762" s="246"/>
      <c r="L762" s="251"/>
      <c r="M762" s="252"/>
      <c r="N762" s="253"/>
      <c r="O762" s="253"/>
      <c r="P762" s="253"/>
      <c r="Q762" s="253"/>
      <c r="R762" s="253"/>
      <c r="S762" s="253"/>
      <c r="T762" s="25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5" t="s">
        <v>148</v>
      </c>
      <c r="AU762" s="255" t="s">
        <v>83</v>
      </c>
      <c r="AV762" s="14" t="s">
        <v>89</v>
      </c>
      <c r="AW762" s="14" t="s">
        <v>31</v>
      </c>
      <c r="AX762" s="14" t="s">
        <v>79</v>
      </c>
      <c r="AY762" s="255" t="s">
        <v>140</v>
      </c>
    </row>
    <row r="763" s="2" customFormat="1" ht="24.15" customHeight="1">
      <c r="A763" s="38"/>
      <c r="B763" s="39"/>
      <c r="C763" s="266" t="s">
        <v>660</v>
      </c>
      <c r="D763" s="266" t="s">
        <v>245</v>
      </c>
      <c r="E763" s="267" t="s">
        <v>661</v>
      </c>
      <c r="F763" s="268" t="s">
        <v>662</v>
      </c>
      <c r="G763" s="269" t="s">
        <v>146</v>
      </c>
      <c r="H763" s="270">
        <v>741.12099999999998</v>
      </c>
      <c r="I763" s="271"/>
      <c r="J763" s="272">
        <f>ROUND(I763*H763,2)</f>
        <v>0</v>
      </c>
      <c r="K763" s="273"/>
      <c r="L763" s="274"/>
      <c r="M763" s="275" t="s">
        <v>1</v>
      </c>
      <c r="N763" s="276" t="s">
        <v>39</v>
      </c>
      <c r="O763" s="91"/>
      <c r="P763" s="229">
        <f>O763*H763</f>
        <v>0</v>
      </c>
      <c r="Q763" s="229">
        <v>0.0025000000000000001</v>
      </c>
      <c r="R763" s="229">
        <f>Q763*H763</f>
        <v>1.8528024999999999</v>
      </c>
      <c r="S763" s="229">
        <v>0</v>
      </c>
      <c r="T763" s="230">
        <f>S763*H763</f>
        <v>0</v>
      </c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R763" s="231" t="s">
        <v>615</v>
      </c>
      <c r="AT763" s="231" t="s">
        <v>245</v>
      </c>
      <c r="AU763" s="231" t="s">
        <v>83</v>
      </c>
      <c r="AY763" s="17" t="s">
        <v>140</v>
      </c>
      <c r="BE763" s="232">
        <f>IF(N763="základní",J763,0)</f>
        <v>0</v>
      </c>
      <c r="BF763" s="232">
        <f>IF(N763="snížená",J763,0)</f>
        <v>0</v>
      </c>
      <c r="BG763" s="232">
        <f>IF(N763="zákl. přenesená",J763,0)</f>
        <v>0</v>
      </c>
      <c r="BH763" s="232">
        <f>IF(N763="sníž. přenesená",J763,0)</f>
        <v>0</v>
      </c>
      <c r="BI763" s="232">
        <f>IF(N763="nulová",J763,0)</f>
        <v>0</v>
      </c>
      <c r="BJ763" s="17" t="s">
        <v>79</v>
      </c>
      <c r="BK763" s="232">
        <f>ROUND(I763*H763,2)</f>
        <v>0</v>
      </c>
      <c r="BL763" s="17" t="s">
        <v>610</v>
      </c>
      <c r="BM763" s="231" t="s">
        <v>663</v>
      </c>
    </row>
    <row r="764" s="13" customFormat="1">
      <c r="A764" s="13"/>
      <c r="B764" s="233"/>
      <c r="C764" s="234"/>
      <c r="D764" s="235" t="s">
        <v>148</v>
      </c>
      <c r="E764" s="234"/>
      <c r="F764" s="237" t="s">
        <v>664</v>
      </c>
      <c r="G764" s="234"/>
      <c r="H764" s="238">
        <v>741.12099999999998</v>
      </c>
      <c r="I764" s="239"/>
      <c r="J764" s="234"/>
      <c r="K764" s="234"/>
      <c r="L764" s="240"/>
      <c r="M764" s="241"/>
      <c r="N764" s="242"/>
      <c r="O764" s="242"/>
      <c r="P764" s="242"/>
      <c r="Q764" s="242"/>
      <c r="R764" s="242"/>
      <c r="S764" s="242"/>
      <c r="T764" s="24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4" t="s">
        <v>148</v>
      </c>
      <c r="AU764" s="244" t="s">
        <v>83</v>
      </c>
      <c r="AV764" s="13" t="s">
        <v>83</v>
      </c>
      <c r="AW764" s="13" t="s">
        <v>4</v>
      </c>
      <c r="AX764" s="13" t="s">
        <v>79</v>
      </c>
      <c r="AY764" s="244" t="s">
        <v>140</v>
      </c>
    </row>
    <row r="765" s="2" customFormat="1" ht="24.15" customHeight="1">
      <c r="A765" s="38"/>
      <c r="B765" s="39"/>
      <c r="C765" s="219" t="s">
        <v>665</v>
      </c>
      <c r="D765" s="219" t="s">
        <v>143</v>
      </c>
      <c r="E765" s="220" t="s">
        <v>666</v>
      </c>
      <c r="F765" s="221" t="s">
        <v>667</v>
      </c>
      <c r="G765" s="222" t="s">
        <v>271</v>
      </c>
      <c r="H765" s="223">
        <v>134.08000000000001</v>
      </c>
      <c r="I765" s="224"/>
      <c r="J765" s="225">
        <f>ROUND(I765*H765,2)</f>
        <v>0</v>
      </c>
      <c r="K765" s="226"/>
      <c r="L765" s="44"/>
      <c r="M765" s="227" t="s">
        <v>1</v>
      </c>
      <c r="N765" s="228" t="s">
        <v>39</v>
      </c>
      <c r="O765" s="91"/>
      <c r="P765" s="229">
        <f>O765*H765</f>
        <v>0</v>
      </c>
      <c r="Q765" s="229">
        <v>0</v>
      </c>
      <c r="R765" s="229">
        <f>Q765*H765</f>
        <v>0</v>
      </c>
      <c r="S765" s="229">
        <v>0</v>
      </c>
      <c r="T765" s="230">
        <f>S765*H765</f>
        <v>0</v>
      </c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R765" s="231" t="s">
        <v>610</v>
      </c>
      <c r="AT765" s="231" t="s">
        <v>143</v>
      </c>
      <c r="AU765" s="231" t="s">
        <v>83</v>
      </c>
      <c r="AY765" s="17" t="s">
        <v>140</v>
      </c>
      <c r="BE765" s="232">
        <f>IF(N765="základní",J765,0)</f>
        <v>0</v>
      </c>
      <c r="BF765" s="232">
        <f>IF(N765="snížená",J765,0)</f>
        <v>0</v>
      </c>
      <c r="BG765" s="232">
        <f>IF(N765="zákl. přenesená",J765,0)</f>
        <v>0</v>
      </c>
      <c r="BH765" s="232">
        <f>IF(N765="sníž. přenesená",J765,0)</f>
        <v>0</v>
      </c>
      <c r="BI765" s="232">
        <f>IF(N765="nulová",J765,0)</f>
        <v>0</v>
      </c>
      <c r="BJ765" s="17" t="s">
        <v>79</v>
      </c>
      <c r="BK765" s="232">
        <f>ROUND(I765*H765,2)</f>
        <v>0</v>
      </c>
      <c r="BL765" s="17" t="s">
        <v>610</v>
      </c>
      <c r="BM765" s="231" t="s">
        <v>668</v>
      </c>
    </row>
    <row r="766" s="15" customFormat="1">
      <c r="A766" s="15"/>
      <c r="B766" s="256"/>
      <c r="C766" s="257"/>
      <c r="D766" s="235" t="s">
        <v>148</v>
      </c>
      <c r="E766" s="258" t="s">
        <v>1</v>
      </c>
      <c r="F766" s="259" t="s">
        <v>669</v>
      </c>
      <c r="G766" s="257"/>
      <c r="H766" s="258" t="s">
        <v>1</v>
      </c>
      <c r="I766" s="260"/>
      <c r="J766" s="257"/>
      <c r="K766" s="257"/>
      <c r="L766" s="261"/>
      <c r="M766" s="262"/>
      <c r="N766" s="263"/>
      <c r="O766" s="263"/>
      <c r="P766" s="263"/>
      <c r="Q766" s="263"/>
      <c r="R766" s="263"/>
      <c r="S766" s="263"/>
      <c r="T766" s="264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T766" s="265" t="s">
        <v>148</v>
      </c>
      <c r="AU766" s="265" t="s">
        <v>83</v>
      </c>
      <c r="AV766" s="15" t="s">
        <v>79</v>
      </c>
      <c r="AW766" s="15" t="s">
        <v>31</v>
      </c>
      <c r="AX766" s="15" t="s">
        <v>74</v>
      </c>
      <c r="AY766" s="265" t="s">
        <v>140</v>
      </c>
    </row>
    <row r="767" s="15" customFormat="1">
      <c r="A767" s="15"/>
      <c r="B767" s="256"/>
      <c r="C767" s="257"/>
      <c r="D767" s="235" t="s">
        <v>148</v>
      </c>
      <c r="E767" s="258" t="s">
        <v>1</v>
      </c>
      <c r="F767" s="259" t="s">
        <v>623</v>
      </c>
      <c r="G767" s="257"/>
      <c r="H767" s="258" t="s">
        <v>1</v>
      </c>
      <c r="I767" s="260"/>
      <c r="J767" s="257"/>
      <c r="K767" s="257"/>
      <c r="L767" s="261"/>
      <c r="M767" s="262"/>
      <c r="N767" s="263"/>
      <c r="O767" s="263"/>
      <c r="P767" s="263"/>
      <c r="Q767" s="263"/>
      <c r="R767" s="263"/>
      <c r="S767" s="263"/>
      <c r="T767" s="264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T767" s="265" t="s">
        <v>148</v>
      </c>
      <c r="AU767" s="265" t="s">
        <v>83</v>
      </c>
      <c r="AV767" s="15" t="s">
        <v>79</v>
      </c>
      <c r="AW767" s="15" t="s">
        <v>31</v>
      </c>
      <c r="AX767" s="15" t="s">
        <v>74</v>
      </c>
      <c r="AY767" s="265" t="s">
        <v>140</v>
      </c>
    </row>
    <row r="768" s="13" customFormat="1">
      <c r="A768" s="13"/>
      <c r="B768" s="233"/>
      <c r="C768" s="234"/>
      <c r="D768" s="235" t="s">
        <v>148</v>
      </c>
      <c r="E768" s="236" t="s">
        <v>1</v>
      </c>
      <c r="F768" s="237" t="s">
        <v>670</v>
      </c>
      <c r="G768" s="234"/>
      <c r="H768" s="238">
        <v>33.600000000000001</v>
      </c>
      <c r="I768" s="239"/>
      <c r="J768" s="234"/>
      <c r="K768" s="234"/>
      <c r="L768" s="240"/>
      <c r="M768" s="241"/>
      <c r="N768" s="242"/>
      <c r="O768" s="242"/>
      <c r="P768" s="242"/>
      <c r="Q768" s="242"/>
      <c r="R768" s="242"/>
      <c r="S768" s="242"/>
      <c r="T768" s="24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4" t="s">
        <v>148</v>
      </c>
      <c r="AU768" s="244" t="s">
        <v>83</v>
      </c>
      <c r="AV768" s="13" t="s">
        <v>83</v>
      </c>
      <c r="AW768" s="13" t="s">
        <v>31</v>
      </c>
      <c r="AX768" s="13" t="s">
        <v>74</v>
      </c>
      <c r="AY768" s="244" t="s">
        <v>140</v>
      </c>
    </row>
    <row r="769" s="13" customFormat="1">
      <c r="A769" s="13"/>
      <c r="B769" s="233"/>
      <c r="C769" s="234"/>
      <c r="D769" s="235" t="s">
        <v>148</v>
      </c>
      <c r="E769" s="236" t="s">
        <v>1</v>
      </c>
      <c r="F769" s="237" t="s">
        <v>671</v>
      </c>
      <c r="G769" s="234"/>
      <c r="H769" s="238">
        <v>65.040000000000006</v>
      </c>
      <c r="I769" s="239"/>
      <c r="J769" s="234"/>
      <c r="K769" s="234"/>
      <c r="L769" s="240"/>
      <c r="M769" s="241"/>
      <c r="N769" s="242"/>
      <c r="O769" s="242"/>
      <c r="P769" s="242"/>
      <c r="Q769" s="242"/>
      <c r="R769" s="242"/>
      <c r="S769" s="242"/>
      <c r="T769" s="24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44" t="s">
        <v>148</v>
      </c>
      <c r="AU769" s="244" t="s">
        <v>83</v>
      </c>
      <c r="AV769" s="13" t="s">
        <v>83</v>
      </c>
      <c r="AW769" s="13" t="s">
        <v>31</v>
      </c>
      <c r="AX769" s="13" t="s">
        <v>74</v>
      </c>
      <c r="AY769" s="244" t="s">
        <v>140</v>
      </c>
    </row>
    <row r="770" s="13" customFormat="1">
      <c r="A770" s="13"/>
      <c r="B770" s="233"/>
      <c r="C770" s="234"/>
      <c r="D770" s="235" t="s">
        <v>148</v>
      </c>
      <c r="E770" s="236" t="s">
        <v>1</v>
      </c>
      <c r="F770" s="237" t="s">
        <v>672</v>
      </c>
      <c r="G770" s="234"/>
      <c r="H770" s="238">
        <v>35.439999999999998</v>
      </c>
      <c r="I770" s="239"/>
      <c r="J770" s="234"/>
      <c r="K770" s="234"/>
      <c r="L770" s="240"/>
      <c r="M770" s="241"/>
      <c r="N770" s="242"/>
      <c r="O770" s="242"/>
      <c r="P770" s="242"/>
      <c r="Q770" s="242"/>
      <c r="R770" s="242"/>
      <c r="S770" s="242"/>
      <c r="T770" s="24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4" t="s">
        <v>148</v>
      </c>
      <c r="AU770" s="244" t="s">
        <v>83</v>
      </c>
      <c r="AV770" s="13" t="s">
        <v>83</v>
      </c>
      <c r="AW770" s="13" t="s">
        <v>31</v>
      </c>
      <c r="AX770" s="13" t="s">
        <v>74</v>
      </c>
      <c r="AY770" s="244" t="s">
        <v>140</v>
      </c>
    </row>
    <row r="771" s="14" customFormat="1">
      <c r="A771" s="14"/>
      <c r="B771" s="245"/>
      <c r="C771" s="246"/>
      <c r="D771" s="235" t="s">
        <v>148</v>
      </c>
      <c r="E771" s="247" t="s">
        <v>1</v>
      </c>
      <c r="F771" s="248" t="s">
        <v>151</v>
      </c>
      <c r="G771" s="246"/>
      <c r="H771" s="249">
        <v>134.08000000000001</v>
      </c>
      <c r="I771" s="250"/>
      <c r="J771" s="246"/>
      <c r="K771" s="246"/>
      <c r="L771" s="251"/>
      <c r="M771" s="252"/>
      <c r="N771" s="253"/>
      <c r="O771" s="253"/>
      <c r="P771" s="253"/>
      <c r="Q771" s="253"/>
      <c r="R771" s="253"/>
      <c r="S771" s="253"/>
      <c r="T771" s="25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5" t="s">
        <v>148</v>
      </c>
      <c r="AU771" s="255" t="s">
        <v>83</v>
      </c>
      <c r="AV771" s="14" t="s">
        <v>89</v>
      </c>
      <c r="AW771" s="14" t="s">
        <v>31</v>
      </c>
      <c r="AX771" s="14" t="s">
        <v>79</v>
      </c>
      <c r="AY771" s="255" t="s">
        <v>140</v>
      </c>
    </row>
    <row r="772" s="2" customFormat="1" ht="16.5" customHeight="1">
      <c r="A772" s="38"/>
      <c r="B772" s="39"/>
      <c r="C772" s="266" t="s">
        <v>673</v>
      </c>
      <c r="D772" s="266" t="s">
        <v>245</v>
      </c>
      <c r="E772" s="267" t="s">
        <v>674</v>
      </c>
      <c r="F772" s="268" t="s">
        <v>675</v>
      </c>
      <c r="G772" s="269" t="s">
        <v>271</v>
      </c>
      <c r="H772" s="270">
        <v>140.78399999999999</v>
      </c>
      <c r="I772" s="271"/>
      <c r="J772" s="272">
        <f>ROUND(I772*H772,2)</f>
        <v>0</v>
      </c>
      <c r="K772" s="273"/>
      <c r="L772" s="274"/>
      <c r="M772" s="275" t="s">
        <v>1</v>
      </c>
      <c r="N772" s="276" t="s">
        <v>39</v>
      </c>
      <c r="O772" s="91"/>
      <c r="P772" s="229">
        <f>O772*H772</f>
        <v>0</v>
      </c>
      <c r="Q772" s="229">
        <v>0</v>
      </c>
      <c r="R772" s="229">
        <f>Q772*H772</f>
        <v>0</v>
      </c>
      <c r="S772" s="229">
        <v>0</v>
      </c>
      <c r="T772" s="230">
        <f>S772*H772</f>
        <v>0</v>
      </c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R772" s="231" t="s">
        <v>615</v>
      </c>
      <c r="AT772" s="231" t="s">
        <v>245</v>
      </c>
      <c r="AU772" s="231" t="s">
        <v>83</v>
      </c>
      <c r="AY772" s="17" t="s">
        <v>140</v>
      </c>
      <c r="BE772" s="232">
        <f>IF(N772="základní",J772,0)</f>
        <v>0</v>
      </c>
      <c r="BF772" s="232">
        <f>IF(N772="snížená",J772,0)</f>
        <v>0</v>
      </c>
      <c r="BG772" s="232">
        <f>IF(N772="zákl. přenesená",J772,0)</f>
        <v>0</v>
      </c>
      <c r="BH772" s="232">
        <f>IF(N772="sníž. přenesená",J772,0)</f>
        <v>0</v>
      </c>
      <c r="BI772" s="232">
        <f>IF(N772="nulová",J772,0)</f>
        <v>0</v>
      </c>
      <c r="BJ772" s="17" t="s">
        <v>79</v>
      </c>
      <c r="BK772" s="232">
        <f>ROUND(I772*H772,2)</f>
        <v>0</v>
      </c>
      <c r="BL772" s="17" t="s">
        <v>610</v>
      </c>
      <c r="BM772" s="231" t="s">
        <v>676</v>
      </c>
    </row>
    <row r="773" s="13" customFormat="1">
      <c r="A773" s="13"/>
      <c r="B773" s="233"/>
      <c r="C773" s="234"/>
      <c r="D773" s="235" t="s">
        <v>148</v>
      </c>
      <c r="E773" s="234"/>
      <c r="F773" s="237" t="s">
        <v>677</v>
      </c>
      <c r="G773" s="234"/>
      <c r="H773" s="238">
        <v>140.78399999999999</v>
      </c>
      <c r="I773" s="239"/>
      <c r="J773" s="234"/>
      <c r="K773" s="234"/>
      <c r="L773" s="240"/>
      <c r="M773" s="241"/>
      <c r="N773" s="242"/>
      <c r="O773" s="242"/>
      <c r="P773" s="242"/>
      <c r="Q773" s="242"/>
      <c r="R773" s="242"/>
      <c r="S773" s="242"/>
      <c r="T773" s="24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4" t="s">
        <v>148</v>
      </c>
      <c r="AU773" s="244" t="s">
        <v>83</v>
      </c>
      <c r="AV773" s="13" t="s">
        <v>83</v>
      </c>
      <c r="AW773" s="13" t="s">
        <v>4</v>
      </c>
      <c r="AX773" s="13" t="s">
        <v>79</v>
      </c>
      <c r="AY773" s="244" t="s">
        <v>140</v>
      </c>
    </row>
    <row r="774" s="2" customFormat="1" ht="24.15" customHeight="1">
      <c r="A774" s="38"/>
      <c r="B774" s="39"/>
      <c r="C774" s="219" t="s">
        <v>678</v>
      </c>
      <c r="D774" s="219" t="s">
        <v>143</v>
      </c>
      <c r="E774" s="220" t="s">
        <v>679</v>
      </c>
      <c r="F774" s="221" t="s">
        <v>680</v>
      </c>
      <c r="G774" s="222" t="s">
        <v>271</v>
      </c>
      <c r="H774" s="223">
        <v>4.5</v>
      </c>
      <c r="I774" s="224"/>
      <c r="J774" s="225">
        <f>ROUND(I774*H774,2)</f>
        <v>0</v>
      </c>
      <c r="K774" s="226"/>
      <c r="L774" s="44"/>
      <c r="M774" s="227" t="s">
        <v>1</v>
      </c>
      <c r="N774" s="228" t="s">
        <v>39</v>
      </c>
      <c r="O774" s="91"/>
      <c r="P774" s="229">
        <f>O774*H774</f>
        <v>0</v>
      </c>
      <c r="Q774" s="229">
        <v>0</v>
      </c>
      <c r="R774" s="229">
        <f>Q774*H774</f>
        <v>0</v>
      </c>
      <c r="S774" s="229">
        <v>0</v>
      </c>
      <c r="T774" s="230">
        <f>S774*H774</f>
        <v>0</v>
      </c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R774" s="231" t="s">
        <v>610</v>
      </c>
      <c r="AT774" s="231" t="s">
        <v>143</v>
      </c>
      <c r="AU774" s="231" t="s">
        <v>83</v>
      </c>
      <c r="AY774" s="17" t="s">
        <v>140</v>
      </c>
      <c r="BE774" s="232">
        <f>IF(N774="základní",J774,0)</f>
        <v>0</v>
      </c>
      <c r="BF774" s="232">
        <f>IF(N774="snížená",J774,0)</f>
        <v>0</v>
      </c>
      <c r="BG774" s="232">
        <f>IF(N774="zákl. přenesená",J774,0)</f>
        <v>0</v>
      </c>
      <c r="BH774" s="232">
        <f>IF(N774="sníž. přenesená",J774,0)</f>
        <v>0</v>
      </c>
      <c r="BI774" s="232">
        <f>IF(N774="nulová",J774,0)</f>
        <v>0</v>
      </c>
      <c r="BJ774" s="17" t="s">
        <v>79</v>
      </c>
      <c r="BK774" s="232">
        <f>ROUND(I774*H774,2)</f>
        <v>0</v>
      </c>
      <c r="BL774" s="17" t="s">
        <v>610</v>
      </c>
      <c r="BM774" s="231" t="s">
        <v>681</v>
      </c>
    </row>
    <row r="775" s="13" customFormat="1">
      <c r="A775" s="13"/>
      <c r="B775" s="233"/>
      <c r="C775" s="234"/>
      <c r="D775" s="235" t="s">
        <v>148</v>
      </c>
      <c r="E775" s="236" t="s">
        <v>1</v>
      </c>
      <c r="F775" s="237" t="s">
        <v>682</v>
      </c>
      <c r="G775" s="234"/>
      <c r="H775" s="238">
        <v>4.5</v>
      </c>
      <c r="I775" s="239"/>
      <c r="J775" s="234"/>
      <c r="K775" s="234"/>
      <c r="L775" s="240"/>
      <c r="M775" s="241"/>
      <c r="N775" s="242"/>
      <c r="O775" s="242"/>
      <c r="P775" s="242"/>
      <c r="Q775" s="242"/>
      <c r="R775" s="242"/>
      <c r="S775" s="242"/>
      <c r="T775" s="24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4" t="s">
        <v>148</v>
      </c>
      <c r="AU775" s="244" t="s">
        <v>83</v>
      </c>
      <c r="AV775" s="13" t="s">
        <v>83</v>
      </c>
      <c r="AW775" s="13" t="s">
        <v>31</v>
      </c>
      <c r="AX775" s="13" t="s">
        <v>79</v>
      </c>
      <c r="AY775" s="244" t="s">
        <v>140</v>
      </c>
    </row>
    <row r="776" s="2" customFormat="1" ht="16.5" customHeight="1">
      <c r="A776" s="38"/>
      <c r="B776" s="39"/>
      <c r="C776" s="266" t="s">
        <v>683</v>
      </c>
      <c r="D776" s="266" t="s">
        <v>245</v>
      </c>
      <c r="E776" s="267" t="s">
        <v>674</v>
      </c>
      <c r="F776" s="268" t="s">
        <v>675</v>
      </c>
      <c r="G776" s="269" t="s">
        <v>271</v>
      </c>
      <c r="H776" s="270">
        <v>4.7249999999999996</v>
      </c>
      <c r="I776" s="271"/>
      <c r="J776" s="272">
        <f>ROUND(I776*H776,2)</f>
        <v>0</v>
      </c>
      <c r="K776" s="273"/>
      <c r="L776" s="274"/>
      <c r="M776" s="275" t="s">
        <v>1</v>
      </c>
      <c r="N776" s="276" t="s">
        <v>39</v>
      </c>
      <c r="O776" s="91"/>
      <c r="P776" s="229">
        <f>O776*H776</f>
        <v>0</v>
      </c>
      <c r="Q776" s="229">
        <v>0</v>
      </c>
      <c r="R776" s="229">
        <f>Q776*H776</f>
        <v>0</v>
      </c>
      <c r="S776" s="229">
        <v>0</v>
      </c>
      <c r="T776" s="230">
        <f>S776*H776</f>
        <v>0</v>
      </c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R776" s="231" t="s">
        <v>615</v>
      </c>
      <c r="AT776" s="231" t="s">
        <v>245</v>
      </c>
      <c r="AU776" s="231" t="s">
        <v>83</v>
      </c>
      <c r="AY776" s="17" t="s">
        <v>140</v>
      </c>
      <c r="BE776" s="232">
        <f>IF(N776="základní",J776,0)</f>
        <v>0</v>
      </c>
      <c r="BF776" s="232">
        <f>IF(N776="snížená",J776,0)</f>
        <v>0</v>
      </c>
      <c r="BG776" s="232">
        <f>IF(N776="zákl. přenesená",J776,0)</f>
        <v>0</v>
      </c>
      <c r="BH776" s="232">
        <f>IF(N776="sníž. přenesená",J776,0)</f>
        <v>0</v>
      </c>
      <c r="BI776" s="232">
        <f>IF(N776="nulová",J776,0)</f>
        <v>0</v>
      </c>
      <c r="BJ776" s="17" t="s">
        <v>79</v>
      </c>
      <c r="BK776" s="232">
        <f>ROUND(I776*H776,2)</f>
        <v>0</v>
      </c>
      <c r="BL776" s="17" t="s">
        <v>610</v>
      </c>
      <c r="BM776" s="231" t="s">
        <v>684</v>
      </c>
    </row>
    <row r="777" s="13" customFormat="1">
      <c r="A777" s="13"/>
      <c r="B777" s="233"/>
      <c r="C777" s="234"/>
      <c r="D777" s="235" t="s">
        <v>148</v>
      </c>
      <c r="E777" s="236" t="s">
        <v>1</v>
      </c>
      <c r="F777" s="237" t="s">
        <v>682</v>
      </c>
      <c r="G777" s="234"/>
      <c r="H777" s="238">
        <v>4.5</v>
      </c>
      <c r="I777" s="239"/>
      <c r="J777" s="234"/>
      <c r="K777" s="234"/>
      <c r="L777" s="240"/>
      <c r="M777" s="241"/>
      <c r="N777" s="242"/>
      <c r="O777" s="242"/>
      <c r="P777" s="242"/>
      <c r="Q777" s="242"/>
      <c r="R777" s="242"/>
      <c r="S777" s="242"/>
      <c r="T777" s="24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4" t="s">
        <v>148</v>
      </c>
      <c r="AU777" s="244" t="s">
        <v>83</v>
      </c>
      <c r="AV777" s="13" t="s">
        <v>83</v>
      </c>
      <c r="AW777" s="13" t="s">
        <v>31</v>
      </c>
      <c r="AX777" s="13" t="s">
        <v>79</v>
      </c>
      <c r="AY777" s="244" t="s">
        <v>140</v>
      </c>
    </row>
    <row r="778" s="13" customFormat="1">
      <c r="A778" s="13"/>
      <c r="B778" s="233"/>
      <c r="C778" s="234"/>
      <c r="D778" s="235" t="s">
        <v>148</v>
      </c>
      <c r="E778" s="234"/>
      <c r="F778" s="237" t="s">
        <v>685</v>
      </c>
      <c r="G778" s="234"/>
      <c r="H778" s="238">
        <v>4.7249999999999996</v>
      </c>
      <c r="I778" s="239"/>
      <c r="J778" s="234"/>
      <c r="K778" s="234"/>
      <c r="L778" s="240"/>
      <c r="M778" s="241"/>
      <c r="N778" s="242"/>
      <c r="O778" s="242"/>
      <c r="P778" s="242"/>
      <c r="Q778" s="242"/>
      <c r="R778" s="242"/>
      <c r="S778" s="242"/>
      <c r="T778" s="24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4" t="s">
        <v>148</v>
      </c>
      <c r="AU778" s="244" t="s">
        <v>83</v>
      </c>
      <c r="AV778" s="13" t="s">
        <v>83</v>
      </c>
      <c r="AW778" s="13" t="s">
        <v>4</v>
      </c>
      <c r="AX778" s="13" t="s">
        <v>79</v>
      </c>
      <c r="AY778" s="244" t="s">
        <v>140</v>
      </c>
    </row>
    <row r="779" s="2" customFormat="1" ht="24.15" customHeight="1">
      <c r="A779" s="38"/>
      <c r="B779" s="39"/>
      <c r="C779" s="219" t="s">
        <v>686</v>
      </c>
      <c r="D779" s="219" t="s">
        <v>143</v>
      </c>
      <c r="E779" s="220" t="s">
        <v>687</v>
      </c>
      <c r="F779" s="221" t="s">
        <v>688</v>
      </c>
      <c r="G779" s="222" t="s">
        <v>146</v>
      </c>
      <c r="H779" s="223">
        <v>644.45299999999997</v>
      </c>
      <c r="I779" s="224"/>
      <c r="J779" s="225">
        <f>ROUND(I779*H779,2)</f>
        <v>0</v>
      </c>
      <c r="K779" s="226"/>
      <c r="L779" s="44"/>
      <c r="M779" s="227" t="s">
        <v>1</v>
      </c>
      <c r="N779" s="228" t="s">
        <v>39</v>
      </c>
      <c r="O779" s="91"/>
      <c r="P779" s="229">
        <f>O779*H779</f>
        <v>0</v>
      </c>
      <c r="Q779" s="229">
        <v>0</v>
      </c>
      <c r="R779" s="229">
        <f>Q779*H779</f>
        <v>0</v>
      </c>
      <c r="S779" s="229">
        <v>0</v>
      </c>
      <c r="T779" s="230">
        <f>S779*H779</f>
        <v>0</v>
      </c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R779" s="231" t="s">
        <v>610</v>
      </c>
      <c r="AT779" s="231" t="s">
        <v>143</v>
      </c>
      <c r="AU779" s="231" t="s">
        <v>83</v>
      </c>
      <c r="AY779" s="17" t="s">
        <v>140</v>
      </c>
      <c r="BE779" s="232">
        <f>IF(N779="základní",J779,0)</f>
        <v>0</v>
      </c>
      <c r="BF779" s="232">
        <f>IF(N779="snížená",J779,0)</f>
        <v>0</v>
      </c>
      <c r="BG779" s="232">
        <f>IF(N779="zákl. přenesená",J779,0)</f>
        <v>0</v>
      </c>
      <c r="BH779" s="232">
        <f>IF(N779="sníž. přenesená",J779,0)</f>
        <v>0</v>
      </c>
      <c r="BI779" s="232">
        <f>IF(N779="nulová",J779,0)</f>
        <v>0</v>
      </c>
      <c r="BJ779" s="17" t="s">
        <v>79</v>
      </c>
      <c r="BK779" s="232">
        <f>ROUND(I779*H779,2)</f>
        <v>0</v>
      </c>
      <c r="BL779" s="17" t="s">
        <v>610</v>
      </c>
      <c r="BM779" s="231" t="s">
        <v>689</v>
      </c>
    </row>
    <row r="780" s="15" customFormat="1">
      <c r="A780" s="15"/>
      <c r="B780" s="256"/>
      <c r="C780" s="257"/>
      <c r="D780" s="235" t="s">
        <v>148</v>
      </c>
      <c r="E780" s="258" t="s">
        <v>1</v>
      </c>
      <c r="F780" s="259" t="s">
        <v>622</v>
      </c>
      <c r="G780" s="257"/>
      <c r="H780" s="258" t="s">
        <v>1</v>
      </c>
      <c r="I780" s="260"/>
      <c r="J780" s="257"/>
      <c r="K780" s="257"/>
      <c r="L780" s="261"/>
      <c r="M780" s="262"/>
      <c r="N780" s="263"/>
      <c r="O780" s="263"/>
      <c r="P780" s="263"/>
      <c r="Q780" s="263"/>
      <c r="R780" s="263"/>
      <c r="S780" s="263"/>
      <c r="T780" s="264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T780" s="265" t="s">
        <v>148</v>
      </c>
      <c r="AU780" s="265" t="s">
        <v>83</v>
      </c>
      <c r="AV780" s="15" t="s">
        <v>79</v>
      </c>
      <c r="AW780" s="15" t="s">
        <v>31</v>
      </c>
      <c r="AX780" s="15" t="s">
        <v>74</v>
      </c>
      <c r="AY780" s="265" t="s">
        <v>140</v>
      </c>
    </row>
    <row r="781" s="15" customFormat="1">
      <c r="A781" s="15"/>
      <c r="B781" s="256"/>
      <c r="C781" s="257"/>
      <c r="D781" s="235" t="s">
        <v>148</v>
      </c>
      <c r="E781" s="258" t="s">
        <v>1</v>
      </c>
      <c r="F781" s="259" t="s">
        <v>623</v>
      </c>
      <c r="G781" s="257"/>
      <c r="H781" s="258" t="s">
        <v>1</v>
      </c>
      <c r="I781" s="260"/>
      <c r="J781" s="257"/>
      <c r="K781" s="257"/>
      <c r="L781" s="261"/>
      <c r="M781" s="262"/>
      <c r="N781" s="263"/>
      <c r="O781" s="263"/>
      <c r="P781" s="263"/>
      <c r="Q781" s="263"/>
      <c r="R781" s="263"/>
      <c r="S781" s="263"/>
      <c r="T781" s="264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265" t="s">
        <v>148</v>
      </c>
      <c r="AU781" s="265" t="s">
        <v>83</v>
      </c>
      <c r="AV781" s="15" t="s">
        <v>79</v>
      </c>
      <c r="AW781" s="15" t="s">
        <v>31</v>
      </c>
      <c r="AX781" s="15" t="s">
        <v>74</v>
      </c>
      <c r="AY781" s="265" t="s">
        <v>140</v>
      </c>
    </row>
    <row r="782" s="13" customFormat="1">
      <c r="A782" s="13"/>
      <c r="B782" s="233"/>
      <c r="C782" s="234"/>
      <c r="D782" s="235" t="s">
        <v>148</v>
      </c>
      <c r="E782" s="236" t="s">
        <v>1</v>
      </c>
      <c r="F782" s="237" t="s">
        <v>624</v>
      </c>
      <c r="G782" s="234"/>
      <c r="H782" s="238">
        <v>540.12</v>
      </c>
      <c r="I782" s="239"/>
      <c r="J782" s="234"/>
      <c r="K782" s="234"/>
      <c r="L782" s="240"/>
      <c r="M782" s="241"/>
      <c r="N782" s="242"/>
      <c r="O782" s="242"/>
      <c r="P782" s="242"/>
      <c r="Q782" s="242"/>
      <c r="R782" s="242"/>
      <c r="S782" s="242"/>
      <c r="T782" s="24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4" t="s">
        <v>148</v>
      </c>
      <c r="AU782" s="244" t="s">
        <v>83</v>
      </c>
      <c r="AV782" s="13" t="s">
        <v>83</v>
      </c>
      <c r="AW782" s="13" t="s">
        <v>31</v>
      </c>
      <c r="AX782" s="13" t="s">
        <v>74</v>
      </c>
      <c r="AY782" s="244" t="s">
        <v>140</v>
      </c>
    </row>
    <row r="783" s="13" customFormat="1">
      <c r="A783" s="13"/>
      <c r="B783" s="233"/>
      <c r="C783" s="234"/>
      <c r="D783" s="235" t="s">
        <v>148</v>
      </c>
      <c r="E783" s="236" t="s">
        <v>1</v>
      </c>
      <c r="F783" s="237" t="s">
        <v>625</v>
      </c>
      <c r="G783" s="234"/>
      <c r="H783" s="238">
        <v>16.800000000000001</v>
      </c>
      <c r="I783" s="239"/>
      <c r="J783" s="234"/>
      <c r="K783" s="234"/>
      <c r="L783" s="240"/>
      <c r="M783" s="241"/>
      <c r="N783" s="242"/>
      <c r="O783" s="242"/>
      <c r="P783" s="242"/>
      <c r="Q783" s="242"/>
      <c r="R783" s="242"/>
      <c r="S783" s="242"/>
      <c r="T783" s="24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4" t="s">
        <v>148</v>
      </c>
      <c r="AU783" s="244" t="s">
        <v>83</v>
      </c>
      <c r="AV783" s="13" t="s">
        <v>83</v>
      </c>
      <c r="AW783" s="13" t="s">
        <v>31</v>
      </c>
      <c r="AX783" s="13" t="s">
        <v>74</v>
      </c>
      <c r="AY783" s="244" t="s">
        <v>140</v>
      </c>
    </row>
    <row r="784" s="15" customFormat="1">
      <c r="A784" s="15"/>
      <c r="B784" s="256"/>
      <c r="C784" s="257"/>
      <c r="D784" s="235" t="s">
        <v>148</v>
      </c>
      <c r="E784" s="258" t="s">
        <v>1</v>
      </c>
      <c r="F784" s="259" t="s">
        <v>651</v>
      </c>
      <c r="G784" s="257"/>
      <c r="H784" s="258" t="s">
        <v>1</v>
      </c>
      <c r="I784" s="260"/>
      <c r="J784" s="257"/>
      <c r="K784" s="257"/>
      <c r="L784" s="261"/>
      <c r="M784" s="262"/>
      <c r="N784" s="263"/>
      <c r="O784" s="263"/>
      <c r="P784" s="263"/>
      <c r="Q784" s="263"/>
      <c r="R784" s="263"/>
      <c r="S784" s="263"/>
      <c r="T784" s="264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T784" s="265" t="s">
        <v>148</v>
      </c>
      <c r="AU784" s="265" t="s">
        <v>83</v>
      </c>
      <c r="AV784" s="15" t="s">
        <v>79</v>
      </c>
      <c r="AW784" s="15" t="s">
        <v>31</v>
      </c>
      <c r="AX784" s="15" t="s">
        <v>74</v>
      </c>
      <c r="AY784" s="265" t="s">
        <v>140</v>
      </c>
    </row>
    <row r="785" s="13" customFormat="1">
      <c r="A785" s="13"/>
      <c r="B785" s="233"/>
      <c r="C785" s="234"/>
      <c r="D785" s="235" t="s">
        <v>148</v>
      </c>
      <c r="E785" s="236" t="s">
        <v>1</v>
      </c>
      <c r="F785" s="237" t="s">
        <v>658</v>
      </c>
      <c r="G785" s="234"/>
      <c r="H785" s="238">
        <v>75.153000000000006</v>
      </c>
      <c r="I785" s="239"/>
      <c r="J785" s="234"/>
      <c r="K785" s="234"/>
      <c r="L785" s="240"/>
      <c r="M785" s="241"/>
      <c r="N785" s="242"/>
      <c r="O785" s="242"/>
      <c r="P785" s="242"/>
      <c r="Q785" s="242"/>
      <c r="R785" s="242"/>
      <c r="S785" s="242"/>
      <c r="T785" s="24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4" t="s">
        <v>148</v>
      </c>
      <c r="AU785" s="244" t="s">
        <v>83</v>
      </c>
      <c r="AV785" s="13" t="s">
        <v>83</v>
      </c>
      <c r="AW785" s="13" t="s">
        <v>31</v>
      </c>
      <c r="AX785" s="13" t="s">
        <v>74</v>
      </c>
      <c r="AY785" s="244" t="s">
        <v>140</v>
      </c>
    </row>
    <row r="786" s="13" customFormat="1">
      <c r="A786" s="13"/>
      <c r="B786" s="233"/>
      <c r="C786" s="234"/>
      <c r="D786" s="235" t="s">
        <v>148</v>
      </c>
      <c r="E786" s="236" t="s">
        <v>1</v>
      </c>
      <c r="F786" s="237" t="s">
        <v>659</v>
      </c>
      <c r="G786" s="234"/>
      <c r="H786" s="238">
        <v>12.380000000000001</v>
      </c>
      <c r="I786" s="239"/>
      <c r="J786" s="234"/>
      <c r="K786" s="234"/>
      <c r="L786" s="240"/>
      <c r="M786" s="241"/>
      <c r="N786" s="242"/>
      <c r="O786" s="242"/>
      <c r="P786" s="242"/>
      <c r="Q786" s="242"/>
      <c r="R786" s="242"/>
      <c r="S786" s="242"/>
      <c r="T786" s="24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44" t="s">
        <v>148</v>
      </c>
      <c r="AU786" s="244" t="s">
        <v>83</v>
      </c>
      <c r="AV786" s="13" t="s">
        <v>83</v>
      </c>
      <c r="AW786" s="13" t="s">
        <v>31</v>
      </c>
      <c r="AX786" s="13" t="s">
        <v>74</v>
      </c>
      <c r="AY786" s="244" t="s">
        <v>140</v>
      </c>
    </row>
    <row r="787" s="14" customFormat="1">
      <c r="A787" s="14"/>
      <c r="B787" s="245"/>
      <c r="C787" s="246"/>
      <c r="D787" s="235" t="s">
        <v>148</v>
      </c>
      <c r="E787" s="247" t="s">
        <v>1</v>
      </c>
      <c r="F787" s="248" t="s">
        <v>151</v>
      </c>
      <c r="G787" s="246"/>
      <c r="H787" s="249">
        <v>644.45299999999997</v>
      </c>
      <c r="I787" s="250"/>
      <c r="J787" s="246"/>
      <c r="K787" s="246"/>
      <c r="L787" s="251"/>
      <c r="M787" s="252"/>
      <c r="N787" s="253"/>
      <c r="O787" s="253"/>
      <c r="P787" s="253"/>
      <c r="Q787" s="253"/>
      <c r="R787" s="253"/>
      <c r="S787" s="253"/>
      <c r="T787" s="25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55" t="s">
        <v>148</v>
      </c>
      <c r="AU787" s="255" t="s">
        <v>83</v>
      </c>
      <c r="AV787" s="14" t="s">
        <v>89</v>
      </c>
      <c r="AW787" s="14" t="s">
        <v>31</v>
      </c>
      <c r="AX787" s="14" t="s">
        <v>79</v>
      </c>
      <c r="AY787" s="255" t="s">
        <v>140</v>
      </c>
    </row>
    <row r="788" s="2" customFormat="1" ht="24.15" customHeight="1">
      <c r="A788" s="38"/>
      <c r="B788" s="39"/>
      <c r="C788" s="266" t="s">
        <v>690</v>
      </c>
      <c r="D788" s="266" t="s">
        <v>245</v>
      </c>
      <c r="E788" s="267" t="s">
        <v>691</v>
      </c>
      <c r="F788" s="268" t="s">
        <v>692</v>
      </c>
      <c r="G788" s="269" t="s">
        <v>146</v>
      </c>
      <c r="H788" s="270">
        <v>744.34299999999996</v>
      </c>
      <c r="I788" s="271"/>
      <c r="J788" s="272">
        <f>ROUND(I788*H788,2)</f>
        <v>0</v>
      </c>
      <c r="K788" s="273"/>
      <c r="L788" s="274"/>
      <c r="M788" s="275" t="s">
        <v>1</v>
      </c>
      <c r="N788" s="276" t="s">
        <v>39</v>
      </c>
      <c r="O788" s="91"/>
      <c r="P788" s="229">
        <f>O788*H788</f>
        <v>0</v>
      </c>
      <c r="Q788" s="229">
        <v>0.00010000000000000001</v>
      </c>
      <c r="R788" s="229">
        <f>Q788*H788</f>
        <v>0.074434299999999995</v>
      </c>
      <c r="S788" s="229">
        <v>0</v>
      </c>
      <c r="T788" s="230">
        <f>S788*H788</f>
        <v>0</v>
      </c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R788" s="231" t="s">
        <v>615</v>
      </c>
      <c r="AT788" s="231" t="s">
        <v>245</v>
      </c>
      <c r="AU788" s="231" t="s">
        <v>83</v>
      </c>
      <c r="AY788" s="17" t="s">
        <v>140</v>
      </c>
      <c r="BE788" s="232">
        <f>IF(N788="základní",J788,0)</f>
        <v>0</v>
      </c>
      <c r="BF788" s="232">
        <f>IF(N788="snížená",J788,0)</f>
        <v>0</v>
      </c>
      <c r="BG788" s="232">
        <f>IF(N788="zákl. přenesená",J788,0)</f>
        <v>0</v>
      </c>
      <c r="BH788" s="232">
        <f>IF(N788="sníž. přenesená",J788,0)</f>
        <v>0</v>
      </c>
      <c r="BI788" s="232">
        <f>IF(N788="nulová",J788,0)</f>
        <v>0</v>
      </c>
      <c r="BJ788" s="17" t="s">
        <v>79</v>
      </c>
      <c r="BK788" s="232">
        <f>ROUND(I788*H788,2)</f>
        <v>0</v>
      </c>
      <c r="BL788" s="17" t="s">
        <v>610</v>
      </c>
      <c r="BM788" s="231" t="s">
        <v>693</v>
      </c>
    </row>
    <row r="789" s="13" customFormat="1">
      <c r="A789" s="13"/>
      <c r="B789" s="233"/>
      <c r="C789" s="234"/>
      <c r="D789" s="235" t="s">
        <v>148</v>
      </c>
      <c r="E789" s="234"/>
      <c r="F789" s="237" t="s">
        <v>694</v>
      </c>
      <c r="G789" s="234"/>
      <c r="H789" s="238">
        <v>744.34299999999996</v>
      </c>
      <c r="I789" s="239"/>
      <c r="J789" s="234"/>
      <c r="K789" s="234"/>
      <c r="L789" s="240"/>
      <c r="M789" s="241"/>
      <c r="N789" s="242"/>
      <c r="O789" s="242"/>
      <c r="P789" s="242"/>
      <c r="Q789" s="242"/>
      <c r="R789" s="242"/>
      <c r="S789" s="242"/>
      <c r="T789" s="24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4" t="s">
        <v>148</v>
      </c>
      <c r="AU789" s="244" t="s">
        <v>83</v>
      </c>
      <c r="AV789" s="13" t="s">
        <v>83</v>
      </c>
      <c r="AW789" s="13" t="s">
        <v>4</v>
      </c>
      <c r="AX789" s="13" t="s">
        <v>79</v>
      </c>
      <c r="AY789" s="244" t="s">
        <v>140</v>
      </c>
    </row>
    <row r="790" s="2" customFormat="1" ht="24.15" customHeight="1">
      <c r="A790" s="38"/>
      <c r="B790" s="39"/>
      <c r="C790" s="219" t="s">
        <v>695</v>
      </c>
      <c r="D790" s="219" t="s">
        <v>143</v>
      </c>
      <c r="E790" s="220" t="s">
        <v>696</v>
      </c>
      <c r="F790" s="221" t="s">
        <v>697</v>
      </c>
      <c r="G790" s="222" t="s">
        <v>643</v>
      </c>
      <c r="H790" s="281"/>
      <c r="I790" s="224"/>
      <c r="J790" s="225">
        <f>ROUND(I790*H790,2)</f>
        <v>0</v>
      </c>
      <c r="K790" s="226"/>
      <c r="L790" s="44"/>
      <c r="M790" s="227" t="s">
        <v>1</v>
      </c>
      <c r="N790" s="228" t="s">
        <v>39</v>
      </c>
      <c r="O790" s="91"/>
      <c r="P790" s="229">
        <f>O790*H790</f>
        <v>0</v>
      </c>
      <c r="Q790" s="229">
        <v>0</v>
      </c>
      <c r="R790" s="229">
        <f>Q790*H790</f>
        <v>0</v>
      </c>
      <c r="S790" s="229">
        <v>0</v>
      </c>
      <c r="T790" s="230">
        <f>S790*H790</f>
        <v>0</v>
      </c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R790" s="231" t="s">
        <v>610</v>
      </c>
      <c r="AT790" s="231" t="s">
        <v>143</v>
      </c>
      <c r="AU790" s="231" t="s">
        <v>83</v>
      </c>
      <c r="AY790" s="17" t="s">
        <v>140</v>
      </c>
      <c r="BE790" s="232">
        <f>IF(N790="základní",J790,0)</f>
        <v>0</v>
      </c>
      <c r="BF790" s="232">
        <f>IF(N790="snížená",J790,0)</f>
        <v>0</v>
      </c>
      <c r="BG790" s="232">
        <f>IF(N790="zákl. přenesená",J790,0)</f>
        <v>0</v>
      </c>
      <c r="BH790" s="232">
        <f>IF(N790="sníž. přenesená",J790,0)</f>
        <v>0</v>
      </c>
      <c r="BI790" s="232">
        <f>IF(N790="nulová",J790,0)</f>
        <v>0</v>
      </c>
      <c r="BJ790" s="17" t="s">
        <v>79</v>
      </c>
      <c r="BK790" s="232">
        <f>ROUND(I790*H790,2)</f>
        <v>0</v>
      </c>
      <c r="BL790" s="17" t="s">
        <v>610</v>
      </c>
      <c r="BM790" s="231" t="s">
        <v>698</v>
      </c>
    </row>
    <row r="791" s="12" customFormat="1" ht="22.8" customHeight="1">
      <c r="A791" s="12"/>
      <c r="B791" s="203"/>
      <c r="C791" s="204"/>
      <c r="D791" s="205" t="s">
        <v>73</v>
      </c>
      <c r="E791" s="217" t="s">
        <v>699</v>
      </c>
      <c r="F791" s="217" t="s">
        <v>700</v>
      </c>
      <c r="G791" s="204"/>
      <c r="H791" s="204"/>
      <c r="I791" s="207"/>
      <c r="J791" s="218">
        <f>BK791</f>
        <v>0</v>
      </c>
      <c r="K791" s="204"/>
      <c r="L791" s="209"/>
      <c r="M791" s="210"/>
      <c r="N791" s="211"/>
      <c r="O791" s="211"/>
      <c r="P791" s="212">
        <f>SUM(P792:P846)</f>
        <v>0</v>
      </c>
      <c r="Q791" s="211"/>
      <c r="R791" s="212">
        <f>SUM(R792:R846)</f>
        <v>6.2912147300000001</v>
      </c>
      <c r="S791" s="211"/>
      <c r="T791" s="213">
        <f>SUM(T792:T846)</f>
        <v>7.335</v>
      </c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R791" s="214" t="s">
        <v>83</v>
      </c>
      <c r="AT791" s="215" t="s">
        <v>73</v>
      </c>
      <c r="AU791" s="215" t="s">
        <v>79</v>
      </c>
      <c r="AY791" s="214" t="s">
        <v>140</v>
      </c>
      <c r="BK791" s="216">
        <f>SUM(BK792:BK846)</f>
        <v>0</v>
      </c>
    </row>
    <row r="792" s="2" customFormat="1" ht="24.15" customHeight="1">
      <c r="A792" s="38"/>
      <c r="B792" s="39"/>
      <c r="C792" s="219" t="s">
        <v>701</v>
      </c>
      <c r="D792" s="219" t="s">
        <v>143</v>
      </c>
      <c r="E792" s="220" t="s">
        <v>702</v>
      </c>
      <c r="F792" s="221" t="s">
        <v>703</v>
      </c>
      <c r="G792" s="222" t="s">
        <v>146</v>
      </c>
      <c r="H792" s="223">
        <v>489</v>
      </c>
      <c r="I792" s="224"/>
      <c r="J792" s="225">
        <f>ROUND(I792*H792,2)</f>
        <v>0</v>
      </c>
      <c r="K792" s="226"/>
      <c r="L792" s="44"/>
      <c r="M792" s="227" t="s">
        <v>1</v>
      </c>
      <c r="N792" s="228" t="s">
        <v>39</v>
      </c>
      <c r="O792" s="91"/>
      <c r="P792" s="229">
        <f>O792*H792</f>
        <v>0</v>
      </c>
      <c r="Q792" s="229">
        <v>0</v>
      </c>
      <c r="R792" s="229">
        <f>Q792*H792</f>
        <v>0</v>
      </c>
      <c r="S792" s="229">
        <v>0.014999999999999999</v>
      </c>
      <c r="T792" s="230">
        <f>S792*H792</f>
        <v>7.335</v>
      </c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R792" s="231" t="s">
        <v>610</v>
      </c>
      <c r="AT792" s="231" t="s">
        <v>143</v>
      </c>
      <c r="AU792" s="231" t="s">
        <v>83</v>
      </c>
      <c r="AY792" s="17" t="s">
        <v>140</v>
      </c>
      <c r="BE792" s="232">
        <f>IF(N792="základní",J792,0)</f>
        <v>0</v>
      </c>
      <c r="BF792" s="232">
        <f>IF(N792="snížená",J792,0)</f>
        <v>0</v>
      </c>
      <c r="BG792" s="232">
        <f>IF(N792="zákl. přenesená",J792,0)</f>
        <v>0</v>
      </c>
      <c r="BH792" s="232">
        <f>IF(N792="sníž. přenesená",J792,0)</f>
        <v>0</v>
      </c>
      <c r="BI792" s="232">
        <f>IF(N792="nulová",J792,0)</f>
        <v>0</v>
      </c>
      <c r="BJ792" s="17" t="s">
        <v>79</v>
      </c>
      <c r="BK792" s="232">
        <f>ROUND(I792*H792,2)</f>
        <v>0</v>
      </c>
      <c r="BL792" s="17" t="s">
        <v>610</v>
      </c>
      <c r="BM792" s="231" t="s">
        <v>704</v>
      </c>
    </row>
    <row r="793" s="15" customFormat="1">
      <c r="A793" s="15"/>
      <c r="B793" s="256"/>
      <c r="C793" s="257"/>
      <c r="D793" s="235" t="s">
        <v>148</v>
      </c>
      <c r="E793" s="258" t="s">
        <v>1</v>
      </c>
      <c r="F793" s="259" t="s">
        <v>705</v>
      </c>
      <c r="G793" s="257"/>
      <c r="H793" s="258" t="s">
        <v>1</v>
      </c>
      <c r="I793" s="260"/>
      <c r="J793" s="257"/>
      <c r="K793" s="257"/>
      <c r="L793" s="261"/>
      <c r="M793" s="262"/>
      <c r="N793" s="263"/>
      <c r="O793" s="263"/>
      <c r="P793" s="263"/>
      <c r="Q793" s="263"/>
      <c r="R793" s="263"/>
      <c r="S793" s="263"/>
      <c r="T793" s="264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T793" s="265" t="s">
        <v>148</v>
      </c>
      <c r="AU793" s="265" t="s">
        <v>83</v>
      </c>
      <c r="AV793" s="15" t="s">
        <v>79</v>
      </c>
      <c r="AW793" s="15" t="s">
        <v>31</v>
      </c>
      <c r="AX793" s="15" t="s">
        <v>74</v>
      </c>
      <c r="AY793" s="265" t="s">
        <v>140</v>
      </c>
    </row>
    <row r="794" s="13" customFormat="1">
      <c r="A794" s="13"/>
      <c r="B794" s="233"/>
      <c r="C794" s="234"/>
      <c r="D794" s="235" t="s">
        <v>148</v>
      </c>
      <c r="E794" s="236" t="s">
        <v>1</v>
      </c>
      <c r="F794" s="237" t="s">
        <v>706</v>
      </c>
      <c r="G794" s="234"/>
      <c r="H794" s="238">
        <v>489</v>
      </c>
      <c r="I794" s="239"/>
      <c r="J794" s="234"/>
      <c r="K794" s="234"/>
      <c r="L794" s="240"/>
      <c r="M794" s="241"/>
      <c r="N794" s="242"/>
      <c r="O794" s="242"/>
      <c r="P794" s="242"/>
      <c r="Q794" s="242"/>
      <c r="R794" s="242"/>
      <c r="S794" s="242"/>
      <c r="T794" s="24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4" t="s">
        <v>148</v>
      </c>
      <c r="AU794" s="244" t="s">
        <v>83</v>
      </c>
      <c r="AV794" s="13" t="s">
        <v>83</v>
      </c>
      <c r="AW794" s="13" t="s">
        <v>31</v>
      </c>
      <c r="AX794" s="13" t="s">
        <v>79</v>
      </c>
      <c r="AY794" s="244" t="s">
        <v>140</v>
      </c>
    </row>
    <row r="795" s="2" customFormat="1" ht="24.15" customHeight="1">
      <c r="A795" s="38"/>
      <c r="B795" s="39"/>
      <c r="C795" s="219" t="s">
        <v>707</v>
      </c>
      <c r="D795" s="219" t="s">
        <v>143</v>
      </c>
      <c r="E795" s="220" t="s">
        <v>708</v>
      </c>
      <c r="F795" s="221" t="s">
        <v>709</v>
      </c>
      <c r="G795" s="222" t="s">
        <v>146</v>
      </c>
      <c r="H795" s="223">
        <v>66</v>
      </c>
      <c r="I795" s="224"/>
      <c r="J795" s="225">
        <f>ROUND(I795*H795,2)</f>
        <v>0</v>
      </c>
      <c r="K795" s="226"/>
      <c r="L795" s="44"/>
      <c r="M795" s="227" t="s">
        <v>1</v>
      </c>
      <c r="N795" s="228" t="s">
        <v>39</v>
      </c>
      <c r="O795" s="91"/>
      <c r="P795" s="229">
        <f>O795*H795</f>
        <v>0</v>
      </c>
      <c r="Q795" s="229">
        <v>0</v>
      </c>
      <c r="R795" s="229">
        <f>Q795*H795</f>
        <v>0</v>
      </c>
      <c r="S795" s="229">
        <v>0</v>
      </c>
      <c r="T795" s="230">
        <f>S795*H795</f>
        <v>0</v>
      </c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R795" s="231" t="s">
        <v>610</v>
      </c>
      <c r="AT795" s="231" t="s">
        <v>143</v>
      </c>
      <c r="AU795" s="231" t="s">
        <v>83</v>
      </c>
      <c r="AY795" s="17" t="s">
        <v>140</v>
      </c>
      <c r="BE795" s="232">
        <f>IF(N795="základní",J795,0)</f>
        <v>0</v>
      </c>
      <c r="BF795" s="232">
        <f>IF(N795="snížená",J795,0)</f>
        <v>0</v>
      </c>
      <c r="BG795" s="232">
        <f>IF(N795="zákl. přenesená",J795,0)</f>
        <v>0</v>
      </c>
      <c r="BH795" s="232">
        <f>IF(N795="sníž. přenesená",J795,0)</f>
        <v>0</v>
      </c>
      <c r="BI795" s="232">
        <f>IF(N795="nulová",J795,0)</f>
        <v>0</v>
      </c>
      <c r="BJ795" s="17" t="s">
        <v>79</v>
      </c>
      <c r="BK795" s="232">
        <f>ROUND(I795*H795,2)</f>
        <v>0</v>
      </c>
      <c r="BL795" s="17" t="s">
        <v>610</v>
      </c>
      <c r="BM795" s="231" t="s">
        <v>710</v>
      </c>
    </row>
    <row r="796" s="15" customFormat="1">
      <c r="A796" s="15"/>
      <c r="B796" s="256"/>
      <c r="C796" s="257"/>
      <c r="D796" s="235" t="s">
        <v>148</v>
      </c>
      <c r="E796" s="258" t="s">
        <v>1</v>
      </c>
      <c r="F796" s="259" t="s">
        <v>711</v>
      </c>
      <c r="G796" s="257"/>
      <c r="H796" s="258" t="s">
        <v>1</v>
      </c>
      <c r="I796" s="260"/>
      <c r="J796" s="257"/>
      <c r="K796" s="257"/>
      <c r="L796" s="261"/>
      <c r="M796" s="262"/>
      <c r="N796" s="263"/>
      <c r="O796" s="263"/>
      <c r="P796" s="263"/>
      <c r="Q796" s="263"/>
      <c r="R796" s="263"/>
      <c r="S796" s="263"/>
      <c r="T796" s="264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T796" s="265" t="s">
        <v>148</v>
      </c>
      <c r="AU796" s="265" t="s">
        <v>83</v>
      </c>
      <c r="AV796" s="15" t="s">
        <v>79</v>
      </c>
      <c r="AW796" s="15" t="s">
        <v>31</v>
      </c>
      <c r="AX796" s="15" t="s">
        <v>74</v>
      </c>
      <c r="AY796" s="265" t="s">
        <v>140</v>
      </c>
    </row>
    <row r="797" s="13" customFormat="1">
      <c r="A797" s="13"/>
      <c r="B797" s="233"/>
      <c r="C797" s="234"/>
      <c r="D797" s="235" t="s">
        <v>148</v>
      </c>
      <c r="E797" s="236" t="s">
        <v>1</v>
      </c>
      <c r="F797" s="237" t="s">
        <v>712</v>
      </c>
      <c r="G797" s="234"/>
      <c r="H797" s="238">
        <v>66</v>
      </c>
      <c r="I797" s="239"/>
      <c r="J797" s="234"/>
      <c r="K797" s="234"/>
      <c r="L797" s="240"/>
      <c r="M797" s="241"/>
      <c r="N797" s="242"/>
      <c r="O797" s="242"/>
      <c r="P797" s="242"/>
      <c r="Q797" s="242"/>
      <c r="R797" s="242"/>
      <c r="S797" s="242"/>
      <c r="T797" s="24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44" t="s">
        <v>148</v>
      </c>
      <c r="AU797" s="244" t="s">
        <v>83</v>
      </c>
      <c r="AV797" s="13" t="s">
        <v>83</v>
      </c>
      <c r="AW797" s="13" t="s">
        <v>31</v>
      </c>
      <c r="AX797" s="13" t="s">
        <v>79</v>
      </c>
      <c r="AY797" s="244" t="s">
        <v>140</v>
      </c>
    </row>
    <row r="798" s="2" customFormat="1" ht="24.15" customHeight="1">
      <c r="A798" s="38"/>
      <c r="B798" s="39"/>
      <c r="C798" s="266" t="s">
        <v>713</v>
      </c>
      <c r="D798" s="266" t="s">
        <v>245</v>
      </c>
      <c r="E798" s="267" t="s">
        <v>714</v>
      </c>
      <c r="F798" s="268" t="s">
        <v>715</v>
      </c>
      <c r="G798" s="269" t="s">
        <v>146</v>
      </c>
      <c r="H798" s="270">
        <v>69.299999999999997</v>
      </c>
      <c r="I798" s="271"/>
      <c r="J798" s="272">
        <f>ROUND(I798*H798,2)</f>
        <v>0</v>
      </c>
      <c r="K798" s="273"/>
      <c r="L798" s="274"/>
      <c r="M798" s="275" t="s">
        <v>1</v>
      </c>
      <c r="N798" s="276" t="s">
        <v>39</v>
      </c>
      <c r="O798" s="91"/>
      <c r="P798" s="229">
        <f>O798*H798</f>
        <v>0</v>
      </c>
      <c r="Q798" s="229">
        <v>0.0060000000000000001</v>
      </c>
      <c r="R798" s="229">
        <f>Q798*H798</f>
        <v>0.4158</v>
      </c>
      <c r="S798" s="229">
        <v>0</v>
      </c>
      <c r="T798" s="230">
        <f>S798*H798</f>
        <v>0</v>
      </c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R798" s="231" t="s">
        <v>615</v>
      </c>
      <c r="AT798" s="231" t="s">
        <v>245</v>
      </c>
      <c r="AU798" s="231" t="s">
        <v>83</v>
      </c>
      <c r="AY798" s="17" t="s">
        <v>140</v>
      </c>
      <c r="BE798" s="232">
        <f>IF(N798="základní",J798,0)</f>
        <v>0</v>
      </c>
      <c r="BF798" s="232">
        <f>IF(N798="snížená",J798,0)</f>
        <v>0</v>
      </c>
      <c r="BG798" s="232">
        <f>IF(N798="zákl. přenesená",J798,0)</f>
        <v>0</v>
      </c>
      <c r="BH798" s="232">
        <f>IF(N798="sníž. přenesená",J798,0)</f>
        <v>0</v>
      </c>
      <c r="BI798" s="232">
        <f>IF(N798="nulová",J798,0)</f>
        <v>0</v>
      </c>
      <c r="BJ798" s="17" t="s">
        <v>79</v>
      </c>
      <c r="BK798" s="232">
        <f>ROUND(I798*H798,2)</f>
        <v>0</v>
      </c>
      <c r="BL798" s="17" t="s">
        <v>610</v>
      </c>
      <c r="BM798" s="231" t="s">
        <v>716</v>
      </c>
    </row>
    <row r="799" s="13" customFormat="1">
      <c r="A799" s="13"/>
      <c r="B799" s="233"/>
      <c r="C799" s="234"/>
      <c r="D799" s="235" t="s">
        <v>148</v>
      </c>
      <c r="E799" s="234"/>
      <c r="F799" s="237" t="s">
        <v>717</v>
      </c>
      <c r="G799" s="234"/>
      <c r="H799" s="238">
        <v>69.299999999999997</v>
      </c>
      <c r="I799" s="239"/>
      <c r="J799" s="234"/>
      <c r="K799" s="234"/>
      <c r="L799" s="240"/>
      <c r="M799" s="241"/>
      <c r="N799" s="242"/>
      <c r="O799" s="242"/>
      <c r="P799" s="242"/>
      <c r="Q799" s="242"/>
      <c r="R799" s="242"/>
      <c r="S799" s="242"/>
      <c r="T799" s="24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4" t="s">
        <v>148</v>
      </c>
      <c r="AU799" s="244" t="s">
        <v>83</v>
      </c>
      <c r="AV799" s="13" t="s">
        <v>83</v>
      </c>
      <c r="AW799" s="13" t="s">
        <v>4</v>
      </c>
      <c r="AX799" s="13" t="s">
        <v>79</v>
      </c>
      <c r="AY799" s="244" t="s">
        <v>140</v>
      </c>
    </row>
    <row r="800" s="2" customFormat="1" ht="33" customHeight="1">
      <c r="A800" s="38"/>
      <c r="B800" s="39"/>
      <c r="C800" s="219" t="s">
        <v>718</v>
      </c>
      <c r="D800" s="219" t="s">
        <v>143</v>
      </c>
      <c r="E800" s="220" t="s">
        <v>719</v>
      </c>
      <c r="F800" s="221" t="s">
        <v>720</v>
      </c>
      <c r="G800" s="222" t="s">
        <v>146</v>
      </c>
      <c r="H800" s="223">
        <v>615.27300000000002</v>
      </c>
      <c r="I800" s="224"/>
      <c r="J800" s="225">
        <f>ROUND(I800*H800,2)</f>
        <v>0</v>
      </c>
      <c r="K800" s="226"/>
      <c r="L800" s="44"/>
      <c r="M800" s="227" t="s">
        <v>1</v>
      </c>
      <c r="N800" s="228" t="s">
        <v>39</v>
      </c>
      <c r="O800" s="91"/>
      <c r="P800" s="229">
        <f>O800*H800</f>
        <v>0</v>
      </c>
      <c r="Q800" s="229">
        <v>0.00116</v>
      </c>
      <c r="R800" s="229">
        <f>Q800*H800</f>
        <v>0.71371667999999999</v>
      </c>
      <c r="S800" s="229">
        <v>0</v>
      </c>
      <c r="T800" s="230">
        <f>S800*H800</f>
        <v>0</v>
      </c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R800" s="231" t="s">
        <v>610</v>
      </c>
      <c r="AT800" s="231" t="s">
        <v>143</v>
      </c>
      <c r="AU800" s="231" t="s">
        <v>83</v>
      </c>
      <c r="AY800" s="17" t="s">
        <v>140</v>
      </c>
      <c r="BE800" s="232">
        <f>IF(N800="základní",J800,0)</f>
        <v>0</v>
      </c>
      <c r="BF800" s="232">
        <f>IF(N800="snížená",J800,0)</f>
        <v>0</v>
      </c>
      <c r="BG800" s="232">
        <f>IF(N800="zákl. přenesená",J800,0)</f>
        <v>0</v>
      </c>
      <c r="BH800" s="232">
        <f>IF(N800="sníž. přenesená",J800,0)</f>
        <v>0</v>
      </c>
      <c r="BI800" s="232">
        <f>IF(N800="nulová",J800,0)</f>
        <v>0</v>
      </c>
      <c r="BJ800" s="17" t="s">
        <v>79</v>
      </c>
      <c r="BK800" s="232">
        <f>ROUND(I800*H800,2)</f>
        <v>0</v>
      </c>
      <c r="BL800" s="17" t="s">
        <v>610</v>
      </c>
      <c r="BM800" s="231" t="s">
        <v>721</v>
      </c>
    </row>
    <row r="801" s="15" customFormat="1">
      <c r="A801" s="15"/>
      <c r="B801" s="256"/>
      <c r="C801" s="257"/>
      <c r="D801" s="235" t="s">
        <v>148</v>
      </c>
      <c r="E801" s="258" t="s">
        <v>1</v>
      </c>
      <c r="F801" s="259" t="s">
        <v>622</v>
      </c>
      <c r="G801" s="257"/>
      <c r="H801" s="258" t="s">
        <v>1</v>
      </c>
      <c r="I801" s="260"/>
      <c r="J801" s="257"/>
      <c r="K801" s="257"/>
      <c r="L801" s="261"/>
      <c r="M801" s="262"/>
      <c r="N801" s="263"/>
      <c r="O801" s="263"/>
      <c r="P801" s="263"/>
      <c r="Q801" s="263"/>
      <c r="R801" s="263"/>
      <c r="S801" s="263"/>
      <c r="T801" s="264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T801" s="265" t="s">
        <v>148</v>
      </c>
      <c r="AU801" s="265" t="s">
        <v>83</v>
      </c>
      <c r="AV801" s="15" t="s">
        <v>79</v>
      </c>
      <c r="AW801" s="15" t="s">
        <v>31</v>
      </c>
      <c r="AX801" s="15" t="s">
        <v>74</v>
      </c>
      <c r="AY801" s="265" t="s">
        <v>140</v>
      </c>
    </row>
    <row r="802" s="15" customFormat="1">
      <c r="A802" s="15"/>
      <c r="B802" s="256"/>
      <c r="C802" s="257"/>
      <c r="D802" s="235" t="s">
        <v>148</v>
      </c>
      <c r="E802" s="258" t="s">
        <v>1</v>
      </c>
      <c r="F802" s="259" t="s">
        <v>623</v>
      </c>
      <c r="G802" s="257"/>
      <c r="H802" s="258" t="s">
        <v>1</v>
      </c>
      <c r="I802" s="260"/>
      <c r="J802" s="257"/>
      <c r="K802" s="257"/>
      <c r="L802" s="261"/>
      <c r="M802" s="262"/>
      <c r="N802" s="263"/>
      <c r="O802" s="263"/>
      <c r="P802" s="263"/>
      <c r="Q802" s="263"/>
      <c r="R802" s="263"/>
      <c r="S802" s="263"/>
      <c r="T802" s="264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65" t="s">
        <v>148</v>
      </c>
      <c r="AU802" s="265" t="s">
        <v>83</v>
      </c>
      <c r="AV802" s="15" t="s">
        <v>79</v>
      </c>
      <c r="AW802" s="15" t="s">
        <v>31</v>
      </c>
      <c r="AX802" s="15" t="s">
        <v>74</v>
      </c>
      <c r="AY802" s="265" t="s">
        <v>140</v>
      </c>
    </row>
    <row r="803" s="13" customFormat="1">
      <c r="A803" s="13"/>
      <c r="B803" s="233"/>
      <c r="C803" s="234"/>
      <c r="D803" s="235" t="s">
        <v>148</v>
      </c>
      <c r="E803" s="236" t="s">
        <v>1</v>
      </c>
      <c r="F803" s="237" t="s">
        <v>624</v>
      </c>
      <c r="G803" s="234"/>
      <c r="H803" s="238">
        <v>540.12</v>
      </c>
      <c r="I803" s="239"/>
      <c r="J803" s="234"/>
      <c r="K803" s="234"/>
      <c r="L803" s="240"/>
      <c r="M803" s="241"/>
      <c r="N803" s="242"/>
      <c r="O803" s="242"/>
      <c r="P803" s="242"/>
      <c r="Q803" s="242"/>
      <c r="R803" s="242"/>
      <c r="S803" s="242"/>
      <c r="T803" s="24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44" t="s">
        <v>148</v>
      </c>
      <c r="AU803" s="244" t="s">
        <v>83</v>
      </c>
      <c r="AV803" s="13" t="s">
        <v>83</v>
      </c>
      <c r="AW803" s="13" t="s">
        <v>31</v>
      </c>
      <c r="AX803" s="13" t="s">
        <v>74</v>
      </c>
      <c r="AY803" s="244" t="s">
        <v>140</v>
      </c>
    </row>
    <row r="804" s="15" customFormat="1">
      <c r="A804" s="15"/>
      <c r="B804" s="256"/>
      <c r="C804" s="257"/>
      <c r="D804" s="235" t="s">
        <v>148</v>
      </c>
      <c r="E804" s="258" t="s">
        <v>1</v>
      </c>
      <c r="F804" s="259" t="s">
        <v>651</v>
      </c>
      <c r="G804" s="257"/>
      <c r="H804" s="258" t="s">
        <v>1</v>
      </c>
      <c r="I804" s="260"/>
      <c r="J804" s="257"/>
      <c r="K804" s="257"/>
      <c r="L804" s="261"/>
      <c r="M804" s="262"/>
      <c r="N804" s="263"/>
      <c r="O804" s="263"/>
      <c r="P804" s="263"/>
      <c r="Q804" s="263"/>
      <c r="R804" s="263"/>
      <c r="S804" s="263"/>
      <c r="T804" s="264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T804" s="265" t="s">
        <v>148</v>
      </c>
      <c r="AU804" s="265" t="s">
        <v>83</v>
      </c>
      <c r="AV804" s="15" t="s">
        <v>79</v>
      </c>
      <c r="AW804" s="15" t="s">
        <v>31</v>
      </c>
      <c r="AX804" s="15" t="s">
        <v>74</v>
      </c>
      <c r="AY804" s="265" t="s">
        <v>140</v>
      </c>
    </row>
    <row r="805" s="13" customFormat="1">
      <c r="A805" s="13"/>
      <c r="B805" s="233"/>
      <c r="C805" s="234"/>
      <c r="D805" s="235" t="s">
        <v>148</v>
      </c>
      <c r="E805" s="236" t="s">
        <v>1</v>
      </c>
      <c r="F805" s="237" t="s">
        <v>658</v>
      </c>
      <c r="G805" s="234"/>
      <c r="H805" s="238">
        <v>75.153000000000006</v>
      </c>
      <c r="I805" s="239"/>
      <c r="J805" s="234"/>
      <c r="K805" s="234"/>
      <c r="L805" s="240"/>
      <c r="M805" s="241"/>
      <c r="N805" s="242"/>
      <c r="O805" s="242"/>
      <c r="P805" s="242"/>
      <c r="Q805" s="242"/>
      <c r="R805" s="242"/>
      <c r="S805" s="242"/>
      <c r="T805" s="24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4" t="s">
        <v>148</v>
      </c>
      <c r="AU805" s="244" t="s">
        <v>83</v>
      </c>
      <c r="AV805" s="13" t="s">
        <v>83</v>
      </c>
      <c r="AW805" s="13" t="s">
        <v>31</v>
      </c>
      <c r="AX805" s="13" t="s">
        <v>74</v>
      </c>
      <c r="AY805" s="244" t="s">
        <v>140</v>
      </c>
    </row>
    <row r="806" s="14" customFormat="1">
      <c r="A806" s="14"/>
      <c r="B806" s="245"/>
      <c r="C806" s="246"/>
      <c r="D806" s="235" t="s">
        <v>148</v>
      </c>
      <c r="E806" s="247" t="s">
        <v>1</v>
      </c>
      <c r="F806" s="248" t="s">
        <v>151</v>
      </c>
      <c r="G806" s="246"/>
      <c r="H806" s="249">
        <v>615.27300000000002</v>
      </c>
      <c r="I806" s="250"/>
      <c r="J806" s="246"/>
      <c r="K806" s="246"/>
      <c r="L806" s="251"/>
      <c r="M806" s="252"/>
      <c r="N806" s="253"/>
      <c r="O806" s="253"/>
      <c r="P806" s="253"/>
      <c r="Q806" s="253"/>
      <c r="R806" s="253"/>
      <c r="S806" s="253"/>
      <c r="T806" s="25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55" t="s">
        <v>148</v>
      </c>
      <c r="AU806" s="255" t="s">
        <v>83</v>
      </c>
      <c r="AV806" s="14" t="s">
        <v>89</v>
      </c>
      <c r="AW806" s="14" t="s">
        <v>31</v>
      </c>
      <c r="AX806" s="14" t="s">
        <v>79</v>
      </c>
      <c r="AY806" s="255" t="s">
        <v>140</v>
      </c>
    </row>
    <row r="807" s="2" customFormat="1" ht="24.15" customHeight="1">
      <c r="A807" s="38"/>
      <c r="B807" s="39"/>
      <c r="C807" s="266" t="s">
        <v>722</v>
      </c>
      <c r="D807" s="266" t="s">
        <v>245</v>
      </c>
      <c r="E807" s="267" t="s">
        <v>723</v>
      </c>
      <c r="F807" s="268" t="s">
        <v>724</v>
      </c>
      <c r="G807" s="269" t="s">
        <v>146</v>
      </c>
      <c r="H807" s="270">
        <v>567.12599999999998</v>
      </c>
      <c r="I807" s="271"/>
      <c r="J807" s="272">
        <f>ROUND(I807*H807,2)</f>
        <v>0</v>
      </c>
      <c r="K807" s="273"/>
      <c r="L807" s="274"/>
      <c r="M807" s="275" t="s">
        <v>1</v>
      </c>
      <c r="N807" s="276" t="s">
        <v>39</v>
      </c>
      <c r="O807" s="91"/>
      <c r="P807" s="229">
        <f>O807*H807</f>
        <v>0</v>
      </c>
      <c r="Q807" s="229">
        <v>0.0030000000000000001</v>
      </c>
      <c r="R807" s="229">
        <f>Q807*H807</f>
        <v>1.7013780000000001</v>
      </c>
      <c r="S807" s="229">
        <v>0</v>
      </c>
      <c r="T807" s="230">
        <f>S807*H807</f>
        <v>0</v>
      </c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R807" s="231" t="s">
        <v>615</v>
      </c>
      <c r="AT807" s="231" t="s">
        <v>245</v>
      </c>
      <c r="AU807" s="231" t="s">
        <v>83</v>
      </c>
      <c r="AY807" s="17" t="s">
        <v>140</v>
      </c>
      <c r="BE807" s="232">
        <f>IF(N807="základní",J807,0)</f>
        <v>0</v>
      </c>
      <c r="BF807" s="232">
        <f>IF(N807="snížená",J807,0)</f>
        <v>0</v>
      </c>
      <c r="BG807" s="232">
        <f>IF(N807="zákl. přenesená",J807,0)</f>
        <v>0</v>
      </c>
      <c r="BH807" s="232">
        <f>IF(N807="sníž. přenesená",J807,0)</f>
        <v>0</v>
      </c>
      <c r="BI807" s="232">
        <f>IF(N807="nulová",J807,0)</f>
        <v>0</v>
      </c>
      <c r="BJ807" s="17" t="s">
        <v>79</v>
      </c>
      <c r="BK807" s="232">
        <f>ROUND(I807*H807,2)</f>
        <v>0</v>
      </c>
      <c r="BL807" s="17" t="s">
        <v>610</v>
      </c>
      <c r="BM807" s="231" t="s">
        <v>725</v>
      </c>
    </row>
    <row r="808" s="15" customFormat="1">
      <c r="A808" s="15"/>
      <c r="B808" s="256"/>
      <c r="C808" s="257"/>
      <c r="D808" s="235" t="s">
        <v>148</v>
      </c>
      <c r="E808" s="258" t="s">
        <v>1</v>
      </c>
      <c r="F808" s="259" t="s">
        <v>622</v>
      </c>
      <c r="G808" s="257"/>
      <c r="H808" s="258" t="s">
        <v>1</v>
      </c>
      <c r="I808" s="260"/>
      <c r="J808" s="257"/>
      <c r="K808" s="257"/>
      <c r="L808" s="261"/>
      <c r="M808" s="262"/>
      <c r="N808" s="263"/>
      <c r="O808" s="263"/>
      <c r="P808" s="263"/>
      <c r="Q808" s="263"/>
      <c r="R808" s="263"/>
      <c r="S808" s="263"/>
      <c r="T808" s="264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T808" s="265" t="s">
        <v>148</v>
      </c>
      <c r="AU808" s="265" t="s">
        <v>83</v>
      </c>
      <c r="AV808" s="15" t="s">
        <v>79</v>
      </c>
      <c r="AW808" s="15" t="s">
        <v>31</v>
      </c>
      <c r="AX808" s="15" t="s">
        <v>74</v>
      </c>
      <c r="AY808" s="265" t="s">
        <v>140</v>
      </c>
    </row>
    <row r="809" s="15" customFormat="1">
      <c r="A809" s="15"/>
      <c r="B809" s="256"/>
      <c r="C809" s="257"/>
      <c r="D809" s="235" t="s">
        <v>148</v>
      </c>
      <c r="E809" s="258" t="s">
        <v>1</v>
      </c>
      <c r="F809" s="259" t="s">
        <v>623</v>
      </c>
      <c r="G809" s="257"/>
      <c r="H809" s="258" t="s">
        <v>1</v>
      </c>
      <c r="I809" s="260"/>
      <c r="J809" s="257"/>
      <c r="K809" s="257"/>
      <c r="L809" s="261"/>
      <c r="M809" s="262"/>
      <c r="N809" s="263"/>
      <c r="O809" s="263"/>
      <c r="P809" s="263"/>
      <c r="Q809" s="263"/>
      <c r="R809" s="263"/>
      <c r="S809" s="263"/>
      <c r="T809" s="264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T809" s="265" t="s">
        <v>148</v>
      </c>
      <c r="AU809" s="265" t="s">
        <v>83</v>
      </c>
      <c r="AV809" s="15" t="s">
        <v>79</v>
      </c>
      <c r="AW809" s="15" t="s">
        <v>31</v>
      </c>
      <c r="AX809" s="15" t="s">
        <v>74</v>
      </c>
      <c r="AY809" s="265" t="s">
        <v>140</v>
      </c>
    </row>
    <row r="810" s="13" customFormat="1">
      <c r="A810" s="13"/>
      <c r="B810" s="233"/>
      <c r="C810" s="234"/>
      <c r="D810" s="235" t="s">
        <v>148</v>
      </c>
      <c r="E810" s="236" t="s">
        <v>1</v>
      </c>
      <c r="F810" s="237" t="s">
        <v>624</v>
      </c>
      <c r="G810" s="234"/>
      <c r="H810" s="238">
        <v>540.12</v>
      </c>
      <c r="I810" s="239"/>
      <c r="J810" s="234"/>
      <c r="K810" s="234"/>
      <c r="L810" s="240"/>
      <c r="M810" s="241"/>
      <c r="N810" s="242"/>
      <c r="O810" s="242"/>
      <c r="P810" s="242"/>
      <c r="Q810" s="242"/>
      <c r="R810" s="242"/>
      <c r="S810" s="242"/>
      <c r="T810" s="24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4" t="s">
        <v>148</v>
      </c>
      <c r="AU810" s="244" t="s">
        <v>83</v>
      </c>
      <c r="AV810" s="13" t="s">
        <v>83</v>
      </c>
      <c r="AW810" s="13" t="s">
        <v>31</v>
      </c>
      <c r="AX810" s="13" t="s">
        <v>74</v>
      </c>
      <c r="AY810" s="244" t="s">
        <v>140</v>
      </c>
    </row>
    <row r="811" s="14" customFormat="1">
      <c r="A811" s="14"/>
      <c r="B811" s="245"/>
      <c r="C811" s="246"/>
      <c r="D811" s="235" t="s">
        <v>148</v>
      </c>
      <c r="E811" s="247" t="s">
        <v>1</v>
      </c>
      <c r="F811" s="248" t="s">
        <v>151</v>
      </c>
      <c r="G811" s="246"/>
      <c r="H811" s="249">
        <v>540.12</v>
      </c>
      <c r="I811" s="250"/>
      <c r="J811" s="246"/>
      <c r="K811" s="246"/>
      <c r="L811" s="251"/>
      <c r="M811" s="252"/>
      <c r="N811" s="253"/>
      <c r="O811" s="253"/>
      <c r="P811" s="253"/>
      <c r="Q811" s="253"/>
      <c r="R811" s="253"/>
      <c r="S811" s="253"/>
      <c r="T811" s="25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55" t="s">
        <v>148</v>
      </c>
      <c r="AU811" s="255" t="s">
        <v>83</v>
      </c>
      <c r="AV811" s="14" t="s">
        <v>89</v>
      </c>
      <c r="AW811" s="14" t="s">
        <v>31</v>
      </c>
      <c r="AX811" s="14" t="s">
        <v>79</v>
      </c>
      <c r="AY811" s="255" t="s">
        <v>140</v>
      </c>
    </row>
    <row r="812" s="13" customFormat="1">
      <c r="A812" s="13"/>
      <c r="B812" s="233"/>
      <c r="C812" s="234"/>
      <c r="D812" s="235" t="s">
        <v>148</v>
      </c>
      <c r="E812" s="234"/>
      <c r="F812" s="237" t="s">
        <v>726</v>
      </c>
      <c r="G812" s="234"/>
      <c r="H812" s="238">
        <v>567.12599999999998</v>
      </c>
      <c r="I812" s="239"/>
      <c r="J812" s="234"/>
      <c r="K812" s="234"/>
      <c r="L812" s="240"/>
      <c r="M812" s="241"/>
      <c r="N812" s="242"/>
      <c r="O812" s="242"/>
      <c r="P812" s="242"/>
      <c r="Q812" s="242"/>
      <c r="R812" s="242"/>
      <c r="S812" s="242"/>
      <c r="T812" s="24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44" t="s">
        <v>148</v>
      </c>
      <c r="AU812" s="244" t="s">
        <v>83</v>
      </c>
      <c r="AV812" s="13" t="s">
        <v>83</v>
      </c>
      <c r="AW812" s="13" t="s">
        <v>4</v>
      </c>
      <c r="AX812" s="13" t="s">
        <v>79</v>
      </c>
      <c r="AY812" s="244" t="s">
        <v>140</v>
      </c>
    </row>
    <row r="813" s="2" customFormat="1" ht="24.15" customHeight="1">
      <c r="A813" s="38"/>
      <c r="B813" s="39"/>
      <c r="C813" s="266" t="s">
        <v>727</v>
      </c>
      <c r="D813" s="266" t="s">
        <v>245</v>
      </c>
      <c r="E813" s="267" t="s">
        <v>728</v>
      </c>
      <c r="F813" s="268" t="s">
        <v>729</v>
      </c>
      <c r="G813" s="269" t="s">
        <v>146</v>
      </c>
      <c r="H813" s="270">
        <v>75.153000000000006</v>
      </c>
      <c r="I813" s="271"/>
      <c r="J813" s="272">
        <f>ROUND(I813*H813,2)</f>
        <v>0</v>
      </c>
      <c r="K813" s="273"/>
      <c r="L813" s="274"/>
      <c r="M813" s="275" t="s">
        <v>1</v>
      </c>
      <c r="N813" s="276" t="s">
        <v>39</v>
      </c>
      <c r="O813" s="91"/>
      <c r="P813" s="229">
        <f>O813*H813</f>
        <v>0</v>
      </c>
      <c r="Q813" s="229">
        <v>0.0025000000000000001</v>
      </c>
      <c r="R813" s="229">
        <f>Q813*H813</f>
        <v>0.18788250000000001</v>
      </c>
      <c r="S813" s="229">
        <v>0</v>
      </c>
      <c r="T813" s="230">
        <f>S813*H813</f>
        <v>0</v>
      </c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R813" s="231" t="s">
        <v>615</v>
      </c>
      <c r="AT813" s="231" t="s">
        <v>245</v>
      </c>
      <c r="AU813" s="231" t="s">
        <v>83</v>
      </c>
      <c r="AY813" s="17" t="s">
        <v>140</v>
      </c>
      <c r="BE813" s="232">
        <f>IF(N813="základní",J813,0)</f>
        <v>0</v>
      </c>
      <c r="BF813" s="232">
        <f>IF(N813="snížená",J813,0)</f>
        <v>0</v>
      </c>
      <c r="BG813" s="232">
        <f>IF(N813="zákl. přenesená",J813,0)</f>
        <v>0</v>
      </c>
      <c r="BH813" s="232">
        <f>IF(N813="sníž. přenesená",J813,0)</f>
        <v>0</v>
      </c>
      <c r="BI813" s="232">
        <f>IF(N813="nulová",J813,0)</f>
        <v>0</v>
      </c>
      <c r="BJ813" s="17" t="s">
        <v>79</v>
      </c>
      <c r="BK813" s="232">
        <f>ROUND(I813*H813,2)</f>
        <v>0</v>
      </c>
      <c r="BL813" s="17" t="s">
        <v>610</v>
      </c>
      <c r="BM813" s="231" t="s">
        <v>730</v>
      </c>
    </row>
    <row r="814" s="15" customFormat="1">
      <c r="A814" s="15"/>
      <c r="B814" s="256"/>
      <c r="C814" s="257"/>
      <c r="D814" s="235" t="s">
        <v>148</v>
      </c>
      <c r="E814" s="258" t="s">
        <v>1</v>
      </c>
      <c r="F814" s="259" t="s">
        <v>622</v>
      </c>
      <c r="G814" s="257"/>
      <c r="H814" s="258" t="s">
        <v>1</v>
      </c>
      <c r="I814" s="260"/>
      <c r="J814" s="257"/>
      <c r="K814" s="257"/>
      <c r="L814" s="261"/>
      <c r="M814" s="262"/>
      <c r="N814" s="263"/>
      <c r="O814" s="263"/>
      <c r="P814" s="263"/>
      <c r="Q814" s="263"/>
      <c r="R814" s="263"/>
      <c r="S814" s="263"/>
      <c r="T814" s="264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T814" s="265" t="s">
        <v>148</v>
      </c>
      <c r="AU814" s="265" t="s">
        <v>83</v>
      </c>
      <c r="AV814" s="15" t="s">
        <v>79</v>
      </c>
      <c r="AW814" s="15" t="s">
        <v>31</v>
      </c>
      <c r="AX814" s="15" t="s">
        <v>74</v>
      </c>
      <c r="AY814" s="265" t="s">
        <v>140</v>
      </c>
    </row>
    <row r="815" s="15" customFormat="1">
      <c r="A815" s="15"/>
      <c r="B815" s="256"/>
      <c r="C815" s="257"/>
      <c r="D815" s="235" t="s">
        <v>148</v>
      </c>
      <c r="E815" s="258" t="s">
        <v>1</v>
      </c>
      <c r="F815" s="259" t="s">
        <v>651</v>
      </c>
      <c r="G815" s="257"/>
      <c r="H815" s="258" t="s">
        <v>1</v>
      </c>
      <c r="I815" s="260"/>
      <c r="J815" s="257"/>
      <c r="K815" s="257"/>
      <c r="L815" s="261"/>
      <c r="M815" s="262"/>
      <c r="N815" s="263"/>
      <c r="O815" s="263"/>
      <c r="P815" s="263"/>
      <c r="Q815" s="263"/>
      <c r="R815" s="263"/>
      <c r="S815" s="263"/>
      <c r="T815" s="264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T815" s="265" t="s">
        <v>148</v>
      </c>
      <c r="AU815" s="265" t="s">
        <v>83</v>
      </c>
      <c r="AV815" s="15" t="s">
        <v>79</v>
      </c>
      <c r="AW815" s="15" t="s">
        <v>31</v>
      </c>
      <c r="AX815" s="15" t="s">
        <v>74</v>
      </c>
      <c r="AY815" s="265" t="s">
        <v>140</v>
      </c>
    </row>
    <row r="816" s="13" customFormat="1">
      <c r="A816" s="13"/>
      <c r="B816" s="233"/>
      <c r="C816" s="234"/>
      <c r="D816" s="235" t="s">
        <v>148</v>
      </c>
      <c r="E816" s="236" t="s">
        <v>1</v>
      </c>
      <c r="F816" s="237" t="s">
        <v>658</v>
      </c>
      <c r="G816" s="234"/>
      <c r="H816" s="238">
        <v>75.153000000000006</v>
      </c>
      <c r="I816" s="239"/>
      <c r="J816" s="234"/>
      <c r="K816" s="234"/>
      <c r="L816" s="240"/>
      <c r="M816" s="241"/>
      <c r="N816" s="242"/>
      <c r="O816" s="242"/>
      <c r="P816" s="242"/>
      <c r="Q816" s="242"/>
      <c r="R816" s="242"/>
      <c r="S816" s="242"/>
      <c r="T816" s="24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44" t="s">
        <v>148</v>
      </c>
      <c r="AU816" s="244" t="s">
        <v>83</v>
      </c>
      <c r="AV816" s="13" t="s">
        <v>83</v>
      </c>
      <c r="AW816" s="13" t="s">
        <v>31</v>
      </c>
      <c r="AX816" s="13" t="s">
        <v>74</v>
      </c>
      <c r="AY816" s="244" t="s">
        <v>140</v>
      </c>
    </row>
    <row r="817" s="14" customFormat="1">
      <c r="A817" s="14"/>
      <c r="B817" s="245"/>
      <c r="C817" s="246"/>
      <c r="D817" s="235" t="s">
        <v>148</v>
      </c>
      <c r="E817" s="247" t="s">
        <v>1</v>
      </c>
      <c r="F817" s="248" t="s">
        <v>151</v>
      </c>
      <c r="G817" s="246"/>
      <c r="H817" s="249">
        <v>75.153000000000006</v>
      </c>
      <c r="I817" s="250"/>
      <c r="J817" s="246"/>
      <c r="K817" s="246"/>
      <c r="L817" s="251"/>
      <c r="M817" s="252"/>
      <c r="N817" s="253"/>
      <c r="O817" s="253"/>
      <c r="P817" s="253"/>
      <c r="Q817" s="253"/>
      <c r="R817" s="253"/>
      <c r="S817" s="253"/>
      <c r="T817" s="25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55" t="s">
        <v>148</v>
      </c>
      <c r="AU817" s="255" t="s">
        <v>83</v>
      </c>
      <c r="AV817" s="14" t="s">
        <v>89</v>
      </c>
      <c r="AW817" s="14" t="s">
        <v>31</v>
      </c>
      <c r="AX817" s="14" t="s">
        <v>79</v>
      </c>
      <c r="AY817" s="255" t="s">
        <v>140</v>
      </c>
    </row>
    <row r="818" s="2" customFormat="1" ht="24.15" customHeight="1">
      <c r="A818" s="38"/>
      <c r="B818" s="39"/>
      <c r="C818" s="219" t="s">
        <v>731</v>
      </c>
      <c r="D818" s="219" t="s">
        <v>143</v>
      </c>
      <c r="E818" s="220" t="s">
        <v>732</v>
      </c>
      <c r="F818" s="221" t="s">
        <v>733</v>
      </c>
      <c r="G818" s="222" t="s">
        <v>146</v>
      </c>
      <c r="H818" s="223">
        <v>540.12</v>
      </c>
      <c r="I818" s="224"/>
      <c r="J818" s="225">
        <f>ROUND(I818*H818,2)</f>
        <v>0</v>
      </c>
      <c r="K818" s="226"/>
      <c r="L818" s="44"/>
      <c r="M818" s="227" t="s">
        <v>1</v>
      </c>
      <c r="N818" s="228" t="s">
        <v>39</v>
      </c>
      <c r="O818" s="91"/>
      <c r="P818" s="229">
        <f>O818*H818</f>
        <v>0</v>
      </c>
      <c r="Q818" s="229">
        <v>0</v>
      </c>
      <c r="R818" s="229">
        <f>Q818*H818</f>
        <v>0</v>
      </c>
      <c r="S818" s="229">
        <v>0</v>
      </c>
      <c r="T818" s="230">
        <f>S818*H818</f>
        <v>0</v>
      </c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R818" s="231" t="s">
        <v>610</v>
      </c>
      <c r="AT818" s="231" t="s">
        <v>143</v>
      </c>
      <c r="AU818" s="231" t="s">
        <v>83</v>
      </c>
      <c r="AY818" s="17" t="s">
        <v>140</v>
      </c>
      <c r="BE818" s="232">
        <f>IF(N818="základní",J818,0)</f>
        <v>0</v>
      </c>
      <c r="BF818" s="232">
        <f>IF(N818="snížená",J818,0)</f>
        <v>0</v>
      </c>
      <c r="BG818" s="232">
        <f>IF(N818="zákl. přenesená",J818,0)</f>
        <v>0</v>
      </c>
      <c r="BH818" s="232">
        <f>IF(N818="sníž. přenesená",J818,0)</f>
        <v>0</v>
      </c>
      <c r="BI818" s="232">
        <f>IF(N818="nulová",J818,0)</f>
        <v>0</v>
      </c>
      <c r="BJ818" s="17" t="s">
        <v>79</v>
      </c>
      <c r="BK818" s="232">
        <f>ROUND(I818*H818,2)</f>
        <v>0</v>
      </c>
      <c r="BL818" s="17" t="s">
        <v>610</v>
      </c>
      <c r="BM818" s="231" t="s">
        <v>734</v>
      </c>
    </row>
    <row r="819" s="15" customFormat="1">
      <c r="A819" s="15"/>
      <c r="B819" s="256"/>
      <c r="C819" s="257"/>
      <c r="D819" s="235" t="s">
        <v>148</v>
      </c>
      <c r="E819" s="258" t="s">
        <v>1</v>
      </c>
      <c r="F819" s="259" t="s">
        <v>622</v>
      </c>
      <c r="G819" s="257"/>
      <c r="H819" s="258" t="s">
        <v>1</v>
      </c>
      <c r="I819" s="260"/>
      <c r="J819" s="257"/>
      <c r="K819" s="257"/>
      <c r="L819" s="261"/>
      <c r="M819" s="262"/>
      <c r="N819" s="263"/>
      <c r="O819" s="263"/>
      <c r="P819" s="263"/>
      <c r="Q819" s="263"/>
      <c r="R819" s="263"/>
      <c r="S819" s="263"/>
      <c r="T819" s="264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T819" s="265" t="s">
        <v>148</v>
      </c>
      <c r="AU819" s="265" t="s">
        <v>83</v>
      </c>
      <c r="AV819" s="15" t="s">
        <v>79</v>
      </c>
      <c r="AW819" s="15" t="s">
        <v>31</v>
      </c>
      <c r="AX819" s="15" t="s">
        <v>74</v>
      </c>
      <c r="AY819" s="265" t="s">
        <v>140</v>
      </c>
    </row>
    <row r="820" s="15" customFormat="1">
      <c r="A820" s="15"/>
      <c r="B820" s="256"/>
      <c r="C820" s="257"/>
      <c r="D820" s="235" t="s">
        <v>148</v>
      </c>
      <c r="E820" s="258" t="s">
        <v>1</v>
      </c>
      <c r="F820" s="259" t="s">
        <v>623</v>
      </c>
      <c r="G820" s="257"/>
      <c r="H820" s="258" t="s">
        <v>1</v>
      </c>
      <c r="I820" s="260"/>
      <c r="J820" s="257"/>
      <c r="K820" s="257"/>
      <c r="L820" s="261"/>
      <c r="M820" s="262"/>
      <c r="N820" s="263"/>
      <c r="O820" s="263"/>
      <c r="P820" s="263"/>
      <c r="Q820" s="263"/>
      <c r="R820" s="263"/>
      <c r="S820" s="263"/>
      <c r="T820" s="264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T820" s="265" t="s">
        <v>148</v>
      </c>
      <c r="AU820" s="265" t="s">
        <v>83</v>
      </c>
      <c r="AV820" s="15" t="s">
        <v>79</v>
      </c>
      <c r="AW820" s="15" t="s">
        <v>31</v>
      </c>
      <c r="AX820" s="15" t="s">
        <v>74</v>
      </c>
      <c r="AY820" s="265" t="s">
        <v>140</v>
      </c>
    </row>
    <row r="821" s="13" customFormat="1">
      <c r="A821" s="13"/>
      <c r="B821" s="233"/>
      <c r="C821" s="234"/>
      <c r="D821" s="235" t="s">
        <v>148</v>
      </c>
      <c r="E821" s="236" t="s">
        <v>1</v>
      </c>
      <c r="F821" s="237" t="s">
        <v>624</v>
      </c>
      <c r="G821" s="234"/>
      <c r="H821" s="238">
        <v>540.12</v>
      </c>
      <c r="I821" s="239"/>
      <c r="J821" s="234"/>
      <c r="K821" s="234"/>
      <c r="L821" s="240"/>
      <c r="M821" s="241"/>
      <c r="N821" s="242"/>
      <c r="O821" s="242"/>
      <c r="P821" s="242"/>
      <c r="Q821" s="242"/>
      <c r="R821" s="242"/>
      <c r="S821" s="242"/>
      <c r="T821" s="24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4" t="s">
        <v>148</v>
      </c>
      <c r="AU821" s="244" t="s">
        <v>83</v>
      </c>
      <c r="AV821" s="13" t="s">
        <v>83</v>
      </c>
      <c r="AW821" s="13" t="s">
        <v>31</v>
      </c>
      <c r="AX821" s="13" t="s">
        <v>74</v>
      </c>
      <c r="AY821" s="244" t="s">
        <v>140</v>
      </c>
    </row>
    <row r="822" s="14" customFormat="1">
      <c r="A822" s="14"/>
      <c r="B822" s="245"/>
      <c r="C822" s="246"/>
      <c r="D822" s="235" t="s">
        <v>148</v>
      </c>
      <c r="E822" s="247" t="s">
        <v>1</v>
      </c>
      <c r="F822" s="248" t="s">
        <v>151</v>
      </c>
      <c r="G822" s="246"/>
      <c r="H822" s="249">
        <v>540.12</v>
      </c>
      <c r="I822" s="250"/>
      <c r="J822" s="246"/>
      <c r="K822" s="246"/>
      <c r="L822" s="251"/>
      <c r="M822" s="252"/>
      <c r="N822" s="253"/>
      <c r="O822" s="253"/>
      <c r="P822" s="253"/>
      <c r="Q822" s="253"/>
      <c r="R822" s="253"/>
      <c r="S822" s="253"/>
      <c r="T822" s="25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55" t="s">
        <v>148</v>
      </c>
      <c r="AU822" s="255" t="s">
        <v>83</v>
      </c>
      <c r="AV822" s="14" t="s">
        <v>89</v>
      </c>
      <c r="AW822" s="14" t="s">
        <v>31</v>
      </c>
      <c r="AX822" s="14" t="s">
        <v>79</v>
      </c>
      <c r="AY822" s="255" t="s">
        <v>140</v>
      </c>
    </row>
    <row r="823" s="2" customFormat="1" ht="24.15" customHeight="1">
      <c r="A823" s="38"/>
      <c r="B823" s="39"/>
      <c r="C823" s="266" t="s">
        <v>735</v>
      </c>
      <c r="D823" s="266" t="s">
        <v>245</v>
      </c>
      <c r="E823" s="267" t="s">
        <v>736</v>
      </c>
      <c r="F823" s="268" t="s">
        <v>737</v>
      </c>
      <c r="G823" s="269" t="s">
        <v>146</v>
      </c>
      <c r="H823" s="270">
        <v>1134.252</v>
      </c>
      <c r="I823" s="271"/>
      <c r="J823" s="272">
        <f>ROUND(I823*H823,2)</f>
        <v>0</v>
      </c>
      <c r="K823" s="273"/>
      <c r="L823" s="274"/>
      <c r="M823" s="275" t="s">
        <v>1</v>
      </c>
      <c r="N823" s="276" t="s">
        <v>39</v>
      </c>
      <c r="O823" s="91"/>
      <c r="P823" s="229">
        <f>O823*H823</f>
        <v>0</v>
      </c>
      <c r="Q823" s="229">
        <v>0.0028</v>
      </c>
      <c r="R823" s="229">
        <f>Q823*H823</f>
        <v>3.1759055999999997</v>
      </c>
      <c r="S823" s="229">
        <v>0</v>
      </c>
      <c r="T823" s="230">
        <f>S823*H823</f>
        <v>0</v>
      </c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R823" s="231" t="s">
        <v>615</v>
      </c>
      <c r="AT823" s="231" t="s">
        <v>245</v>
      </c>
      <c r="AU823" s="231" t="s">
        <v>83</v>
      </c>
      <c r="AY823" s="17" t="s">
        <v>140</v>
      </c>
      <c r="BE823" s="232">
        <f>IF(N823="základní",J823,0)</f>
        <v>0</v>
      </c>
      <c r="BF823" s="232">
        <f>IF(N823="snížená",J823,0)</f>
        <v>0</v>
      </c>
      <c r="BG823" s="232">
        <f>IF(N823="zákl. přenesená",J823,0)</f>
        <v>0</v>
      </c>
      <c r="BH823" s="232">
        <f>IF(N823="sníž. přenesená",J823,0)</f>
        <v>0</v>
      </c>
      <c r="BI823" s="232">
        <f>IF(N823="nulová",J823,0)</f>
        <v>0</v>
      </c>
      <c r="BJ823" s="17" t="s">
        <v>79</v>
      </c>
      <c r="BK823" s="232">
        <f>ROUND(I823*H823,2)</f>
        <v>0</v>
      </c>
      <c r="BL823" s="17" t="s">
        <v>610</v>
      </c>
      <c r="BM823" s="231" t="s">
        <v>738</v>
      </c>
    </row>
    <row r="824" s="13" customFormat="1">
      <c r="A824" s="13"/>
      <c r="B824" s="233"/>
      <c r="C824" s="234"/>
      <c r="D824" s="235" t="s">
        <v>148</v>
      </c>
      <c r="E824" s="234"/>
      <c r="F824" s="237" t="s">
        <v>739</v>
      </c>
      <c r="G824" s="234"/>
      <c r="H824" s="238">
        <v>1134.252</v>
      </c>
      <c r="I824" s="239"/>
      <c r="J824" s="234"/>
      <c r="K824" s="234"/>
      <c r="L824" s="240"/>
      <c r="M824" s="241"/>
      <c r="N824" s="242"/>
      <c r="O824" s="242"/>
      <c r="P824" s="242"/>
      <c r="Q824" s="242"/>
      <c r="R824" s="242"/>
      <c r="S824" s="242"/>
      <c r="T824" s="24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44" t="s">
        <v>148</v>
      </c>
      <c r="AU824" s="244" t="s">
        <v>83</v>
      </c>
      <c r="AV824" s="13" t="s">
        <v>83</v>
      </c>
      <c r="AW824" s="13" t="s">
        <v>4</v>
      </c>
      <c r="AX824" s="13" t="s">
        <v>79</v>
      </c>
      <c r="AY824" s="244" t="s">
        <v>140</v>
      </c>
    </row>
    <row r="825" s="2" customFormat="1" ht="24.15" customHeight="1">
      <c r="A825" s="38"/>
      <c r="B825" s="39"/>
      <c r="C825" s="219" t="s">
        <v>740</v>
      </c>
      <c r="D825" s="219" t="s">
        <v>143</v>
      </c>
      <c r="E825" s="220" t="s">
        <v>741</v>
      </c>
      <c r="F825" s="221" t="s">
        <v>742</v>
      </c>
      <c r="G825" s="222" t="s">
        <v>271</v>
      </c>
      <c r="H825" s="223">
        <v>58.549999999999997</v>
      </c>
      <c r="I825" s="224"/>
      <c r="J825" s="225">
        <f>ROUND(I825*H825,2)</f>
        <v>0</v>
      </c>
      <c r="K825" s="226"/>
      <c r="L825" s="44"/>
      <c r="M825" s="227" t="s">
        <v>1</v>
      </c>
      <c r="N825" s="228" t="s">
        <v>39</v>
      </c>
      <c r="O825" s="91"/>
      <c r="P825" s="229">
        <f>O825*H825</f>
        <v>0</v>
      </c>
      <c r="Q825" s="229">
        <v>3.0000000000000001E-05</v>
      </c>
      <c r="R825" s="229">
        <f>Q825*H825</f>
        <v>0.0017565</v>
      </c>
      <c r="S825" s="229">
        <v>0</v>
      </c>
      <c r="T825" s="230">
        <f>S825*H825</f>
        <v>0</v>
      </c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R825" s="231" t="s">
        <v>610</v>
      </c>
      <c r="AT825" s="231" t="s">
        <v>143</v>
      </c>
      <c r="AU825" s="231" t="s">
        <v>83</v>
      </c>
      <c r="AY825" s="17" t="s">
        <v>140</v>
      </c>
      <c r="BE825" s="232">
        <f>IF(N825="základní",J825,0)</f>
        <v>0</v>
      </c>
      <c r="BF825" s="232">
        <f>IF(N825="snížená",J825,0)</f>
        <v>0</v>
      </c>
      <c r="BG825" s="232">
        <f>IF(N825="zákl. přenesená",J825,0)</f>
        <v>0</v>
      </c>
      <c r="BH825" s="232">
        <f>IF(N825="sníž. přenesená",J825,0)</f>
        <v>0</v>
      </c>
      <c r="BI825" s="232">
        <f>IF(N825="nulová",J825,0)</f>
        <v>0</v>
      </c>
      <c r="BJ825" s="17" t="s">
        <v>79</v>
      </c>
      <c r="BK825" s="232">
        <f>ROUND(I825*H825,2)</f>
        <v>0</v>
      </c>
      <c r="BL825" s="17" t="s">
        <v>610</v>
      </c>
      <c r="BM825" s="231" t="s">
        <v>743</v>
      </c>
    </row>
    <row r="826" s="15" customFormat="1">
      <c r="A826" s="15"/>
      <c r="B826" s="256"/>
      <c r="C826" s="257"/>
      <c r="D826" s="235" t="s">
        <v>148</v>
      </c>
      <c r="E826" s="258" t="s">
        <v>1</v>
      </c>
      <c r="F826" s="259" t="s">
        <v>744</v>
      </c>
      <c r="G826" s="257"/>
      <c r="H826" s="258" t="s">
        <v>1</v>
      </c>
      <c r="I826" s="260"/>
      <c r="J826" s="257"/>
      <c r="K826" s="257"/>
      <c r="L826" s="261"/>
      <c r="M826" s="262"/>
      <c r="N826" s="263"/>
      <c r="O826" s="263"/>
      <c r="P826" s="263"/>
      <c r="Q826" s="263"/>
      <c r="R826" s="263"/>
      <c r="S826" s="263"/>
      <c r="T826" s="264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T826" s="265" t="s">
        <v>148</v>
      </c>
      <c r="AU826" s="265" t="s">
        <v>83</v>
      </c>
      <c r="AV826" s="15" t="s">
        <v>79</v>
      </c>
      <c r="AW826" s="15" t="s">
        <v>31</v>
      </c>
      <c r="AX826" s="15" t="s">
        <v>74</v>
      </c>
      <c r="AY826" s="265" t="s">
        <v>140</v>
      </c>
    </row>
    <row r="827" s="15" customFormat="1">
      <c r="A827" s="15"/>
      <c r="B827" s="256"/>
      <c r="C827" s="257"/>
      <c r="D827" s="235" t="s">
        <v>148</v>
      </c>
      <c r="E827" s="258" t="s">
        <v>1</v>
      </c>
      <c r="F827" s="259" t="s">
        <v>745</v>
      </c>
      <c r="G827" s="257"/>
      <c r="H827" s="258" t="s">
        <v>1</v>
      </c>
      <c r="I827" s="260"/>
      <c r="J827" s="257"/>
      <c r="K827" s="257"/>
      <c r="L827" s="261"/>
      <c r="M827" s="262"/>
      <c r="N827" s="263"/>
      <c r="O827" s="263"/>
      <c r="P827" s="263"/>
      <c r="Q827" s="263"/>
      <c r="R827" s="263"/>
      <c r="S827" s="263"/>
      <c r="T827" s="264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T827" s="265" t="s">
        <v>148</v>
      </c>
      <c r="AU827" s="265" t="s">
        <v>83</v>
      </c>
      <c r="AV827" s="15" t="s">
        <v>79</v>
      </c>
      <c r="AW827" s="15" t="s">
        <v>31</v>
      </c>
      <c r="AX827" s="15" t="s">
        <v>74</v>
      </c>
      <c r="AY827" s="265" t="s">
        <v>140</v>
      </c>
    </row>
    <row r="828" s="13" customFormat="1">
      <c r="A828" s="13"/>
      <c r="B828" s="233"/>
      <c r="C828" s="234"/>
      <c r="D828" s="235" t="s">
        <v>148</v>
      </c>
      <c r="E828" s="236" t="s">
        <v>1</v>
      </c>
      <c r="F828" s="237" t="s">
        <v>746</v>
      </c>
      <c r="G828" s="234"/>
      <c r="H828" s="238">
        <v>24.949999999999999</v>
      </c>
      <c r="I828" s="239"/>
      <c r="J828" s="234"/>
      <c r="K828" s="234"/>
      <c r="L828" s="240"/>
      <c r="M828" s="241"/>
      <c r="N828" s="242"/>
      <c r="O828" s="242"/>
      <c r="P828" s="242"/>
      <c r="Q828" s="242"/>
      <c r="R828" s="242"/>
      <c r="S828" s="242"/>
      <c r="T828" s="24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44" t="s">
        <v>148</v>
      </c>
      <c r="AU828" s="244" t="s">
        <v>83</v>
      </c>
      <c r="AV828" s="13" t="s">
        <v>83</v>
      </c>
      <c r="AW828" s="13" t="s">
        <v>31</v>
      </c>
      <c r="AX828" s="13" t="s">
        <v>74</v>
      </c>
      <c r="AY828" s="244" t="s">
        <v>140</v>
      </c>
    </row>
    <row r="829" s="15" customFormat="1">
      <c r="A829" s="15"/>
      <c r="B829" s="256"/>
      <c r="C829" s="257"/>
      <c r="D829" s="235" t="s">
        <v>148</v>
      </c>
      <c r="E829" s="258" t="s">
        <v>1</v>
      </c>
      <c r="F829" s="259" t="s">
        <v>747</v>
      </c>
      <c r="G829" s="257"/>
      <c r="H829" s="258" t="s">
        <v>1</v>
      </c>
      <c r="I829" s="260"/>
      <c r="J829" s="257"/>
      <c r="K829" s="257"/>
      <c r="L829" s="261"/>
      <c r="M829" s="262"/>
      <c r="N829" s="263"/>
      <c r="O829" s="263"/>
      <c r="P829" s="263"/>
      <c r="Q829" s="263"/>
      <c r="R829" s="263"/>
      <c r="S829" s="263"/>
      <c r="T829" s="264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T829" s="265" t="s">
        <v>148</v>
      </c>
      <c r="AU829" s="265" t="s">
        <v>83</v>
      </c>
      <c r="AV829" s="15" t="s">
        <v>79</v>
      </c>
      <c r="AW829" s="15" t="s">
        <v>31</v>
      </c>
      <c r="AX829" s="15" t="s">
        <v>74</v>
      </c>
      <c r="AY829" s="265" t="s">
        <v>140</v>
      </c>
    </row>
    <row r="830" s="13" customFormat="1">
      <c r="A830" s="13"/>
      <c r="B830" s="233"/>
      <c r="C830" s="234"/>
      <c r="D830" s="235" t="s">
        <v>148</v>
      </c>
      <c r="E830" s="236" t="s">
        <v>1</v>
      </c>
      <c r="F830" s="237" t="s">
        <v>748</v>
      </c>
      <c r="G830" s="234"/>
      <c r="H830" s="238">
        <v>33.600000000000001</v>
      </c>
      <c r="I830" s="239"/>
      <c r="J830" s="234"/>
      <c r="K830" s="234"/>
      <c r="L830" s="240"/>
      <c r="M830" s="241"/>
      <c r="N830" s="242"/>
      <c r="O830" s="242"/>
      <c r="P830" s="242"/>
      <c r="Q830" s="242"/>
      <c r="R830" s="242"/>
      <c r="S830" s="242"/>
      <c r="T830" s="24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44" t="s">
        <v>148</v>
      </c>
      <c r="AU830" s="244" t="s">
        <v>83</v>
      </c>
      <c r="AV830" s="13" t="s">
        <v>83</v>
      </c>
      <c r="AW830" s="13" t="s">
        <v>31</v>
      </c>
      <c r="AX830" s="13" t="s">
        <v>74</v>
      </c>
      <c r="AY830" s="244" t="s">
        <v>140</v>
      </c>
    </row>
    <row r="831" s="14" customFormat="1">
      <c r="A831" s="14"/>
      <c r="B831" s="245"/>
      <c r="C831" s="246"/>
      <c r="D831" s="235" t="s">
        <v>148</v>
      </c>
      <c r="E831" s="247" t="s">
        <v>1</v>
      </c>
      <c r="F831" s="248" t="s">
        <v>151</v>
      </c>
      <c r="G831" s="246"/>
      <c r="H831" s="249">
        <v>58.549999999999997</v>
      </c>
      <c r="I831" s="250"/>
      <c r="J831" s="246"/>
      <c r="K831" s="246"/>
      <c r="L831" s="251"/>
      <c r="M831" s="252"/>
      <c r="N831" s="253"/>
      <c r="O831" s="253"/>
      <c r="P831" s="253"/>
      <c r="Q831" s="253"/>
      <c r="R831" s="253"/>
      <c r="S831" s="253"/>
      <c r="T831" s="25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55" t="s">
        <v>148</v>
      </c>
      <c r="AU831" s="255" t="s">
        <v>83</v>
      </c>
      <c r="AV831" s="14" t="s">
        <v>89</v>
      </c>
      <c r="AW831" s="14" t="s">
        <v>31</v>
      </c>
      <c r="AX831" s="14" t="s">
        <v>79</v>
      </c>
      <c r="AY831" s="255" t="s">
        <v>140</v>
      </c>
    </row>
    <row r="832" s="2" customFormat="1" ht="24.15" customHeight="1">
      <c r="A832" s="38"/>
      <c r="B832" s="39"/>
      <c r="C832" s="266" t="s">
        <v>749</v>
      </c>
      <c r="D832" s="266" t="s">
        <v>245</v>
      </c>
      <c r="E832" s="267" t="s">
        <v>750</v>
      </c>
      <c r="F832" s="268" t="s">
        <v>751</v>
      </c>
      <c r="G832" s="269" t="s">
        <v>271</v>
      </c>
      <c r="H832" s="270">
        <v>61.478000000000002</v>
      </c>
      <c r="I832" s="271"/>
      <c r="J832" s="272">
        <f>ROUND(I832*H832,2)</f>
        <v>0</v>
      </c>
      <c r="K832" s="273"/>
      <c r="L832" s="274"/>
      <c r="M832" s="275" t="s">
        <v>1</v>
      </c>
      <c r="N832" s="276" t="s">
        <v>39</v>
      </c>
      <c r="O832" s="91"/>
      <c r="P832" s="229">
        <f>O832*H832</f>
        <v>0</v>
      </c>
      <c r="Q832" s="229">
        <v>0.00038000000000000002</v>
      </c>
      <c r="R832" s="229">
        <f>Q832*H832</f>
        <v>0.023361640000000003</v>
      </c>
      <c r="S832" s="229">
        <v>0</v>
      </c>
      <c r="T832" s="230">
        <f>S832*H832</f>
        <v>0</v>
      </c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R832" s="231" t="s">
        <v>615</v>
      </c>
      <c r="AT832" s="231" t="s">
        <v>245</v>
      </c>
      <c r="AU832" s="231" t="s">
        <v>83</v>
      </c>
      <c r="AY832" s="17" t="s">
        <v>140</v>
      </c>
      <c r="BE832" s="232">
        <f>IF(N832="základní",J832,0)</f>
        <v>0</v>
      </c>
      <c r="BF832" s="232">
        <f>IF(N832="snížená",J832,0)</f>
        <v>0</v>
      </c>
      <c r="BG832" s="232">
        <f>IF(N832="zákl. přenesená",J832,0)</f>
        <v>0</v>
      </c>
      <c r="BH832" s="232">
        <f>IF(N832="sníž. přenesená",J832,0)</f>
        <v>0</v>
      </c>
      <c r="BI832" s="232">
        <f>IF(N832="nulová",J832,0)</f>
        <v>0</v>
      </c>
      <c r="BJ832" s="17" t="s">
        <v>79</v>
      </c>
      <c r="BK832" s="232">
        <f>ROUND(I832*H832,2)</f>
        <v>0</v>
      </c>
      <c r="BL832" s="17" t="s">
        <v>610</v>
      </c>
      <c r="BM832" s="231" t="s">
        <v>752</v>
      </c>
    </row>
    <row r="833" s="13" customFormat="1">
      <c r="A833" s="13"/>
      <c r="B833" s="233"/>
      <c r="C833" s="234"/>
      <c r="D833" s="235" t="s">
        <v>148</v>
      </c>
      <c r="E833" s="234"/>
      <c r="F833" s="237" t="s">
        <v>753</v>
      </c>
      <c r="G833" s="234"/>
      <c r="H833" s="238">
        <v>61.478000000000002</v>
      </c>
      <c r="I833" s="239"/>
      <c r="J833" s="234"/>
      <c r="K833" s="234"/>
      <c r="L833" s="240"/>
      <c r="M833" s="241"/>
      <c r="N833" s="242"/>
      <c r="O833" s="242"/>
      <c r="P833" s="242"/>
      <c r="Q833" s="242"/>
      <c r="R833" s="242"/>
      <c r="S833" s="242"/>
      <c r="T833" s="24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4" t="s">
        <v>148</v>
      </c>
      <c r="AU833" s="244" t="s">
        <v>83</v>
      </c>
      <c r="AV833" s="13" t="s">
        <v>83</v>
      </c>
      <c r="AW833" s="13" t="s">
        <v>4</v>
      </c>
      <c r="AX833" s="13" t="s">
        <v>79</v>
      </c>
      <c r="AY833" s="244" t="s">
        <v>140</v>
      </c>
    </row>
    <row r="834" s="2" customFormat="1" ht="37.8" customHeight="1">
      <c r="A834" s="38"/>
      <c r="B834" s="39"/>
      <c r="C834" s="219" t="s">
        <v>754</v>
      </c>
      <c r="D834" s="219" t="s">
        <v>143</v>
      </c>
      <c r="E834" s="220" t="s">
        <v>755</v>
      </c>
      <c r="F834" s="221" t="s">
        <v>756</v>
      </c>
      <c r="G834" s="222" t="s">
        <v>146</v>
      </c>
      <c r="H834" s="223">
        <v>540.12</v>
      </c>
      <c r="I834" s="224"/>
      <c r="J834" s="225">
        <f>ROUND(I834*H834,2)</f>
        <v>0</v>
      </c>
      <c r="K834" s="226"/>
      <c r="L834" s="44"/>
      <c r="M834" s="227" t="s">
        <v>1</v>
      </c>
      <c r="N834" s="228" t="s">
        <v>39</v>
      </c>
      <c r="O834" s="91"/>
      <c r="P834" s="229">
        <f>O834*H834</f>
        <v>0</v>
      </c>
      <c r="Q834" s="229">
        <v>0.00010000000000000001</v>
      </c>
      <c r="R834" s="229">
        <f>Q834*H834</f>
        <v>0.054012000000000004</v>
      </c>
      <c r="S834" s="229">
        <v>0</v>
      </c>
      <c r="T834" s="230">
        <f>S834*H834</f>
        <v>0</v>
      </c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R834" s="231" t="s">
        <v>610</v>
      </c>
      <c r="AT834" s="231" t="s">
        <v>143</v>
      </c>
      <c r="AU834" s="231" t="s">
        <v>83</v>
      </c>
      <c r="AY834" s="17" t="s">
        <v>140</v>
      </c>
      <c r="BE834" s="232">
        <f>IF(N834="základní",J834,0)</f>
        <v>0</v>
      </c>
      <c r="BF834" s="232">
        <f>IF(N834="snížená",J834,0)</f>
        <v>0</v>
      </c>
      <c r="BG834" s="232">
        <f>IF(N834="zákl. přenesená",J834,0)</f>
        <v>0</v>
      </c>
      <c r="BH834" s="232">
        <f>IF(N834="sníž. přenesená",J834,0)</f>
        <v>0</v>
      </c>
      <c r="BI834" s="232">
        <f>IF(N834="nulová",J834,0)</f>
        <v>0</v>
      </c>
      <c r="BJ834" s="17" t="s">
        <v>79</v>
      </c>
      <c r="BK834" s="232">
        <f>ROUND(I834*H834,2)</f>
        <v>0</v>
      </c>
      <c r="BL834" s="17" t="s">
        <v>610</v>
      </c>
      <c r="BM834" s="231" t="s">
        <v>757</v>
      </c>
    </row>
    <row r="835" s="15" customFormat="1">
      <c r="A835" s="15"/>
      <c r="B835" s="256"/>
      <c r="C835" s="257"/>
      <c r="D835" s="235" t="s">
        <v>148</v>
      </c>
      <c r="E835" s="258" t="s">
        <v>1</v>
      </c>
      <c r="F835" s="259" t="s">
        <v>622</v>
      </c>
      <c r="G835" s="257"/>
      <c r="H835" s="258" t="s">
        <v>1</v>
      </c>
      <c r="I835" s="260"/>
      <c r="J835" s="257"/>
      <c r="K835" s="257"/>
      <c r="L835" s="261"/>
      <c r="M835" s="262"/>
      <c r="N835" s="263"/>
      <c r="O835" s="263"/>
      <c r="P835" s="263"/>
      <c r="Q835" s="263"/>
      <c r="R835" s="263"/>
      <c r="S835" s="263"/>
      <c r="T835" s="264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T835" s="265" t="s">
        <v>148</v>
      </c>
      <c r="AU835" s="265" t="s">
        <v>83</v>
      </c>
      <c r="AV835" s="15" t="s">
        <v>79</v>
      </c>
      <c r="AW835" s="15" t="s">
        <v>31</v>
      </c>
      <c r="AX835" s="15" t="s">
        <v>74</v>
      </c>
      <c r="AY835" s="265" t="s">
        <v>140</v>
      </c>
    </row>
    <row r="836" s="15" customFormat="1">
      <c r="A836" s="15"/>
      <c r="B836" s="256"/>
      <c r="C836" s="257"/>
      <c r="D836" s="235" t="s">
        <v>148</v>
      </c>
      <c r="E836" s="258" t="s">
        <v>1</v>
      </c>
      <c r="F836" s="259" t="s">
        <v>623</v>
      </c>
      <c r="G836" s="257"/>
      <c r="H836" s="258" t="s">
        <v>1</v>
      </c>
      <c r="I836" s="260"/>
      <c r="J836" s="257"/>
      <c r="K836" s="257"/>
      <c r="L836" s="261"/>
      <c r="M836" s="262"/>
      <c r="N836" s="263"/>
      <c r="O836" s="263"/>
      <c r="P836" s="263"/>
      <c r="Q836" s="263"/>
      <c r="R836" s="263"/>
      <c r="S836" s="263"/>
      <c r="T836" s="264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T836" s="265" t="s">
        <v>148</v>
      </c>
      <c r="AU836" s="265" t="s">
        <v>83</v>
      </c>
      <c r="AV836" s="15" t="s">
        <v>79</v>
      </c>
      <c r="AW836" s="15" t="s">
        <v>31</v>
      </c>
      <c r="AX836" s="15" t="s">
        <v>74</v>
      </c>
      <c r="AY836" s="265" t="s">
        <v>140</v>
      </c>
    </row>
    <row r="837" s="13" customFormat="1">
      <c r="A837" s="13"/>
      <c r="B837" s="233"/>
      <c r="C837" s="234"/>
      <c r="D837" s="235" t="s">
        <v>148</v>
      </c>
      <c r="E837" s="236" t="s">
        <v>1</v>
      </c>
      <c r="F837" s="237" t="s">
        <v>624</v>
      </c>
      <c r="G837" s="234"/>
      <c r="H837" s="238">
        <v>540.12</v>
      </c>
      <c r="I837" s="239"/>
      <c r="J837" s="234"/>
      <c r="K837" s="234"/>
      <c r="L837" s="240"/>
      <c r="M837" s="241"/>
      <c r="N837" s="242"/>
      <c r="O837" s="242"/>
      <c r="P837" s="242"/>
      <c r="Q837" s="242"/>
      <c r="R837" s="242"/>
      <c r="S837" s="242"/>
      <c r="T837" s="24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44" t="s">
        <v>148</v>
      </c>
      <c r="AU837" s="244" t="s">
        <v>83</v>
      </c>
      <c r="AV837" s="13" t="s">
        <v>83</v>
      </c>
      <c r="AW837" s="13" t="s">
        <v>31</v>
      </c>
      <c r="AX837" s="13" t="s">
        <v>74</v>
      </c>
      <c r="AY837" s="244" t="s">
        <v>140</v>
      </c>
    </row>
    <row r="838" s="14" customFormat="1">
      <c r="A838" s="14"/>
      <c r="B838" s="245"/>
      <c r="C838" s="246"/>
      <c r="D838" s="235" t="s">
        <v>148</v>
      </c>
      <c r="E838" s="247" t="s">
        <v>1</v>
      </c>
      <c r="F838" s="248" t="s">
        <v>151</v>
      </c>
      <c r="G838" s="246"/>
      <c r="H838" s="249">
        <v>540.12</v>
      </c>
      <c r="I838" s="250"/>
      <c r="J838" s="246"/>
      <c r="K838" s="246"/>
      <c r="L838" s="251"/>
      <c r="M838" s="252"/>
      <c r="N838" s="253"/>
      <c r="O838" s="253"/>
      <c r="P838" s="253"/>
      <c r="Q838" s="253"/>
      <c r="R838" s="253"/>
      <c r="S838" s="253"/>
      <c r="T838" s="25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55" t="s">
        <v>148</v>
      </c>
      <c r="AU838" s="255" t="s">
        <v>83</v>
      </c>
      <c r="AV838" s="14" t="s">
        <v>89</v>
      </c>
      <c r="AW838" s="14" t="s">
        <v>31</v>
      </c>
      <c r="AX838" s="14" t="s">
        <v>79</v>
      </c>
      <c r="AY838" s="255" t="s">
        <v>140</v>
      </c>
    </row>
    <row r="839" s="2" customFormat="1" ht="33" customHeight="1">
      <c r="A839" s="38"/>
      <c r="B839" s="39"/>
      <c r="C839" s="219" t="s">
        <v>758</v>
      </c>
      <c r="D839" s="219" t="s">
        <v>143</v>
      </c>
      <c r="E839" s="220" t="s">
        <v>759</v>
      </c>
      <c r="F839" s="221" t="s">
        <v>760</v>
      </c>
      <c r="G839" s="222" t="s">
        <v>146</v>
      </c>
      <c r="H839" s="223">
        <v>7.5990000000000002</v>
      </c>
      <c r="I839" s="224"/>
      <c r="J839" s="225">
        <f>ROUND(I839*H839,2)</f>
        <v>0</v>
      </c>
      <c r="K839" s="226"/>
      <c r="L839" s="44"/>
      <c r="M839" s="227" t="s">
        <v>1</v>
      </c>
      <c r="N839" s="228" t="s">
        <v>39</v>
      </c>
      <c r="O839" s="91"/>
      <c r="P839" s="229">
        <f>O839*H839</f>
        <v>0</v>
      </c>
      <c r="Q839" s="229">
        <v>0.00019000000000000001</v>
      </c>
      <c r="R839" s="229">
        <f>Q839*H839</f>
        <v>0.00144381</v>
      </c>
      <c r="S839" s="229">
        <v>0</v>
      </c>
      <c r="T839" s="230">
        <f>S839*H839</f>
        <v>0</v>
      </c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R839" s="231" t="s">
        <v>610</v>
      </c>
      <c r="AT839" s="231" t="s">
        <v>143</v>
      </c>
      <c r="AU839" s="231" t="s">
        <v>83</v>
      </c>
      <c r="AY839" s="17" t="s">
        <v>140</v>
      </c>
      <c r="BE839" s="232">
        <f>IF(N839="základní",J839,0)</f>
        <v>0</v>
      </c>
      <c r="BF839" s="232">
        <f>IF(N839="snížená",J839,0)</f>
        <v>0</v>
      </c>
      <c r="BG839" s="232">
        <f>IF(N839="zákl. přenesená",J839,0)</f>
        <v>0</v>
      </c>
      <c r="BH839" s="232">
        <f>IF(N839="sníž. přenesená",J839,0)</f>
        <v>0</v>
      </c>
      <c r="BI839" s="232">
        <f>IF(N839="nulová",J839,0)</f>
        <v>0</v>
      </c>
      <c r="BJ839" s="17" t="s">
        <v>79</v>
      </c>
      <c r="BK839" s="232">
        <f>ROUND(I839*H839,2)</f>
        <v>0</v>
      </c>
      <c r="BL839" s="17" t="s">
        <v>610</v>
      </c>
      <c r="BM839" s="231" t="s">
        <v>761</v>
      </c>
    </row>
    <row r="840" s="15" customFormat="1">
      <c r="A840" s="15"/>
      <c r="B840" s="256"/>
      <c r="C840" s="257"/>
      <c r="D840" s="235" t="s">
        <v>148</v>
      </c>
      <c r="E840" s="258" t="s">
        <v>1</v>
      </c>
      <c r="F840" s="259" t="s">
        <v>762</v>
      </c>
      <c r="G840" s="257"/>
      <c r="H840" s="258" t="s">
        <v>1</v>
      </c>
      <c r="I840" s="260"/>
      <c r="J840" s="257"/>
      <c r="K840" s="257"/>
      <c r="L840" s="261"/>
      <c r="M840" s="262"/>
      <c r="N840" s="263"/>
      <c r="O840" s="263"/>
      <c r="P840" s="263"/>
      <c r="Q840" s="263"/>
      <c r="R840" s="263"/>
      <c r="S840" s="263"/>
      <c r="T840" s="264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T840" s="265" t="s">
        <v>148</v>
      </c>
      <c r="AU840" s="265" t="s">
        <v>83</v>
      </c>
      <c r="AV840" s="15" t="s">
        <v>79</v>
      </c>
      <c r="AW840" s="15" t="s">
        <v>31</v>
      </c>
      <c r="AX840" s="15" t="s">
        <v>74</v>
      </c>
      <c r="AY840" s="265" t="s">
        <v>140</v>
      </c>
    </row>
    <row r="841" s="13" customFormat="1">
      <c r="A841" s="13"/>
      <c r="B841" s="233"/>
      <c r="C841" s="234"/>
      <c r="D841" s="235" t="s">
        <v>148</v>
      </c>
      <c r="E841" s="236" t="s">
        <v>1</v>
      </c>
      <c r="F841" s="237" t="s">
        <v>763</v>
      </c>
      <c r="G841" s="234"/>
      <c r="H841" s="238">
        <v>6.9039999999999999</v>
      </c>
      <c r="I841" s="239"/>
      <c r="J841" s="234"/>
      <c r="K841" s="234"/>
      <c r="L841" s="240"/>
      <c r="M841" s="241"/>
      <c r="N841" s="242"/>
      <c r="O841" s="242"/>
      <c r="P841" s="242"/>
      <c r="Q841" s="242"/>
      <c r="R841" s="242"/>
      <c r="S841" s="242"/>
      <c r="T841" s="24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44" t="s">
        <v>148</v>
      </c>
      <c r="AU841" s="244" t="s">
        <v>83</v>
      </c>
      <c r="AV841" s="13" t="s">
        <v>83</v>
      </c>
      <c r="AW841" s="13" t="s">
        <v>31</v>
      </c>
      <c r="AX841" s="13" t="s">
        <v>74</v>
      </c>
      <c r="AY841" s="244" t="s">
        <v>140</v>
      </c>
    </row>
    <row r="842" s="13" customFormat="1">
      <c r="A842" s="13"/>
      <c r="B842" s="233"/>
      <c r="C842" s="234"/>
      <c r="D842" s="235" t="s">
        <v>148</v>
      </c>
      <c r="E842" s="236" t="s">
        <v>1</v>
      </c>
      <c r="F842" s="237" t="s">
        <v>764</v>
      </c>
      <c r="G842" s="234"/>
      <c r="H842" s="238">
        <v>0.69499999999999995</v>
      </c>
      <c r="I842" s="239"/>
      <c r="J842" s="234"/>
      <c r="K842" s="234"/>
      <c r="L842" s="240"/>
      <c r="M842" s="241"/>
      <c r="N842" s="242"/>
      <c r="O842" s="242"/>
      <c r="P842" s="242"/>
      <c r="Q842" s="242"/>
      <c r="R842" s="242"/>
      <c r="S842" s="242"/>
      <c r="T842" s="24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4" t="s">
        <v>148</v>
      </c>
      <c r="AU842" s="244" t="s">
        <v>83</v>
      </c>
      <c r="AV842" s="13" t="s">
        <v>83</v>
      </c>
      <c r="AW842" s="13" t="s">
        <v>31</v>
      </c>
      <c r="AX842" s="13" t="s">
        <v>74</v>
      </c>
      <c r="AY842" s="244" t="s">
        <v>140</v>
      </c>
    </row>
    <row r="843" s="14" customFormat="1">
      <c r="A843" s="14"/>
      <c r="B843" s="245"/>
      <c r="C843" s="246"/>
      <c r="D843" s="235" t="s">
        <v>148</v>
      </c>
      <c r="E843" s="247" t="s">
        <v>1</v>
      </c>
      <c r="F843" s="248" t="s">
        <v>151</v>
      </c>
      <c r="G843" s="246"/>
      <c r="H843" s="249">
        <v>7.5990000000000002</v>
      </c>
      <c r="I843" s="250"/>
      <c r="J843" s="246"/>
      <c r="K843" s="246"/>
      <c r="L843" s="251"/>
      <c r="M843" s="252"/>
      <c r="N843" s="253"/>
      <c r="O843" s="253"/>
      <c r="P843" s="253"/>
      <c r="Q843" s="253"/>
      <c r="R843" s="253"/>
      <c r="S843" s="253"/>
      <c r="T843" s="25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55" t="s">
        <v>148</v>
      </c>
      <c r="AU843" s="255" t="s">
        <v>83</v>
      </c>
      <c r="AV843" s="14" t="s">
        <v>89</v>
      </c>
      <c r="AW843" s="14" t="s">
        <v>31</v>
      </c>
      <c r="AX843" s="14" t="s">
        <v>79</v>
      </c>
      <c r="AY843" s="255" t="s">
        <v>140</v>
      </c>
    </row>
    <row r="844" s="2" customFormat="1" ht="24.15" customHeight="1">
      <c r="A844" s="38"/>
      <c r="B844" s="39"/>
      <c r="C844" s="266" t="s">
        <v>765</v>
      </c>
      <c r="D844" s="266" t="s">
        <v>245</v>
      </c>
      <c r="E844" s="267" t="s">
        <v>766</v>
      </c>
      <c r="F844" s="268" t="s">
        <v>767</v>
      </c>
      <c r="G844" s="269" t="s">
        <v>146</v>
      </c>
      <c r="H844" s="270">
        <v>7.9790000000000001</v>
      </c>
      <c r="I844" s="271"/>
      <c r="J844" s="272">
        <f>ROUND(I844*H844,2)</f>
        <v>0</v>
      </c>
      <c r="K844" s="273"/>
      <c r="L844" s="274"/>
      <c r="M844" s="275" t="s">
        <v>1</v>
      </c>
      <c r="N844" s="276" t="s">
        <v>39</v>
      </c>
      <c r="O844" s="91"/>
      <c r="P844" s="229">
        <f>O844*H844</f>
        <v>0</v>
      </c>
      <c r="Q844" s="229">
        <v>0.002</v>
      </c>
      <c r="R844" s="229">
        <f>Q844*H844</f>
        <v>0.015958</v>
      </c>
      <c r="S844" s="229">
        <v>0</v>
      </c>
      <c r="T844" s="230">
        <f>S844*H844</f>
        <v>0</v>
      </c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R844" s="231" t="s">
        <v>615</v>
      </c>
      <c r="AT844" s="231" t="s">
        <v>245</v>
      </c>
      <c r="AU844" s="231" t="s">
        <v>83</v>
      </c>
      <c r="AY844" s="17" t="s">
        <v>140</v>
      </c>
      <c r="BE844" s="232">
        <f>IF(N844="základní",J844,0)</f>
        <v>0</v>
      </c>
      <c r="BF844" s="232">
        <f>IF(N844="snížená",J844,0)</f>
        <v>0</v>
      </c>
      <c r="BG844" s="232">
        <f>IF(N844="zákl. přenesená",J844,0)</f>
        <v>0</v>
      </c>
      <c r="BH844" s="232">
        <f>IF(N844="sníž. přenesená",J844,0)</f>
        <v>0</v>
      </c>
      <c r="BI844" s="232">
        <f>IF(N844="nulová",J844,0)</f>
        <v>0</v>
      </c>
      <c r="BJ844" s="17" t="s">
        <v>79</v>
      </c>
      <c r="BK844" s="232">
        <f>ROUND(I844*H844,2)</f>
        <v>0</v>
      </c>
      <c r="BL844" s="17" t="s">
        <v>610</v>
      </c>
      <c r="BM844" s="231" t="s">
        <v>768</v>
      </c>
    </row>
    <row r="845" s="13" customFormat="1">
      <c r="A845" s="13"/>
      <c r="B845" s="233"/>
      <c r="C845" s="234"/>
      <c r="D845" s="235" t="s">
        <v>148</v>
      </c>
      <c r="E845" s="234"/>
      <c r="F845" s="237" t="s">
        <v>769</v>
      </c>
      <c r="G845" s="234"/>
      <c r="H845" s="238">
        <v>7.9790000000000001</v>
      </c>
      <c r="I845" s="239"/>
      <c r="J845" s="234"/>
      <c r="K845" s="234"/>
      <c r="L845" s="240"/>
      <c r="M845" s="241"/>
      <c r="N845" s="242"/>
      <c r="O845" s="242"/>
      <c r="P845" s="242"/>
      <c r="Q845" s="242"/>
      <c r="R845" s="242"/>
      <c r="S845" s="242"/>
      <c r="T845" s="24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44" t="s">
        <v>148</v>
      </c>
      <c r="AU845" s="244" t="s">
        <v>83</v>
      </c>
      <c r="AV845" s="13" t="s">
        <v>83</v>
      </c>
      <c r="AW845" s="13" t="s">
        <v>4</v>
      </c>
      <c r="AX845" s="13" t="s">
        <v>79</v>
      </c>
      <c r="AY845" s="244" t="s">
        <v>140</v>
      </c>
    </row>
    <row r="846" s="2" customFormat="1" ht="24.15" customHeight="1">
      <c r="A846" s="38"/>
      <c r="B846" s="39"/>
      <c r="C846" s="219" t="s">
        <v>770</v>
      </c>
      <c r="D846" s="219" t="s">
        <v>143</v>
      </c>
      <c r="E846" s="220" t="s">
        <v>771</v>
      </c>
      <c r="F846" s="221" t="s">
        <v>772</v>
      </c>
      <c r="G846" s="222" t="s">
        <v>643</v>
      </c>
      <c r="H846" s="281"/>
      <c r="I846" s="224"/>
      <c r="J846" s="225">
        <f>ROUND(I846*H846,2)</f>
        <v>0</v>
      </c>
      <c r="K846" s="226"/>
      <c r="L846" s="44"/>
      <c r="M846" s="227" t="s">
        <v>1</v>
      </c>
      <c r="N846" s="228" t="s">
        <v>39</v>
      </c>
      <c r="O846" s="91"/>
      <c r="P846" s="229">
        <f>O846*H846</f>
        <v>0</v>
      </c>
      <c r="Q846" s="229">
        <v>0</v>
      </c>
      <c r="R846" s="229">
        <f>Q846*H846</f>
        <v>0</v>
      </c>
      <c r="S846" s="229">
        <v>0</v>
      </c>
      <c r="T846" s="230">
        <f>S846*H846</f>
        <v>0</v>
      </c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R846" s="231" t="s">
        <v>610</v>
      </c>
      <c r="AT846" s="231" t="s">
        <v>143</v>
      </c>
      <c r="AU846" s="231" t="s">
        <v>83</v>
      </c>
      <c r="AY846" s="17" t="s">
        <v>140</v>
      </c>
      <c r="BE846" s="232">
        <f>IF(N846="základní",J846,0)</f>
        <v>0</v>
      </c>
      <c r="BF846" s="232">
        <f>IF(N846="snížená",J846,0)</f>
        <v>0</v>
      </c>
      <c r="BG846" s="232">
        <f>IF(N846="zákl. přenesená",J846,0)</f>
        <v>0</v>
      </c>
      <c r="BH846" s="232">
        <f>IF(N846="sníž. přenesená",J846,0)</f>
        <v>0</v>
      </c>
      <c r="BI846" s="232">
        <f>IF(N846="nulová",J846,0)</f>
        <v>0</v>
      </c>
      <c r="BJ846" s="17" t="s">
        <v>79</v>
      </c>
      <c r="BK846" s="232">
        <f>ROUND(I846*H846,2)</f>
        <v>0</v>
      </c>
      <c r="BL846" s="17" t="s">
        <v>610</v>
      </c>
      <c r="BM846" s="231" t="s">
        <v>773</v>
      </c>
    </row>
    <row r="847" s="12" customFormat="1" ht="22.8" customHeight="1">
      <c r="A847" s="12"/>
      <c r="B847" s="203"/>
      <c r="C847" s="204"/>
      <c r="D847" s="205" t="s">
        <v>73</v>
      </c>
      <c r="E847" s="217" t="s">
        <v>774</v>
      </c>
      <c r="F847" s="217" t="s">
        <v>775</v>
      </c>
      <c r="G847" s="204"/>
      <c r="H847" s="204"/>
      <c r="I847" s="207"/>
      <c r="J847" s="218">
        <f>BK847</f>
        <v>0</v>
      </c>
      <c r="K847" s="204"/>
      <c r="L847" s="209"/>
      <c r="M847" s="210"/>
      <c r="N847" s="211"/>
      <c r="O847" s="211"/>
      <c r="P847" s="212">
        <f>P848</f>
        <v>0</v>
      </c>
      <c r="Q847" s="211"/>
      <c r="R847" s="212">
        <f>R848</f>
        <v>0.0020400000000000001</v>
      </c>
      <c r="S847" s="211"/>
      <c r="T847" s="213">
        <f>T848</f>
        <v>0</v>
      </c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R847" s="214" t="s">
        <v>83</v>
      </c>
      <c r="AT847" s="215" t="s">
        <v>73</v>
      </c>
      <c r="AU847" s="215" t="s">
        <v>79</v>
      </c>
      <c r="AY847" s="214" t="s">
        <v>140</v>
      </c>
      <c r="BK847" s="216">
        <f>BK848</f>
        <v>0</v>
      </c>
    </row>
    <row r="848" s="2" customFormat="1" ht="37.8" customHeight="1">
      <c r="A848" s="38"/>
      <c r="B848" s="39"/>
      <c r="C848" s="219" t="s">
        <v>776</v>
      </c>
      <c r="D848" s="219" t="s">
        <v>143</v>
      </c>
      <c r="E848" s="220" t="s">
        <v>777</v>
      </c>
      <c r="F848" s="221" t="s">
        <v>778</v>
      </c>
      <c r="G848" s="222" t="s">
        <v>422</v>
      </c>
      <c r="H848" s="223">
        <v>2</v>
      </c>
      <c r="I848" s="224"/>
      <c r="J848" s="225">
        <f>ROUND(I848*H848,2)</f>
        <v>0</v>
      </c>
      <c r="K848" s="226"/>
      <c r="L848" s="44"/>
      <c r="M848" s="227" t="s">
        <v>1</v>
      </c>
      <c r="N848" s="228" t="s">
        <v>39</v>
      </c>
      <c r="O848" s="91"/>
      <c r="P848" s="229">
        <f>O848*H848</f>
        <v>0</v>
      </c>
      <c r="Q848" s="229">
        <v>0.0010200000000000001</v>
      </c>
      <c r="R848" s="229">
        <f>Q848*H848</f>
        <v>0.0020400000000000001</v>
      </c>
      <c r="S848" s="229">
        <v>0</v>
      </c>
      <c r="T848" s="230">
        <f>S848*H848</f>
        <v>0</v>
      </c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R848" s="231" t="s">
        <v>610</v>
      </c>
      <c r="AT848" s="231" t="s">
        <v>143</v>
      </c>
      <c r="AU848" s="231" t="s">
        <v>83</v>
      </c>
      <c r="AY848" s="17" t="s">
        <v>140</v>
      </c>
      <c r="BE848" s="232">
        <f>IF(N848="základní",J848,0)</f>
        <v>0</v>
      </c>
      <c r="BF848" s="232">
        <f>IF(N848="snížená",J848,0)</f>
        <v>0</v>
      </c>
      <c r="BG848" s="232">
        <f>IF(N848="zákl. přenesená",J848,0)</f>
        <v>0</v>
      </c>
      <c r="BH848" s="232">
        <f>IF(N848="sníž. přenesená",J848,0)</f>
        <v>0</v>
      </c>
      <c r="BI848" s="232">
        <f>IF(N848="nulová",J848,0)</f>
        <v>0</v>
      </c>
      <c r="BJ848" s="17" t="s">
        <v>79</v>
      </c>
      <c r="BK848" s="232">
        <f>ROUND(I848*H848,2)</f>
        <v>0</v>
      </c>
      <c r="BL848" s="17" t="s">
        <v>610</v>
      </c>
      <c r="BM848" s="231" t="s">
        <v>779</v>
      </c>
    </row>
    <row r="849" s="12" customFormat="1" ht="22.8" customHeight="1">
      <c r="A849" s="12"/>
      <c r="B849" s="203"/>
      <c r="C849" s="204"/>
      <c r="D849" s="205" t="s">
        <v>73</v>
      </c>
      <c r="E849" s="217" t="s">
        <v>780</v>
      </c>
      <c r="F849" s="217" t="s">
        <v>781</v>
      </c>
      <c r="G849" s="204"/>
      <c r="H849" s="204"/>
      <c r="I849" s="207"/>
      <c r="J849" s="218">
        <f>BK849</f>
        <v>0</v>
      </c>
      <c r="K849" s="204"/>
      <c r="L849" s="209"/>
      <c r="M849" s="210"/>
      <c r="N849" s="211"/>
      <c r="O849" s="211"/>
      <c r="P849" s="212">
        <f>SUM(P850:P852)</f>
        <v>0</v>
      </c>
      <c r="Q849" s="211"/>
      <c r="R849" s="212">
        <f>SUM(R850:R852)</f>
        <v>0</v>
      </c>
      <c r="S849" s="211"/>
      <c r="T849" s="213">
        <f>SUM(T850:T852)</f>
        <v>0</v>
      </c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R849" s="214" t="s">
        <v>83</v>
      </c>
      <c r="AT849" s="215" t="s">
        <v>73</v>
      </c>
      <c r="AU849" s="215" t="s">
        <v>79</v>
      </c>
      <c r="AY849" s="214" t="s">
        <v>140</v>
      </c>
      <c r="BK849" s="216">
        <f>SUM(BK850:BK852)</f>
        <v>0</v>
      </c>
    </row>
    <row r="850" s="2" customFormat="1" ht="16.5" customHeight="1">
      <c r="A850" s="38"/>
      <c r="B850" s="39"/>
      <c r="C850" s="219" t="s">
        <v>782</v>
      </c>
      <c r="D850" s="219" t="s">
        <v>143</v>
      </c>
      <c r="E850" s="220" t="s">
        <v>783</v>
      </c>
      <c r="F850" s="221" t="s">
        <v>784</v>
      </c>
      <c r="G850" s="222" t="s">
        <v>507</v>
      </c>
      <c r="H850" s="223">
        <v>1</v>
      </c>
      <c r="I850" s="224"/>
      <c r="J850" s="225">
        <f>ROUND(I850*H850,2)</f>
        <v>0</v>
      </c>
      <c r="K850" s="226"/>
      <c r="L850" s="44"/>
      <c r="M850" s="227" t="s">
        <v>1</v>
      </c>
      <c r="N850" s="228" t="s">
        <v>39</v>
      </c>
      <c r="O850" s="91"/>
      <c r="P850" s="229">
        <f>O850*H850</f>
        <v>0</v>
      </c>
      <c r="Q850" s="229">
        <v>0</v>
      </c>
      <c r="R850" s="229">
        <f>Q850*H850</f>
        <v>0</v>
      </c>
      <c r="S850" s="229">
        <v>0</v>
      </c>
      <c r="T850" s="230">
        <f>S850*H850</f>
        <v>0</v>
      </c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R850" s="231" t="s">
        <v>610</v>
      </c>
      <c r="AT850" s="231" t="s">
        <v>143</v>
      </c>
      <c r="AU850" s="231" t="s">
        <v>83</v>
      </c>
      <c r="AY850" s="17" t="s">
        <v>140</v>
      </c>
      <c r="BE850" s="232">
        <f>IF(N850="základní",J850,0)</f>
        <v>0</v>
      </c>
      <c r="BF850" s="232">
        <f>IF(N850="snížená",J850,0)</f>
        <v>0</v>
      </c>
      <c r="BG850" s="232">
        <f>IF(N850="zákl. přenesená",J850,0)</f>
        <v>0</v>
      </c>
      <c r="BH850" s="232">
        <f>IF(N850="sníž. přenesená",J850,0)</f>
        <v>0</v>
      </c>
      <c r="BI850" s="232">
        <f>IF(N850="nulová",J850,0)</f>
        <v>0</v>
      </c>
      <c r="BJ850" s="17" t="s">
        <v>79</v>
      </c>
      <c r="BK850" s="232">
        <f>ROUND(I850*H850,2)</f>
        <v>0</v>
      </c>
      <c r="BL850" s="17" t="s">
        <v>610</v>
      </c>
      <c r="BM850" s="231" t="s">
        <v>785</v>
      </c>
    </row>
    <row r="851" s="15" customFormat="1">
      <c r="A851" s="15"/>
      <c r="B851" s="256"/>
      <c r="C851" s="257"/>
      <c r="D851" s="235" t="s">
        <v>148</v>
      </c>
      <c r="E851" s="258" t="s">
        <v>1</v>
      </c>
      <c r="F851" s="259" t="s">
        <v>786</v>
      </c>
      <c r="G851" s="257"/>
      <c r="H851" s="258" t="s">
        <v>1</v>
      </c>
      <c r="I851" s="260"/>
      <c r="J851" s="257"/>
      <c r="K851" s="257"/>
      <c r="L851" s="261"/>
      <c r="M851" s="262"/>
      <c r="N851" s="263"/>
      <c r="O851" s="263"/>
      <c r="P851" s="263"/>
      <c r="Q851" s="263"/>
      <c r="R851" s="263"/>
      <c r="S851" s="263"/>
      <c r="T851" s="264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T851" s="265" t="s">
        <v>148</v>
      </c>
      <c r="AU851" s="265" t="s">
        <v>83</v>
      </c>
      <c r="AV851" s="15" t="s">
        <v>79</v>
      </c>
      <c r="AW851" s="15" t="s">
        <v>31</v>
      </c>
      <c r="AX851" s="15" t="s">
        <v>74</v>
      </c>
      <c r="AY851" s="265" t="s">
        <v>140</v>
      </c>
    </row>
    <row r="852" s="13" customFormat="1">
      <c r="A852" s="13"/>
      <c r="B852" s="233"/>
      <c r="C852" s="234"/>
      <c r="D852" s="235" t="s">
        <v>148</v>
      </c>
      <c r="E852" s="236" t="s">
        <v>1</v>
      </c>
      <c r="F852" s="237" t="s">
        <v>79</v>
      </c>
      <c r="G852" s="234"/>
      <c r="H852" s="238">
        <v>1</v>
      </c>
      <c r="I852" s="239"/>
      <c r="J852" s="234"/>
      <c r="K852" s="234"/>
      <c r="L852" s="240"/>
      <c r="M852" s="241"/>
      <c r="N852" s="242"/>
      <c r="O852" s="242"/>
      <c r="P852" s="242"/>
      <c r="Q852" s="242"/>
      <c r="R852" s="242"/>
      <c r="S852" s="242"/>
      <c r="T852" s="24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44" t="s">
        <v>148</v>
      </c>
      <c r="AU852" s="244" t="s">
        <v>83</v>
      </c>
      <c r="AV852" s="13" t="s">
        <v>83</v>
      </c>
      <c r="AW852" s="13" t="s">
        <v>31</v>
      </c>
      <c r="AX852" s="13" t="s">
        <v>79</v>
      </c>
      <c r="AY852" s="244" t="s">
        <v>140</v>
      </c>
    </row>
    <row r="853" s="12" customFormat="1" ht="22.8" customHeight="1">
      <c r="A853" s="12"/>
      <c r="B853" s="203"/>
      <c r="C853" s="204"/>
      <c r="D853" s="205" t="s">
        <v>73</v>
      </c>
      <c r="E853" s="217" t="s">
        <v>787</v>
      </c>
      <c r="F853" s="217" t="s">
        <v>788</v>
      </c>
      <c r="G853" s="204"/>
      <c r="H853" s="204"/>
      <c r="I853" s="207"/>
      <c r="J853" s="218">
        <f>BK853</f>
        <v>0</v>
      </c>
      <c r="K853" s="204"/>
      <c r="L853" s="209"/>
      <c r="M853" s="210"/>
      <c r="N853" s="211"/>
      <c r="O853" s="211"/>
      <c r="P853" s="212">
        <f>SUM(P854:P856)</f>
        <v>0</v>
      </c>
      <c r="Q853" s="211"/>
      <c r="R853" s="212">
        <f>SUM(R854:R856)</f>
        <v>0.0059699999999999996</v>
      </c>
      <c r="S853" s="211"/>
      <c r="T853" s="213">
        <f>SUM(T854:T856)</f>
        <v>0</v>
      </c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R853" s="214" t="s">
        <v>83</v>
      </c>
      <c r="AT853" s="215" t="s">
        <v>73</v>
      </c>
      <c r="AU853" s="215" t="s">
        <v>79</v>
      </c>
      <c r="AY853" s="214" t="s">
        <v>140</v>
      </c>
      <c r="BK853" s="216">
        <f>SUM(BK854:BK856)</f>
        <v>0</v>
      </c>
    </row>
    <row r="854" s="2" customFormat="1" ht="24.15" customHeight="1">
      <c r="A854" s="38"/>
      <c r="B854" s="39"/>
      <c r="C854" s="219" t="s">
        <v>789</v>
      </c>
      <c r="D854" s="219" t="s">
        <v>143</v>
      </c>
      <c r="E854" s="220" t="s">
        <v>790</v>
      </c>
      <c r="F854" s="221" t="s">
        <v>791</v>
      </c>
      <c r="G854" s="222" t="s">
        <v>422</v>
      </c>
      <c r="H854" s="223">
        <v>6</v>
      </c>
      <c r="I854" s="224"/>
      <c r="J854" s="225">
        <f>ROUND(I854*H854,2)</f>
        <v>0</v>
      </c>
      <c r="K854" s="226"/>
      <c r="L854" s="44"/>
      <c r="M854" s="227" t="s">
        <v>1</v>
      </c>
      <c r="N854" s="228" t="s">
        <v>39</v>
      </c>
      <c r="O854" s="91"/>
      <c r="P854" s="229">
        <f>O854*H854</f>
        <v>0</v>
      </c>
      <c r="Q854" s="229">
        <v>0.000135</v>
      </c>
      <c r="R854" s="229">
        <f>Q854*H854</f>
        <v>0.00080999999999999996</v>
      </c>
      <c r="S854" s="229">
        <v>0</v>
      </c>
      <c r="T854" s="230">
        <f>S854*H854</f>
        <v>0</v>
      </c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R854" s="231" t="s">
        <v>610</v>
      </c>
      <c r="AT854" s="231" t="s">
        <v>143</v>
      </c>
      <c r="AU854" s="231" t="s">
        <v>83</v>
      </c>
      <c r="AY854" s="17" t="s">
        <v>140</v>
      </c>
      <c r="BE854" s="232">
        <f>IF(N854="základní",J854,0)</f>
        <v>0</v>
      </c>
      <c r="BF854" s="232">
        <f>IF(N854="snížená",J854,0)</f>
        <v>0</v>
      </c>
      <c r="BG854" s="232">
        <f>IF(N854="zákl. přenesená",J854,0)</f>
        <v>0</v>
      </c>
      <c r="BH854" s="232">
        <f>IF(N854="sníž. přenesená",J854,0)</f>
        <v>0</v>
      </c>
      <c r="BI854" s="232">
        <f>IF(N854="nulová",J854,0)</f>
        <v>0</v>
      </c>
      <c r="BJ854" s="17" t="s">
        <v>79</v>
      </c>
      <c r="BK854" s="232">
        <f>ROUND(I854*H854,2)</f>
        <v>0</v>
      </c>
      <c r="BL854" s="17" t="s">
        <v>610</v>
      </c>
      <c r="BM854" s="231" t="s">
        <v>792</v>
      </c>
    </row>
    <row r="855" s="2" customFormat="1" ht="24.15" customHeight="1">
      <c r="A855" s="38"/>
      <c r="B855" s="39"/>
      <c r="C855" s="219" t="s">
        <v>793</v>
      </c>
      <c r="D855" s="219" t="s">
        <v>143</v>
      </c>
      <c r="E855" s="220" t="s">
        <v>794</v>
      </c>
      <c r="F855" s="221" t="s">
        <v>795</v>
      </c>
      <c r="G855" s="222" t="s">
        <v>422</v>
      </c>
      <c r="H855" s="223">
        <v>6</v>
      </c>
      <c r="I855" s="224"/>
      <c r="J855" s="225">
        <f>ROUND(I855*H855,2)</f>
        <v>0</v>
      </c>
      <c r="K855" s="226"/>
      <c r="L855" s="44"/>
      <c r="M855" s="227" t="s">
        <v>1</v>
      </c>
      <c r="N855" s="228" t="s">
        <v>39</v>
      </c>
      <c r="O855" s="91"/>
      <c r="P855" s="229">
        <f>O855*H855</f>
        <v>0</v>
      </c>
      <c r="Q855" s="229">
        <v>0.00085999999999999998</v>
      </c>
      <c r="R855" s="229">
        <f>Q855*H855</f>
        <v>0.0051599999999999997</v>
      </c>
      <c r="S855" s="229">
        <v>0</v>
      </c>
      <c r="T855" s="230">
        <f>S855*H855</f>
        <v>0</v>
      </c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R855" s="231" t="s">
        <v>610</v>
      </c>
      <c r="AT855" s="231" t="s">
        <v>143</v>
      </c>
      <c r="AU855" s="231" t="s">
        <v>83</v>
      </c>
      <c r="AY855" s="17" t="s">
        <v>140</v>
      </c>
      <c r="BE855" s="232">
        <f>IF(N855="základní",J855,0)</f>
        <v>0</v>
      </c>
      <c r="BF855" s="232">
        <f>IF(N855="snížená",J855,0)</f>
        <v>0</v>
      </c>
      <c r="BG855" s="232">
        <f>IF(N855="zákl. přenesená",J855,0)</f>
        <v>0</v>
      </c>
      <c r="BH855" s="232">
        <f>IF(N855="sníž. přenesená",J855,0)</f>
        <v>0</v>
      </c>
      <c r="BI855" s="232">
        <f>IF(N855="nulová",J855,0)</f>
        <v>0</v>
      </c>
      <c r="BJ855" s="17" t="s">
        <v>79</v>
      </c>
      <c r="BK855" s="232">
        <f>ROUND(I855*H855,2)</f>
        <v>0</v>
      </c>
      <c r="BL855" s="17" t="s">
        <v>610</v>
      </c>
      <c r="BM855" s="231" t="s">
        <v>796</v>
      </c>
    </row>
    <row r="856" s="2" customFormat="1" ht="24.15" customHeight="1">
      <c r="A856" s="38"/>
      <c r="B856" s="39"/>
      <c r="C856" s="219" t="s">
        <v>797</v>
      </c>
      <c r="D856" s="219" t="s">
        <v>143</v>
      </c>
      <c r="E856" s="220" t="s">
        <v>798</v>
      </c>
      <c r="F856" s="221" t="s">
        <v>799</v>
      </c>
      <c r="G856" s="222" t="s">
        <v>643</v>
      </c>
      <c r="H856" s="281"/>
      <c r="I856" s="224"/>
      <c r="J856" s="225">
        <f>ROUND(I856*H856,2)</f>
        <v>0</v>
      </c>
      <c r="K856" s="226"/>
      <c r="L856" s="44"/>
      <c r="M856" s="227" t="s">
        <v>1</v>
      </c>
      <c r="N856" s="228" t="s">
        <v>39</v>
      </c>
      <c r="O856" s="91"/>
      <c r="P856" s="229">
        <f>O856*H856</f>
        <v>0</v>
      </c>
      <c r="Q856" s="229">
        <v>0</v>
      </c>
      <c r="R856" s="229">
        <f>Q856*H856</f>
        <v>0</v>
      </c>
      <c r="S856" s="229">
        <v>0</v>
      </c>
      <c r="T856" s="230">
        <f>S856*H856</f>
        <v>0</v>
      </c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R856" s="231" t="s">
        <v>610</v>
      </c>
      <c r="AT856" s="231" t="s">
        <v>143</v>
      </c>
      <c r="AU856" s="231" t="s">
        <v>83</v>
      </c>
      <c r="AY856" s="17" t="s">
        <v>140</v>
      </c>
      <c r="BE856" s="232">
        <f>IF(N856="základní",J856,0)</f>
        <v>0</v>
      </c>
      <c r="BF856" s="232">
        <f>IF(N856="snížená",J856,0)</f>
        <v>0</v>
      </c>
      <c r="BG856" s="232">
        <f>IF(N856="zákl. přenesená",J856,0)</f>
        <v>0</v>
      </c>
      <c r="BH856" s="232">
        <f>IF(N856="sníž. přenesená",J856,0)</f>
        <v>0</v>
      </c>
      <c r="BI856" s="232">
        <f>IF(N856="nulová",J856,0)</f>
        <v>0</v>
      </c>
      <c r="BJ856" s="17" t="s">
        <v>79</v>
      </c>
      <c r="BK856" s="232">
        <f>ROUND(I856*H856,2)</f>
        <v>0</v>
      </c>
      <c r="BL856" s="17" t="s">
        <v>610</v>
      </c>
      <c r="BM856" s="231" t="s">
        <v>800</v>
      </c>
    </row>
    <row r="857" s="12" customFormat="1" ht="22.8" customHeight="1">
      <c r="A857" s="12"/>
      <c r="B857" s="203"/>
      <c r="C857" s="204"/>
      <c r="D857" s="205" t="s">
        <v>73</v>
      </c>
      <c r="E857" s="217" t="s">
        <v>801</v>
      </c>
      <c r="F857" s="217" t="s">
        <v>802</v>
      </c>
      <c r="G857" s="204"/>
      <c r="H857" s="204"/>
      <c r="I857" s="207"/>
      <c r="J857" s="218">
        <f>BK857</f>
        <v>0</v>
      </c>
      <c r="K857" s="204"/>
      <c r="L857" s="209"/>
      <c r="M857" s="210"/>
      <c r="N857" s="211"/>
      <c r="O857" s="211"/>
      <c r="P857" s="212">
        <f>SUM(P858:P863)</f>
        <v>0</v>
      </c>
      <c r="Q857" s="211"/>
      <c r="R857" s="212">
        <f>SUM(R858:R863)</f>
        <v>0.33599999999999997</v>
      </c>
      <c r="S857" s="211"/>
      <c r="T857" s="213">
        <f>SUM(T858:T863)</f>
        <v>0.063420000000000004</v>
      </c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R857" s="214" t="s">
        <v>83</v>
      </c>
      <c r="AT857" s="215" t="s">
        <v>73</v>
      </c>
      <c r="AU857" s="215" t="s">
        <v>79</v>
      </c>
      <c r="AY857" s="214" t="s">
        <v>140</v>
      </c>
      <c r="BK857" s="216">
        <f>SUM(BK858:BK863)</f>
        <v>0</v>
      </c>
    </row>
    <row r="858" s="2" customFormat="1" ht="24.15" customHeight="1">
      <c r="A858" s="38"/>
      <c r="B858" s="39"/>
      <c r="C858" s="219" t="s">
        <v>803</v>
      </c>
      <c r="D858" s="219" t="s">
        <v>143</v>
      </c>
      <c r="E858" s="220" t="s">
        <v>804</v>
      </c>
      <c r="F858" s="221" t="s">
        <v>805</v>
      </c>
      <c r="G858" s="222" t="s">
        <v>806</v>
      </c>
      <c r="H858" s="223">
        <v>6</v>
      </c>
      <c r="I858" s="224"/>
      <c r="J858" s="225">
        <f>ROUND(I858*H858,2)</f>
        <v>0</v>
      </c>
      <c r="K858" s="226"/>
      <c r="L858" s="44"/>
      <c r="M858" s="227" t="s">
        <v>1</v>
      </c>
      <c r="N858" s="228" t="s">
        <v>39</v>
      </c>
      <c r="O858" s="91"/>
      <c r="P858" s="229">
        <f>O858*H858</f>
        <v>0</v>
      </c>
      <c r="Q858" s="229">
        <v>0</v>
      </c>
      <c r="R858" s="229">
        <f>Q858*H858</f>
        <v>0</v>
      </c>
      <c r="S858" s="229">
        <v>0.01057</v>
      </c>
      <c r="T858" s="230">
        <f>S858*H858</f>
        <v>0.063420000000000004</v>
      </c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R858" s="231" t="s">
        <v>610</v>
      </c>
      <c r="AT858" s="231" t="s">
        <v>143</v>
      </c>
      <c r="AU858" s="231" t="s">
        <v>83</v>
      </c>
      <c r="AY858" s="17" t="s">
        <v>140</v>
      </c>
      <c r="BE858" s="232">
        <f>IF(N858="základní",J858,0)</f>
        <v>0</v>
      </c>
      <c r="BF858" s="232">
        <f>IF(N858="snížená",J858,0)</f>
        <v>0</v>
      </c>
      <c r="BG858" s="232">
        <f>IF(N858="zákl. přenesená",J858,0)</f>
        <v>0</v>
      </c>
      <c r="BH858" s="232">
        <f>IF(N858="sníž. přenesená",J858,0)</f>
        <v>0</v>
      </c>
      <c r="BI858" s="232">
        <f>IF(N858="nulová",J858,0)</f>
        <v>0</v>
      </c>
      <c r="BJ858" s="17" t="s">
        <v>79</v>
      </c>
      <c r="BK858" s="232">
        <f>ROUND(I858*H858,2)</f>
        <v>0</v>
      </c>
      <c r="BL858" s="17" t="s">
        <v>610</v>
      </c>
      <c r="BM858" s="231" t="s">
        <v>807</v>
      </c>
    </row>
    <row r="859" s="2" customFormat="1" ht="24.15" customHeight="1">
      <c r="A859" s="38"/>
      <c r="B859" s="39"/>
      <c r="C859" s="219" t="s">
        <v>808</v>
      </c>
      <c r="D859" s="219" t="s">
        <v>143</v>
      </c>
      <c r="E859" s="220" t="s">
        <v>809</v>
      </c>
      <c r="F859" s="221" t="s">
        <v>810</v>
      </c>
      <c r="G859" s="222" t="s">
        <v>422</v>
      </c>
      <c r="H859" s="223">
        <v>2</v>
      </c>
      <c r="I859" s="224"/>
      <c r="J859" s="225">
        <f>ROUND(I859*H859,2)</f>
        <v>0</v>
      </c>
      <c r="K859" s="226"/>
      <c r="L859" s="44"/>
      <c r="M859" s="227" t="s">
        <v>1</v>
      </c>
      <c r="N859" s="228" t="s">
        <v>39</v>
      </c>
      <c r="O859" s="91"/>
      <c r="P859" s="229">
        <f>O859*H859</f>
        <v>0</v>
      </c>
      <c r="Q859" s="229">
        <v>0</v>
      </c>
      <c r="R859" s="229">
        <f>Q859*H859</f>
        <v>0</v>
      </c>
      <c r="S859" s="229">
        <v>0</v>
      </c>
      <c r="T859" s="230">
        <f>S859*H859</f>
        <v>0</v>
      </c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R859" s="231" t="s">
        <v>610</v>
      </c>
      <c r="AT859" s="231" t="s">
        <v>143</v>
      </c>
      <c r="AU859" s="231" t="s">
        <v>83</v>
      </c>
      <c r="AY859" s="17" t="s">
        <v>140</v>
      </c>
      <c r="BE859" s="232">
        <f>IF(N859="základní",J859,0)</f>
        <v>0</v>
      </c>
      <c r="BF859" s="232">
        <f>IF(N859="snížená",J859,0)</f>
        <v>0</v>
      </c>
      <c r="BG859" s="232">
        <f>IF(N859="zákl. přenesená",J859,0)</f>
        <v>0</v>
      </c>
      <c r="BH859" s="232">
        <f>IF(N859="sníž. přenesená",J859,0)</f>
        <v>0</v>
      </c>
      <c r="BI859" s="232">
        <f>IF(N859="nulová",J859,0)</f>
        <v>0</v>
      </c>
      <c r="BJ859" s="17" t="s">
        <v>79</v>
      </c>
      <c r="BK859" s="232">
        <f>ROUND(I859*H859,2)</f>
        <v>0</v>
      </c>
      <c r="BL859" s="17" t="s">
        <v>610</v>
      </c>
      <c r="BM859" s="231" t="s">
        <v>811</v>
      </c>
    </row>
    <row r="860" s="2" customFormat="1" ht="24.15" customHeight="1">
      <c r="A860" s="38"/>
      <c r="B860" s="39"/>
      <c r="C860" s="266" t="s">
        <v>812</v>
      </c>
      <c r="D860" s="266" t="s">
        <v>245</v>
      </c>
      <c r="E860" s="267" t="s">
        <v>813</v>
      </c>
      <c r="F860" s="268" t="s">
        <v>814</v>
      </c>
      <c r="G860" s="269" t="s">
        <v>422</v>
      </c>
      <c r="H860" s="270">
        <v>2</v>
      </c>
      <c r="I860" s="271"/>
      <c r="J860" s="272">
        <f>ROUND(I860*H860,2)</f>
        <v>0</v>
      </c>
      <c r="K860" s="273"/>
      <c r="L860" s="274"/>
      <c r="M860" s="275" t="s">
        <v>1</v>
      </c>
      <c r="N860" s="276" t="s">
        <v>39</v>
      </c>
      <c r="O860" s="91"/>
      <c r="P860" s="229">
        <f>O860*H860</f>
        <v>0</v>
      </c>
      <c r="Q860" s="229">
        <v>0.064680000000000001</v>
      </c>
      <c r="R860" s="229">
        <f>Q860*H860</f>
        <v>0.12936</v>
      </c>
      <c r="S860" s="229">
        <v>0</v>
      </c>
      <c r="T860" s="230">
        <f>S860*H860</f>
        <v>0</v>
      </c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R860" s="231" t="s">
        <v>615</v>
      </c>
      <c r="AT860" s="231" t="s">
        <v>245</v>
      </c>
      <c r="AU860" s="231" t="s">
        <v>83</v>
      </c>
      <c r="AY860" s="17" t="s">
        <v>140</v>
      </c>
      <c r="BE860" s="232">
        <f>IF(N860="základní",J860,0)</f>
        <v>0</v>
      </c>
      <c r="BF860" s="232">
        <f>IF(N860="snížená",J860,0)</f>
        <v>0</v>
      </c>
      <c r="BG860" s="232">
        <f>IF(N860="zákl. přenesená",J860,0)</f>
        <v>0</v>
      </c>
      <c r="BH860" s="232">
        <f>IF(N860="sníž. přenesená",J860,0)</f>
        <v>0</v>
      </c>
      <c r="BI860" s="232">
        <f>IF(N860="nulová",J860,0)</f>
        <v>0</v>
      </c>
      <c r="BJ860" s="17" t="s">
        <v>79</v>
      </c>
      <c r="BK860" s="232">
        <f>ROUND(I860*H860,2)</f>
        <v>0</v>
      </c>
      <c r="BL860" s="17" t="s">
        <v>610</v>
      </c>
      <c r="BM860" s="231" t="s">
        <v>815</v>
      </c>
    </row>
    <row r="861" s="2" customFormat="1" ht="24.15" customHeight="1">
      <c r="A861" s="38"/>
      <c r="B861" s="39"/>
      <c r="C861" s="219" t="s">
        <v>816</v>
      </c>
      <c r="D861" s="219" t="s">
        <v>143</v>
      </c>
      <c r="E861" s="220" t="s">
        <v>817</v>
      </c>
      <c r="F861" s="221" t="s">
        <v>818</v>
      </c>
      <c r="G861" s="222" t="s">
        <v>422</v>
      </c>
      <c r="H861" s="223">
        <v>4</v>
      </c>
      <c r="I861" s="224"/>
      <c r="J861" s="225">
        <f>ROUND(I861*H861,2)</f>
        <v>0</v>
      </c>
      <c r="K861" s="226"/>
      <c r="L861" s="44"/>
      <c r="M861" s="227" t="s">
        <v>1</v>
      </c>
      <c r="N861" s="228" t="s">
        <v>39</v>
      </c>
      <c r="O861" s="91"/>
      <c r="P861" s="229">
        <f>O861*H861</f>
        <v>0</v>
      </c>
      <c r="Q861" s="229">
        <v>0</v>
      </c>
      <c r="R861" s="229">
        <f>Q861*H861</f>
        <v>0</v>
      </c>
      <c r="S861" s="229">
        <v>0</v>
      </c>
      <c r="T861" s="230">
        <f>S861*H861</f>
        <v>0</v>
      </c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R861" s="231" t="s">
        <v>610</v>
      </c>
      <c r="AT861" s="231" t="s">
        <v>143</v>
      </c>
      <c r="AU861" s="231" t="s">
        <v>83</v>
      </c>
      <c r="AY861" s="17" t="s">
        <v>140</v>
      </c>
      <c r="BE861" s="232">
        <f>IF(N861="základní",J861,0)</f>
        <v>0</v>
      </c>
      <c r="BF861" s="232">
        <f>IF(N861="snížená",J861,0)</f>
        <v>0</v>
      </c>
      <c r="BG861" s="232">
        <f>IF(N861="zákl. přenesená",J861,0)</f>
        <v>0</v>
      </c>
      <c r="BH861" s="232">
        <f>IF(N861="sníž. přenesená",J861,0)</f>
        <v>0</v>
      </c>
      <c r="BI861" s="232">
        <f>IF(N861="nulová",J861,0)</f>
        <v>0</v>
      </c>
      <c r="BJ861" s="17" t="s">
        <v>79</v>
      </c>
      <c r="BK861" s="232">
        <f>ROUND(I861*H861,2)</f>
        <v>0</v>
      </c>
      <c r="BL861" s="17" t="s">
        <v>610</v>
      </c>
      <c r="BM861" s="231" t="s">
        <v>819</v>
      </c>
    </row>
    <row r="862" s="2" customFormat="1" ht="24.15" customHeight="1">
      <c r="A862" s="38"/>
      <c r="B862" s="39"/>
      <c r="C862" s="266" t="s">
        <v>820</v>
      </c>
      <c r="D862" s="266" t="s">
        <v>245</v>
      </c>
      <c r="E862" s="267" t="s">
        <v>821</v>
      </c>
      <c r="F862" s="268" t="s">
        <v>822</v>
      </c>
      <c r="G862" s="269" t="s">
        <v>422</v>
      </c>
      <c r="H862" s="270">
        <v>4</v>
      </c>
      <c r="I862" s="271"/>
      <c r="J862" s="272">
        <f>ROUND(I862*H862,2)</f>
        <v>0</v>
      </c>
      <c r="K862" s="273"/>
      <c r="L862" s="274"/>
      <c r="M862" s="275" t="s">
        <v>1</v>
      </c>
      <c r="N862" s="276" t="s">
        <v>39</v>
      </c>
      <c r="O862" s="91"/>
      <c r="P862" s="229">
        <f>O862*H862</f>
        <v>0</v>
      </c>
      <c r="Q862" s="229">
        <v>0.051659999999999998</v>
      </c>
      <c r="R862" s="229">
        <f>Q862*H862</f>
        <v>0.20663999999999999</v>
      </c>
      <c r="S862" s="229">
        <v>0</v>
      </c>
      <c r="T862" s="230">
        <f>S862*H862</f>
        <v>0</v>
      </c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R862" s="231" t="s">
        <v>615</v>
      </c>
      <c r="AT862" s="231" t="s">
        <v>245</v>
      </c>
      <c r="AU862" s="231" t="s">
        <v>83</v>
      </c>
      <c r="AY862" s="17" t="s">
        <v>140</v>
      </c>
      <c r="BE862" s="232">
        <f>IF(N862="základní",J862,0)</f>
        <v>0</v>
      </c>
      <c r="BF862" s="232">
        <f>IF(N862="snížená",J862,0)</f>
        <v>0</v>
      </c>
      <c r="BG862" s="232">
        <f>IF(N862="zákl. přenesená",J862,0)</f>
        <v>0</v>
      </c>
      <c r="BH862" s="232">
        <f>IF(N862="sníž. přenesená",J862,0)</f>
        <v>0</v>
      </c>
      <c r="BI862" s="232">
        <f>IF(N862="nulová",J862,0)</f>
        <v>0</v>
      </c>
      <c r="BJ862" s="17" t="s">
        <v>79</v>
      </c>
      <c r="BK862" s="232">
        <f>ROUND(I862*H862,2)</f>
        <v>0</v>
      </c>
      <c r="BL862" s="17" t="s">
        <v>610</v>
      </c>
      <c r="BM862" s="231" t="s">
        <v>823</v>
      </c>
    </row>
    <row r="863" s="2" customFormat="1" ht="24.15" customHeight="1">
      <c r="A863" s="38"/>
      <c r="B863" s="39"/>
      <c r="C863" s="219" t="s">
        <v>824</v>
      </c>
      <c r="D863" s="219" t="s">
        <v>143</v>
      </c>
      <c r="E863" s="220" t="s">
        <v>825</v>
      </c>
      <c r="F863" s="221" t="s">
        <v>826</v>
      </c>
      <c r="G863" s="222" t="s">
        <v>643</v>
      </c>
      <c r="H863" s="281"/>
      <c r="I863" s="224"/>
      <c r="J863" s="225">
        <f>ROUND(I863*H863,2)</f>
        <v>0</v>
      </c>
      <c r="K863" s="226"/>
      <c r="L863" s="44"/>
      <c r="M863" s="227" t="s">
        <v>1</v>
      </c>
      <c r="N863" s="228" t="s">
        <v>39</v>
      </c>
      <c r="O863" s="91"/>
      <c r="P863" s="229">
        <f>O863*H863</f>
        <v>0</v>
      </c>
      <c r="Q863" s="229">
        <v>0</v>
      </c>
      <c r="R863" s="229">
        <f>Q863*H863</f>
        <v>0</v>
      </c>
      <c r="S863" s="229">
        <v>0</v>
      </c>
      <c r="T863" s="230">
        <f>S863*H863</f>
        <v>0</v>
      </c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R863" s="231" t="s">
        <v>610</v>
      </c>
      <c r="AT863" s="231" t="s">
        <v>143</v>
      </c>
      <c r="AU863" s="231" t="s">
        <v>83</v>
      </c>
      <c r="AY863" s="17" t="s">
        <v>140</v>
      </c>
      <c r="BE863" s="232">
        <f>IF(N863="základní",J863,0)</f>
        <v>0</v>
      </c>
      <c r="BF863" s="232">
        <f>IF(N863="snížená",J863,0)</f>
        <v>0</v>
      </c>
      <c r="BG863" s="232">
        <f>IF(N863="zákl. přenesená",J863,0)</f>
        <v>0</v>
      </c>
      <c r="BH863" s="232">
        <f>IF(N863="sníž. přenesená",J863,0)</f>
        <v>0</v>
      </c>
      <c r="BI863" s="232">
        <f>IF(N863="nulová",J863,0)</f>
        <v>0</v>
      </c>
      <c r="BJ863" s="17" t="s">
        <v>79</v>
      </c>
      <c r="BK863" s="232">
        <f>ROUND(I863*H863,2)</f>
        <v>0</v>
      </c>
      <c r="BL863" s="17" t="s">
        <v>610</v>
      </c>
      <c r="BM863" s="231" t="s">
        <v>827</v>
      </c>
    </row>
    <row r="864" s="12" customFormat="1" ht="22.8" customHeight="1">
      <c r="A864" s="12"/>
      <c r="B864" s="203"/>
      <c r="C864" s="204"/>
      <c r="D864" s="205" t="s">
        <v>73</v>
      </c>
      <c r="E864" s="217" t="s">
        <v>828</v>
      </c>
      <c r="F864" s="217" t="s">
        <v>829</v>
      </c>
      <c r="G864" s="204"/>
      <c r="H864" s="204"/>
      <c r="I864" s="207"/>
      <c r="J864" s="218">
        <f>BK864</f>
        <v>0</v>
      </c>
      <c r="K864" s="204"/>
      <c r="L864" s="209"/>
      <c r="M864" s="210"/>
      <c r="N864" s="211"/>
      <c r="O864" s="211"/>
      <c r="P864" s="212">
        <f>SUM(P865:P900)</f>
        <v>0</v>
      </c>
      <c r="Q864" s="211"/>
      <c r="R864" s="212">
        <f>SUM(R865:R900)</f>
        <v>0.51749292000000002</v>
      </c>
      <c r="S864" s="211"/>
      <c r="T864" s="213">
        <f>SUM(T865:T900)</f>
        <v>0</v>
      </c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R864" s="214" t="s">
        <v>83</v>
      </c>
      <c r="AT864" s="215" t="s">
        <v>73</v>
      </c>
      <c r="AU864" s="215" t="s">
        <v>79</v>
      </c>
      <c r="AY864" s="214" t="s">
        <v>140</v>
      </c>
      <c r="BK864" s="216">
        <f>SUM(BK865:BK900)</f>
        <v>0</v>
      </c>
    </row>
    <row r="865" s="2" customFormat="1" ht="24.15" customHeight="1">
      <c r="A865" s="38"/>
      <c r="B865" s="39"/>
      <c r="C865" s="219" t="s">
        <v>830</v>
      </c>
      <c r="D865" s="219" t="s">
        <v>143</v>
      </c>
      <c r="E865" s="220" t="s">
        <v>831</v>
      </c>
      <c r="F865" s="221" t="s">
        <v>832</v>
      </c>
      <c r="G865" s="222" t="s">
        <v>146</v>
      </c>
      <c r="H865" s="223">
        <v>15.505000000000001</v>
      </c>
      <c r="I865" s="224"/>
      <c r="J865" s="225">
        <f>ROUND(I865*H865,2)</f>
        <v>0</v>
      </c>
      <c r="K865" s="226"/>
      <c r="L865" s="44"/>
      <c r="M865" s="227" t="s">
        <v>1</v>
      </c>
      <c r="N865" s="228" t="s">
        <v>39</v>
      </c>
      <c r="O865" s="91"/>
      <c r="P865" s="229">
        <f>O865*H865</f>
        <v>0</v>
      </c>
      <c r="Q865" s="229">
        <v>0.01136</v>
      </c>
      <c r="R865" s="229">
        <f>Q865*H865</f>
        <v>0.17613680000000001</v>
      </c>
      <c r="S865" s="229">
        <v>0</v>
      </c>
      <c r="T865" s="230">
        <f>S865*H865</f>
        <v>0</v>
      </c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R865" s="231" t="s">
        <v>610</v>
      </c>
      <c r="AT865" s="231" t="s">
        <v>143</v>
      </c>
      <c r="AU865" s="231" t="s">
        <v>83</v>
      </c>
      <c r="AY865" s="17" t="s">
        <v>140</v>
      </c>
      <c r="BE865" s="232">
        <f>IF(N865="základní",J865,0)</f>
        <v>0</v>
      </c>
      <c r="BF865" s="232">
        <f>IF(N865="snížená",J865,0)</f>
        <v>0</v>
      </c>
      <c r="BG865" s="232">
        <f>IF(N865="zákl. přenesená",J865,0)</f>
        <v>0</v>
      </c>
      <c r="BH865" s="232">
        <f>IF(N865="sníž. přenesená",J865,0)</f>
        <v>0</v>
      </c>
      <c r="BI865" s="232">
        <f>IF(N865="nulová",J865,0)</f>
        <v>0</v>
      </c>
      <c r="BJ865" s="17" t="s">
        <v>79</v>
      </c>
      <c r="BK865" s="232">
        <f>ROUND(I865*H865,2)</f>
        <v>0</v>
      </c>
      <c r="BL865" s="17" t="s">
        <v>610</v>
      </c>
      <c r="BM865" s="231" t="s">
        <v>833</v>
      </c>
    </row>
    <row r="866" s="15" customFormat="1">
      <c r="A866" s="15"/>
      <c r="B866" s="256"/>
      <c r="C866" s="257"/>
      <c r="D866" s="235" t="s">
        <v>148</v>
      </c>
      <c r="E866" s="258" t="s">
        <v>1</v>
      </c>
      <c r="F866" s="259" t="s">
        <v>834</v>
      </c>
      <c r="G866" s="257"/>
      <c r="H866" s="258" t="s">
        <v>1</v>
      </c>
      <c r="I866" s="260"/>
      <c r="J866" s="257"/>
      <c r="K866" s="257"/>
      <c r="L866" s="261"/>
      <c r="M866" s="262"/>
      <c r="N866" s="263"/>
      <c r="O866" s="263"/>
      <c r="P866" s="263"/>
      <c r="Q866" s="263"/>
      <c r="R866" s="263"/>
      <c r="S866" s="263"/>
      <c r="T866" s="264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T866" s="265" t="s">
        <v>148</v>
      </c>
      <c r="AU866" s="265" t="s">
        <v>83</v>
      </c>
      <c r="AV866" s="15" t="s">
        <v>79</v>
      </c>
      <c r="AW866" s="15" t="s">
        <v>31</v>
      </c>
      <c r="AX866" s="15" t="s">
        <v>74</v>
      </c>
      <c r="AY866" s="265" t="s">
        <v>140</v>
      </c>
    </row>
    <row r="867" s="13" customFormat="1">
      <c r="A867" s="13"/>
      <c r="B867" s="233"/>
      <c r="C867" s="234"/>
      <c r="D867" s="235" t="s">
        <v>148</v>
      </c>
      <c r="E867" s="236" t="s">
        <v>1</v>
      </c>
      <c r="F867" s="237" t="s">
        <v>835</v>
      </c>
      <c r="G867" s="234"/>
      <c r="H867" s="238">
        <v>13.807</v>
      </c>
      <c r="I867" s="239"/>
      <c r="J867" s="234"/>
      <c r="K867" s="234"/>
      <c r="L867" s="240"/>
      <c r="M867" s="241"/>
      <c r="N867" s="242"/>
      <c r="O867" s="242"/>
      <c r="P867" s="242"/>
      <c r="Q867" s="242"/>
      <c r="R867" s="242"/>
      <c r="S867" s="242"/>
      <c r="T867" s="24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4" t="s">
        <v>148</v>
      </c>
      <c r="AU867" s="244" t="s">
        <v>83</v>
      </c>
      <c r="AV867" s="13" t="s">
        <v>83</v>
      </c>
      <c r="AW867" s="13" t="s">
        <v>31</v>
      </c>
      <c r="AX867" s="13" t="s">
        <v>74</v>
      </c>
      <c r="AY867" s="244" t="s">
        <v>140</v>
      </c>
    </row>
    <row r="868" s="13" customFormat="1">
      <c r="A868" s="13"/>
      <c r="B868" s="233"/>
      <c r="C868" s="234"/>
      <c r="D868" s="235" t="s">
        <v>148</v>
      </c>
      <c r="E868" s="236" t="s">
        <v>1</v>
      </c>
      <c r="F868" s="237" t="s">
        <v>836</v>
      </c>
      <c r="G868" s="234"/>
      <c r="H868" s="238">
        <v>1.698</v>
      </c>
      <c r="I868" s="239"/>
      <c r="J868" s="234"/>
      <c r="K868" s="234"/>
      <c r="L868" s="240"/>
      <c r="M868" s="241"/>
      <c r="N868" s="242"/>
      <c r="O868" s="242"/>
      <c r="P868" s="242"/>
      <c r="Q868" s="242"/>
      <c r="R868" s="242"/>
      <c r="S868" s="242"/>
      <c r="T868" s="24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44" t="s">
        <v>148</v>
      </c>
      <c r="AU868" s="244" t="s">
        <v>83</v>
      </c>
      <c r="AV868" s="13" t="s">
        <v>83</v>
      </c>
      <c r="AW868" s="13" t="s">
        <v>31</v>
      </c>
      <c r="AX868" s="13" t="s">
        <v>74</v>
      </c>
      <c r="AY868" s="244" t="s">
        <v>140</v>
      </c>
    </row>
    <row r="869" s="14" customFormat="1">
      <c r="A869" s="14"/>
      <c r="B869" s="245"/>
      <c r="C869" s="246"/>
      <c r="D869" s="235" t="s">
        <v>148</v>
      </c>
      <c r="E869" s="247" t="s">
        <v>1</v>
      </c>
      <c r="F869" s="248" t="s">
        <v>151</v>
      </c>
      <c r="G869" s="246"/>
      <c r="H869" s="249">
        <v>15.505000000000001</v>
      </c>
      <c r="I869" s="250"/>
      <c r="J869" s="246"/>
      <c r="K869" s="246"/>
      <c r="L869" s="251"/>
      <c r="M869" s="252"/>
      <c r="N869" s="253"/>
      <c r="O869" s="253"/>
      <c r="P869" s="253"/>
      <c r="Q869" s="253"/>
      <c r="R869" s="253"/>
      <c r="S869" s="253"/>
      <c r="T869" s="25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55" t="s">
        <v>148</v>
      </c>
      <c r="AU869" s="255" t="s">
        <v>83</v>
      </c>
      <c r="AV869" s="14" t="s">
        <v>89</v>
      </c>
      <c r="AW869" s="14" t="s">
        <v>31</v>
      </c>
      <c r="AX869" s="14" t="s">
        <v>79</v>
      </c>
      <c r="AY869" s="255" t="s">
        <v>140</v>
      </c>
    </row>
    <row r="870" s="2" customFormat="1" ht="24.15" customHeight="1">
      <c r="A870" s="38"/>
      <c r="B870" s="39"/>
      <c r="C870" s="219" t="s">
        <v>837</v>
      </c>
      <c r="D870" s="219" t="s">
        <v>143</v>
      </c>
      <c r="E870" s="220" t="s">
        <v>838</v>
      </c>
      <c r="F870" s="221" t="s">
        <v>839</v>
      </c>
      <c r="G870" s="222" t="s">
        <v>146</v>
      </c>
      <c r="H870" s="223">
        <v>12.132</v>
      </c>
      <c r="I870" s="224"/>
      <c r="J870" s="225">
        <f>ROUND(I870*H870,2)</f>
        <v>0</v>
      </c>
      <c r="K870" s="226"/>
      <c r="L870" s="44"/>
      <c r="M870" s="227" t="s">
        <v>1</v>
      </c>
      <c r="N870" s="228" t="s">
        <v>39</v>
      </c>
      <c r="O870" s="91"/>
      <c r="P870" s="229">
        <f>O870*H870</f>
        <v>0</v>
      </c>
      <c r="Q870" s="229">
        <v>0.015789999999999998</v>
      </c>
      <c r="R870" s="229">
        <f>Q870*H870</f>
        <v>0.19156427999999998</v>
      </c>
      <c r="S870" s="229">
        <v>0</v>
      </c>
      <c r="T870" s="230">
        <f>S870*H870</f>
        <v>0</v>
      </c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R870" s="231" t="s">
        <v>610</v>
      </c>
      <c r="AT870" s="231" t="s">
        <v>143</v>
      </c>
      <c r="AU870" s="231" t="s">
        <v>83</v>
      </c>
      <c r="AY870" s="17" t="s">
        <v>140</v>
      </c>
      <c r="BE870" s="232">
        <f>IF(N870="základní",J870,0)</f>
        <v>0</v>
      </c>
      <c r="BF870" s="232">
        <f>IF(N870="snížená",J870,0)</f>
        <v>0</v>
      </c>
      <c r="BG870" s="232">
        <f>IF(N870="zákl. přenesená",J870,0)</f>
        <v>0</v>
      </c>
      <c r="BH870" s="232">
        <f>IF(N870="sníž. přenesená",J870,0)</f>
        <v>0</v>
      </c>
      <c r="BI870" s="232">
        <f>IF(N870="nulová",J870,0)</f>
        <v>0</v>
      </c>
      <c r="BJ870" s="17" t="s">
        <v>79</v>
      </c>
      <c r="BK870" s="232">
        <f>ROUND(I870*H870,2)</f>
        <v>0</v>
      </c>
      <c r="BL870" s="17" t="s">
        <v>610</v>
      </c>
      <c r="BM870" s="231" t="s">
        <v>840</v>
      </c>
    </row>
    <row r="871" s="15" customFormat="1">
      <c r="A871" s="15"/>
      <c r="B871" s="256"/>
      <c r="C871" s="257"/>
      <c r="D871" s="235" t="s">
        <v>148</v>
      </c>
      <c r="E871" s="258" t="s">
        <v>1</v>
      </c>
      <c r="F871" s="259" t="s">
        <v>841</v>
      </c>
      <c r="G871" s="257"/>
      <c r="H871" s="258" t="s">
        <v>1</v>
      </c>
      <c r="I871" s="260"/>
      <c r="J871" s="257"/>
      <c r="K871" s="257"/>
      <c r="L871" s="261"/>
      <c r="M871" s="262"/>
      <c r="N871" s="263"/>
      <c r="O871" s="263"/>
      <c r="P871" s="263"/>
      <c r="Q871" s="263"/>
      <c r="R871" s="263"/>
      <c r="S871" s="263"/>
      <c r="T871" s="264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T871" s="265" t="s">
        <v>148</v>
      </c>
      <c r="AU871" s="265" t="s">
        <v>83</v>
      </c>
      <c r="AV871" s="15" t="s">
        <v>79</v>
      </c>
      <c r="AW871" s="15" t="s">
        <v>31</v>
      </c>
      <c r="AX871" s="15" t="s">
        <v>74</v>
      </c>
      <c r="AY871" s="265" t="s">
        <v>140</v>
      </c>
    </row>
    <row r="872" s="13" customFormat="1">
      <c r="A872" s="13"/>
      <c r="B872" s="233"/>
      <c r="C872" s="234"/>
      <c r="D872" s="235" t="s">
        <v>148</v>
      </c>
      <c r="E872" s="236" t="s">
        <v>1</v>
      </c>
      <c r="F872" s="237" t="s">
        <v>842</v>
      </c>
      <c r="G872" s="234"/>
      <c r="H872" s="238">
        <v>5.5499999999999998</v>
      </c>
      <c r="I872" s="239"/>
      <c r="J872" s="234"/>
      <c r="K872" s="234"/>
      <c r="L872" s="240"/>
      <c r="M872" s="241"/>
      <c r="N872" s="242"/>
      <c r="O872" s="242"/>
      <c r="P872" s="242"/>
      <c r="Q872" s="242"/>
      <c r="R872" s="242"/>
      <c r="S872" s="242"/>
      <c r="T872" s="24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44" t="s">
        <v>148</v>
      </c>
      <c r="AU872" s="244" t="s">
        <v>83</v>
      </c>
      <c r="AV872" s="13" t="s">
        <v>83</v>
      </c>
      <c r="AW872" s="13" t="s">
        <v>31</v>
      </c>
      <c r="AX872" s="13" t="s">
        <v>74</v>
      </c>
      <c r="AY872" s="244" t="s">
        <v>140</v>
      </c>
    </row>
    <row r="873" s="15" customFormat="1">
      <c r="A873" s="15"/>
      <c r="B873" s="256"/>
      <c r="C873" s="257"/>
      <c r="D873" s="235" t="s">
        <v>148</v>
      </c>
      <c r="E873" s="258" t="s">
        <v>1</v>
      </c>
      <c r="F873" s="259" t="s">
        <v>843</v>
      </c>
      <c r="G873" s="257"/>
      <c r="H873" s="258" t="s">
        <v>1</v>
      </c>
      <c r="I873" s="260"/>
      <c r="J873" s="257"/>
      <c r="K873" s="257"/>
      <c r="L873" s="261"/>
      <c r="M873" s="262"/>
      <c r="N873" s="263"/>
      <c r="O873" s="263"/>
      <c r="P873" s="263"/>
      <c r="Q873" s="263"/>
      <c r="R873" s="263"/>
      <c r="S873" s="263"/>
      <c r="T873" s="264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T873" s="265" t="s">
        <v>148</v>
      </c>
      <c r="AU873" s="265" t="s">
        <v>83</v>
      </c>
      <c r="AV873" s="15" t="s">
        <v>79</v>
      </c>
      <c r="AW873" s="15" t="s">
        <v>31</v>
      </c>
      <c r="AX873" s="15" t="s">
        <v>74</v>
      </c>
      <c r="AY873" s="265" t="s">
        <v>140</v>
      </c>
    </row>
    <row r="874" s="13" customFormat="1">
      <c r="A874" s="13"/>
      <c r="B874" s="233"/>
      <c r="C874" s="234"/>
      <c r="D874" s="235" t="s">
        <v>148</v>
      </c>
      <c r="E874" s="236" t="s">
        <v>1</v>
      </c>
      <c r="F874" s="237" t="s">
        <v>844</v>
      </c>
      <c r="G874" s="234"/>
      <c r="H874" s="238">
        <v>6.5819999999999999</v>
      </c>
      <c r="I874" s="239"/>
      <c r="J874" s="234"/>
      <c r="K874" s="234"/>
      <c r="L874" s="240"/>
      <c r="M874" s="241"/>
      <c r="N874" s="242"/>
      <c r="O874" s="242"/>
      <c r="P874" s="242"/>
      <c r="Q874" s="242"/>
      <c r="R874" s="242"/>
      <c r="S874" s="242"/>
      <c r="T874" s="24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44" t="s">
        <v>148</v>
      </c>
      <c r="AU874" s="244" t="s">
        <v>83</v>
      </c>
      <c r="AV874" s="13" t="s">
        <v>83</v>
      </c>
      <c r="AW874" s="13" t="s">
        <v>31</v>
      </c>
      <c r="AX874" s="13" t="s">
        <v>74</v>
      </c>
      <c r="AY874" s="244" t="s">
        <v>140</v>
      </c>
    </row>
    <row r="875" s="14" customFormat="1">
      <c r="A875" s="14"/>
      <c r="B875" s="245"/>
      <c r="C875" s="246"/>
      <c r="D875" s="235" t="s">
        <v>148</v>
      </c>
      <c r="E875" s="247" t="s">
        <v>1</v>
      </c>
      <c r="F875" s="248" t="s">
        <v>151</v>
      </c>
      <c r="G875" s="246"/>
      <c r="H875" s="249">
        <v>12.132</v>
      </c>
      <c r="I875" s="250"/>
      <c r="J875" s="246"/>
      <c r="K875" s="246"/>
      <c r="L875" s="251"/>
      <c r="M875" s="252"/>
      <c r="N875" s="253"/>
      <c r="O875" s="253"/>
      <c r="P875" s="253"/>
      <c r="Q875" s="253"/>
      <c r="R875" s="253"/>
      <c r="S875" s="253"/>
      <c r="T875" s="25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55" t="s">
        <v>148</v>
      </c>
      <c r="AU875" s="255" t="s">
        <v>83</v>
      </c>
      <c r="AV875" s="14" t="s">
        <v>89</v>
      </c>
      <c r="AW875" s="14" t="s">
        <v>31</v>
      </c>
      <c r="AX875" s="14" t="s">
        <v>79</v>
      </c>
      <c r="AY875" s="255" t="s">
        <v>140</v>
      </c>
    </row>
    <row r="876" s="2" customFormat="1" ht="24.15" customHeight="1">
      <c r="A876" s="38"/>
      <c r="B876" s="39"/>
      <c r="C876" s="219" t="s">
        <v>845</v>
      </c>
      <c r="D876" s="219" t="s">
        <v>143</v>
      </c>
      <c r="E876" s="220" t="s">
        <v>846</v>
      </c>
      <c r="F876" s="221" t="s">
        <v>847</v>
      </c>
      <c r="G876" s="222" t="s">
        <v>155</v>
      </c>
      <c r="H876" s="223">
        <v>0.53200000000000003</v>
      </c>
      <c r="I876" s="224"/>
      <c r="J876" s="225">
        <f>ROUND(I876*H876,2)</f>
        <v>0</v>
      </c>
      <c r="K876" s="226"/>
      <c r="L876" s="44"/>
      <c r="M876" s="227" t="s">
        <v>1</v>
      </c>
      <c r="N876" s="228" t="s">
        <v>39</v>
      </c>
      <c r="O876" s="91"/>
      <c r="P876" s="229">
        <f>O876*H876</f>
        <v>0</v>
      </c>
      <c r="Q876" s="229">
        <v>0.022839999999999999</v>
      </c>
      <c r="R876" s="229">
        <f>Q876*H876</f>
        <v>0.012150880000000001</v>
      </c>
      <c r="S876" s="229">
        <v>0</v>
      </c>
      <c r="T876" s="230">
        <f>S876*H876</f>
        <v>0</v>
      </c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R876" s="231" t="s">
        <v>610</v>
      </c>
      <c r="AT876" s="231" t="s">
        <v>143</v>
      </c>
      <c r="AU876" s="231" t="s">
        <v>83</v>
      </c>
      <c r="AY876" s="17" t="s">
        <v>140</v>
      </c>
      <c r="BE876" s="232">
        <f>IF(N876="základní",J876,0)</f>
        <v>0</v>
      </c>
      <c r="BF876" s="232">
        <f>IF(N876="snížená",J876,0)</f>
        <v>0</v>
      </c>
      <c r="BG876" s="232">
        <f>IF(N876="zákl. přenesená",J876,0)</f>
        <v>0</v>
      </c>
      <c r="BH876" s="232">
        <f>IF(N876="sníž. přenesená",J876,0)</f>
        <v>0</v>
      </c>
      <c r="BI876" s="232">
        <f>IF(N876="nulová",J876,0)</f>
        <v>0</v>
      </c>
      <c r="BJ876" s="17" t="s">
        <v>79</v>
      </c>
      <c r="BK876" s="232">
        <f>ROUND(I876*H876,2)</f>
        <v>0</v>
      </c>
      <c r="BL876" s="17" t="s">
        <v>610</v>
      </c>
      <c r="BM876" s="231" t="s">
        <v>848</v>
      </c>
    </row>
    <row r="877" s="15" customFormat="1">
      <c r="A877" s="15"/>
      <c r="B877" s="256"/>
      <c r="C877" s="257"/>
      <c r="D877" s="235" t="s">
        <v>148</v>
      </c>
      <c r="E877" s="258" t="s">
        <v>1</v>
      </c>
      <c r="F877" s="259" t="s">
        <v>849</v>
      </c>
      <c r="G877" s="257"/>
      <c r="H877" s="258" t="s">
        <v>1</v>
      </c>
      <c r="I877" s="260"/>
      <c r="J877" s="257"/>
      <c r="K877" s="257"/>
      <c r="L877" s="261"/>
      <c r="M877" s="262"/>
      <c r="N877" s="263"/>
      <c r="O877" s="263"/>
      <c r="P877" s="263"/>
      <c r="Q877" s="263"/>
      <c r="R877" s="263"/>
      <c r="S877" s="263"/>
      <c r="T877" s="264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T877" s="265" t="s">
        <v>148</v>
      </c>
      <c r="AU877" s="265" t="s">
        <v>83</v>
      </c>
      <c r="AV877" s="15" t="s">
        <v>79</v>
      </c>
      <c r="AW877" s="15" t="s">
        <v>31</v>
      </c>
      <c r="AX877" s="15" t="s">
        <v>74</v>
      </c>
      <c r="AY877" s="265" t="s">
        <v>140</v>
      </c>
    </row>
    <row r="878" s="13" customFormat="1">
      <c r="A878" s="13"/>
      <c r="B878" s="233"/>
      <c r="C878" s="234"/>
      <c r="D878" s="235" t="s">
        <v>148</v>
      </c>
      <c r="E878" s="236" t="s">
        <v>1</v>
      </c>
      <c r="F878" s="237" t="s">
        <v>850</v>
      </c>
      <c r="G878" s="234"/>
      <c r="H878" s="238">
        <v>0.22800000000000001</v>
      </c>
      <c r="I878" s="239"/>
      <c r="J878" s="234"/>
      <c r="K878" s="234"/>
      <c r="L878" s="240"/>
      <c r="M878" s="241"/>
      <c r="N878" s="242"/>
      <c r="O878" s="242"/>
      <c r="P878" s="242"/>
      <c r="Q878" s="242"/>
      <c r="R878" s="242"/>
      <c r="S878" s="242"/>
      <c r="T878" s="24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44" t="s">
        <v>148</v>
      </c>
      <c r="AU878" s="244" t="s">
        <v>83</v>
      </c>
      <c r="AV878" s="13" t="s">
        <v>83</v>
      </c>
      <c r="AW878" s="13" t="s">
        <v>31</v>
      </c>
      <c r="AX878" s="13" t="s">
        <v>74</v>
      </c>
      <c r="AY878" s="244" t="s">
        <v>140</v>
      </c>
    </row>
    <row r="879" s="13" customFormat="1">
      <c r="A879" s="13"/>
      <c r="B879" s="233"/>
      <c r="C879" s="234"/>
      <c r="D879" s="235" t="s">
        <v>148</v>
      </c>
      <c r="E879" s="236" t="s">
        <v>1</v>
      </c>
      <c r="F879" s="237" t="s">
        <v>851</v>
      </c>
      <c r="G879" s="234"/>
      <c r="H879" s="238">
        <v>0.13900000000000001</v>
      </c>
      <c r="I879" s="239"/>
      <c r="J879" s="234"/>
      <c r="K879" s="234"/>
      <c r="L879" s="240"/>
      <c r="M879" s="241"/>
      <c r="N879" s="242"/>
      <c r="O879" s="242"/>
      <c r="P879" s="242"/>
      <c r="Q879" s="242"/>
      <c r="R879" s="242"/>
      <c r="S879" s="242"/>
      <c r="T879" s="24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4" t="s">
        <v>148</v>
      </c>
      <c r="AU879" s="244" t="s">
        <v>83</v>
      </c>
      <c r="AV879" s="13" t="s">
        <v>83</v>
      </c>
      <c r="AW879" s="13" t="s">
        <v>31</v>
      </c>
      <c r="AX879" s="13" t="s">
        <v>74</v>
      </c>
      <c r="AY879" s="244" t="s">
        <v>140</v>
      </c>
    </row>
    <row r="880" s="13" customFormat="1">
      <c r="A880" s="13"/>
      <c r="B880" s="233"/>
      <c r="C880" s="234"/>
      <c r="D880" s="235" t="s">
        <v>148</v>
      </c>
      <c r="E880" s="236" t="s">
        <v>1</v>
      </c>
      <c r="F880" s="237" t="s">
        <v>852</v>
      </c>
      <c r="G880" s="234"/>
      <c r="H880" s="238">
        <v>0.16500000000000001</v>
      </c>
      <c r="I880" s="239"/>
      <c r="J880" s="234"/>
      <c r="K880" s="234"/>
      <c r="L880" s="240"/>
      <c r="M880" s="241"/>
      <c r="N880" s="242"/>
      <c r="O880" s="242"/>
      <c r="P880" s="242"/>
      <c r="Q880" s="242"/>
      <c r="R880" s="242"/>
      <c r="S880" s="242"/>
      <c r="T880" s="24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44" t="s">
        <v>148</v>
      </c>
      <c r="AU880" s="244" t="s">
        <v>83</v>
      </c>
      <c r="AV880" s="13" t="s">
        <v>83</v>
      </c>
      <c r="AW880" s="13" t="s">
        <v>31</v>
      </c>
      <c r="AX880" s="13" t="s">
        <v>74</v>
      </c>
      <c r="AY880" s="244" t="s">
        <v>140</v>
      </c>
    </row>
    <row r="881" s="14" customFormat="1">
      <c r="A881" s="14"/>
      <c r="B881" s="245"/>
      <c r="C881" s="246"/>
      <c r="D881" s="235" t="s">
        <v>148</v>
      </c>
      <c r="E881" s="247" t="s">
        <v>1</v>
      </c>
      <c r="F881" s="248" t="s">
        <v>151</v>
      </c>
      <c r="G881" s="246"/>
      <c r="H881" s="249">
        <v>0.53200000000000003</v>
      </c>
      <c r="I881" s="250"/>
      <c r="J881" s="246"/>
      <c r="K881" s="246"/>
      <c r="L881" s="251"/>
      <c r="M881" s="252"/>
      <c r="N881" s="253"/>
      <c r="O881" s="253"/>
      <c r="P881" s="253"/>
      <c r="Q881" s="253"/>
      <c r="R881" s="253"/>
      <c r="S881" s="253"/>
      <c r="T881" s="25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55" t="s">
        <v>148</v>
      </c>
      <c r="AU881" s="255" t="s">
        <v>83</v>
      </c>
      <c r="AV881" s="14" t="s">
        <v>89</v>
      </c>
      <c r="AW881" s="14" t="s">
        <v>31</v>
      </c>
      <c r="AX881" s="14" t="s">
        <v>79</v>
      </c>
      <c r="AY881" s="255" t="s">
        <v>140</v>
      </c>
    </row>
    <row r="882" s="2" customFormat="1" ht="37.8" customHeight="1">
      <c r="A882" s="38"/>
      <c r="B882" s="39"/>
      <c r="C882" s="219" t="s">
        <v>853</v>
      </c>
      <c r="D882" s="219" t="s">
        <v>143</v>
      </c>
      <c r="E882" s="220" t="s">
        <v>854</v>
      </c>
      <c r="F882" s="221" t="s">
        <v>855</v>
      </c>
      <c r="G882" s="222" t="s">
        <v>271</v>
      </c>
      <c r="H882" s="223">
        <v>55.240000000000002</v>
      </c>
      <c r="I882" s="224"/>
      <c r="J882" s="225">
        <f>ROUND(I882*H882,2)</f>
        <v>0</v>
      </c>
      <c r="K882" s="226"/>
      <c r="L882" s="44"/>
      <c r="M882" s="227" t="s">
        <v>1</v>
      </c>
      <c r="N882" s="228" t="s">
        <v>39</v>
      </c>
      <c r="O882" s="91"/>
      <c r="P882" s="229">
        <f>O882*H882</f>
        <v>0</v>
      </c>
      <c r="Q882" s="229">
        <v>0</v>
      </c>
      <c r="R882" s="229">
        <f>Q882*H882</f>
        <v>0</v>
      </c>
      <c r="S882" s="229">
        <v>0</v>
      </c>
      <c r="T882" s="230">
        <f>S882*H882</f>
        <v>0</v>
      </c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R882" s="231" t="s">
        <v>610</v>
      </c>
      <c r="AT882" s="231" t="s">
        <v>143</v>
      </c>
      <c r="AU882" s="231" t="s">
        <v>83</v>
      </c>
      <c r="AY882" s="17" t="s">
        <v>140</v>
      </c>
      <c r="BE882" s="232">
        <f>IF(N882="základní",J882,0)</f>
        <v>0</v>
      </c>
      <c r="BF882" s="232">
        <f>IF(N882="snížená",J882,0)</f>
        <v>0</v>
      </c>
      <c r="BG882" s="232">
        <f>IF(N882="zákl. přenesená",J882,0)</f>
        <v>0</v>
      </c>
      <c r="BH882" s="232">
        <f>IF(N882="sníž. přenesená",J882,0)</f>
        <v>0</v>
      </c>
      <c r="BI882" s="232">
        <f>IF(N882="nulová",J882,0)</f>
        <v>0</v>
      </c>
      <c r="BJ882" s="17" t="s">
        <v>79</v>
      </c>
      <c r="BK882" s="232">
        <f>ROUND(I882*H882,2)</f>
        <v>0</v>
      </c>
      <c r="BL882" s="17" t="s">
        <v>610</v>
      </c>
      <c r="BM882" s="231" t="s">
        <v>856</v>
      </c>
    </row>
    <row r="883" s="15" customFormat="1">
      <c r="A883" s="15"/>
      <c r="B883" s="256"/>
      <c r="C883" s="257"/>
      <c r="D883" s="235" t="s">
        <v>148</v>
      </c>
      <c r="E883" s="258" t="s">
        <v>1</v>
      </c>
      <c r="F883" s="259" t="s">
        <v>834</v>
      </c>
      <c r="G883" s="257"/>
      <c r="H883" s="258" t="s">
        <v>1</v>
      </c>
      <c r="I883" s="260"/>
      <c r="J883" s="257"/>
      <c r="K883" s="257"/>
      <c r="L883" s="261"/>
      <c r="M883" s="262"/>
      <c r="N883" s="263"/>
      <c r="O883" s="263"/>
      <c r="P883" s="263"/>
      <c r="Q883" s="263"/>
      <c r="R883" s="263"/>
      <c r="S883" s="263"/>
      <c r="T883" s="264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T883" s="265" t="s">
        <v>148</v>
      </c>
      <c r="AU883" s="265" t="s">
        <v>83</v>
      </c>
      <c r="AV883" s="15" t="s">
        <v>79</v>
      </c>
      <c r="AW883" s="15" t="s">
        <v>31</v>
      </c>
      <c r="AX883" s="15" t="s">
        <v>74</v>
      </c>
      <c r="AY883" s="265" t="s">
        <v>140</v>
      </c>
    </row>
    <row r="884" s="13" customFormat="1">
      <c r="A884" s="13"/>
      <c r="B884" s="233"/>
      <c r="C884" s="234"/>
      <c r="D884" s="235" t="s">
        <v>148</v>
      </c>
      <c r="E884" s="236" t="s">
        <v>1</v>
      </c>
      <c r="F884" s="237" t="s">
        <v>857</v>
      </c>
      <c r="G884" s="234"/>
      <c r="H884" s="238">
        <v>31.379999999999999</v>
      </c>
      <c r="I884" s="239"/>
      <c r="J884" s="234"/>
      <c r="K884" s="234"/>
      <c r="L884" s="240"/>
      <c r="M884" s="241"/>
      <c r="N884" s="242"/>
      <c r="O884" s="242"/>
      <c r="P884" s="242"/>
      <c r="Q884" s="242"/>
      <c r="R884" s="242"/>
      <c r="S884" s="242"/>
      <c r="T884" s="24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44" t="s">
        <v>148</v>
      </c>
      <c r="AU884" s="244" t="s">
        <v>83</v>
      </c>
      <c r="AV884" s="13" t="s">
        <v>83</v>
      </c>
      <c r="AW884" s="13" t="s">
        <v>31</v>
      </c>
      <c r="AX884" s="13" t="s">
        <v>74</v>
      </c>
      <c r="AY884" s="244" t="s">
        <v>140</v>
      </c>
    </row>
    <row r="885" s="13" customFormat="1">
      <c r="A885" s="13"/>
      <c r="B885" s="233"/>
      <c r="C885" s="234"/>
      <c r="D885" s="235" t="s">
        <v>148</v>
      </c>
      <c r="E885" s="236" t="s">
        <v>1</v>
      </c>
      <c r="F885" s="237" t="s">
        <v>858</v>
      </c>
      <c r="G885" s="234"/>
      <c r="H885" s="238">
        <v>3.8599999999999999</v>
      </c>
      <c r="I885" s="239"/>
      <c r="J885" s="234"/>
      <c r="K885" s="234"/>
      <c r="L885" s="240"/>
      <c r="M885" s="241"/>
      <c r="N885" s="242"/>
      <c r="O885" s="242"/>
      <c r="P885" s="242"/>
      <c r="Q885" s="242"/>
      <c r="R885" s="242"/>
      <c r="S885" s="242"/>
      <c r="T885" s="24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44" t="s">
        <v>148</v>
      </c>
      <c r="AU885" s="244" t="s">
        <v>83</v>
      </c>
      <c r="AV885" s="13" t="s">
        <v>83</v>
      </c>
      <c r="AW885" s="13" t="s">
        <v>31</v>
      </c>
      <c r="AX885" s="13" t="s">
        <v>74</v>
      </c>
      <c r="AY885" s="244" t="s">
        <v>140</v>
      </c>
    </row>
    <row r="886" s="13" customFormat="1">
      <c r="A886" s="13"/>
      <c r="B886" s="233"/>
      <c r="C886" s="234"/>
      <c r="D886" s="235" t="s">
        <v>148</v>
      </c>
      <c r="E886" s="236" t="s">
        <v>1</v>
      </c>
      <c r="F886" s="237" t="s">
        <v>859</v>
      </c>
      <c r="G886" s="234"/>
      <c r="H886" s="238">
        <v>20</v>
      </c>
      <c r="I886" s="239"/>
      <c r="J886" s="234"/>
      <c r="K886" s="234"/>
      <c r="L886" s="240"/>
      <c r="M886" s="241"/>
      <c r="N886" s="242"/>
      <c r="O886" s="242"/>
      <c r="P886" s="242"/>
      <c r="Q886" s="242"/>
      <c r="R886" s="242"/>
      <c r="S886" s="242"/>
      <c r="T886" s="24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44" t="s">
        <v>148</v>
      </c>
      <c r="AU886" s="244" t="s">
        <v>83</v>
      </c>
      <c r="AV886" s="13" t="s">
        <v>83</v>
      </c>
      <c r="AW886" s="13" t="s">
        <v>31</v>
      </c>
      <c r="AX886" s="13" t="s">
        <v>74</v>
      </c>
      <c r="AY886" s="244" t="s">
        <v>140</v>
      </c>
    </row>
    <row r="887" s="14" customFormat="1">
      <c r="A887" s="14"/>
      <c r="B887" s="245"/>
      <c r="C887" s="246"/>
      <c r="D887" s="235" t="s">
        <v>148</v>
      </c>
      <c r="E887" s="247" t="s">
        <v>1</v>
      </c>
      <c r="F887" s="248" t="s">
        <v>151</v>
      </c>
      <c r="G887" s="246"/>
      <c r="H887" s="249">
        <v>55.240000000000002</v>
      </c>
      <c r="I887" s="250"/>
      <c r="J887" s="246"/>
      <c r="K887" s="246"/>
      <c r="L887" s="251"/>
      <c r="M887" s="252"/>
      <c r="N887" s="253"/>
      <c r="O887" s="253"/>
      <c r="P887" s="253"/>
      <c r="Q887" s="253"/>
      <c r="R887" s="253"/>
      <c r="S887" s="253"/>
      <c r="T887" s="25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55" t="s">
        <v>148</v>
      </c>
      <c r="AU887" s="255" t="s">
        <v>83</v>
      </c>
      <c r="AV887" s="14" t="s">
        <v>89</v>
      </c>
      <c r="AW887" s="14" t="s">
        <v>31</v>
      </c>
      <c r="AX887" s="14" t="s">
        <v>79</v>
      </c>
      <c r="AY887" s="255" t="s">
        <v>140</v>
      </c>
    </row>
    <row r="888" s="2" customFormat="1" ht="21.75" customHeight="1">
      <c r="A888" s="38"/>
      <c r="B888" s="39"/>
      <c r="C888" s="266" t="s">
        <v>860</v>
      </c>
      <c r="D888" s="266" t="s">
        <v>245</v>
      </c>
      <c r="E888" s="267" t="s">
        <v>861</v>
      </c>
      <c r="F888" s="268" t="s">
        <v>862</v>
      </c>
      <c r="G888" s="269" t="s">
        <v>155</v>
      </c>
      <c r="H888" s="270">
        <v>0.24199999999999999</v>
      </c>
      <c r="I888" s="271"/>
      <c r="J888" s="272">
        <f>ROUND(I888*H888,2)</f>
        <v>0</v>
      </c>
      <c r="K888" s="273"/>
      <c r="L888" s="274"/>
      <c r="M888" s="275" t="s">
        <v>1</v>
      </c>
      <c r="N888" s="276" t="s">
        <v>39</v>
      </c>
      <c r="O888" s="91"/>
      <c r="P888" s="229">
        <f>O888*H888</f>
        <v>0</v>
      </c>
      <c r="Q888" s="229">
        <v>0.55000000000000004</v>
      </c>
      <c r="R888" s="229">
        <f>Q888*H888</f>
        <v>0.1331</v>
      </c>
      <c r="S888" s="229">
        <v>0</v>
      </c>
      <c r="T888" s="230">
        <f>S888*H888</f>
        <v>0</v>
      </c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R888" s="231" t="s">
        <v>615</v>
      </c>
      <c r="AT888" s="231" t="s">
        <v>245</v>
      </c>
      <c r="AU888" s="231" t="s">
        <v>83</v>
      </c>
      <c r="AY888" s="17" t="s">
        <v>140</v>
      </c>
      <c r="BE888" s="232">
        <f>IF(N888="základní",J888,0)</f>
        <v>0</v>
      </c>
      <c r="BF888" s="232">
        <f>IF(N888="snížená",J888,0)</f>
        <v>0</v>
      </c>
      <c r="BG888" s="232">
        <f>IF(N888="zákl. přenesená",J888,0)</f>
        <v>0</v>
      </c>
      <c r="BH888" s="232">
        <f>IF(N888="sníž. přenesená",J888,0)</f>
        <v>0</v>
      </c>
      <c r="BI888" s="232">
        <f>IF(N888="nulová",J888,0)</f>
        <v>0</v>
      </c>
      <c r="BJ888" s="17" t="s">
        <v>79</v>
      </c>
      <c r="BK888" s="232">
        <f>ROUND(I888*H888,2)</f>
        <v>0</v>
      </c>
      <c r="BL888" s="17" t="s">
        <v>610</v>
      </c>
      <c r="BM888" s="231" t="s">
        <v>863</v>
      </c>
    </row>
    <row r="889" s="15" customFormat="1">
      <c r="A889" s="15"/>
      <c r="B889" s="256"/>
      <c r="C889" s="257"/>
      <c r="D889" s="235" t="s">
        <v>148</v>
      </c>
      <c r="E889" s="258" t="s">
        <v>1</v>
      </c>
      <c r="F889" s="259" t="s">
        <v>834</v>
      </c>
      <c r="G889" s="257"/>
      <c r="H889" s="258" t="s">
        <v>1</v>
      </c>
      <c r="I889" s="260"/>
      <c r="J889" s="257"/>
      <c r="K889" s="257"/>
      <c r="L889" s="261"/>
      <c r="M889" s="262"/>
      <c r="N889" s="263"/>
      <c r="O889" s="263"/>
      <c r="P889" s="263"/>
      <c r="Q889" s="263"/>
      <c r="R889" s="263"/>
      <c r="S889" s="263"/>
      <c r="T889" s="264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T889" s="265" t="s">
        <v>148</v>
      </c>
      <c r="AU889" s="265" t="s">
        <v>83</v>
      </c>
      <c r="AV889" s="15" t="s">
        <v>79</v>
      </c>
      <c r="AW889" s="15" t="s">
        <v>31</v>
      </c>
      <c r="AX889" s="15" t="s">
        <v>74</v>
      </c>
      <c r="AY889" s="265" t="s">
        <v>140</v>
      </c>
    </row>
    <row r="890" s="13" customFormat="1">
      <c r="A890" s="13"/>
      <c r="B890" s="233"/>
      <c r="C890" s="234"/>
      <c r="D890" s="235" t="s">
        <v>148</v>
      </c>
      <c r="E890" s="236" t="s">
        <v>1</v>
      </c>
      <c r="F890" s="237" t="s">
        <v>864</v>
      </c>
      <c r="G890" s="234"/>
      <c r="H890" s="238">
        <v>0.151</v>
      </c>
      <c r="I890" s="239"/>
      <c r="J890" s="234"/>
      <c r="K890" s="234"/>
      <c r="L890" s="240"/>
      <c r="M890" s="241"/>
      <c r="N890" s="242"/>
      <c r="O890" s="242"/>
      <c r="P890" s="242"/>
      <c r="Q890" s="242"/>
      <c r="R890" s="242"/>
      <c r="S890" s="242"/>
      <c r="T890" s="24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44" t="s">
        <v>148</v>
      </c>
      <c r="AU890" s="244" t="s">
        <v>83</v>
      </c>
      <c r="AV890" s="13" t="s">
        <v>83</v>
      </c>
      <c r="AW890" s="13" t="s">
        <v>31</v>
      </c>
      <c r="AX890" s="13" t="s">
        <v>74</v>
      </c>
      <c r="AY890" s="244" t="s">
        <v>140</v>
      </c>
    </row>
    <row r="891" s="13" customFormat="1">
      <c r="A891" s="13"/>
      <c r="B891" s="233"/>
      <c r="C891" s="234"/>
      <c r="D891" s="235" t="s">
        <v>148</v>
      </c>
      <c r="E891" s="236" t="s">
        <v>1</v>
      </c>
      <c r="F891" s="237" t="s">
        <v>865</v>
      </c>
      <c r="G891" s="234"/>
      <c r="H891" s="238">
        <v>0.019</v>
      </c>
      <c r="I891" s="239"/>
      <c r="J891" s="234"/>
      <c r="K891" s="234"/>
      <c r="L891" s="240"/>
      <c r="M891" s="241"/>
      <c r="N891" s="242"/>
      <c r="O891" s="242"/>
      <c r="P891" s="242"/>
      <c r="Q891" s="242"/>
      <c r="R891" s="242"/>
      <c r="S891" s="242"/>
      <c r="T891" s="24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4" t="s">
        <v>148</v>
      </c>
      <c r="AU891" s="244" t="s">
        <v>83</v>
      </c>
      <c r="AV891" s="13" t="s">
        <v>83</v>
      </c>
      <c r="AW891" s="13" t="s">
        <v>31</v>
      </c>
      <c r="AX891" s="13" t="s">
        <v>74</v>
      </c>
      <c r="AY891" s="244" t="s">
        <v>140</v>
      </c>
    </row>
    <row r="892" s="13" customFormat="1">
      <c r="A892" s="13"/>
      <c r="B892" s="233"/>
      <c r="C892" s="234"/>
      <c r="D892" s="235" t="s">
        <v>148</v>
      </c>
      <c r="E892" s="236" t="s">
        <v>1</v>
      </c>
      <c r="F892" s="237" t="s">
        <v>866</v>
      </c>
      <c r="G892" s="234"/>
      <c r="H892" s="238">
        <v>0.071999999999999995</v>
      </c>
      <c r="I892" s="239"/>
      <c r="J892" s="234"/>
      <c r="K892" s="234"/>
      <c r="L892" s="240"/>
      <c r="M892" s="241"/>
      <c r="N892" s="242"/>
      <c r="O892" s="242"/>
      <c r="P892" s="242"/>
      <c r="Q892" s="242"/>
      <c r="R892" s="242"/>
      <c r="S892" s="242"/>
      <c r="T892" s="24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44" t="s">
        <v>148</v>
      </c>
      <c r="AU892" s="244" t="s">
        <v>83</v>
      </c>
      <c r="AV892" s="13" t="s">
        <v>83</v>
      </c>
      <c r="AW892" s="13" t="s">
        <v>31</v>
      </c>
      <c r="AX892" s="13" t="s">
        <v>74</v>
      </c>
      <c r="AY892" s="244" t="s">
        <v>140</v>
      </c>
    </row>
    <row r="893" s="14" customFormat="1">
      <c r="A893" s="14"/>
      <c r="B893" s="245"/>
      <c r="C893" s="246"/>
      <c r="D893" s="235" t="s">
        <v>148</v>
      </c>
      <c r="E893" s="247" t="s">
        <v>1</v>
      </c>
      <c r="F893" s="248" t="s">
        <v>151</v>
      </c>
      <c r="G893" s="246"/>
      <c r="H893" s="249">
        <v>0.24199999999999999</v>
      </c>
      <c r="I893" s="250"/>
      <c r="J893" s="246"/>
      <c r="K893" s="246"/>
      <c r="L893" s="251"/>
      <c r="M893" s="252"/>
      <c r="N893" s="253"/>
      <c r="O893" s="253"/>
      <c r="P893" s="253"/>
      <c r="Q893" s="253"/>
      <c r="R893" s="253"/>
      <c r="S893" s="253"/>
      <c r="T893" s="25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55" t="s">
        <v>148</v>
      </c>
      <c r="AU893" s="255" t="s">
        <v>83</v>
      </c>
      <c r="AV893" s="14" t="s">
        <v>89</v>
      </c>
      <c r="AW893" s="14" t="s">
        <v>31</v>
      </c>
      <c r="AX893" s="14" t="s">
        <v>79</v>
      </c>
      <c r="AY893" s="255" t="s">
        <v>140</v>
      </c>
    </row>
    <row r="894" s="2" customFormat="1" ht="24.15" customHeight="1">
      <c r="A894" s="38"/>
      <c r="B894" s="39"/>
      <c r="C894" s="219" t="s">
        <v>867</v>
      </c>
      <c r="D894" s="219" t="s">
        <v>143</v>
      </c>
      <c r="E894" s="220" t="s">
        <v>868</v>
      </c>
      <c r="F894" s="221" t="s">
        <v>869</v>
      </c>
      <c r="G894" s="222" t="s">
        <v>155</v>
      </c>
      <c r="H894" s="223">
        <v>0.20200000000000001</v>
      </c>
      <c r="I894" s="224"/>
      <c r="J894" s="225">
        <f>ROUND(I894*H894,2)</f>
        <v>0</v>
      </c>
      <c r="K894" s="226"/>
      <c r="L894" s="44"/>
      <c r="M894" s="227" t="s">
        <v>1</v>
      </c>
      <c r="N894" s="228" t="s">
        <v>39</v>
      </c>
      <c r="O894" s="91"/>
      <c r="P894" s="229">
        <f>O894*H894</f>
        <v>0</v>
      </c>
      <c r="Q894" s="229">
        <v>0.02248</v>
      </c>
      <c r="R894" s="229">
        <f>Q894*H894</f>
        <v>0.0045409600000000001</v>
      </c>
      <c r="S894" s="229">
        <v>0</v>
      </c>
      <c r="T894" s="230">
        <f>S894*H894</f>
        <v>0</v>
      </c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R894" s="231" t="s">
        <v>610</v>
      </c>
      <c r="AT894" s="231" t="s">
        <v>143</v>
      </c>
      <c r="AU894" s="231" t="s">
        <v>83</v>
      </c>
      <c r="AY894" s="17" t="s">
        <v>140</v>
      </c>
      <c r="BE894" s="232">
        <f>IF(N894="základní",J894,0)</f>
        <v>0</v>
      </c>
      <c r="BF894" s="232">
        <f>IF(N894="snížená",J894,0)</f>
        <v>0</v>
      </c>
      <c r="BG894" s="232">
        <f>IF(N894="zákl. přenesená",J894,0)</f>
        <v>0</v>
      </c>
      <c r="BH894" s="232">
        <f>IF(N894="sníž. přenesená",J894,0)</f>
        <v>0</v>
      </c>
      <c r="BI894" s="232">
        <f>IF(N894="nulová",J894,0)</f>
        <v>0</v>
      </c>
      <c r="BJ894" s="17" t="s">
        <v>79</v>
      </c>
      <c r="BK894" s="232">
        <f>ROUND(I894*H894,2)</f>
        <v>0</v>
      </c>
      <c r="BL894" s="17" t="s">
        <v>610</v>
      </c>
      <c r="BM894" s="231" t="s">
        <v>870</v>
      </c>
    </row>
    <row r="895" s="15" customFormat="1">
      <c r="A895" s="15"/>
      <c r="B895" s="256"/>
      <c r="C895" s="257"/>
      <c r="D895" s="235" t="s">
        <v>148</v>
      </c>
      <c r="E895" s="258" t="s">
        <v>1</v>
      </c>
      <c r="F895" s="259" t="s">
        <v>834</v>
      </c>
      <c r="G895" s="257"/>
      <c r="H895" s="258" t="s">
        <v>1</v>
      </c>
      <c r="I895" s="260"/>
      <c r="J895" s="257"/>
      <c r="K895" s="257"/>
      <c r="L895" s="261"/>
      <c r="M895" s="262"/>
      <c r="N895" s="263"/>
      <c r="O895" s="263"/>
      <c r="P895" s="263"/>
      <c r="Q895" s="263"/>
      <c r="R895" s="263"/>
      <c r="S895" s="263"/>
      <c r="T895" s="264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T895" s="265" t="s">
        <v>148</v>
      </c>
      <c r="AU895" s="265" t="s">
        <v>83</v>
      </c>
      <c r="AV895" s="15" t="s">
        <v>79</v>
      </c>
      <c r="AW895" s="15" t="s">
        <v>31</v>
      </c>
      <c r="AX895" s="15" t="s">
        <v>74</v>
      </c>
      <c r="AY895" s="265" t="s">
        <v>140</v>
      </c>
    </row>
    <row r="896" s="13" customFormat="1">
      <c r="A896" s="13"/>
      <c r="B896" s="233"/>
      <c r="C896" s="234"/>
      <c r="D896" s="235" t="s">
        <v>148</v>
      </c>
      <c r="E896" s="236" t="s">
        <v>1</v>
      </c>
      <c r="F896" s="237" t="s">
        <v>864</v>
      </c>
      <c r="G896" s="234"/>
      <c r="H896" s="238">
        <v>0.151</v>
      </c>
      <c r="I896" s="239"/>
      <c r="J896" s="234"/>
      <c r="K896" s="234"/>
      <c r="L896" s="240"/>
      <c r="M896" s="241"/>
      <c r="N896" s="242"/>
      <c r="O896" s="242"/>
      <c r="P896" s="242"/>
      <c r="Q896" s="242"/>
      <c r="R896" s="242"/>
      <c r="S896" s="242"/>
      <c r="T896" s="24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44" t="s">
        <v>148</v>
      </c>
      <c r="AU896" s="244" t="s">
        <v>83</v>
      </c>
      <c r="AV896" s="13" t="s">
        <v>83</v>
      </c>
      <c r="AW896" s="13" t="s">
        <v>31</v>
      </c>
      <c r="AX896" s="13" t="s">
        <v>74</v>
      </c>
      <c r="AY896" s="244" t="s">
        <v>140</v>
      </c>
    </row>
    <row r="897" s="13" customFormat="1">
      <c r="A897" s="13"/>
      <c r="B897" s="233"/>
      <c r="C897" s="234"/>
      <c r="D897" s="235" t="s">
        <v>148</v>
      </c>
      <c r="E897" s="236" t="s">
        <v>1</v>
      </c>
      <c r="F897" s="237" t="s">
        <v>865</v>
      </c>
      <c r="G897" s="234"/>
      <c r="H897" s="238">
        <v>0.019</v>
      </c>
      <c r="I897" s="239"/>
      <c r="J897" s="234"/>
      <c r="K897" s="234"/>
      <c r="L897" s="240"/>
      <c r="M897" s="241"/>
      <c r="N897" s="242"/>
      <c r="O897" s="242"/>
      <c r="P897" s="242"/>
      <c r="Q897" s="242"/>
      <c r="R897" s="242"/>
      <c r="S897" s="242"/>
      <c r="T897" s="24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44" t="s">
        <v>148</v>
      </c>
      <c r="AU897" s="244" t="s">
        <v>83</v>
      </c>
      <c r="AV897" s="13" t="s">
        <v>83</v>
      </c>
      <c r="AW897" s="13" t="s">
        <v>31</v>
      </c>
      <c r="AX897" s="13" t="s">
        <v>74</v>
      </c>
      <c r="AY897" s="244" t="s">
        <v>140</v>
      </c>
    </row>
    <row r="898" s="13" customFormat="1">
      <c r="A898" s="13"/>
      <c r="B898" s="233"/>
      <c r="C898" s="234"/>
      <c r="D898" s="235" t="s">
        <v>148</v>
      </c>
      <c r="E898" s="236" t="s">
        <v>1</v>
      </c>
      <c r="F898" s="237" t="s">
        <v>871</v>
      </c>
      <c r="G898" s="234"/>
      <c r="H898" s="238">
        <v>0.032000000000000001</v>
      </c>
      <c r="I898" s="239"/>
      <c r="J898" s="234"/>
      <c r="K898" s="234"/>
      <c r="L898" s="240"/>
      <c r="M898" s="241"/>
      <c r="N898" s="242"/>
      <c r="O898" s="242"/>
      <c r="P898" s="242"/>
      <c r="Q898" s="242"/>
      <c r="R898" s="242"/>
      <c r="S898" s="242"/>
      <c r="T898" s="24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44" t="s">
        <v>148</v>
      </c>
      <c r="AU898" s="244" t="s">
        <v>83</v>
      </c>
      <c r="AV898" s="13" t="s">
        <v>83</v>
      </c>
      <c r="AW898" s="13" t="s">
        <v>31</v>
      </c>
      <c r="AX898" s="13" t="s">
        <v>74</v>
      </c>
      <c r="AY898" s="244" t="s">
        <v>140</v>
      </c>
    </row>
    <row r="899" s="14" customFormat="1">
      <c r="A899" s="14"/>
      <c r="B899" s="245"/>
      <c r="C899" s="246"/>
      <c r="D899" s="235" t="s">
        <v>148</v>
      </c>
      <c r="E899" s="247" t="s">
        <v>1</v>
      </c>
      <c r="F899" s="248" t="s">
        <v>151</v>
      </c>
      <c r="G899" s="246"/>
      <c r="H899" s="249">
        <v>0.20200000000000001</v>
      </c>
      <c r="I899" s="250"/>
      <c r="J899" s="246"/>
      <c r="K899" s="246"/>
      <c r="L899" s="251"/>
      <c r="M899" s="252"/>
      <c r="N899" s="253"/>
      <c r="O899" s="253"/>
      <c r="P899" s="253"/>
      <c r="Q899" s="253"/>
      <c r="R899" s="253"/>
      <c r="S899" s="253"/>
      <c r="T899" s="25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55" t="s">
        <v>148</v>
      </c>
      <c r="AU899" s="255" t="s">
        <v>83</v>
      </c>
      <c r="AV899" s="14" t="s">
        <v>89</v>
      </c>
      <c r="AW899" s="14" t="s">
        <v>31</v>
      </c>
      <c r="AX899" s="14" t="s">
        <v>79</v>
      </c>
      <c r="AY899" s="255" t="s">
        <v>140</v>
      </c>
    </row>
    <row r="900" s="2" customFormat="1" ht="24.15" customHeight="1">
      <c r="A900" s="38"/>
      <c r="B900" s="39"/>
      <c r="C900" s="219" t="s">
        <v>872</v>
      </c>
      <c r="D900" s="219" t="s">
        <v>143</v>
      </c>
      <c r="E900" s="220" t="s">
        <v>873</v>
      </c>
      <c r="F900" s="221" t="s">
        <v>874</v>
      </c>
      <c r="G900" s="222" t="s">
        <v>643</v>
      </c>
      <c r="H900" s="281"/>
      <c r="I900" s="224"/>
      <c r="J900" s="225">
        <f>ROUND(I900*H900,2)</f>
        <v>0</v>
      </c>
      <c r="K900" s="226"/>
      <c r="L900" s="44"/>
      <c r="M900" s="227" t="s">
        <v>1</v>
      </c>
      <c r="N900" s="228" t="s">
        <v>39</v>
      </c>
      <c r="O900" s="91"/>
      <c r="P900" s="229">
        <f>O900*H900</f>
        <v>0</v>
      </c>
      <c r="Q900" s="229">
        <v>0</v>
      </c>
      <c r="R900" s="229">
        <f>Q900*H900</f>
        <v>0</v>
      </c>
      <c r="S900" s="229">
        <v>0</v>
      </c>
      <c r="T900" s="230">
        <f>S900*H900</f>
        <v>0</v>
      </c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R900" s="231" t="s">
        <v>610</v>
      </c>
      <c r="AT900" s="231" t="s">
        <v>143</v>
      </c>
      <c r="AU900" s="231" t="s">
        <v>83</v>
      </c>
      <c r="AY900" s="17" t="s">
        <v>140</v>
      </c>
      <c r="BE900" s="232">
        <f>IF(N900="základní",J900,0)</f>
        <v>0</v>
      </c>
      <c r="BF900" s="232">
        <f>IF(N900="snížená",J900,0)</f>
        <v>0</v>
      </c>
      <c r="BG900" s="232">
        <f>IF(N900="zákl. přenesená",J900,0)</f>
        <v>0</v>
      </c>
      <c r="BH900" s="232">
        <f>IF(N900="sníž. přenesená",J900,0)</f>
        <v>0</v>
      </c>
      <c r="BI900" s="232">
        <f>IF(N900="nulová",J900,0)</f>
        <v>0</v>
      </c>
      <c r="BJ900" s="17" t="s">
        <v>79</v>
      </c>
      <c r="BK900" s="232">
        <f>ROUND(I900*H900,2)</f>
        <v>0</v>
      </c>
      <c r="BL900" s="17" t="s">
        <v>610</v>
      </c>
      <c r="BM900" s="231" t="s">
        <v>875</v>
      </c>
    </row>
    <row r="901" s="12" customFormat="1" ht="22.8" customHeight="1">
      <c r="A901" s="12"/>
      <c r="B901" s="203"/>
      <c r="C901" s="204"/>
      <c r="D901" s="205" t="s">
        <v>73</v>
      </c>
      <c r="E901" s="217" t="s">
        <v>876</v>
      </c>
      <c r="F901" s="217" t="s">
        <v>877</v>
      </c>
      <c r="G901" s="204"/>
      <c r="H901" s="204"/>
      <c r="I901" s="207"/>
      <c r="J901" s="218">
        <f>BK901</f>
        <v>0</v>
      </c>
      <c r="K901" s="204"/>
      <c r="L901" s="209"/>
      <c r="M901" s="210"/>
      <c r="N901" s="211"/>
      <c r="O901" s="211"/>
      <c r="P901" s="212">
        <f>SUM(P902:P939)</f>
        <v>0</v>
      </c>
      <c r="Q901" s="211"/>
      <c r="R901" s="212">
        <f>SUM(R902:R939)</f>
        <v>16.863369000000002</v>
      </c>
      <c r="S901" s="211"/>
      <c r="T901" s="213">
        <f>SUM(T902:T939)</f>
        <v>1.8285400000000003</v>
      </c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R901" s="214" t="s">
        <v>83</v>
      </c>
      <c r="AT901" s="215" t="s">
        <v>73</v>
      </c>
      <c r="AU901" s="215" t="s">
        <v>79</v>
      </c>
      <c r="AY901" s="214" t="s">
        <v>140</v>
      </c>
      <c r="BK901" s="216">
        <f>SUM(BK902:BK939)</f>
        <v>0</v>
      </c>
    </row>
    <row r="902" s="2" customFormat="1" ht="24.15" customHeight="1">
      <c r="A902" s="38"/>
      <c r="B902" s="39"/>
      <c r="C902" s="219" t="s">
        <v>878</v>
      </c>
      <c r="D902" s="219" t="s">
        <v>143</v>
      </c>
      <c r="E902" s="220" t="s">
        <v>879</v>
      </c>
      <c r="F902" s="221" t="s">
        <v>880</v>
      </c>
      <c r="G902" s="222" t="s">
        <v>146</v>
      </c>
      <c r="H902" s="223">
        <v>9</v>
      </c>
      <c r="I902" s="224"/>
      <c r="J902" s="225">
        <f>ROUND(I902*H902,2)</f>
        <v>0</v>
      </c>
      <c r="K902" s="226"/>
      <c r="L902" s="44"/>
      <c r="M902" s="227" t="s">
        <v>1</v>
      </c>
      <c r="N902" s="228" t="s">
        <v>39</v>
      </c>
      <c r="O902" s="91"/>
      <c r="P902" s="229">
        <f>O902*H902</f>
        <v>0</v>
      </c>
      <c r="Q902" s="229">
        <v>0.01324</v>
      </c>
      <c r="R902" s="229">
        <f>Q902*H902</f>
        <v>0.11916</v>
      </c>
      <c r="S902" s="229">
        <v>0</v>
      </c>
      <c r="T902" s="230">
        <f>S902*H902</f>
        <v>0</v>
      </c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R902" s="231" t="s">
        <v>610</v>
      </c>
      <c r="AT902" s="231" t="s">
        <v>143</v>
      </c>
      <c r="AU902" s="231" t="s">
        <v>83</v>
      </c>
      <c r="AY902" s="17" t="s">
        <v>140</v>
      </c>
      <c r="BE902" s="232">
        <f>IF(N902="základní",J902,0)</f>
        <v>0</v>
      </c>
      <c r="BF902" s="232">
        <f>IF(N902="snížená",J902,0)</f>
        <v>0</v>
      </c>
      <c r="BG902" s="232">
        <f>IF(N902="zákl. přenesená",J902,0)</f>
        <v>0</v>
      </c>
      <c r="BH902" s="232">
        <f>IF(N902="sníž. přenesená",J902,0)</f>
        <v>0</v>
      </c>
      <c r="BI902" s="232">
        <f>IF(N902="nulová",J902,0)</f>
        <v>0</v>
      </c>
      <c r="BJ902" s="17" t="s">
        <v>79</v>
      </c>
      <c r="BK902" s="232">
        <f>ROUND(I902*H902,2)</f>
        <v>0</v>
      </c>
      <c r="BL902" s="17" t="s">
        <v>610</v>
      </c>
      <c r="BM902" s="231" t="s">
        <v>881</v>
      </c>
    </row>
    <row r="903" s="15" customFormat="1">
      <c r="A903" s="15"/>
      <c r="B903" s="256"/>
      <c r="C903" s="257"/>
      <c r="D903" s="235" t="s">
        <v>148</v>
      </c>
      <c r="E903" s="258" t="s">
        <v>1</v>
      </c>
      <c r="F903" s="259" t="s">
        <v>882</v>
      </c>
      <c r="G903" s="257"/>
      <c r="H903" s="258" t="s">
        <v>1</v>
      </c>
      <c r="I903" s="260"/>
      <c r="J903" s="257"/>
      <c r="K903" s="257"/>
      <c r="L903" s="261"/>
      <c r="M903" s="262"/>
      <c r="N903" s="263"/>
      <c r="O903" s="263"/>
      <c r="P903" s="263"/>
      <c r="Q903" s="263"/>
      <c r="R903" s="263"/>
      <c r="S903" s="263"/>
      <c r="T903" s="264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T903" s="265" t="s">
        <v>148</v>
      </c>
      <c r="AU903" s="265" t="s">
        <v>83</v>
      </c>
      <c r="AV903" s="15" t="s">
        <v>79</v>
      </c>
      <c r="AW903" s="15" t="s">
        <v>31</v>
      </c>
      <c r="AX903" s="15" t="s">
        <v>74</v>
      </c>
      <c r="AY903" s="265" t="s">
        <v>140</v>
      </c>
    </row>
    <row r="904" s="13" customFormat="1">
      <c r="A904" s="13"/>
      <c r="B904" s="233"/>
      <c r="C904" s="234"/>
      <c r="D904" s="235" t="s">
        <v>148</v>
      </c>
      <c r="E904" s="236" t="s">
        <v>1</v>
      </c>
      <c r="F904" s="237" t="s">
        <v>386</v>
      </c>
      <c r="G904" s="234"/>
      <c r="H904" s="238">
        <v>9</v>
      </c>
      <c r="I904" s="239"/>
      <c r="J904" s="234"/>
      <c r="K904" s="234"/>
      <c r="L904" s="240"/>
      <c r="M904" s="241"/>
      <c r="N904" s="242"/>
      <c r="O904" s="242"/>
      <c r="P904" s="242"/>
      <c r="Q904" s="242"/>
      <c r="R904" s="242"/>
      <c r="S904" s="242"/>
      <c r="T904" s="24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44" t="s">
        <v>148</v>
      </c>
      <c r="AU904" s="244" t="s">
        <v>83</v>
      </c>
      <c r="AV904" s="13" t="s">
        <v>83</v>
      </c>
      <c r="AW904" s="13" t="s">
        <v>31</v>
      </c>
      <c r="AX904" s="13" t="s">
        <v>79</v>
      </c>
      <c r="AY904" s="244" t="s">
        <v>140</v>
      </c>
    </row>
    <row r="905" s="2" customFormat="1" ht="37.8" customHeight="1">
      <c r="A905" s="38"/>
      <c r="B905" s="39"/>
      <c r="C905" s="219" t="s">
        <v>883</v>
      </c>
      <c r="D905" s="219" t="s">
        <v>143</v>
      </c>
      <c r="E905" s="220" t="s">
        <v>884</v>
      </c>
      <c r="F905" s="221" t="s">
        <v>885</v>
      </c>
      <c r="G905" s="222" t="s">
        <v>146</v>
      </c>
      <c r="H905" s="223">
        <v>471</v>
      </c>
      <c r="I905" s="224"/>
      <c r="J905" s="225">
        <f>ROUND(I905*H905,2)</f>
        <v>0</v>
      </c>
      <c r="K905" s="226"/>
      <c r="L905" s="44"/>
      <c r="M905" s="227" t="s">
        <v>1</v>
      </c>
      <c r="N905" s="228" t="s">
        <v>39</v>
      </c>
      <c r="O905" s="91"/>
      <c r="P905" s="229">
        <f>O905*H905</f>
        <v>0</v>
      </c>
      <c r="Q905" s="229">
        <v>0.012200000000000001</v>
      </c>
      <c r="R905" s="229">
        <f>Q905*H905</f>
        <v>5.7462</v>
      </c>
      <c r="S905" s="229">
        <v>0</v>
      </c>
      <c r="T905" s="230">
        <f>S905*H905</f>
        <v>0</v>
      </c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R905" s="231" t="s">
        <v>610</v>
      </c>
      <c r="AT905" s="231" t="s">
        <v>143</v>
      </c>
      <c r="AU905" s="231" t="s">
        <v>83</v>
      </c>
      <c r="AY905" s="17" t="s">
        <v>140</v>
      </c>
      <c r="BE905" s="232">
        <f>IF(N905="základní",J905,0)</f>
        <v>0</v>
      </c>
      <c r="BF905" s="232">
        <f>IF(N905="snížená",J905,0)</f>
        <v>0</v>
      </c>
      <c r="BG905" s="232">
        <f>IF(N905="zákl. přenesená",J905,0)</f>
        <v>0</v>
      </c>
      <c r="BH905" s="232">
        <f>IF(N905="sníž. přenesená",J905,0)</f>
        <v>0</v>
      </c>
      <c r="BI905" s="232">
        <f>IF(N905="nulová",J905,0)</f>
        <v>0</v>
      </c>
      <c r="BJ905" s="17" t="s">
        <v>79</v>
      </c>
      <c r="BK905" s="232">
        <f>ROUND(I905*H905,2)</f>
        <v>0</v>
      </c>
      <c r="BL905" s="17" t="s">
        <v>610</v>
      </c>
      <c r="BM905" s="231" t="s">
        <v>886</v>
      </c>
    </row>
    <row r="906" s="2" customFormat="1" ht="24.15" customHeight="1">
      <c r="A906" s="38"/>
      <c r="B906" s="39"/>
      <c r="C906" s="219" t="s">
        <v>887</v>
      </c>
      <c r="D906" s="219" t="s">
        <v>143</v>
      </c>
      <c r="E906" s="220" t="s">
        <v>888</v>
      </c>
      <c r="F906" s="221" t="s">
        <v>889</v>
      </c>
      <c r="G906" s="222" t="s">
        <v>146</v>
      </c>
      <c r="H906" s="223">
        <v>30.640000000000001</v>
      </c>
      <c r="I906" s="224"/>
      <c r="J906" s="225">
        <f>ROUND(I906*H906,2)</f>
        <v>0</v>
      </c>
      <c r="K906" s="226"/>
      <c r="L906" s="44"/>
      <c r="M906" s="227" t="s">
        <v>1</v>
      </c>
      <c r="N906" s="228" t="s">
        <v>39</v>
      </c>
      <c r="O906" s="91"/>
      <c r="P906" s="229">
        <f>O906*H906</f>
        <v>0</v>
      </c>
      <c r="Q906" s="229">
        <v>0.014500000000000001</v>
      </c>
      <c r="R906" s="229">
        <f>Q906*H906</f>
        <v>0.44428000000000001</v>
      </c>
      <c r="S906" s="229">
        <v>0</v>
      </c>
      <c r="T906" s="230">
        <f>S906*H906</f>
        <v>0</v>
      </c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R906" s="231" t="s">
        <v>610</v>
      </c>
      <c r="AT906" s="231" t="s">
        <v>143</v>
      </c>
      <c r="AU906" s="231" t="s">
        <v>83</v>
      </c>
      <c r="AY906" s="17" t="s">
        <v>140</v>
      </c>
      <c r="BE906" s="232">
        <f>IF(N906="základní",J906,0)</f>
        <v>0</v>
      </c>
      <c r="BF906" s="232">
        <f>IF(N906="snížená",J906,0)</f>
        <v>0</v>
      </c>
      <c r="BG906" s="232">
        <f>IF(N906="zákl. přenesená",J906,0)</f>
        <v>0</v>
      </c>
      <c r="BH906" s="232">
        <f>IF(N906="sníž. přenesená",J906,0)</f>
        <v>0</v>
      </c>
      <c r="BI906" s="232">
        <f>IF(N906="nulová",J906,0)</f>
        <v>0</v>
      </c>
      <c r="BJ906" s="17" t="s">
        <v>79</v>
      </c>
      <c r="BK906" s="232">
        <f>ROUND(I906*H906,2)</f>
        <v>0</v>
      </c>
      <c r="BL906" s="17" t="s">
        <v>610</v>
      </c>
      <c r="BM906" s="231" t="s">
        <v>890</v>
      </c>
    </row>
    <row r="907" s="13" customFormat="1">
      <c r="A907" s="13"/>
      <c r="B907" s="233"/>
      <c r="C907" s="234"/>
      <c r="D907" s="235" t="s">
        <v>148</v>
      </c>
      <c r="E907" s="236" t="s">
        <v>1</v>
      </c>
      <c r="F907" s="237" t="s">
        <v>891</v>
      </c>
      <c r="G907" s="234"/>
      <c r="H907" s="238">
        <v>30.640000000000001</v>
      </c>
      <c r="I907" s="239"/>
      <c r="J907" s="234"/>
      <c r="K907" s="234"/>
      <c r="L907" s="240"/>
      <c r="M907" s="241"/>
      <c r="N907" s="242"/>
      <c r="O907" s="242"/>
      <c r="P907" s="242"/>
      <c r="Q907" s="242"/>
      <c r="R907" s="242"/>
      <c r="S907" s="242"/>
      <c r="T907" s="24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44" t="s">
        <v>148</v>
      </c>
      <c r="AU907" s="244" t="s">
        <v>83</v>
      </c>
      <c r="AV907" s="13" t="s">
        <v>83</v>
      </c>
      <c r="AW907" s="13" t="s">
        <v>31</v>
      </c>
      <c r="AX907" s="13" t="s">
        <v>79</v>
      </c>
      <c r="AY907" s="244" t="s">
        <v>140</v>
      </c>
    </row>
    <row r="908" s="2" customFormat="1" ht="66.75" customHeight="1">
      <c r="A908" s="38"/>
      <c r="B908" s="39"/>
      <c r="C908" s="219" t="s">
        <v>892</v>
      </c>
      <c r="D908" s="219" t="s">
        <v>143</v>
      </c>
      <c r="E908" s="220" t="s">
        <v>893</v>
      </c>
      <c r="F908" s="221" t="s">
        <v>894</v>
      </c>
      <c r="G908" s="222" t="s">
        <v>146</v>
      </c>
      <c r="H908" s="223">
        <v>415.49200000000002</v>
      </c>
      <c r="I908" s="224"/>
      <c r="J908" s="225">
        <f>ROUND(I908*H908,2)</f>
        <v>0</v>
      </c>
      <c r="K908" s="226"/>
      <c r="L908" s="44"/>
      <c r="M908" s="227" t="s">
        <v>1</v>
      </c>
      <c r="N908" s="228" t="s">
        <v>39</v>
      </c>
      <c r="O908" s="91"/>
      <c r="P908" s="229">
        <f>O908*H908</f>
        <v>0</v>
      </c>
      <c r="Q908" s="229">
        <v>0.0126</v>
      </c>
      <c r="R908" s="229">
        <f>Q908*H908</f>
        <v>5.2351992000000003</v>
      </c>
      <c r="S908" s="229">
        <v>0</v>
      </c>
      <c r="T908" s="230">
        <f>S908*H908</f>
        <v>0</v>
      </c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R908" s="231" t="s">
        <v>610</v>
      </c>
      <c r="AT908" s="231" t="s">
        <v>143</v>
      </c>
      <c r="AU908" s="231" t="s">
        <v>83</v>
      </c>
      <c r="AY908" s="17" t="s">
        <v>140</v>
      </c>
      <c r="BE908" s="232">
        <f>IF(N908="základní",J908,0)</f>
        <v>0</v>
      </c>
      <c r="BF908" s="232">
        <f>IF(N908="snížená",J908,0)</f>
        <v>0</v>
      </c>
      <c r="BG908" s="232">
        <f>IF(N908="zákl. přenesená",J908,0)</f>
        <v>0</v>
      </c>
      <c r="BH908" s="232">
        <f>IF(N908="sníž. přenesená",J908,0)</f>
        <v>0</v>
      </c>
      <c r="BI908" s="232">
        <f>IF(N908="nulová",J908,0)</f>
        <v>0</v>
      </c>
      <c r="BJ908" s="17" t="s">
        <v>79</v>
      </c>
      <c r="BK908" s="232">
        <f>ROUND(I908*H908,2)</f>
        <v>0</v>
      </c>
      <c r="BL908" s="17" t="s">
        <v>610</v>
      </c>
      <c r="BM908" s="231" t="s">
        <v>895</v>
      </c>
    </row>
    <row r="909" s="15" customFormat="1">
      <c r="A909" s="15"/>
      <c r="B909" s="256"/>
      <c r="C909" s="257"/>
      <c r="D909" s="235" t="s">
        <v>148</v>
      </c>
      <c r="E909" s="258" t="s">
        <v>1</v>
      </c>
      <c r="F909" s="259" t="s">
        <v>896</v>
      </c>
      <c r="G909" s="257"/>
      <c r="H909" s="258" t="s">
        <v>1</v>
      </c>
      <c r="I909" s="260"/>
      <c r="J909" s="257"/>
      <c r="K909" s="257"/>
      <c r="L909" s="261"/>
      <c r="M909" s="262"/>
      <c r="N909" s="263"/>
      <c r="O909" s="263"/>
      <c r="P909" s="263"/>
      <c r="Q909" s="263"/>
      <c r="R909" s="263"/>
      <c r="S909" s="263"/>
      <c r="T909" s="264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T909" s="265" t="s">
        <v>148</v>
      </c>
      <c r="AU909" s="265" t="s">
        <v>83</v>
      </c>
      <c r="AV909" s="15" t="s">
        <v>79</v>
      </c>
      <c r="AW909" s="15" t="s">
        <v>31</v>
      </c>
      <c r="AX909" s="15" t="s">
        <v>74</v>
      </c>
      <c r="AY909" s="265" t="s">
        <v>140</v>
      </c>
    </row>
    <row r="910" s="13" customFormat="1">
      <c r="A910" s="13"/>
      <c r="B910" s="233"/>
      <c r="C910" s="234"/>
      <c r="D910" s="235" t="s">
        <v>148</v>
      </c>
      <c r="E910" s="236" t="s">
        <v>1</v>
      </c>
      <c r="F910" s="237" t="s">
        <v>897</v>
      </c>
      <c r="G910" s="234"/>
      <c r="H910" s="238">
        <v>415.49200000000002</v>
      </c>
      <c r="I910" s="239"/>
      <c r="J910" s="234"/>
      <c r="K910" s="234"/>
      <c r="L910" s="240"/>
      <c r="M910" s="241"/>
      <c r="N910" s="242"/>
      <c r="O910" s="242"/>
      <c r="P910" s="242"/>
      <c r="Q910" s="242"/>
      <c r="R910" s="242"/>
      <c r="S910" s="242"/>
      <c r="T910" s="24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44" t="s">
        <v>148</v>
      </c>
      <c r="AU910" s="244" t="s">
        <v>83</v>
      </c>
      <c r="AV910" s="13" t="s">
        <v>83</v>
      </c>
      <c r="AW910" s="13" t="s">
        <v>31</v>
      </c>
      <c r="AX910" s="13" t="s">
        <v>74</v>
      </c>
      <c r="AY910" s="244" t="s">
        <v>140</v>
      </c>
    </row>
    <row r="911" s="14" customFormat="1">
      <c r="A911" s="14"/>
      <c r="B911" s="245"/>
      <c r="C911" s="246"/>
      <c r="D911" s="235" t="s">
        <v>148</v>
      </c>
      <c r="E911" s="247" t="s">
        <v>1</v>
      </c>
      <c r="F911" s="248" t="s">
        <v>151</v>
      </c>
      <c r="G911" s="246"/>
      <c r="H911" s="249">
        <v>415.49200000000002</v>
      </c>
      <c r="I911" s="250"/>
      <c r="J911" s="246"/>
      <c r="K911" s="246"/>
      <c r="L911" s="251"/>
      <c r="M911" s="252"/>
      <c r="N911" s="253"/>
      <c r="O911" s="253"/>
      <c r="P911" s="253"/>
      <c r="Q911" s="253"/>
      <c r="R911" s="253"/>
      <c r="S911" s="253"/>
      <c r="T911" s="25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55" t="s">
        <v>148</v>
      </c>
      <c r="AU911" s="255" t="s">
        <v>83</v>
      </c>
      <c r="AV911" s="14" t="s">
        <v>89</v>
      </c>
      <c r="AW911" s="14" t="s">
        <v>31</v>
      </c>
      <c r="AX911" s="14" t="s">
        <v>79</v>
      </c>
      <c r="AY911" s="255" t="s">
        <v>140</v>
      </c>
    </row>
    <row r="912" s="2" customFormat="1" ht="66.75" customHeight="1">
      <c r="A912" s="38"/>
      <c r="B912" s="39"/>
      <c r="C912" s="219" t="s">
        <v>898</v>
      </c>
      <c r="D912" s="219" t="s">
        <v>143</v>
      </c>
      <c r="E912" s="220" t="s">
        <v>899</v>
      </c>
      <c r="F912" s="221" t="s">
        <v>900</v>
      </c>
      <c r="G912" s="222" t="s">
        <v>146</v>
      </c>
      <c r="H912" s="223">
        <v>215.38</v>
      </c>
      <c r="I912" s="224"/>
      <c r="J912" s="225">
        <f>ROUND(I912*H912,2)</f>
        <v>0</v>
      </c>
      <c r="K912" s="226"/>
      <c r="L912" s="44"/>
      <c r="M912" s="227" t="s">
        <v>1</v>
      </c>
      <c r="N912" s="228" t="s">
        <v>39</v>
      </c>
      <c r="O912" s="91"/>
      <c r="P912" s="229">
        <f>O912*H912</f>
        <v>0</v>
      </c>
      <c r="Q912" s="229">
        <v>0.01661</v>
      </c>
      <c r="R912" s="229">
        <f>Q912*H912</f>
        <v>3.5774618</v>
      </c>
      <c r="S912" s="229">
        <v>0</v>
      </c>
      <c r="T912" s="230">
        <f>S912*H912</f>
        <v>0</v>
      </c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R912" s="231" t="s">
        <v>610</v>
      </c>
      <c r="AT912" s="231" t="s">
        <v>143</v>
      </c>
      <c r="AU912" s="231" t="s">
        <v>83</v>
      </c>
      <c r="AY912" s="17" t="s">
        <v>140</v>
      </c>
      <c r="BE912" s="232">
        <f>IF(N912="základní",J912,0)</f>
        <v>0</v>
      </c>
      <c r="BF912" s="232">
        <f>IF(N912="snížená",J912,0)</f>
        <v>0</v>
      </c>
      <c r="BG912" s="232">
        <f>IF(N912="zákl. přenesená",J912,0)</f>
        <v>0</v>
      </c>
      <c r="BH912" s="232">
        <f>IF(N912="sníž. přenesená",J912,0)</f>
        <v>0</v>
      </c>
      <c r="BI912" s="232">
        <f>IF(N912="nulová",J912,0)</f>
        <v>0</v>
      </c>
      <c r="BJ912" s="17" t="s">
        <v>79</v>
      </c>
      <c r="BK912" s="232">
        <f>ROUND(I912*H912,2)</f>
        <v>0</v>
      </c>
      <c r="BL912" s="17" t="s">
        <v>610</v>
      </c>
      <c r="BM912" s="231" t="s">
        <v>901</v>
      </c>
    </row>
    <row r="913" s="15" customFormat="1">
      <c r="A913" s="15"/>
      <c r="B913" s="256"/>
      <c r="C913" s="257"/>
      <c r="D913" s="235" t="s">
        <v>148</v>
      </c>
      <c r="E913" s="258" t="s">
        <v>1</v>
      </c>
      <c r="F913" s="259" t="s">
        <v>902</v>
      </c>
      <c r="G913" s="257"/>
      <c r="H913" s="258" t="s">
        <v>1</v>
      </c>
      <c r="I913" s="260"/>
      <c r="J913" s="257"/>
      <c r="K913" s="257"/>
      <c r="L913" s="261"/>
      <c r="M913" s="262"/>
      <c r="N913" s="263"/>
      <c r="O913" s="263"/>
      <c r="P913" s="263"/>
      <c r="Q913" s="263"/>
      <c r="R913" s="263"/>
      <c r="S913" s="263"/>
      <c r="T913" s="264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T913" s="265" t="s">
        <v>148</v>
      </c>
      <c r="AU913" s="265" t="s">
        <v>83</v>
      </c>
      <c r="AV913" s="15" t="s">
        <v>79</v>
      </c>
      <c r="AW913" s="15" t="s">
        <v>31</v>
      </c>
      <c r="AX913" s="15" t="s">
        <v>74</v>
      </c>
      <c r="AY913" s="265" t="s">
        <v>140</v>
      </c>
    </row>
    <row r="914" s="15" customFormat="1">
      <c r="A914" s="15"/>
      <c r="B914" s="256"/>
      <c r="C914" s="257"/>
      <c r="D914" s="235" t="s">
        <v>148</v>
      </c>
      <c r="E914" s="258" t="s">
        <v>1</v>
      </c>
      <c r="F914" s="259" t="s">
        <v>903</v>
      </c>
      <c r="G914" s="257"/>
      <c r="H914" s="258" t="s">
        <v>1</v>
      </c>
      <c r="I914" s="260"/>
      <c r="J914" s="257"/>
      <c r="K914" s="257"/>
      <c r="L914" s="261"/>
      <c r="M914" s="262"/>
      <c r="N914" s="263"/>
      <c r="O914" s="263"/>
      <c r="P914" s="263"/>
      <c r="Q914" s="263"/>
      <c r="R914" s="263"/>
      <c r="S914" s="263"/>
      <c r="T914" s="264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T914" s="265" t="s">
        <v>148</v>
      </c>
      <c r="AU914" s="265" t="s">
        <v>83</v>
      </c>
      <c r="AV914" s="15" t="s">
        <v>79</v>
      </c>
      <c r="AW914" s="15" t="s">
        <v>31</v>
      </c>
      <c r="AX914" s="15" t="s">
        <v>74</v>
      </c>
      <c r="AY914" s="265" t="s">
        <v>140</v>
      </c>
    </row>
    <row r="915" s="13" customFormat="1">
      <c r="A915" s="13"/>
      <c r="B915" s="233"/>
      <c r="C915" s="234"/>
      <c r="D915" s="235" t="s">
        <v>148</v>
      </c>
      <c r="E915" s="236" t="s">
        <v>1</v>
      </c>
      <c r="F915" s="237" t="s">
        <v>904</v>
      </c>
      <c r="G915" s="234"/>
      <c r="H915" s="238">
        <v>90.5</v>
      </c>
      <c r="I915" s="239"/>
      <c r="J915" s="234"/>
      <c r="K915" s="234"/>
      <c r="L915" s="240"/>
      <c r="M915" s="241"/>
      <c r="N915" s="242"/>
      <c r="O915" s="242"/>
      <c r="P915" s="242"/>
      <c r="Q915" s="242"/>
      <c r="R915" s="242"/>
      <c r="S915" s="242"/>
      <c r="T915" s="24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44" t="s">
        <v>148</v>
      </c>
      <c r="AU915" s="244" t="s">
        <v>83</v>
      </c>
      <c r="AV915" s="13" t="s">
        <v>83</v>
      </c>
      <c r="AW915" s="13" t="s">
        <v>31</v>
      </c>
      <c r="AX915" s="13" t="s">
        <v>74</v>
      </c>
      <c r="AY915" s="244" t="s">
        <v>140</v>
      </c>
    </row>
    <row r="916" s="13" customFormat="1">
      <c r="A916" s="13"/>
      <c r="B916" s="233"/>
      <c r="C916" s="234"/>
      <c r="D916" s="235" t="s">
        <v>148</v>
      </c>
      <c r="E916" s="236" t="s">
        <v>1</v>
      </c>
      <c r="F916" s="237" t="s">
        <v>905</v>
      </c>
      <c r="G916" s="234"/>
      <c r="H916" s="238">
        <v>5.46</v>
      </c>
      <c r="I916" s="239"/>
      <c r="J916" s="234"/>
      <c r="K916" s="234"/>
      <c r="L916" s="240"/>
      <c r="M916" s="241"/>
      <c r="N916" s="242"/>
      <c r="O916" s="242"/>
      <c r="P916" s="242"/>
      <c r="Q916" s="242"/>
      <c r="R916" s="242"/>
      <c r="S916" s="242"/>
      <c r="T916" s="24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44" t="s">
        <v>148</v>
      </c>
      <c r="AU916" s="244" t="s">
        <v>83</v>
      </c>
      <c r="AV916" s="13" t="s">
        <v>83</v>
      </c>
      <c r="AW916" s="13" t="s">
        <v>31</v>
      </c>
      <c r="AX916" s="13" t="s">
        <v>74</v>
      </c>
      <c r="AY916" s="244" t="s">
        <v>140</v>
      </c>
    </row>
    <row r="917" s="13" customFormat="1">
      <c r="A917" s="13"/>
      <c r="B917" s="233"/>
      <c r="C917" s="234"/>
      <c r="D917" s="235" t="s">
        <v>148</v>
      </c>
      <c r="E917" s="236" t="s">
        <v>1</v>
      </c>
      <c r="F917" s="237" t="s">
        <v>906</v>
      </c>
      <c r="G917" s="234"/>
      <c r="H917" s="238">
        <v>49.5</v>
      </c>
      <c r="I917" s="239"/>
      <c r="J917" s="234"/>
      <c r="K917" s="234"/>
      <c r="L917" s="240"/>
      <c r="M917" s="241"/>
      <c r="N917" s="242"/>
      <c r="O917" s="242"/>
      <c r="P917" s="242"/>
      <c r="Q917" s="242"/>
      <c r="R917" s="242"/>
      <c r="S917" s="242"/>
      <c r="T917" s="24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44" t="s">
        <v>148</v>
      </c>
      <c r="AU917" s="244" t="s">
        <v>83</v>
      </c>
      <c r="AV917" s="13" t="s">
        <v>83</v>
      </c>
      <c r="AW917" s="13" t="s">
        <v>31</v>
      </c>
      <c r="AX917" s="13" t="s">
        <v>74</v>
      </c>
      <c r="AY917" s="244" t="s">
        <v>140</v>
      </c>
    </row>
    <row r="918" s="15" customFormat="1">
      <c r="A918" s="15"/>
      <c r="B918" s="256"/>
      <c r="C918" s="257"/>
      <c r="D918" s="235" t="s">
        <v>148</v>
      </c>
      <c r="E918" s="258" t="s">
        <v>1</v>
      </c>
      <c r="F918" s="259" t="s">
        <v>896</v>
      </c>
      <c r="G918" s="257"/>
      <c r="H918" s="258" t="s">
        <v>1</v>
      </c>
      <c r="I918" s="260"/>
      <c r="J918" s="257"/>
      <c r="K918" s="257"/>
      <c r="L918" s="261"/>
      <c r="M918" s="262"/>
      <c r="N918" s="263"/>
      <c r="O918" s="263"/>
      <c r="P918" s="263"/>
      <c r="Q918" s="263"/>
      <c r="R918" s="263"/>
      <c r="S918" s="263"/>
      <c r="T918" s="264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T918" s="265" t="s">
        <v>148</v>
      </c>
      <c r="AU918" s="265" t="s">
        <v>83</v>
      </c>
      <c r="AV918" s="15" t="s">
        <v>79</v>
      </c>
      <c r="AW918" s="15" t="s">
        <v>31</v>
      </c>
      <c r="AX918" s="15" t="s">
        <v>74</v>
      </c>
      <c r="AY918" s="265" t="s">
        <v>140</v>
      </c>
    </row>
    <row r="919" s="13" customFormat="1">
      <c r="A919" s="13"/>
      <c r="B919" s="233"/>
      <c r="C919" s="234"/>
      <c r="D919" s="235" t="s">
        <v>148</v>
      </c>
      <c r="E919" s="236" t="s">
        <v>1</v>
      </c>
      <c r="F919" s="237" t="s">
        <v>907</v>
      </c>
      <c r="G919" s="234"/>
      <c r="H919" s="238">
        <v>20.420000000000002</v>
      </c>
      <c r="I919" s="239"/>
      <c r="J919" s="234"/>
      <c r="K919" s="234"/>
      <c r="L919" s="240"/>
      <c r="M919" s="241"/>
      <c r="N919" s="242"/>
      <c r="O919" s="242"/>
      <c r="P919" s="242"/>
      <c r="Q919" s="242"/>
      <c r="R919" s="242"/>
      <c r="S919" s="242"/>
      <c r="T919" s="24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44" t="s">
        <v>148</v>
      </c>
      <c r="AU919" s="244" t="s">
        <v>83</v>
      </c>
      <c r="AV919" s="13" t="s">
        <v>83</v>
      </c>
      <c r="AW919" s="13" t="s">
        <v>31</v>
      </c>
      <c r="AX919" s="13" t="s">
        <v>74</v>
      </c>
      <c r="AY919" s="244" t="s">
        <v>140</v>
      </c>
    </row>
    <row r="920" s="13" customFormat="1">
      <c r="A920" s="13"/>
      <c r="B920" s="233"/>
      <c r="C920" s="234"/>
      <c r="D920" s="235" t="s">
        <v>148</v>
      </c>
      <c r="E920" s="236" t="s">
        <v>1</v>
      </c>
      <c r="F920" s="237" t="s">
        <v>908</v>
      </c>
      <c r="G920" s="234"/>
      <c r="H920" s="238">
        <v>49.5</v>
      </c>
      <c r="I920" s="239"/>
      <c r="J920" s="234"/>
      <c r="K920" s="234"/>
      <c r="L920" s="240"/>
      <c r="M920" s="241"/>
      <c r="N920" s="242"/>
      <c r="O920" s="242"/>
      <c r="P920" s="242"/>
      <c r="Q920" s="242"/>
      <c r="R920" s="242"/>
      <c r="S920" s="242"/>
      <c r="T920" s="24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44" t="s">
        <v>148</v>
      </c>
      <c r="AU920" s="244" t="s">
        <v>83</v>
      </c>
      <c r="AV920" s="13" t="s">
        <v>83</v>
      </c>
      <c r="AW920" s="13" t="s">
        <v>31</v>
      </c>
      <c r="AX920" s="13" t="s">
        <v>74</v>
      </c>
      <c r="AY920" s="244" t="s">
        <v>140</v>
      </c>
    </row>
    <row r="921" s="14" customFormat="1">
      <c r="A921" s="14"/>
      <c r="B921" s="245"/>
      <c r="C921" s="246"/>
      <c r="D921" s="235" t="s">
        <v>148</v>
      </c>
      <c r="E921" s="247" t="s">
        <v>1</v>
      </c>
      <c r="F921" s="248" t="s">
        <v>151</v>
      </c>
      <c r="G921" s="246"/>
      <c r="H921" s="249">
        <v>215.38</v>
      </c>
      <c r="I921" s="250"/>
      <c r="J921" s="246"/>
      <c r="K921" s="246"/>
      <c r="L921" s="251"/>
      <c r="M921" s="252"/>
      <c r="N921" s="253"/>
      <c r="O921" s="253"/>
      <c r="P921" s="253"/>
      <c r="Q921" s="253"/>
      <c r="R921" s="253"/>
      <c r="S921" s="253"/>
      <c r="T921" s="25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55" t="s">
        <v>148</v>
      </c>
      <c r="AU921" s="255" t="s">
        <v>83</v>
      </c>
      <c r="AV921" s="14" t="s">
        <v>89</v>
      </c>
      <c r="AW921" s="14" t="s">
        <v>31</v>
      </c>
      <c r="AX921" s="14" t="s">
        <v>79</v>
      </c>
      <c r="AY921" s="255" t="s">
        <v>140</v>
      </c>
    </row>
    <row r="922" s="2" customFormat="1" ht="16.5" customHeight="1">
      <c r="A922" s="38"/>
      <c r="B922" s="39"/>
      <c r="C922" s="219" t="s">
        <v>909</v>
      </c>
      <c r="D922" s="219" t="s">
        <v>143</v>
      </c>
      <c r="E922" s="220" t="s">
        <v>910</v>
      </c>
      <c r="F922" s="221" t="s">
        <v>911</v>
      </c>
      <c r="G922" s="222" t="s">
        <v>146</v>
      </c>
      <c r="H922" s="223">
        <v>130.61000000000001</v>
      </c>
      <c r="I922" s="224"/>
      <c r="J922" s="225">
        <f>ROUND(I922*H922,2)</f>
        <v>0</v>
      </c>
      <c r="K922" s="226"/>
      <c r="L922" s="44"/>
      <c r="M922" s="227" t="s">
        <v>1</v>
      </c>
      <c r="N922" s="228" t="s">
        <v>39</v>
      </c>
      <c r="O922" s="91"/>
      <c r="P922" s="229">
        <f>O922*H922</f>
        <v>0</v>
      </c>
      <c r="Q922" s="229">
        <v>0</v>
      </c>
      <c r="R922" s="229">
        <f>Q922*H922</f>
        <v>0</v>
      </c>
      <c r="S922" s="229">
        <v>0.014</v>
      </c>
      <c r="T922" s="230">
        <f>S922*H922</f>
        <v>1.8285400000000003</v>
      </c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R922" s="231" t="s">
        <v>610</v>
      </c>
      <c r="AT922" s="231" t="s">
        <v>143</v>
      </c>
      <c r="AU922" s="231" t="s">
        <v>83</v>
      </c>
      <c r="AY922" s="17" t="s">
        <v>140</v>
      </c>
      <c r="BE922" s="232">
        <f>IF(N922="základní",J922,0)</f>
        <v>0</v>
      </c>
      <c r="BF922" s="232">
        <f>IF(N922="snížená",J922,0)</f>
        <v>0</v>
      </c>
      <c r="BG922" s="232">
        <f>IF(N922="zákl. přenesená",J922,0)</f>
        <v>0</v>
      </c>
      <c r="BH922" s="232">
        <f>IF(N922="sníž. přenesená",J922,0)</f>
        <v>0</v>
      </c>
      <c r="BI922" s="232">
        <f>IF(N922="nulová",J922,0)</f>
        <v>0</v>
      </c>
      <c r="BJ922" s="17" t="s">
        <v>79</v>
      </c>
      <c r="BK922" s="232">
        <f>ROUND(I922*H922,2)</f>
        <v>0</v>
      </c>
      <c r="BL922" s="17" t="s">
        <v>610</v>
      </c>
      <c r="BM922" s="231" t="s">
        <v>912</v>
      </c>
    </row>
    <row r="923" s="15" customFormat="1">
      <c r="A923" s="15"/>
      <c r="B923" s="256"/>
      <c r="C923" s="257"/>
      <c r="D923" s="235" t="s">
        <v>148</v>
      </c>
      <c r="E923" s="258" t="s">
        <v>1</v>
      </c>
      <c r="F923" s="259" t="s">
        <v>903</v>
      </c>
      <c r="G923" s="257"/>
      <c r="H923" s="258" t="s">
        <v>1</v>
      </c>
      <c r="I923" s="260"/>
      <c r="J923" s="257"/>
      <c r="K923" s="257"/>
      <c r="L923" s="261"/>
      <c r="M923" s="262"/>
      <c r="N923" s="263"/>
      <c r="O923" s="263"/>
      <c r="P923" s="263"/>
      <c r="Q923" s="263"/>
      <c r="R923" s="263"/>
      <c r="S923" s="263"/>
      <c r="T923" s="264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T923" s="265" t="s">
        <v>148</v>
      </c>
      <c r="AU923" s="265" t="s">
        <v>83</v>
      </c>
      <c r="AV923" s="15" t="s">
        <v>79</v>
      </c>
      <c r="AW923" s="15" t="s">
        <v>31</v>
      </c>
      <c r="AX923" s="15" t="s">
        <v>74</v>
      </c>
      <c r="AY923" s="265" t="s">
        <v>140</v>
      </c>
    </row>
    <row r="924" s="13" customFormat="1">
      <c r="A924" s="13"/>
      <c r="B924" s="233"/>
      <c r="C924" s="234"/>
      <c r="D924" s="235" t="s">
        <v>148</v>
      </c>
      <c r="E924" s="236" t="s">
        <v>1</v>
      </c>
      <c r="F924" s="237" t="s">
        <v>913</v>
      </c>
      <c r="G924" s="234"/>
      <c r="H924" s="238">
        <v>49.460000000000001</v>
      </c>
      <c r="I924" s="239"/>
      <c r="J924" s="234"/>
      <c r="K924" s="234"/>
      <c r="L924" s="240"/>
      <c r="M924" s="241"/>
      <c r="N924" s="242"/>
      <c r="O924" s="242"/>
      <c r="P924" s="242"/>
      <c r="Q924" s="242"/>
      <c r="R924" s="242"/>
      <c r="S924" s="242"/>
      <c r="T924" s="24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44" t="s">
        <v>148</v>
      </c>
      <c r="AU924" s="244" t="s">
        <v>83</v>
      </c>
      <c r="AV924" s="13" t="s">
        <v>83</v>
      </c>
      <c r="AW924" s="13" t="s">
        <v>31</v>
      </c>
      <c r="AX924" s="13" t="s">
        <v>74</v>
      </c>
      <c r="AY924" s="244" t="s">
        <v>140</v>
      </c>
    </row>
    <row r="925" s="13" customFormat="1">
      <c r="A925" s="13"/>
      <c r="B925" s="233"/>
      <c r="C925" s="234"/>
      <c r="D925" s="235" t="s">
        <v>148</v>
      </c>
      <c r="E925" s="236" t="s">
        <v>1</v>
      </c>
      <c r="F925" s="237" t="s">
        <v>914</v>
      </c>
      <c r="G925" s="234"/>
      <c r="H925" s="238">
        <v>5.46</v>
      </c>
      <c r="I925" s="239"/>
      <c r="J925" s="234"/>
      <c r="K925" s="234"/>
      <c r="L925" s="240"/>
      <c r="M925" s="241"/>
      <c r="N925" s="242"/>
      <c r="O925" s="242"/>
      <c r="P925" s="242"/>
      <c r="Q925" s="242"/>
      <c r="R925" s="242"/>
      <c r="S925" s="242"/>
      <c r="T925" s="24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44" t="s">
        <v>148</v>
      </c>
      <c r="AU925" s="244" t="s">
        <v>83</v>
      </c>
      <c r="AV925" s="13" t="s">
        <v>83</v>
      </c>
      <c r="AW925" s="13" t="s">
        <v>31</v>
      </c>
      <c r="AX925" s="13" t="s">
        <v>74</v>
      </c>
      <c r="AY925" s="244" t="s">
        <v>140</v>
      </c>
    </row>
    <row r="926" s="15" customFormat="1">
      <c r="A926" s="15"/>
      <c r="B926" s="256"/>
      <c r="C926" s="257"/>
      <c r="D926" s="235" t="s">
        <v>148</v>
      </c>
      <c r="E926" s="258" t="s">
        <v>1</v>
      </c>
      <c r="F926" s="259" t="s">
        <v>915</v>
      </c>
      <c r="G926" s="257"/>
      <c r="H926" s="258" t="s">
        <v>1</v>
      </c>
      <c r="I926" s="260"/>
      <c r="J926" s="257"/>
      <c r="K926" s="257"/>
      <c r="L926" s="261"/>
      <c r="M926" s="262"/>
      <c r="N926" s="263"/>
      <c r="O926" s="263"/>
      <c r="P926" s="263"/>
      <c r="Q926" s="263"/>
      <c r="R926" s="263"/>
      <c r="S926" s="263"/>
      <c r="T926" s="264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T926" s="265" t="s">
        <v>148</v>
      </c>
      <c r="AU926" s="265" t="s">
        <v>83</v>
      </c>
      <c r="AV926" s="15" t="s">
        <v>79</v>
      </c>
      <c r="AW926" s="15" t="s">
        <v>31</v>
      </c>
      <c r="AX926" s="15" t="s">
        <v>74</v>
      </c>
      <c r="AY926" s="265" t="s">
        <v>140</v>
      </c>
    </row>
    <row r="927" s="13" customFormat="1">
      <c r="A927" s="13"/>
      <c r="B927" s="233"/>
      <c r="C927" s="234"/>
      <c r="D927" s="235" t="s">
        <v>148</v>
      </c>
      <c r="E927" s="236" t="s">
        <v>1</v>
      </c>
      <c r="F927" s="237" t="s">
        <v>916</v>
      </c>
      <c r="G927" s="234"/>
      <c r="H927" s="238">
        <v>5.7699999999999996</v>
      </c>
      <c r="I927" s="239"/>
      <c r="J927" s="234"/>
      <c r="K927" s="234"/>
      <c r="L927" s="240"/>
      <c r="M927" s="241"/>
      <c r="N927" s="242"/>
      <c r="O927" s="242"/>
      <c r="P927" s="242"/>
      <c r="Q927" s="242"/>
      <c r="R927" s="242"/>
      <c r="S927" s="242"/>
      <c r="T927" s="24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44" t="s">
        <v>148</v>
      </c>
      <c r="AU927" s="244" t="s">
        <v>83</v>
      </c>
      <c r="AV927" s="13" t="s">
        <v>83</v>
      </c>
      <c r="AW927" s="13" t="s">
        <v>31</v>
      </c>
      <c r="AX927" s="13" t="s">
        <v>74</v>
      </c>
      <c r="AY927" s="244" t="s">
        <v>140</v>
      </c>
    </row>
    <row r="928" s="13" customFormat="1">
      <c r="A928" s="13"/>
      <c r="B928" s="233"/>
      <c r="C928" s="234"/>
      <c r="D928" s="235" t="s">
        <v>148</v>
      </c>
      <c r="E928" s="236" t="s">
        <v>1</v>
      </c>
      <c r="F928" s="237" t="s">
        <v>913</v>
      </c>
      <c r="G928" s="234"/>
      <c r="H928" s="238">
        <v>49.460000000000001</v>
      </c>
      <c r="I928" s="239"/>
      <c r="J928" s="234"/>
      <c r="K928" s="234"/>
      <c r="L928" s="240"/>
      <c r="M928" s="241"/>
      <c r="N928" s="242"/>
      <c r="O928" s="242"/>
      <c r="P928" s="242"/>
      <c r="Q928" s="242"/>
      <c r="R928" s="242"/>
      <c r="S928" s="242"/>
      <c r="T928" s="24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44" t="s">
        <v>148</v>
      </c>
      <c r="AU928" s="244" t="s">
        <v>83</v>
      </c>
      <c r="AV928" s="13" t="s">
        <v>83</v>
      </c>
      <c r="AW928" s="13" t="s">
        <v>31</v>
      </c>
      <c r="AX928" s="13" t="s">
        <v>74</v>
      </c>
      <c r="AY928" s="244" t="s">
        <v>140</v>
      </c>
    </row>
    <row r="929" s="13" customFormat="1">
      <c r="A929" s="13"/>
      <c r="B929" s="233"/>
      <c r="C929" s="234"/>
      <c r="D929" s="235" t="s">
        <v>148</v>
      </c>
      <c r="E929" s="236" t="s">
        <v>1</v>
      </c>
      <c r="F929" s="237" t="s">
        <v>917</v>
      </c>
      <c r="G929" s="234"/>
      <c r="H929" s="238">
        <v>20.460000000000001</v>
      </c>
      <c r="I929" s="239"/>
      <c r="J929" s="234"/>
      <c r="K929" s="234"/>
      <c r="L929" s="240"/>
      <c r="M929" s="241"/>
      <c r="N929" s="242"/>
      <c r="O929" s="242"/>
      <c r="P929" s="242"/>
      <c r="Q929" s="242"/>
      <c r="R929" s="242"/>
      <c r="S929" s="242"/>
      <c r="T929" s="24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44" t="s">
        <v>148</v>
      </c>
      <c r="AU929" s="244" t="s">
        <v>83</v>
      </c>
      <c r="AV929" s="13" t="s">
        <v>83</v>
      </c>
      <c r="AW929" s="13" t="s">
        <v>31</v>
      </c>
      <c r="AX929" s="13" t="s">
        <v>74</v>
      </c>
      <c r="AY929" s="244" t="s">
        <v>140</v>
      </c>
    </row>
    <row r="930" s="14" customFormat="1">
      <c r="A930" s="14"/>
      <c r="B930" s="245"/>
      <c r="C930" s="246"/>
      <c r="D930" s="235" t="s">
        <v>148</v>
      </c>
      <c r="E930" s="247" t="s">
        <v>1</v>
      </c>
      <c r="F930" s="248" t="s">
        <v>151</v>
      </c>
      <c r="G930" s="246"/>
      <c r="H930" s="249">
        <v>130.61000000000001</v>
      </c>
      <c r="I930" s="250"/>
      <c r="J930" s="246"/>
      <c r="K930" s="246"/>
      <c r="L930" s="251"/>
      <c r="M930" s="252"/>
      <c r="N930" s="253"/>
      <c r="O930" s="253"/>
      <c r="P930" s="253"/>
      <c r="Q930" s="253"/>
      <c r="R930" s="253"/>
      <c r="S930" s="253"/>
      <c r="T930" s="25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55" t="s">
        <v>148</v>
      </c>
      <c r="AU930" s="255" t="s">
        <v>83</v>
      </c>
      <c r="AV930" s="14" t="s">
        <v>89</v>
      </c>
      <c r="AW930" s="14" t="s">
        <v>31</v>
      </c>
      <c r="AX930" s="14" t="s">
        <v>79</v>
      </c>
      <c r="AY930" s="255" t="s">
        <v>140</v>
      </c>
    </row>
    <row r="931" s="2" customFormat="1" ht="37.8" customHeight="1">
      <c r="A931" s="38"/>
      <c r="B931" s="39"/>
      <c r="C931" s="219" t="s">
        <v>918</v>
      </c>
      <c r="D931" s="219" t="s">
        <v>143</v>
      </c>
      <c r="E931" s="220" t="s">
        <v>919</v>
      </c>
      <c r="F931" s="221" t="s">
        <v>920</v>
      </c>
      <c r="G931" s="222" t="s">
        <v>146</v>
      </c>
      <c r="H931" s="223">
        <v>58.799999999999997</v>
      </c>
      <c r="I931" s="224"/>
      <c r="J931" s="225">
        <f>ROUND(I931*H931,2)</f>
        <v>0</v>
      </c>
      <c r="K931" s="226"/>
      <c r="L931" s="44"/>
      <c r="M931" s="227" t="s">
        <v>1</v>
      </c>
      <c r="N931" s="228" t="s">
        <v>39</v>
      </c>
      <c r="O931" s="91"/>
      <c r="P931" s="229">
        <f>O931*H931</f>
        <v>0</v>
      </c>
      <c r="Q931" s="229">
        <v>0.029610000000000001</v>
      </c>
      <c r="R931" s="229">
        <f>Q931*H931</f>
        <v>1.7410680000000001</v>
      </c>
      <c r="S931" s="229">
        <v>0</v>
      </c>
      <c r="T931" s="230">
        <f>S931*H931</f>
        <v>0</v>
      </c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R931" s="231" t="s">
        <v>610</v>
      </c>
      <c r="AT931" s="231" t="s">
        <v>143</v>
      </c>
      <c r="AU931" s="231" t="s">
        <v>83</v>
      </c>
      <c r="AY931" s="17" t="s">
        <v>140</v>
      </c>
      <c r="BE931" s="232">
        <f>IF(N931="základní",J931,0)</f>
        <v>0</v>
      </c>
      <c r="BF931" s="232">
        <f>IF(N931="snížená",J931,0)</f>
        <v>0</v>
      </c>
      <c r="BG931" s="232">
        <f>IF(N931="zákl. přenesená",J931,0)</f>
        <v>0</v>
      </c>
      <c r="BH931" s="232">
        <f>IF(N931="sníž. přenesená",J931,0)</f>
        <v>0</v>
      </c>
      <c r="BI931" s="232">
        <f>IF(N931="nulová",J931,0)</f>
        <v>0</v>
      </c>
      <c r="BJ931" s="17" t="s">
        <v>79</v>
      </c>
      <c r="BK931" s="232">
        <f>ROUND(I931*H931,2)</f>
        <v>0</v>
      </c>
      <c r="BL931" s="17" t="s">
        <v>610</v>
      </c>
      <c r="BM931" s="231" t="s">
        <v>921</v>
      </c>
    </row>
    <row r="932" s="15" customFormat="1">
      <c r="A932" s="15"/>
      <c r="B932" s="256"/>
      <c r="C932" s="257"/>
      <c r="D932" s="235" t="s">
        <v>148</v>
      </c>
      <c r="E932" s="258" t="s">
        <v>1</v>
      </c>
      <c r="F932" s="259" t="s">
        <v>922</v>
      </c>
      <c r="G932" s="257"/>
      <c r="H932" s="258" t="s">
        <v>1</v>
      </c>
      <c r="I932" s="260"/>
      <c r="J932" s="257"/>
      <c r="K932" s="257"/>
      <c r="L932" s="261"/>
      <c r="M932" s="262"/>
      <c r="N932" s="263"/>
      <c r="O932" s="263"/>
      <c r="P932" s="263"/>
      <c r="Q932" s="263"/>
      <c r="R932" s="263"/>
      <c r="S932" s="263"/>
      <c r="T932" s="264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T932" s="265" t="s">
        <v>148</v>
      </c>
      <c r="AU932" s="265" t="s">
        <v>83</v>
      </c>
      <c r="AV932" s="15" t="s">
        <v>79</v>
      </c>
      <c r="AW932" s="15" t="s">
        <v>31</v>
      </c>
      <c r="AX932" s="15" t="s">
        <v>74</v>
      </c>
      <c r="AY932" s="265" t="s">
        <v>140</v>
      </c>
    </row>
    <row r="933" s="15" customFormat="1">
      <c r="A933" s="15"/>
      <c r="B933" s="256"/>
      <c r="C933" s="257"/>
      <c r="D933" s="235" t="s">
        <v>148</v>
      </c>
      <c r="E933" s="258" t="s">
        <v>1</v>
      </c>
      <c r="F933" s="259" t="s">
        <v>923</v>
      </c>
      <c r="G933" s="257"/>
      <c r="H933" s="258" t="s">
        <v>1</v>
      </c>
      <c r="I933" s="260"/>
      <c r="J933" s="257"/>
      <c r="K933" s="257"/>
      <c r="L933" s="261"/>
      <c r="M933" s="262"/>
      <c r="N933" s="263"/>
      <c r="O933" s="263"/>
      <c r="P933" s="263"/>
      <c r="Q933" s="263"/>
      <c r="R933" s="263"/>
      <c r="S933" s="263"/>
      <c r="T933" s="264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T933" s="265" t="s">
        <v>148</v>
      </c>
      <c r="AU933" s="265" t="s">
        <v>83</v>
      </c>
      <c r="AV933" s="15" t="s">
        <v>79</v>
      </c>
      <c r="AW933" s="15" t="s">
        <v>31</v>
      </c>
      <c r="AX933" s="15" t="s">
        <v>74</v>
      </c>
      <c r="AY933" s="265" t="s">
        <v>140</v>
      </c>
    </row>
    <row r="934" s="13" customFormat="1">
      <c r="A934" s="13"/>
      <c r="B934" s="233"/>
      <c r="C934" s="234"/>
      <c r="D934" s="235" t="s">
        <v>148</v>
      </c>
      <c r="E934" s="236" t="s">
        <v>1</v>
      </c>
      <c r="F934" s="237" t="s">
        <v>924</v>
      </c>
      <c r="G934" s="234"/>
      <c r="H934" s="238">
        <v>32.399999999999999</v>
      </c>
      <c r="I934" s="239"/>
      <c r="J934" s="234"/>
      <c r="K934" s="234"/>
      <c r="L934" s="240"/>
      <c r="M934" s="241"/>
      <c r="N934" s="242"/>
      <c r="O934" s="242"/>
      <c r="P934" s="242"/>
      <c r="Q934" s="242"/>
      <c r="R934" s="242"/>
      <c r="S934" s="242"/>
      <c r="T934" s="24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44" t="s">
        <v>148</v>
      </c>
      <c r="AU934" s="244" t="s">
        <v>83</v>
      </c>
      <c r="AV934" s="13" t="s">
        <v>83</v>
      </c>
      <c r="AW934" s="13" t="s">
        <v>31</v>
      </c>
      <c r="AX934" s="13" t="s">
        <v>74</v>
      </c>
      <c r="AY934" s="244" t="s">
        <v>140</v>
      </c>
    </row>
    <row r="935" s="13" customFormat="1">
      <c r="A935" s="13"/>
      <c r="B935" s="233"/>
      <c r="C935" s="234"/>
      <c r="D935" s="235" t="s">
        <v>148</v>
      </c>
      <c r="E935" s="236" t="s">
        <v>1</v>
      </c>
      <c r="F935" s="237" t="s">
        <v>925</v>
      </c>
      <c r="G935" s="234"/>
      <c r="H935" s="238">
        <v>18</v>
      </c>
      <c r="I935" s="239"/>
      <c r="J935" s="234"/>
      <c r="K935" s="234"/>
      <c r="L935" s="240"/>
      <c r="M935" s="241"/>
      <c r="N935" s="242"/>
      <c r="O935" s="242"/>
      <c r="P935" s="242"/>
      <c r="Q935" s="242"/>
      <c r="R935" s="242"/>
      <c r="S935" s="242"/>
      <c r="T935" s="24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44" t="s">
        <v>148</v>
      </c>
      <c r="AU935" s="244" t="s">
        <v>83</v>
      </c>
      <c r="AV935" s="13" t="s">
        <v>83</v>
      </c>
      <c r="AW935" s="13" t="s">
        <v>31</v>
      </c>
      <c r="AX935" s="13" t="s">
        <v>74</v>
      </c>
      <c r="AY935" s="244" t="s">
        <v>140</v>
      </c>
    </row>
    <row r="936" s="15" customFormat="1">
      <c r="A936" s="15"/>
      <c r="B936" s="256"/>
      <c r="C936" s="257"/>
      <c r="D936" s="235" t="s">
        <v>148</v>
      </c>
      <c r="E936" s="258" t="s">
        <v>1</v>
      </c>
      <c r="F936" s="259" t="s">
        <v>926</v>
      </c>
      <c r="G936" s="257"/>
      <c r="H936" s="258" t="s">
        <v>1</v>
      </c>
      <c r="I936" s="260"/>
      <c r="J936" s="257"/>
      <c r="K936" s="257"/>
      <c r="L936" s="261"/>
      <c r="M936" s="262"/>
      <c r="N936" s="263"/>
      <c r="O936" s="263"/>
      <c r="P936" s="263"/>
      <c r="Q936" s="263"/>
      <c r="R936" s="263"/>
      <c r="S936" s="263"/>
      <c r="T936" s="264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T936" s="265" t="s">
        <v>148</v>
      </c>
      <c r="AU936" s="265" t="s">
        <v>83</v>
      </c>
      <c r="AV936" s="15" t="s">
        <v>79</v>
      </c>
      <c r="AW936" s="15" t="s">
        <v>31</v>
      </c>
      <c r="AX936" s="15" t="s">
        <v>74</v>
      </c>
      <c r="AY936" s="265" t="s">
        <v>140</v>
      </c>
    </row>
    <row r="937" s="13" customFormat="1">
      <c r="A937" s="13"/>
      <c r="B937" s="233"/>
      <c r="C937" s="234"/>
      <c r="D937" s="235" t="s">
        <v>148</v>
      </c>
      <c r="E937" s="236" t="s">
        <v>1</v>
      </c>
      <c r="F937" s="237" t="s">
        <v>927</v>
      </c>
      <c r="G937" s="234"/>
      <c r="H937" s="238">
        <v>8.4000000000000004</v>
      </c>
      <c r="I937" s="239"/>
      <c r="J937" s="234"/>
      <c r="K937" s="234"/>
      <c r="L937" s="240"/>
      <c r="M937" s="241"/>
      <c r="N937" s="242"/>
      <c r="O937" s="242"/>
      <c r="P937" s="242"/>
      <c r="Q937" s="242"/>
      <c r="R937" s="242"/>
      <c r="S937" s="242"/>
      <c r="T937" s="24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44" t="s">
        <v>148</v>
      </c>
      <c r="AU937" s="244" t="s">
        <v>83</v>
      </c>
      <c r="AV937" s="13" t="s">
        <v>83</v>
      </c>
      <c r="AW937" s="13" t="s">
        <v>31</v>
      </c>
      <c r="AX937" s="13" t="s">
        <v>74</v>
      </c>
      <c r="AY937" s="244" t="s">
        <v>140</v>
      </c>
    </row>
    <row r="938" s="14" customFormat="1">
      <c r="A938" s="14"/>
      <c r="B938" s="245"/>
      <c r="C938" s="246"/>
      <c r="D938" s="235" t="s">
        <v>148</v>
      </c>
      <c r="E938" s="247" t="s">
        <v>1</v>
      </c>
      <c r="F938" s="248" t="s">
        <v>151</v>
      </c>
      <c r="G938" s="246"/>
      <c r="H938" s="249">
        <v>58.799999999999997</v>
      </c>
      <c r="I938" s="250"/>
      <c r="J938" s="246"/>
      <c r="K938" s="246"/>
      <c r="L938" s="251"/>
      <c r="M938" s="252"/>
      <c r="N938" s="253"/>
      <c r="O938" s="253"/>
      <c r="P938" s="253"/>
      <c r="Q938" s="253"/>
      <c r="R938" s="253"/>
      <c r="S938" s="253"/>
      <c r="T938" s="25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55" t="s">
        <v>148</v>
      </c>
      <c r="AU938" s="255" t="s">
        <v>83</v>
      </c>
      <c r="AV938" s="14" t="s">
        <v>89</v>
      </c>
      <c r="AW938" s="14" t="s">
        <v>31</v>
      </c>
      <c r="AX938" s="14" t="s">
        <v>79</v>
      </c>
      <c r="AY938" s="255" t="s">
        <v>140</v>
      </c>
    </row>
    <row r="939" s="2" customFormat="1" ht="33" customHeight="1">
      <c r="A939" s="38"/>
      <c r="B939" s="39"/>
      <c r="C939" s="219" t="s">
        <v>928</v>
      </c>
      <c r="D939" s="219" t="s">
        <v>143</v>
      </c>
      <c r="E939" s="220" t="s">
        <v>929</v>
      </c>
      <c r="F939" s="221" t="s">
        <v>930</v>
      </c>
      <c r="G939" s="222" t="s">
        <v>643</v>
      </c>
      <c r="H939" s="281"/>
      <c r="I939" s="224"/>
      <c r="J939" s="225">
        <f>ROUND(I939*H939,2)</f>
        <v>0</v>
      </c>
      <c r="K939" s="226"/>
      <c r="L939" s="44"/>
      <c r="M939" s="227" t="s">
        <v>1</v>
      </c>
      <c r="N939" s="228" t="s">
        <v>39</v>
      </c>
      <c r="O939" s="91"/>
      <c r="P939" s="229">
        <f>O939*H939</f>
        <v>0</v>
      </c>
      <c r="Q939" s="229">
        <v>0</v>
      </c>
      <c r="R939" s="229">
        <f>Q939*H939</f>
        <v>0</v>
      </c>
      <c r="S939" s="229">
        <v>0</v>
      </c>
      <c r="T939" s="230">
        <f>S939*H939</f>
        <v>0</v>
      </c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R939" s="231" t="s">
        <v>610</v>
      </c>
      <c r="AT939" s="231" t="s">
        <v>143</v>
      </c>
      <c r="AU939" s="231" t="s">
        <v>83</v>
      </c>
      <c r="AY939" s="17" t="s">
        <v>140</v>
      </c>
      <c r="BE939" s="232">
        <f>IF(N939="základní",J939,0)</f>
        <v>0</v>
      </c>
      <c r="BF939" s="232">
        <f>IF(N939="snížená",J939,0)</f>
        <v>0</v>
      </c>
      <c r="BG939" s="232">
        <f>IF(N939="zákl. přenesená",J939,0)</f>
        <v>0</v>
      </c>
      <c r="BH939" s="232">
        <f>IF(N939="sníž. přenesená",J939,0)</f>
        <v>0</v>
      </c>
      <c r="BI939" s="232">
        <f>IF(N939="nulová",J939,0)</f>
        <v>0</v>
      </c>
      <c r="BJ939" s="17" t="s">
        <v>79</v>
      </c>
      <c r="BK939" s="232">
        <f>ROUND(I939*H939,2)</f>
        <v>0</v>
      </c>
      <c r="BL939" s="17" t="s">
        <v>610</v>
      </c>
      <c r="BM939" s="231" t="s">
        <v>931</v>
      </c>
    </row>
    <row r="940" s="12" customFormat="1" ht="22.8" customHeight="1">
      <c r="A940" s="12"/>
      <c r="B940" s="203"/>
      <c r="C940" s="204"/>
      <c r="D940" s="205" t="s">
        <v>73</v>
      </c>
      <c r="E940" s="217" t="s">
        <v>932</v>
      </c>
      <c r="F940" s="217" t="s">
        <v>933</v>
      </c>
      <c r="G940" s="204"/>
      <c r="H940" s="204"/>
      <c r="I940" s="207"/>
      <c r="J940" s="218">
        <f>BK940</f>
        <v>0</v>
      </c>
      <c r="K940" s="204"/>
      <c r="L940" s="209"/>
      <c r="M940" s="210"/>
      <c r="N940" s="211"/>
      <c r="O940" s="211"/>
      <c r="P940" s="212">
        <f>SUM(P941:P1014)</f>
        <v>0</v>
      </c>
      <c r="Q940" s="211"/>
      <c r="R940" s="212">
        <f>SUM(R941:R1014)</f>
        <v>0.39700600000000003</v>
      </c>
      <c r="S940" s="211"/>
      <c r="T940" s="213">
        <f>SUM(T941:T1014)</f>
        <v>0.58591251999999994</v>
      </c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R940" s="214" t="s">
        <v>83</v>
      </c>
      <c r="AT940" s="215" t="s">
        <v>73</v>
      </c>
      <c r="AU940" s="215" t="s">
        <v>79</v>
      </c>
      <c r="AY940" s="214" t="s">
        <v>140</v>
      </c>
      <c r="BK940" s="216">
        <f>SUM(BK941:BK1014)</f>
        <v>0</v>
      </c>
    </row>
    <row r="941" s="2" customFormat="1" ht="24.15" customHeight="1">
      <c r="A941" s="38"/>
      <c r="B941" s="39"/>
      <c r="C941" s="219" t="s">
        <v>934</v>
      </c>
      <c r="D941" s="219" t="s">
        <v>143</v>
      </c>
      <c r="E941" s="220" t="s">
        <v>935</v>
      </c>
      <c r="F941" s="221" t="s">
        <v>936</v>
      </c>
      <c r="G941" s="222" t="s">
        <v>271</v>
      </c>
      <c r="H941" s="223">
        <v>17.620000000000001</v>
      </c>
      <c r="I941" s="224"/>
      <c r="J941" s="225">
        <f>ROUND(I941*H941,2)</f>
        <v>0</v>
      </c>
      <c r="K941" s="226"/>
      <c r="L941" s="44"/>
      <c r="M941" s="227" t="s">
        <v>1</v>
      </c>
      <c r="N941" s="228" t="s">
        <v>39</v>
      </c>
      <c r="O941" s="91"/>
      <c r="P941" s="229">
        <f>O941*H941</f>
        <v>0</v>
      </c>
      <c r="Q941" s="229">
        <v>0</v>
      </c>
      <c r="R941" s="229">
        <f>Q941*H941</f>
        <v>0</v>
      </c>
      <c r="S941" s="229">
        <v>0.00191</v>
      </c>
      <c r="T941" s="230">
        <f>S941*H941</f>
        <v>0.033654200000000002</v>
      </c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R941" s="231" t="s">
        <v>610</v>
      </c>
      <c r="AT941" s="231" t="s">
        <v>143</v>
      </c>
      <c r="AU941" s="231" t="s">
        <v>83</v>
      </c>
      <c r="AY941" s="17" t="s">
        <v>140</v>
      </c>
      <c r="BE941" s="232">
        <f>IF(N941="základní",J941,0)</f>
        <v>0</v>
      </c>
      <c r="BF941" s="232">
        <f>IF(N941="snížená",J941,0)</f>
        <v>0</v>
      </c>
      <c r="BG941" s="232">
        <f>IF(N941="zákl. přenesená",J941,0)</f>
        <v>0</v>
      </c>
      <c r="BH941" s="232">
        <f>IF(N941="sníž. přenesená",J941,0)</f>
        <v>0</v>
      </c>
      <c r="BI941" s="232">
        <f>IF(N941="nulová",J941,0)</f>
        <v>0</v>
      </c>
      <c r="BJ941" s="17" t="s">
        <v>79</v>
      </c>
      <c r="BK941" s="232">
        <f>ROUND(I941*H941,2)</f>
        <v>0</v>
      </c>
      <c r="BL941" s="17" t="s">
        <v>610</v>
      </c>
      <c r="BM941" s="231" t="s">
        <v>937</v>
      </c>
    </row>
    <row r="942" s="15" customFormat="1">
      <c r="A942" s="15"/>
      <c r="B942" s="256"/>
      <c r="C942" s="257"/>
      <c r="D942" s="235" t="s">
        <v>148</v>
      </c>
      <c r="E942" s="258" t="s">
        <v>1</v>
      </c>
      <c r="F942" s="259" t="s">
        <v>938</v>
      </c>
      <c r="G942" s="257"/>
      <c r="H942" s="258" t="s">
        <v>1</v>
      </c>
      <c r="I942" s="260"/>
      <c r="J942" s="257"/>
      <c r="K942" s="257"/>
      <c r="L942" s="261"/>
      <c r="M942" s="262"/>
      <c r="N942" s="263"/>
      <c r="O942" s="263"/>
      <c r="P942" s="263"/>
      <c r="Q942" s="263"/>
      <c r="R942" s="263"/>
      <c r="S942" s="263"/>
      <c r="T942" s="264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T942" s="265" t="s">
        <v>148</v>
      </c>
      <c r="AU942" s="265" t="s">
        <v>83</v>
      </c>
      <c r="AV942" s="15" t="s">
        <v>79</v>
      </c>
      <c r="AW942" s="15" t="s">
        <v>31</v>
      </c>
      <c r="AX942" s="15" t="s">
        <v>74</v>
      </c>
      <c r="AY942" s="265" t="s">
        <v>140</v>
      </c>
    </row>
    <row r="943" s="13" customFormat="1">
      <c r="A943" s="13"/>
      <c r="B943" s="233"/>
      <c r="C943" s="234"/>
      <c r="D943" s="235" t="s">
        <v>148</v>
      </c>
      <c r="E943" s="236" t="s">
        <v>1</v>
      </c>
      <c r="F943" s="237" t="s">
        <v>939</v>
      </c>
      <c r="G943" s="234"/>
      <c r="H943" s="238">
        <v>15.69</v>
      </c>
      <c r="I943" s="239"/>
      <c r="J943" s="234"/>
      <c r="K943" s="234"/>
      <c r="L943" s="240"/>
      <c r="M943" s="241"/>
      <c r="N943" s="242"/>
      <c r="O943" s="242"/>
      <c r="P943" s="242"/>
      <c r="Q943" s="242"/>
      <c r="R943" s="242"/>
      <c r="S943" s="242"/>
      <c r="T943" s="24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44" t="s">
        <v>148</v>
      </c>
      <c r="AU943" s="244" t="s">
        <v>83</v>
      </c>
      <c r="AV943" s="13" t="s">
        <v>83</v>
      </c>
      <c r="AW943" s="13" t="s">
        <v>31</v>
      </c>
      <c r="AX943" s="13" t="s">
        <v>74</v>
      </c>
      <c r="AY943" s="244" t="s">
        <v>140</v>
      </c>
    </row>
    <row r="944" s="13" customFormat="1">
      <c r="A944" s="13"/>
      <c r="B944" s="233"/>
      <c r="C944" s="234"/>
      <c r="D944" s="235" t="s">
        <v>148</v>
      </c>
      <c r="E944" s="236" t="s">
        <v>1</v>
      </c>
      <c r="F944" s="237" t="s">
        <v>940</v>
      </c>
      <c r="G944" s="234"/>
      <c r="H944" s="238">
        <v>1.9299999999999999</v>
      </c>
      <c r="I944" s="239"/>
      <c r="J944" s="234"/>
      <c r="K944" s="234"/>
      <c r="L944" s="240"/>
      <c r="M944" s="241"/>
      <c r="N944" s="242"/>
      <c r="O944" s="242"/>
      <c r="P944" s="242"/>
      <c r="Q944" s="242"/>
      <c r="R944" s="242"/>
      <c r="S944" s="242"/>
      <c r="T944" s="24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44" t="s">
        <v>148</v>
      </c>
      <c r="AU944" s="244" t="s">
        <v>83</v>
      </c>
      <c r="AV944" s="13" t="s">
        <v>83</v>
      </c>
      <c r="AW944" s="13" t="s">
        <v>31</v>
      </c>
      <c r="AX944" s="13" t="s">
        <v>74</v>
      </c>
      <c r="AY944" s="244" t="s">
        <v>140</v>
      </c>
    </row>
    <row r="945" s="14" customFormat="1">
      <c r="A945" s="14"/>
      <c r="B945" s="245"/>
      <c r="C945" s="246"/>
      <c r="D945" s="235" t="s">
        <v>148</v>
      </c>
      <c r="E945" s="247" t="s">
        <v>1</v>
      </c>
      <c r="F945" s="248" t="s">
        <v>151</v>
      </c>
      <c r="G945" s="246"/>
      <c r="H945" s="249">
        <v>17.620000000000001</v>
      </c>
      <c r="I945" s="250"/>
      <c r="J945" s="246"/>
      <c r="K945" s="246"/>
      <c r="L945" s="251"/>
      <c r="M945" s="252"/>
      <c r="N945" s="253"/>
      <c r="O945" s="253"/>
      <c r="P945" s="253"/>
      <c r="Q945" s="253"/>
      <c r="R945" s="253"/>
      <c r="S945" s="253"/>
      <c r="T945" s="25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55" t="s">
        <v>148</v>
      </c>
      <c r="AU945" s="255" t="s">
        <v>83</v>
      </c>
      <c r="AV945" s="14" t="s">
        <v>89</v>
      </c>
      <c r="AW945" s="14" t="s">
        <v>31</v>
      </c>
      <c r="AX945" s="14" t="s">
        <v>79</v>
      </c>
      <c r="AY945" s="255" t="s">
        <v>140</v>
      </c>
    </row>
    <row r="946" s="2" customFormat="1" ht="16.5" customHeight="1">
      <c r="A946" s="38"/>
      <c r="B946" s="39"/>
      <c r="C946" s="219" t="s">
        <v>941</v>
      </c>
      <c r="D946" s="219" t="s">
        <v>143</v>
      </c>
      <c r="E946" s="220" t="s">
        <v>942</v>
      </c>
      <c r="F946" s="221" t="s">
        <v>943</v>
      </c>
      <c r="G946" s="222" t="s">
        <v>271</v>
      </c>
      <c r="H946" s="223">
        <v>76.695999999999998</v>
      </c>
      <c r="I946" s="224"/>
      <c r="J946" s="225">
        <f>ROUND(I946*H946,2)</f>
        <v>0</v>
      </c>
      <c r="K946" s="226"/>
      <c r="L946" s="44"/>
      <c r="M946" s="227" t="s">
        <v>1</v>
      </c>
      <c r="N946" s="228" t="s">
        <v>39</v>
      </c>
      <c r="O946" s="91"/>
      <c r="P946" s="229">
        <f>O946*H946</f>
        <v>0</v>
      </c>
      <c r="Q946" s="229">
        <v>0</v>
      </c>
      <c r="R946" s="229">
        <f>Q946*H946</f>
        <v>0</v>
      </c>
      <c r="S946" s="229">
        <v>0.00167</v>
      </c>
      <c r="T946" s="230">
        <f>S946*H946</f>
        <v>0.12808232</v>
      </c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R946" s="231" t="s">
        <v>610</v>
      </c>
      <c r="AT946" s="231" t="s">
        <v>143</v>
      </c>
      <c r="AU946" s="231" t="s">
        <v>83</v>
      </c>
      <c r="AY946" s="17" t="s">
        <v>140</v>
      </c>
      <c r="BE946" s="232">
        <f>IF(N946="základní",J946,0)</f>
        <v>0</v>
      </c>
      <c r="BF946" s="232">
        <f>IF(N946="snížená",J946,0)</f>
        <v>0</v>
      </c>
      <c r="BG946" s="232">
        <f>IF(N946="zákl. přenesená",J946,0)</f>
        <v>0</v>
      </c>
      <c r="BH946" s="232">
        <f>IF(N946="sníž. přenesená",J946,0)</f>
        <v>0</v>
      </c>
      <c r="BI946" s="232">
        <f>IF(N946="nulová",J946,0)</f>
        <v>0</v>
      </c>
      <c r="BJ946" s="17" t="s">
        <v>79</v>
      </c>
      <c r="BK946" s="232">
        <f>ROUND(I946*H946,2)</f>
        <v>0</v>
      </c>
      <c r="BL946" s="17" t="s">
        <v>610</v>
      </c>
      <c r="BM946" s="231" t="s">
        <v>944</v>
      </c>
    </row>
    <row r="947" s="15" customFormat="1">
      <c r="A947" s="15"/>
      <c r="B947" s="256"/>
      <c r="C947" s="257"/>
      <c r="D947" s="235" t="s">
        <v>148</v>
      </c>
      <c r="E947" s="258" t="s">
        <v>1</v>
      </c>
      <c r="F947" s="259" t="s">
        <v>273</v>
      </c>
      <c r="G947" s="257"/>
      <c r="H947" s="258" t="s">
        <v>1</v>
      </c>
      <c r="I947" s="260"/>
      <c r="J947" s="257"/>
      <c r="K947" s="257"/>
      <c r="L947" s="261"/>
      <c r="M947" s="262"/>
      <c r="N947" s="263"/>
      <c r="O947" s="263"/>
      <c r="P947" s="263"/>
      <c r="Q947" s="263"/>
      <c r="R947" s="263"/>
      <c r="S947" s="263"/>
      <c r="T947" s="264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T947" s="265" t="s">
        <v>148</v>
      </c>
      <c r="AU947" s="265" t="s">
        <v>83</v>
      </c>
      <c r="AV947" s="15" t="s">
        <v>79</v>
      </c>
      <c r="AW947" s="15" t="s">
        <v>31</v>
      </c>
      <c r="AX947" s="15" t="s">
        <v>74</v>
      </c>
      <c r="AY947" s="265" t="s">
        <v>140</v>
      </c>
    </row>
    <row r="948" s="13" customFormat="1">
      <c r="A948" s="13"/>
      <c r="B948" s="233"/>
      <c r="C948" s="234"/>
      <c r="D948" s="235" t="s">
        <v>148</v>
      </c>
      <c r="E948" s="236" t="s">
        <v>1</v>
      </c>
      <c r="F948" s="237" t="s">
        <v>324</v>
      </c>
      <c r="G948" s="234"/>
      <c r="H948" s="238">
        <v>12.43</v>
      </c>
      <c r="I948" s="239"/>
      <c r="J948" s="234"/>
      <c r="K948" s="234"/>
      <c r="L948" s="240"/>
      <c r="M948" s="241"/>
      <c r="N948" s="242"/>
      <c r="O948" s="242"/>
      <c r="P948" s="242"/>
      <c r="Q948" s="242"/>
      <c r="R948" s="242"/>
      <c r="S948" s="242"/>
      <c r="T948" s="24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44" t="s">
        <v>148</v>
      </c>
      <c r="AU948" s="244" t="s">
        <v>83</v>
      </c>
      <c r="AV948" s="13" t="s">
        <v>83</v>
      </c>
      <c r="AW948" s="13" t="s">
        <v>31</v>
      </c>
      <c r="AX948" s="13" t="s">
        <v>74</v>
      </c>
      <c r="AY948" s="244" t="s">
        <v>140</v>
      </c>
    </row>
    <row r="949" s="13" customFormat="1">
      <c r="A949" s="13"/>
      <c r="B949" s="233"/>
      <c r="C949" s="234"/>
      <c r="D949" s="235" t="s">
        <v>148</v>
      </c>
      <c r="E949" s="236" t="s">
        <v>1</v>
      </c>
      <c r="F949" s="237" t="s">
        <v>325</v>
      </c>
      <c r="G949" s="234"/>
      <c r="H949" s="238">
        <v>21.469999999999999</v>
      </c>
      <c r="I949" s="239"/>
      <c r="J949" s="234"/>
      <c r="K949" s="234"/>
      <c r="L949" s="240"/>
      <c r="M949" s="241"/>
      <c r="N949" s="242"/>
      <c r="O949" s="242"/>
      <c r="P949" s="242"/>
      <c r="Q949" s="242"/>
      <c r="R949" s="242"/>
      <c r="S949" s="242"/>
      <c r="T949" s="24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44" t="s">
        <v>148</v>
      </c>
      <c r="AU949" s="244" t="s">
        <v>83</v>
      </c>
      <c r="AV949" s="13" t="s">
        <v>83</v>
      </c>
      <c r="AW949" s="13" t="s">
        <v>31</v>
      </c>
      <c r="AX949" s="13" t="s">
        <v>74</v>
      </c>
      <c r="AY949" s="244" t="s">
        <v>140</v>
      </c>
    </row>
    <row r="950" s="13" customFormat="1">
      <c r="A950" s="13"/>
      <c r="B950" s="233"/>
      <c r="C950" s="234"/>
      <c r="D950" s="235" t="s">
        <v>148</v>
      </c>
      <c r="E950" s="236" t="s">
        <v>1</v>
      </c>
      <c r="F950" s="237" t="s">
        <v>326</v>
      </c>
      <c r="G950" s="234"/>
      <c r="H950" s="238">
        <v>30.321000000000002</v>
      </c>
      <c r="I950" s="239"/>
      <c r="J950" s="234"/>
      <c r="K950" s="234"/>
      <c r="L950" s="240"/>
      <c r="M950" s="241"/>
      <c r="N950" s="242"/>
      <c r="O950" s="242"/>
      <c r="P950" s="242"/>
      <c r="Q950" s="242"/>
      <c r="R950" s="242"/>
      <c r="S950" s="242"/>
      <c r="T950" s="24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44" t="s">
        <v>148</v>
      </c>
      <c r="AU950" s="244" t="s">
        <v>83</v>
      </c>
      <c r="AV950" s="13" t="s">
        <v>83</v>
      </c>
      <c r="AW950" s="13" t="s">
        <v>31</v>
      </c>
      <c r="AX950" s="13" t="s">
        <v>74</v>
      </c>
      <c r="AY950" s="244" t="s">
        <v>140</v>
      </c>
    </row>
    <row r="951" s="13" customFormat="1">
      <c r="A951" s="13"/>
      <c r="B951" s="233"/>
      <c r="C951" s="234"/>
      <c r="D951" s="235" t="s">
        <v>148</v>
      </c>
      <c r="E951" s="236" t="s">
        <v>1</v>
      </c>
      <c r="F951" s="237" t="s">
        <v>327</v>
      </c>
      <c r="G951" s="234"/>
      <c r="H951" s="238">
        <v>3.4350000000000001</v>
      </c>
      <c r="I951" s="239"/>
      <c r="J951" s="234"/>
      <c r="K951" s="234"/>
      <c r="L951" s="240"/>
      <c r="M951" s="241"/>
      <c r="N951" s="242"/>
      <c r="O951" s="242"/>
      <c r="P951" s="242"/>
      <c r="Q951" s="242"/>
      <c r="R951" s="242"/>
      <c r="S951" s="242"/>
      <c r="T951" s="24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244" t="s">
        <v>148</v>
      </c>
      <c r="AU951" s="244" t="s">
        <v>83</v>
      </c>
      <c r="AV951" s="13" t="s">
        <v>83</v>
      </c>
      <c r="AW951" s="13" t="s">
        <v>31</v>
      </c>
      <c r="AX951" s="13" t="s">
        <v>74</v>
      </c>
      <c r="AY951" s="244" t="s">
        <v>140</v>
      </c>
    </row>
    <row r="952" s="13" customFormat="1">
      <c r="A952" s="13"/>
      <c r="B952" s="233"/>
      <c r="C952" s="234"/>
      <c r="D952" s="235" t="s">
        <v>148</v>
      </c>
      <c r="E952" s="236" t="s">
        <v>1</v>
      </c>
      <c r="F952" s="237" t="s">
        <v>328</v>
      </c>
      <c r="G952" s="234"/>
      <c r="H952" s="238">
        <v>4.5199999999999996</v>
      </c>
      <c r="I952" s="239"/>
      <c r="J952" s="234"/>
      <c r="K952" s="234"/>
      <c r="L952" s="240"/>
      <c r="M952" s="241"/>
      <c r="N952" s="242"/>
      <c r="O952" s="242"/>
      <c r="P952" s="242"/>
      <c r="Q952" s="242"/>
      <c r="R952" s="242"/>
      <c r="S952" s="242"/>
      <c r="T952" s="24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44" t="s">
        <v>148</v>
      </c>
      <c r="AU952" s="244" t="s">
        <v>83</v>
      </c>
      <c r="AV952" s="13" t="s">
        <v>83</v>
      </c>
      <c r="AW952" s="13" t="s">
        <v>31</v>
      </c>
      <c r="AX952" s="13" t="s">
        <v>74</v>
      </c>
      <c r="AY952" s="244" t="s">
        <v>140</v>
      </c>
    </row>
    <row r="953" s="13" customFormat="1">
      <c r="A953" s="13"/>
      <c r="B953" s="233"/>
      <c r="C953" s="234"/>
      <c r="D953" s="235" t="s">
        <v>148</v>
      </c>
      <c r="E953" s="236" t="s">
        <v>1</v>
      </c>
      <c r="F953" s="237" t="s">
        <v>328</v>
      </c>
      <c r="G953" s="234"/>
      <c r="H953" s="238">
        <v>4.5199999999999996</v>
      </c>
      <c r="I953" s="239"/>
      <c r="J953" s="234"/>
      <c r="K953" s="234"/>
      <c r="L953" s="240"/>
      <c r="M953" s="241"/>
      <c r="N953" s="242"/>
      <c r="O953" s="242"/>
      <c r="P953" s="242"/>
      <c r="Q953" s="242"/>
      <c r="R953" s="242"/>
      <c r="S953" s="242"/>
      <c r="T953" s="24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44" t="s">
        <v>148</v>
      </c>
      <c r="AU953" s="244" t="s">
        <v>83</v>
      </c>
      <c r="AV953" s="13" t="s">
        <v>83</v>
      </c>
      <c r="AW953" s="13" t="s">
        <v>31</v>
      </c>
      <c r="AX953" s="13" t="s">
        <v>74</v>
      </c>
      <c r="AY953" s="244" t="s">
        <v>140</v>
      </c>
    </row>
    <row r="954" s="14" customFormat="1">
      <c r="A954" s="14"/>
      <c r="B954" s="245"/>
      <c r="C954" s="246"/>
      <c r="D954" s="235" t="s">
        <v>148</v>
      </c>
      <c r="E954" s="247" t="s">
        <v>1</v>
      </c>
      <c r="F954" s="248" t="s">
        <v>151</v>
      </c>
      <c r="G954" s="246"/>
      <c r="H954" s="249">
        <v>76.695999999999998</v>
      </c>
      <c r="I954" s="250"/>
      <c r="J954" s="246"/>
      <c r="K954" s="246"/>
      <c r="L954" s="251"/>
      <c r="M954" s="252"/>
      <c r="N954" s="253"/>
      <c r="O954" s="253"/>
      <c r="P954" s="253"/>
      <c r="Q954" s="253"/>
      <c r="R954" s="253"/>
      <c r="S954" s="253"/>
      <c r="T954" s="25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55" t="s">
        <v>148</v>
      </c>
      <c r="AU954" s="255" t="s">
        <v>83</v>
      </c>
      <c r="AV954" s="14" t="s">
        <v>89</v>
      </c>
      <c r="AW954" s="14" t="s">
        <v>31</v>
      </c>
      <c r="AX954" s="14" t="s">
        <v>79</v>
      </c>
      <c r="AY954" s="255" t="s">
        <v>140</v>
      </c>
    </row>
    <row r="955" s="2" customFormat="1" ht="16.5" customHeight="1">
      <c r="A955" s="38"/>
      <c r="B955" s="39"/>
      <c r="C955" s="219" t="s">
        <v>945</v>
      </c>
      <c r="D955" s="219" t="s">
        <v>143</v>
      </c>
      <c r="E955" s="220" t="s">
        <v>946</v>
      </c>
      <c r="F955" s="221" t="s">
        <v>947</v>
      </c>
      <c r="G955" s="222" t="s">
        <v>271</v>
      </c>
      <c r="H955" s="223">
        <v>76.010000000000005</v>
      </c>
      <c r="I955" s="224"/>
      <c r="J955" s="225">
        <f>ROUND(I955*H955,2)</f>
        <v>0</v>
      </c>
      <c r="K955" s="226"/>
      <c r="L955" s="44"/>
      <c r="M955" s="227" t="s">
        <v>1</v>
      </c>
      <c r="N955" s="228" t="s">
        <v>39</v>
      </c>
      <c r="O955" s="91"/>
      <c r="P955" s="229">
        <f>O955*H955</f>
        <v>0</v>
      </c>
      <c r="Q955" s="229">
        <v>0</v>
      </c>
      <c r="R955" s="229">
        <f>Q955*H955</f>
        <v>0</v>
      </c>
      <c r="S955" s="229">
        <v>0.0025999999999999999</v>
      </c>
      <c r="T955" s="230">
        <f>S955*H955</f>
        <v>0.197626</v>
      </c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R955" s="231" t="s">
        <v>610</v>
      </c>
      <c r="AT955" s="231" t="s">
        <v>143</v>
      </c>
      <c r="AU955" s="231" t="s">
        <v>83</v>
      </c>
      <c r="AY955" s="17" t="s">
        <v>140</v>
      </c>
      <c r="BE955" s="232">
        <f>IF(N955="základní",J955,0)</f>
        <v>0</v>
      </c>
      <c r="BF955" s="232">
        <f>IF(N955="snížená",J955,0)</f>
        <v>0</v>
      </c>
      <c r="BG955" s="232">
        <f>IF(N955="zákl. přenesená",J955,0)</f>
        <v>0</v>
      </c>
      <c r="BH955" s="232">
        <f>IF(N955="sníž. přenesená",J955,0)</f>
        <v>0</v>
      </c>
      <c r="BI955" s="232">
        <f>IF(N955="nulová",J955,0)</f>
        <v>0</v>
      </c>
      <c r="BJ955" s="17" t="s">
        <v>79</v>
      </c>
      <c r="BK955" s="232">
        <f>ROUND(I955*H955,2)</f>
        <v>0</v>
      </c>
      <c r="BL955" s="17" t="s">
        <v>610</v>
      </c>
      <c r="BM955" s="231" t="s">
        <v>948</v>
      </c>
    </row>
    <row r="956" s="15" customFormat="1">
      <c r="A956" s="15"/>
      <c r="B956" s="256"/>
      <c r="C956" s="257"/>
      <c r="D956" s="235" t="s">
        <v>148</v>
      </c>
      <c r="E956" s="258" t="s">
        <v>1</v>
      </c>
      <c r="F956" s="259" t="s">
        <v>949</v>
      </c>
      <c r="G956" s="257"/>
      <c r="H956" s="258" t="s">
        <v>1</v>
      </c>
      <c r="I956" s="260"/>
      <c r="J956" s="257"/>
      <c r="K956" s="257"/>
      <c r="L956" s="261"/>
      <c r="M956" s="262"/>
      <c r="N956" s="263"/>
      <c r="O956" s="263"/>
      <c r="P956" s="263"/>
      <c r="Q956" s="263"/>
      <c r="R956" s="263"/>
      <c r="S956" s="263"/>
      <c r="T956" s="264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T956" s="265" t="s">
        <v>148</v>
      </c>
      <c r="AU956" s="265" t="s">
        <v>83</v>
      </c>
      <c r="AV956" s="15" t="s">
        <v>79</v>
      </c>
      <c r="AW956" s="15" t="s">
        <v>31</v>
      </c>
      <c r="AX956" s="15" t="s">
        <v>74</v>
      </c>
      <c r="AY956" s="265" t="s">
        <v>140</v>
      </c>
    </row>
    <row r="957" s="13" customFormat="1">
      <c r="A957" s="13"/>
      <c r="B957" s="233"/>
      <c r="C957" s="234"/>
      <c r="D957" s="235" t="s">
        <v>148</v>
      </c>
      <c r="E957" s="236" t="s">
        <v>1</v>
      </c>
      <c r="F957" s="237" t="s">
        <v>950</v>
      </c>
      <c r="G957" s="234"/>
      <c r="H957" s="238">
        <v>32.520000000000003</v>
      </c>
      <c r="I957" s="239"/>
      <c r="J957" s="234"/>
      <c r="K957" s="234"/>
      <c r="L957" s="240"/>
      <c r="M957" s="241"/>
      <c r="N957" s="242"/>
      <c r="O957" s="242"/>
      <c r="P957" s="242"/>
      <c r="Q957" s="242"/>
      <c r="R957" s="242"/>
      <c r="S957" s="242"/>
      <c r="T957" s="24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44" t="s">
        <v>148</v>
      </c>
      <c r="AU957" s="244" t="s">
        <v>83</v>
      </c>
      <c r="AV957" s="13" t="s">
        <v>83</v>
      </c>
      <c r="AW957" s="13" t="s">
        <v>31</v>
      </c>
      <c r="AX957" s="13" t="s">
        <v>74</v>
      </c>
      <c r="AY957" s="244" t="s">
        <v>140</v>
      </c>
    </row>
    <row r="958" s="13" customFormat="1">
      <c r="A958" s="13"/>
      <c r="B958" s="233"/>
      <c r="C958" s="234"/>
      <c r="D958" s="235" t="s">
        <v>148</v>
      </c>
      <c r="E958" s="236" t="s">
        <v>1</v>
      </c>
      <c r="F958" s="237" t="s">
        <v>950</v>
      </c>
      <c r="G958" s="234"/>
      <c r="H958" s="238">
        <v>32.520000000000003</v>
      </c>
      <c r="I958" s="239"/>
      <c r="J958" s="234"/>
      <c r="K958" s="234"/>
      <c r="L958" s="240"/>
      <c r="M958" s="241"/>
      <c r="N958" s="242"/>
      <c r="O958" s="242"/>
      <c r="P958" s="242"/>
      <c r="Q958" s="242"/>
      <c r="R958" s="242"/>
      <c r="S958" s="242"/>
      <c r="T958" s="24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44" t="s">
        <v>148</v>
      </c>
      <c r="AU958" s="244" t="s">
        <v>83</v>
      </c>
      <c r="AV958" s="13" t="s">
        <v>83</v>
      </c>
      <c r="AW958" s="13" t="s">
        <v>31</v>
      </c>
      <c r="AX958" s="13" t="s">
        <v>74</v>
      </c>
      <c r="AY958" s="244" t="s">
        <v>140</v>
      </c>
    </row>
    <row r="959" s="15" customFormat="1">
      <c r="A959" s="15"/>
      <c r="B959" s="256"/>
      <c r="C959" s="257"/>
      <c r="D959" s="235" t="s">
        <v>148</v>
      </c>
      <c r="E959" s="258" t="s">
        <v>1</v>
      </c>
      <c r="F959" s="259" t="s">
        <v>745</v>
      </c>
      <c r="G959" s="257"/>
      <c r="H959" s="258" t="s">
        <v>1</v>
      </c>
      <c r="I959" s="260"/>
      <c r="J959" s="257"/>
      <c r="K959" s="257"/>
      <c r="L959" s="261"/>
      <c r="M959" s="262"/>
      <c r="N959" s="263"/>
      <c r="O959" s="263"/>
      <c r="P959" s="263"/>
      <c r="Q959" s="263"/>
      <c r="R959" s="263"/>
      <c r="S959" s="263"/>
      <c r="T959" s="264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T959" s="265" t="s">
        <v>148</v>
      </c>
      <c r="AU959" s="265" t="s">
        <v>83</v>
      </c>
      <c r="AV959" s="15" t="s">
        <v>79</v>
      </c>
      <c r="AW959" s="15" t="s">
        <v>31</v>
      </c>
      <c r="AX959" s="15" t="s">
        <v>74</v>
      </c>
      <c r="AY959" s="265" t="s">
        <v>140</v>
      </c>
    </row>
    <row r="960" s="13" customFormat="1">
      <c r="A960" s="13"/>
      <c r="B960" s="233"/>
      <c r="C960" s="234"/>
      <c r="D960" s="235" t="s">
        <v>148</v>
      </c>
      <c r="E960" s="236" t="s">
        <v>1</v>
      </c>
      <c r="F960" s="237" t="s">
        <v>951</v>
      </c>
      <c r="G960" s="234"/>
      <c r="H960" s="238">
        <v>10.970000000000001</v>
      </c>
      <c r="I960" s="239"/>
      <c r="J960" s="234"/>
      <c r="K960" s="234"/>
      <c r="L960" s="240"/>
      <c r="M960" s="241"/>
      <c r="N960" s="242"/>
      <c r="O960" s="242"/>
      <c r="P960" s="242"/>
      <c r="Q960" s="242"/>
      <c r="R960" s="242"/>
      <c r="S960" s="242"/>
      <c r="T960" s="24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44" t="s">
        <v>148</v>
      </c>
      <c r="AU960" s="244" t="s">
        <v>83</v>
      </c>
      <c r="AV960" s="13" t="s">
        <v>83</v>
      </c>
      <c r="AW960" s="13" t="s">
        <v>31</v>
      </c>
      <c r="AX960" s="13" t="s">
        <v>74</v>
      </c>
      <c r="AY960" s="244" t="s">
        <v>140</v>
      </c>
    </row>
    <row r="961" s="14" customFormat="1">
      <c r="A961" s="14"/>
      <c r="B961" s="245"/>
      <c r="C961" s="246"/>
      <c r="D961" s="235" t="s">
        <v>148</v>
      </c>
      <c r="E961" s="247" t="s">
        <v>1</v>
      </c>
      <c r="F961" s="248" t="s">
        <v>151</v>
      </c>
      <c r="G961" s="246"/>
      <c r="H961" s="249">
        <v>76.010000000000005</v>
      </c>
      <c r="I961" s="250"/>
      <c r="J961" s="246"/>
      <c r="K961" s="246"/>
      <c r="L961" s="251"/>
      <c r="M961" s="252"/>
      <c r="N961" s="253"/>
      <c r="O961" s="253"/>
      <c r="P961" s="253"/>
      <c r="Q961" s="253"/>
      <c r="R961" s="253"/>
      <c r="S961" s="253"/>
      <c r="T961" s="25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T961" s="255" t="s">
        <v>148</v>
      </c>
      <c r="AU961" s="255" t="s">
        <v>83</v>
      </c>
      <c r="AV961" s="14" t="s">
        <v>89</v>
      </c>
      <c r="AW961" s="14" t="s">
        <v>31</v>
      </c>
      <c r="AX961" s="14" t="s">
        <v>79</v>
      </c>
      <c r="AY961" s="255" t="s">
        <v>140</v>
      </c>
    </row>
    <row r="962" s="2" customFormat="1" ht="16.5" customHeight="1">
      <c r="A962" s="38"/>
      <c r="B962" s="39"/>
      <c r="C962" s="219" t="s">
        <v>952</v>
      </c>
      <c r="D962" s="219" t="s">
        <v>143</v>
      </c>
      <c r="E962" s="220" t="s">
        <v>953</v>
      </c>
      <c r="F962" s="221" t="s">
        <v>954</v>
      </c>
      <c r="G962" s="222" t="s">
        <v>271</v>
      </c>
      <c r="H962" s="223">
        <v>57.5</v>
      </c>
      <c r="I962" s="224"/>
      <c r="J962" s="225">
        <f>ROUND(I962*H962,2)</f>
        <v>0</v>
      </c>
      <c r="K962" s="226"/>
      <c r="L962" s="44"/>
      <c r="M962" s="227" t="s">
        <v>1</v>
      </c>
      <c r="N962" s="228" t="s">
        <v>39</v>
      </c>
      <c r="O962" s="91"/>
      <c r="P962" s="229">
        <f>O962*H962</f>
        <v>0</v>
      </c>
      <c r="Q962" s="229">
        <v>0</v>
      </c>
      <c r="R962" s="229">
        <f>Q962*H962</f>
        <v>0</v>
      </c>
      <c r="S962" s="229">
        <v>0.0039399999999999999</v>
      </c>
      <c r="T962" s="230">
        <f>S962*H962</f>
        <v>0.22655</v>
      </c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R962" s="231" t="s">
        <v>610</v>
      </c>
      <c r="AT962" s="231" t="s">
        <v>143</v>
      </c>
      <c r="AU962" s="231" t="s">
        <v>83</v>
      </c>
      <c r="AY962" s="17" t="s">
        <v>140</v>
      </c>
      <c r="BE962" s="232">
        <f>IF(N962="základní",J962,0)</f>
        <v>0</v>
      </c>
      <c r="BF962" s="232">
        <f>IF(N962="snížená",J962,0)</f>
        <v>0</v>
      </c>
      <c r="BG962" s="232">
        <f>IF(N962="zákl. přenesená",J962,0)</f>
        <v>0</v>
      </c>
      <c r="BH962" s="232">
        <f>IF(N962="sníž. přenesená",J962,0)</f>
        <v>0</v>
      </c>
      <c r="BI962" s="232">
        <f>IF(N962="nulová",J962,0)</f>
        <v>0</v>
      </c>
      <c r="BJ962" s="17" t="s">
        <v>79</v>
      </c>
      <c r="BK962" s="232">
        <f>ROUND(I962*H962,2)</f>
        <v>0</v>
      </c>
      <c r="BL962" s="17" t="s">
        <v>610</v>
      </c>
      <c r="BM962" s="231" t="s">
        <v>955</v>
      </c>
    </row>
    <row r="963" s="13" customFormat="1">
      <c r="A963" s="13"/>
      <c r="B963" s="233"/>
      <c r="C963" s="234"/>
      <c r="D963" s="235" t="s">
        <v>148</v>
      </c>
      <c r="E963" s="236" t="s">
        <v>1</v>
      </c>
      <c r="F963" s="237" t="s">
        <v>956</v>
      </c>
      <c r="G963" s="234"/>
      <c r="H963" s="238">
        <v>52.5</v>
      </c>
      <c r="I963" s="239"/>
      <c r="J963" s="234"/>
      <c r="K963" s="234"/>
      <c r="L963" s="240"/>
      <c r="M963" s="241"/>
      <c r="N963" s="242"/>
      <c r="O963" s="242"/>
      <c r="P963" s="242"/>
      <c r="Q963" s="242"/>
      <c r="R963" s="242"/>
      <c r="S963" s="242"/>
      <c r="T963" s="24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44" t="s">
        <v>148</v>
      </c>
      <c r="AU963" s="244" t="s">
        <v>83</v>
      </c>
      <c r="AV963" s="13" t="s">
        <v>83</v>
      </c>
      <c r="AW963" s="13" t="s">
        <v>31</v>
      </c>
      <c r="AX963" s="13" t="s">
        <v>74</v>
      </c>
      <c r="AY963" s="244" t="s">
        <v>140</v>
      </c>
    </row>
    <row r="964" s="13" customFormat="1">
      <c r="A964" s="13"/>
      <c r="B964" s="233"/>
      <c r="C964" s="234"/>
      <c r="D964" s="235" t="s">
        <v>148</v>
      </c>
      <c r="E964" s="236" t="s">
        <v>1</v>
      </c>
      <c r="F964" s="237" t="s">
        <v>957</v>
      </c>
      <c r="G964" s="234"/>
      <c r="H964" s="238">
        <v>5</v>
      </c>
      <c r="I964" s="239"/>
      <c r="J964" s="234"/>
      <c r="K964" s="234"/>
      <c r="L964" s="240"/>
      <c r="M964" s="241"/>
      <c r="N964" s="242"/>
      <c r="O964" s="242"/>
      <c r="P964" s="242"/>
      <c r="Q964" s="242"/>
      <c r="R964" s="242"/>
      <c r="S964" s="242"/>
      <c r="T964" s="24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44" t="s">
        <v>148</v>
      </c>
      <c r="AU964" s="244" t="s">
        <v>83</v>
      </c>
      <c r="AV964" s="13" t="s">
        <v>83</v>
      </c>
      <c r="AW964" s="13" t="s">
        <v>31</v>
      </c>
      <c r="AX964" s="13" t="s">
        <v>74</v>
      </c>
      <c r="AY964" s="244" t="s">
        <v>140</v>
      </c>
    </row>
    <row r="965" s="14" customFormat="1">
      <c r="A965" s="14"/>
      <c r="B965" s="245"/>
      <c r="C965" s="246"/>
      <c r="D965" s="235" t="s">
        <v>148</v>
      </c>
      <c r="E965" s="247" t="s">
        <v>1</v>
      </c>
      <c r="F965" s="248" t="s">
        <v>151</v>
      </c>
      <c r="G965" s="246"/>
      <c r="H965" s="249">
        <v>57.5</v>
      </c>
      <c r="I965" s="250"/>
      <c r="J965" s="246"/>
      <c r="K965" s="246"/>
      <c r="L965" s="251"/>
      <c r="M965" s="252"/>
      <c r="N965" s="253"/>
      <c r="O965" s="253"/>
      <c r="P965" s="253"/>
      <c r="Q965" s="253"/>
      <c r="R965" s="253"/>
      <c r="S965" s="253"/>
      <c r="T965" s="25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55" t="s">
        <v>148</v>
      </c>
      <c r="AU965" s="255" t="s">
        <v>83</v>
      </c>
      <c r="AV965" s="14" t="s">
        <v>89</v>
      </c>
      <c r="AW965" s="14" t="s">
        <v>31</v>
      </c>
      <c r="AX965" s="14" t="s">
        <v>79</v>
      </c>
      <c r="AY965" s="255" t="s">
        <v>140</v>
      </c>
    </row>
    <row r="966" s="2" customFormat="1" ht="24.15" customHeight="1">
      <c r="A966" s="38"/>
      <c r="B966" s="39"/>
      <c r="C966" s="219" t="s">
        <v>958</v>
      </c>
      <c r="D966" s="219" t="s">
        <v>143</v>
      </c>
      <c r="E966" s="220" t="s">
        <v>959</v>
      </c>
      <c r="F966" s="221" t="s">
        <v>960</v>
      </c>
      <c r="G966" s="222" t="s">
        <v>271</v>
      </c>
      <c r="H966" s="223">
        <v>65.040000000000006</v>
      </c>
      <c r="I966" s="224"/>
      <c r="J966" s="225">
        <f>ROUND(I966*H966,2)</f>
        <v>0</v>
      </c>
      <c r="K966" s="226"/>
      <c r="L966" s="44"/>
      <c r="M966" s="227" t="s">
        <v>1</v>
      </c>
      <c r="N966" s="228" t="s">
        <v>39</v>
      </c>
      <c r="O966" s="91"/>
      <c r="P966" s="229">
        <f>O966*H966</f>
        <v>0</v>
      </c>
      <c r="Q966" s="229">
        <v>0.00156</v>
      </c>
      <c r="R966" s="229">
        <f>Q966*H966</f>
        <v>0.10146240000000001</v>
      </c>
      <c r="S966" s="229">
        <v>0</v>
      </c>
      <c r="T966" s="230">
        <f>S966*H966</f>
        <v>0</v>
      </c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R966" s="231" t="s">
        <v>610</v>
      </c>
      <c r="AT966" s="231" t="s">
        <v>143</v>
      </c>
      <c r="AU966" s="231" t="s">
        <v>83</v>
      </c>
      <c r="AY966" s="17" t="s">
        <v>140</v>
      </c>
      <c r="BE966" s="232">
        <f>IF(N966="základní",J966,0)</f>
        <v>0</v>
      </c>
      <c r="BF966" s="232">
        <f>IF(N966="snížená",J966,0)</f>
        <v>0</v>
      </c>
      <c r="BG966" s="232">
        <f>IF(N966="zákl. přenesená",J966,0)</f>
        <v>0</v>
      </c>
      <c r="BH966" s="232">
        <f>IF(N966="sníž. přenesená",J966,0)</f>
        <v>0</v>
      </c>
      <c r="BI966" s="232">
        <f>IF(N966="nulová",J966,0)</f>
        <v>0</v>
      </c>
      <c r="BJ966" s="17" t="s">
        <v>79</v>
      </c>
      <c r="BK966" s="232">
        <f>ROUND(I966*H966,2)</f>
        <v>0</v>
      </c>
      <c r="BL966" s="17" t="s">
        <v>610</v>
      </c>
      <c r="BM966" s="231" t="s">
        <v>961</v>
      </c>
    </row>
    <row r="967" s="15" customFormat="1">
      <c r="A967" s="15"/>
      <c r="B967" s="256"/>
      <c r="C967" s="257"/>
      <c r="D967" s="235" t="s">
        <v>148</v>
      </c>
      <c r="E967" s="258" t="s">
        <v>1</v>
      </c>
      <c r="F967" s="259" t="s">
        <v>962</v>
      </c>
      <c r="G967" s="257"/>
      <c r="H967" s="258" t="s">
        <v>1</v>
      </c>
      <c r="I967" s="260"/>
      <c r="J967" s="257"/>
      <c r="K967" s="257"/>
      <c r="L967" s="261"/>
      <c r="M967" s="262"/>
      <c r="N967" s="263"/>
      <c r="O967" s="263"/>
      <c r="P967" s="263"/>
      <c r="Q967" s="263"/>
      <c r="R967" s="263"/>
      <c r="S967" s="263"/>
      <c r="T967" s="264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T967" s="265" t="s">
        <v>148</v>
      </c>
      <c r="AU967" s="265" t="s">
        <v>83</v>
      </c>
      <c r="AV967" s="15" t="s">
        <v>79</v>
      </c>
      <c r="AW967" s="15" t="s">
        <v>31</v>
      </c>
      <c r="AX967" s="15" t="s">
        <v>74</v>
      </c>
      <c r="AY967" s="265" t="s">
        <v>140</v>
      </c>
    </row>
    <row r="968" s="13" customFormat="1">
      <c r="A968" s="13"/>
      <c r="B968" s="233"/>
      <c r="C968" s="234"/>
      <c r="D968" s="235" t="s">
        <v>148</v>
      </c>
      <c r="E968" s="236" t="s">
        <v>1</v>
      </c>
      <c r="F968" s="237" t="s">
        <v>950</v>
      </c>
      <c r="G968" s="234"/>
      <c r="H968" s="238">
        <v>32.520000000000003</v>
      </c>
      <c r="I968" s="239"/>
      <c r="J968" s="234"/>
      <c r="K968" s="234"/>
      <c r="L968" s="240"/>
      <c r="M968" s="241"/>
      <c r="N968" s="242"/>
      <c r="O968" s="242"/>
      <c r="P968" s="242"/>
      <c r="Q968" s="242"/>
      <c r="R968" s="242"/>
      <c r="S968" s="242"/>
      <c r="T968" s="24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44" t="s">
        <v>148</v>
      </c>
      <c r="AU968" s="244" t="s">
        <v>83</v>
      </c>
      <c r="AV968" s="13" t="s">
        <v>83</v>
      </c>
      <c r="AW968" s="13" t="s">
        <v>31</v>
      </c>
      <c r="AX968" s="13" t="s">
        <v>74</v>
      </c>
      <c r="AY968" s="244" t="s">
        <v>140</v>
      </c>
    </row>
    <row r="969" s="13" customFormat="1">
      <c r="A969" s="13"/>
      <c r="B969" s="233"/>
      <c r="C969" s="234"/>
      <c r="D969" s="235" t="s">
        <v>148</v>
      </c>
      <c r="E969" s="236" t="s">
        <v>1</v>
      </c>
      <c r="F969" s="237" t="s">
        <v>950</v>
      </c>
      <c r="G969" s="234"/>
      <c r="H969" s="238">
        <v>32.520000000000003</v>
      </c>
      <c r="I969" s="239"/>
      <c r="J969" s="234"/>
      <c r="K969" s="234"/>
      <c r="L969" s="240"/>
      <c r="M969" s="241"/>
      <c r="N969" s="242"/>
      <c r="O969" s="242"/>
      <c r="P969" s="242"/>
      <c r="Q969" s="242"/>
      <c r="R969" s="242"/>
      <c r="S969" s="242"/>
      <c r="T969" s="24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44" t="s">
        <v>148</v>
      </c>
      <c r="AU969" s="244" t="s">
        <v>83</v>
      </c>
      <c r="AV969" s="13" t="s">
        <v>83</v>
      </c>
      <c r="AW969" s="13" t="s">
        <v>31</v>
      </c>
      <c r="AX969" s="13" t="s">
        <v>74</v>
      </c>
      <c r="AY969" s="244" t="s">
        <v>140</v>
      </c>
    </row>
    <row r="970" s="14" customFormat="1">
      <c r="A970" s="14"/>
      <c r="B970" s="245"/>
      <c r="C970" s="246"/>
      <c r="D970" s="235" t="s">
        <v>148</v>
      </c>
      <c r="E970" s="247" t="s">
        <v>1</v>
      </c>
      <c r="F970" s="248" t="s">
        <v>151</v>
      </c>
      <c r="G970" s="246"/>
      <c r="H970" s="249">
        <v>65.040000000000006</v>
      </c>
      <c r="I970" s="250"/>
      <c r="J970" s="246"/>
      <c r="K970" s="246"/>
      <c r="L970" s="251"/>
      <c r="M970" s="252"/>
      <c r="N970" s="253"/>
      <c r="O970" s="253"/>
      <c r="P970" s="253"/>
      <c r="Q970" s="253"/>
      <c r="R970" s="253"/>
      <c r="S970" s="253"/>
      <c r="T970" s="25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55" t="s">
        <v>148</v>
      </c>
      <c r="AU970" s="255" t="s">
        <v>83</v>
      </c>
      <c r="AV970" s="14" t="s">
        <v>89</v>
      </c>
      <c r="AW970" s="14" t="s">
        <v>31</v>
      </c>
      <c r="AX970" s="14" t="s">
        <v>79</v>
      </c>
      <c r="AY970" s="255" t="s">
        <v>140</v>
      </c>
    </row>
    <row r="971" s="2" customFormat="1" ht="33" customHeight="1">
      <c r="A971" s="38"/>
      <c r="B971" s="39"/>
      <c r="C971" s="219" t="s">
        <v>963</v>
      </c>
      <c r="D971" s="219" t="s">
        <v>143</v>
      </c>
      <c r="E971" s="220" t="s">
        <v>964</v>
      </c>
      <c r="F971" s="221" t="s">
        <v>965</v>
      </c>
      <c r="G971" s="222" t="s">
        <v>271</v>
      </c>
      <c r="H971" s="223">
        <v>35.240000000000002</v>
      </c>
      <c r="I971" s="224"/>
      <c r="J971" s="225">
        <f>ROUND(I971*H971,2)</f>
        <v>0</v>
      </c>
      <c r="K971" s="226"/>
      <c r="L971" s="44"/>
      <c r="M971" s="227" t="s">
        <v>1</v>
      </c>
      <c r="N971" s="228" t="s">
        <v>39</v>
      </c>
      <c r="O971" s="91"/>
      <c r="P971" s="229">
        <f>O971*H971</f>
        <v>0</v>
      </c>
      <c r="Q971" s="229">
        <v>0.00097999999999999997</v>
      </c>
      <c r="R971" s="229">
        <f>Q971*H971</f>
        <v>0.034535200000000002</v>
      </c>
      <c r="S971" s="229">
        <v>0</v>
      </c>
      <c r="T971" s="230">
        <f>S971*H971</f>
        <v>0</v>
      </c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R971" s="231" t="s">
        <v>610</v>
      </c>
      <c r="AT971" s="231" t="s">
        <v>143</v>
      </c>
      <c r="AU971" s="231" t="s">
        <v>83</v>
      </c>
      <c r="AY971" s="17" t="s">
        <v>140</v>
      </c>
      <c r="BE971" s="232">
        <f>IF(N971="základní",J971,0)</f>
        <v>0</v>
      </c>
      <c r="BF971" s="232">
        <f>IF(N971="snížená",J971,0)</f>
        <v>0</v>
      </c>
      <c r="BG971" s="232">
        <f>IF(N971="zákl. přenesená",J971,0)</f>
        <v>0</v>
      </c>
      <c r="BH971" s="232">
        <f>IF(N971="sníž. přenesená",J971,0)</f>
        <v>0</v>
      </c>
      <c r="BI971" s="232">
        <f>IF(N971="nulová",J971,0)</f>
        <v>0</v>
      </c>
      <c r="BJ971" s="17" t="s">
        <v>79</v>
      </c>
      <c r="BK971" s="232">
        <f>ROUND(I971*H971,2)</f>
        <v>0</v>
      </c>
      <c r="BL971" s="17" t="s">
        <v>610</v>
      </c>
      <c r="BM971" s="231" t="s">
        <v>966</v>
      </c>
    </row>
    <row r="972" s="15" customFormat="1">
      <c r="A972" s="15"/>
      <c r="B972" s="256"/>
      <c r="C972" s="257"/>
      <c r="D972" s="235" t="s">
        <v>148</v>
      </c>
      <c r="E972" s="258" t="s">
        <v>1</v>
      </c>
      <c r="F972" s="259" t="s">
        <v>938</v>
      </c>
      <c r="G972" s="257"/>
      <c r="H972" s="258" t="s">
        <v>1</v>
      </c>
      <c r="I972" s="260"/>
      <c r="J972" s="257"/>
      <c r="K972" s="257"/>
      <c r="L972" s="261"/>
      <c r="M972" s="262"/>
      <c r="N972" s="263"/>
      <c r="O972" s="263"/>
      <c r="P972" s="263"/>
      <c r="Q972" s="263"/>
      <c r="R972" s="263"/>
      <c r="S972" s="263"/>
      <c r="T972" s="264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T972" s="265" t="s">
        <v>148</v>
      </c>
      <c r="AU972" s="265" t="s">
        <v>83</v>
      </c>
      <c r="AV972" s="15" t="s">
        <v>79</v>
      </c>
      <c r="AW972" s="15" t="s">
        <v>31</v>
      </c>
      <c r="AX972" s="15" t="s">
        <v>74</v>
      </c>
      <c r="AY972" s="265" t="s">
        <v>140</v>
      </c>
    </row>
    <row r="973" s="13" customFormat="1">
      <c r="A973" s="13"/>
      <c r="B973" s="233"/>
      <c r="C973" s="234"/>
      <c r="D973" s="235" t="s">
        <v>148</v>
      </c>
      <c r="E973" s="236" t="s">
        <v>1</v>
      </c>
      <c r="F973" s="237" t="s">
        <v>967</v>
      </c>
      <c r="G973" s="234"/>
      <c r="H973" s="238">
        <v>31.379999999999999</v>
      </c>
      <c r="I973" s="239"/>
      <c r="J973" s="234"/>
      <c r="K973" s="234"/>
      <c r="L973" s="240"/>
      <c r="M973" s="241"/>
      <c r="N973" s="242"/>
      <c r="O973" s="242"/>
      <c r="P973" s="242"/>
      <c r="Q973" s="242"/>
      <c r="R973" s="242"/>
      <c r="S973" s="242"/>
      <c r="T973" s="24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44" t="s">
        <v>148</v>
      </c>
      <c r="AU973" s="244" t="s">
        <v>83</v>
      </c>
      <c r="AV973" s="13" t="s">
        <v>83</v>
      </c>
      <c r="AW973" s="13" t="s">
        <v>31</v>
      </c>
      <c r="AX973" s="13" t="s">
        <v>74</v>
      </c>
      <c r="AY973" s="244" t="s">
        <v>140</v>
      </c>
    </row>
    <row r="974" s="13" customFormat="1">
      <c r="A974" s="13"/>
      <c r="B974" s="233"/>
      <c r="C974" s="234"/>
      <c r="D974" s="235" t="s">
        <v>148</v>
      </c>
      <c r="E974" s="236" t="s">
        <v>1</v>
      </c>
      <c r="F974" s="237" t="s">
        <v>968</v>
      </c>
      <c r="G974" s="234"/>
      <c r="H974" s="238">
        <v>3.8599999999999999</v>
      </c>
      <c r="I974" s="239"/>
      <c r="J974" s="234"/>
      <c r="K974" s="234"/>
      <c r="L974" s="240"/>
      <c r="M974" s="241"/>
      <c r="N974" s="242"/>
      <c r="O974" s="242"/>
      <c r="P974" s="242"/>
      <c r="Q974" s="242"/>
      <c r="R974" s="242"/>
      <c r="S974" s="242"/>
      <c r="T974" s="24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44" t="s">
        <v>148</v>
      </c>
      <c r="AU974" s="244" t="s">
        <v>83</v>
      </c>
      <c r="AV974" s="13" t="s">
        <v>83</v>
      </c>
      <c r="AW974" s="13" t="s">
        <v>31</v>
      </c>
      <c r="AX974" s="13" t="s">
        <v>74</v>
      </c>
      <c r="AY974" s="244" t="s">
        <v>140</v>
      </c>
    </row>
    <row r="975" s="14" customFormat="1">
      <c r="A975" s="14"/>
      <c r="B975" s="245"/>
      <c r="C975" s="246"/>
      <c r="D975" s="235" t="s">
        <v>148</v>
      </c>
      <c r="E975" s="247" t="s">
        <v>1</v>
      </c>
      <c r="F975" s="248" t="s">
        <v>151</v>
      </c>
      <c r="G975" s="246"/>
      <c r="H975" s="249">
        <v>35.240000000000002</v>
      </c>
      <c r="I975" s="250"/>
      <c r="J975" s="246"/>
      <c r="K975" s="246"/>
      <c r="L975" s="251"/>
      <c r="M975" s="252"/>
      <c r="N975" s="253"/>
      <c r="O975" s="253"/>
      <c r="P975" s="253"/>
      <c r="Q975" s="253"/>
      <c r="R975" s="253"/>
      <c r="S975" s="253"/>
      <c r="T975" s="25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55" t="s">
        <v>148</v>
      </c>
      <c r="AU975" s="255" t="s">
        <v>83</v>
      </c>
      <c r="AV975" s="14" t="s">
        <v>89</v>
      </c>
      <c r="AW975" s="14" t="s">
        <v>31</v>
      </c>
      <c r="AX975" s="14" t="s">
        <v>79</v>
      </c>
      <c r="AY975" s="255" t="s">
        <v>140</v>
      </c>
    </row>
    <row r="976" s="2" customFormat="1" ht="33" customHeight="1">
      <c r="A976" s="38"/>
      <c r="B976" s="39"/>
      <c r="C976" s="219" t="s">
        <v>969</v>
      </c>
      <c r="D976" s="219" t="s">
        <v>143</v>
      </c>
      <c r="E976" s="220" t="s">
        <v>970</v>
      </c>
      <c r="F976" s="221" t="s">
        <v>971</v>
      </c>
      <c r="G976" s="222" t="s">
        <v>422</v>
      </c>
      <c r="H976" s="223">
        <v>8</v>
      </c>
      <c r="I976" s="224"/>
      <c r="J976" s="225">
        <f>ROUND(I976*H976,2)</f>
        <v>0</v>
      </c>
      <c r="K976" s="226"/>
      <c r="L976" s="44"/>
      <c r="M976" s="227" t="s">
        <v>1</v>
      </c>
      <c r="N976" s="228" t="s">
        <v>39</v>
      </c>
      <c r="O976" s="91"/>
      <c r="P976" s="229">
        <f>O976*H976</f>
        <v>0</v>
      </c>
      <c r="Q976" s="229">
        <v>0</v>
      </c>
      <c r="R976" s="229">
        <f>Q976*H976</f>
        <v>0</v>
      </c>
      <c r="S976" s="229">
        <v>0</v>
      </c>
      <c r="T976" s="230">
        <f>S976*H976</f>
        <v>0</v>
      </c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R976" s="231" t="s">
        <v>610</v>
      </c>
      <c r="AT976" s="231" t="s">
        <v>143</v>
      </c>
      <c r="AU976" s="231" t="s">
        <v>83</v>
      </c>
      <c r="AY976" s="17" t="s">
        <v>140</v>
      </c>
      <c r="BE976" s="232">
        <f>IF(N976="základní",J976,0)</f>
        <v>0</v>
      </c>
      <c r="BF976" s="232">
        <f>IF(N976="snížená",J976,0)</f>
        <v>0</v>
      </c>
      <c r="BG976" s="232">
        <f>IF(N976="zákl. přenesená",J976,0)</f>
        <v>0</v>
      </c>
      <c r="BH976" s="232">
        <f>IF(N976="sníž. přenesená",J976,0)</f>
        <v>0</v>
      </c>
      <c r="BI976" s="232">
        <f>IF(N976="nulová",J976,0)</f>
        <v>0</v>
      </c>
      <c r="BJ976" s="17" t="s">
        <v>79</v>
      </c>
      <c r="BK976" s="232">
        <f>ROUND(I976*H976,2)</f>
        <v>0</v>
      </c>
      <c r="BL976" s="17" t="s">
        <v>610</v>
      </c>
      <c r="BM976" s="231" t="s">
        <v>972</v>
      </c>
    </row>
    <row r="977" s="15" customFormat="1">
      <c r="A977" s="15"/>
      <c r="B977" s="256"/>
      <c r="C977" s="257"/>
      <c r="D977" s="235" t="s">
        <v>148</v>
      </c>
      <c r="E977" s="258" t="s">
        <v>1</v>
      </c>
      <c r="F977" s="259" t="s">
        <v>938</v>
      </c>
      <c r="G977" s="257"/>
      <c r="H977" s="258" t="s">
        <v>1</v>
      </c>
      <c r="I977" s="260"/>
      <c r="J977" s="257"/>
      <c r="K977" s="257"/>
      <c r="L977" s="261"/>
      <c r="M977" s="262"/>
      <c r="N977" s="263"/>
      <c r="O977" s="263"/>
      <c r="P977" s="263"/>
      <c r="Q977" s="263"/>
      <c r="R977" s="263"/>
      <c r="S977" s="263"/>
      <c r="T977" s="264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T977" s="265" t="s">
        <v>148</v>
      </c>
      <c r="AU977" s="265" t="s">
        <v>83</v>
      </c>
      <c r="AV977" s="15" t="s">
        <v>79</v>
      </c>
      <c r="AW977" s="15" t="s">
        <v>31</v>
      </c>
      <c r="AX977" s="15" t="s">
        <v>74</v>
      </c>
      <c r="AY977" s="265" t="s">
        <v>140</v>
      </c>
    </row>
    <row r="978" s="13" customFormat="1">
      <c r="A978" s="13"/>
      <c r="B978" s="233"/>
      <c r="C978" s="234"/>
      <c r="D978" s="235" t="s">
        <v>148</v>
      </c>
      <c r="E978" s="236" t="s">
        <v>1</v>
      </c>
      <c r="F978" s="237" t="s">
        <v>973</v>
      </c>
      <c r="G978" s="234"/>
      <c r="H978" s="238">
        <v>8</v>
      </c>
      <c r="I978" s="239"/>
      <c r="J978" s="234"/>
      <c r="K978" s="234"/>
      <c r="L978" s="240"/>
      <c r="M978" s="241"/>
      <c r="N978" s="242"/>
      <c r="O978" s="242"/>
      <c r="P978" s="242"/>
      <c r="Q978" s="242"/>
      <c r="R978" s="242"/>
      <c r="S978" s="242"/>
      <c r="T978" s="24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44" t="s">
        <v>148</v>
      </c>
      <c r="AU978" s="244" t="s">
        <v>83</v>
      </c>
      <c r="AV978" s="13" t="s">
        <v>83</v>
      </c>
      <c r="AW978" s="13" t="s">
        <v>31</v>
      </c>
      <c r="AX978" s="13" t="s">
        <v>74</v>
      </c>
      <c r="AY978" s="244" t="s">
        <v>140</v>
      </c>
    </row>
    <row r="979" s="14" customFormat="1">
      <c r="A979" s="14"/>
      <c r="B979" s="245"/>
      <c r="C979" s="246"/>
      <c r="D979" s="235" t="s">
        <v>148</v>
      </c>
      <c r="E979" s="247" t="s">
        <v>1</v>
      </c>
      <c r="F979" s="248" t="s">
        <v>151</v>
      </c>
      <c r="G979" s="246"/>
      <c r="H979" s="249">
        <v>8</v>
      </c>
      <c r="I979" s="250"/>
      <c r="J979" s="246"/>
      <c r="K979" s="246"/>
      <c r="L979" s="251"/>
      <c r="M979" s="252"/>
      <c r="N979" s="253"/>
      <c r="O979" s="253"/>
      <c r="P979" s="253"/>
      <c r="Q979" s="253"/>
      <c r="R979" s="253"/>
      <c r="S979" s="253"/>
      <c r="T979" s="25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55" t="s">
        <v>148</v>
      </c>
      <c r="AU979" s="255" t="s">
        <v>83</v>
      </c>
      <c r="AV979" s="14" t="s">
        <v>89</v>
      </c>
      <c r="AW979" s="14" t="s">
        <v>31</v>
      </c>
      <c r="AX979" s="14" t="s">
        <v>79</v>
      </c>
      <c r="AY979" s="255" t="s">
        <v>140</v>
      </c>
    </row>
    <row r="980" s="2" customFormat="1" ht="24.15" customHeight="1">
      <c r="A980" s="38"/>
      <c r="B980" s="39"/>
      <c r="C980" s="219" t="s">
        <v>974</v>
      </c>
      <c r="D980" s="219" t="s">
        <v>143</v>
      </c>
      <c r="E980" s="220" t="s">
        <v>975</v>
      </c>
      <c r="F980" s="221" t="s">
        <v>976</v>
      </c>
      <c r="G980" s="222" t="s">
        <v>271</v>
      </c>
      <c r="H980" s="223">
        <v>76.695999999999998</v>
      </c>
      <c r="I980" s="224"/>
      <c r="J980" s="225">
        <f>ROUND(I980*H980,2)</f>
        <v>0</v>
      </c>
      <c r="K980" s="226"/>
      <c r="L980" s="44"/>
      <c r="M980" s="227" t="s">
        <v>1</v>
      </c>
      <c r="N980" s="228" t="s">
        <v>39</v>
      </c>
      <c r="O980" s="91"/>
      <c r="P980" s="229">
        <f>O980*H980</f>
        <v>0</v>
      </c>
      <c r="Q980" s="229">
        <v>0.0015</v>
      </c>
      <c r="R980" s="229">
        <f>Q980*H980</f>
        <v>0.11504399999999999</v>
      </c>
      <c r="S980" s="229">
        <v>0</v>
      </c>
      <c r="T980" s="230">
        <f>S980*H980</f>
        <v>0</v>
      </c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R980" s="231" t="s">
        <v>610</v>
      </c>
      <c r="AT980" s="231" t="s">
        <v>143</v>
      </c>
      <c r="AU980" s="231" t="s">
        <v>83</v>
      </c>
      <c r="AY980" s="17" t="s">
        <v>140</v>
      </c>
      <c r="BE980" s="232">
        <f>IF(N980="základní",J980,0)</f>
        <v>0</v>
      </c>
      <c r="BF980" s="232">
        <f>IF(N980="snížená",J980,0)</f>
        <v>0</v>
      </c>
      <c r="BG980" s="232">
        <f>IF(N980="zákl. přenesená",J980,0)</f>
        <v>0</v>
      </c>
      <c r="BH980" s="232">
        <f>IF(N980="sníž. přenesená",J980,0)</f>
        <v>0</v>
      </c>
      <c r="BI980" s="232">
        <f>IF(N980="nulová",J980,0)</f>
        <v>0</v>
      </c>
      <c r="BJ980" s="17" t="s">
        <v>79</v>
      </c>
      <c r="BK980" s="232">
        <f>ROUND(I980*H980,2)</f>
        <v>0</v>
      </c>
      <c r="BL980" s="17" t="s">
        <v>610</v>
      </c>
      <c r="BM980" s="231" t="s">
        <v>977</v>
      </c>
    </row>
    <row r="981" s="15" customFormat="1">
      <c r="A981" s="15"/>
      <c r="B981" s="256"/>
      <c r="C981" s="257"/>
      <c r="D981" s="235" t="s">
        <v>148</v>
      </c>
      <c r="E981" s="258" t="s">
        <v>1</v>
      </c>
      <c r="F981" s="259" t="s">
        <v>273</v>
      </c>
      <c r="G981" s="257"/>
      <c r="H981" s="258" t="s">
        <v>1</v>
      </c>
      <c r="I981" s="260"/>
      <c r="J981" s="257"/>
      <c r="K981" s="257"/>
      <c r="L981" s="261"/>
      <c r="M981" s="262"/>
      <c r="N981" s="263"/>
      <c r="O981" s="263"/>
      <c r="P981" s="263"/>
      <c r="Q981" s="263"/>
      <c r="R981" s="263"/>
      <c r="S981" s="263"/>
      <c r="T981" s="264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T981" s="265" t="s">
        <v>148</v>
      </c>
      <c r="AU981" s="265" t="s">
        <v>83</v>
      </c>
      <c r="AV981" s="15" t="s">
        <v>79</v>
      </c>
      <c r="AW981" s="15" t="s">
        <v>31</v>
      </c>
      <c r="AX981" s="15" t="s">
        <v>74</v>
      </c>
      <c r="AY981" s="265" t="s">
        <v>140</v>
      </c>
    </row>
    <row r="982" s="13" customFormat="1">
      <c r="A982" s="13"/>
      <c r="B982" s="233"/>
      <c r="C982" s="234"/>
      <c r="D982" s="235" t="s">
        <v>148</v>
      </c>
      <c r="E982" s="236" t="s">
        <v>1</v>
      </c>
      <c r="F982" s="237" t="s">
        <v>324</v>
      </c>
      <c r="G982" s="234"/>
      <c r="H982" s="238">
        <v>12.43</v>
      </c>
      <c r="I982" s="239"/>
      <c r="J982" s="234"/>
      <c r="K982" s="234"/>
      <c r="L982" s="240"/>
      <c r="M982" s="241"/>
      <c r="N982" s="242"/>
      <c r="O982" s="242"/>
      <c r="P982" s="242"/>
      <c r="Q982" s="242"/>
      <c r="R982" s="242"/>
      <c r="S982" s="242"/>
      <c r="T982" s="24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44" t="s">
        <v>148</v>
      </c>
      <c r="AU982" s="244" t="s">
        <v>83</v>
      </c>
      <c r="AV982" s="13" t="s">
        <v>83</v>
      </c>
      <c r="AW982" s="13" t="s">
        <v>31</v>
      </c>
      <c r="AX982" s="13" t="s">
        <v>74</v>
      </c>
      <c r="AY982" s="244" t="s">
        <v>140</v>
      </c>
    </row>
    <row r="983" s="13" customFormat="1">
      <c r="A983" s="13"/>
      <c r="B983" s="233"/>
      <c r="C983" s="234"/>
      <c r="D983" s="235" t="s">
        <v>148</v>
      </c>
      <c r="E983" s="236" t="s">
        <v>1</v>
      </c>
      <c r="F983" s="237" t="s">
        <v>325</v>
      </c>
      <c r="G983" s="234"/>
      <c r="H983" s="238">
        <v>21.469999999999999</v>
      </c>
      <c r="I983" s="239"/>
      <c r="J983" s="234"/>
      <c r="K983" s="234"/>
      <c r="L983" s="240"/>
      <c r="M983" s="241"/>
      <c r="N983" s="242"/>
      <c r="O983" s="242"/>
      <c r="P983" s="242"/>
      <c r="Q983" s="242"/>
      <c r="R983" s="242"/>
      <c r="S983" s="242"/>
      <c r="T983" s="24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44" t="s">
        <v>148</v>
      </c>
      <c r="AU983" s="244" t="s">
        <v>83</v>
      </c>
      <c r="AV983" s="13" t="s">
        <v>83</v>
      </c>
      <c r="AW983" s="13" t="s">
        <v>31</v>
      </c>
      <c r="AX983" s="13" t="s">
        <v>74</v>
      </c>
      <c r="AY983" s="244" t="s">
        <v>140</v>
      </c>
    </row>
    <row r="984" s="13" customFormat="1">
      <c r="A984" s="13"/>
      <c r="B984" s="233"/>
      <c r="C984" s="234"/>
      <c r="D984" s="235" t="s">
        <v>148</v>
      </c>
      <c r="E984" s="236" t="s">
        <v>1</v>
      </c>
      <c r="F984" s="237" t="s">
        <v>326</v>
      </c>
      <c r="G984" s="234"/>
      <c r="H984" s="238">
        <v>30.321000000000002</v>
      </c>
      <c r="I984" s="239"/>
      <c r="J984" s="234"/>
      <c r="K984" s="234"/>
      <c r="L984" s="240"/>
      <c r="M984" s="241"/>
      <c r="N984" s="242"/>
      <c r="O984" s="242"/>
      <c r="P984" s="242"/>
      <c r="Q984" s="242"/>
      <c r="R984" s="242"/>
      <c r="S984" s="242"/>
      <c r="T984" s="24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44" t="s">
        <v>148</v>
      </c>
      <c r="AU984" s="244" t="s">
        <v>83</v>
      </c>
      <c r="AV984" s="13" t="s">
        <v>83</v>
      </c>
      <c r="AW984" s="13" t="s">
        <v>31</v>
      </c>
      <c r="AX984" s="13" t="s">
        <v>74</v>
      </c>
      <c r="AY984" s="244" t="s">
        <v>140</v>
      </c>
    </row>
    <row r="985" s="13" customFormat="1">
      <c r="A985" s="13"/>
      <c r="B985" s="233"/>
      <c r="C985" s="234"/>
      <c r="D985" s="235" t="s">
        <v>148</v>
      </c>
      <c r="E985" s="236" t="s">
        <v>1</v>
      </c>
      <c r="F985" s="237" t="s">
        <v>327</v>
      </c>
      <c r="G985" s="234"/>
      <c r="H985" s="238">
        <v>3.4350000000000001</v>
      </c>
      <c r="I985" s="239"/>
      <c r="J985" s="234"/>
      <c r="K985" s="234"/>
      <c r="L985" s="240"/>
      <c r="M985" s="241"/>
      <c r="N985" s="242"/>
      <c r="O985" s="242"/>
      <c r="P985" s="242"/>
      <c r="Q985" s="242"/>
      <c r="R985" s="242"/>
      <c r="S985" s="242"/>
      <c r="T985" s="24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44" t="s">
        <v>148</v>
      </c>
      <c r="AU985" s="244" t="s">
        <v>83</v>
      </c>
      <c r="AV985" s="13" t="s">
        <v>83</v>
      </c>
      <c r="AW985" s="13" t="s">
        <v>31</v>
      </c>
      <c r="AX985" s="13" t="s">
        <v>74</v>
      </c>
      <c r="AY985" s="244" t="s">
        <v>140</v>
      </c>
    </row>
    <row r="986" s="13" customFormat="1">
      <c r="A986" s="13"/>
      <c r="B986" s="233"/>
      <c r="C986" s="234"/>
      <c r="D986" s="235" t="s">
        <v>148</v>
      </c>
      <c r="E986" s="236" t="s">
        <v>1</v>
      </c>
      <c r="F986" s="237" t="s">
        <v>328</v>
      </c>
      <c r="G986" s="234"/>
      <c r="H986" s="238">
        <v>4.5199999999999996</v>
      </c>
      <c r="I986" s="239"/>
      <c r="J986" s="234"/>
      <c r="K986" s="234"/>
      <c r="L986" s="240"/>
      <c r="M986" s="241"/>
      <c r="N986" s="242"/>
      <c r="O986" s="242"/>
      <c r="P986" s="242"/>
      <c r="Q986" s="242"/>
      <c r="R986" s="242"/>
      <c r="S986" s="242"/>
      <c r="T986" s="24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44" t="s">
        <v>148</v>
      </c>
      <c r="AU986" s="244" t="s">
        <v>83</v>
      </c>
      <c r="AV986" s="13" t="s">
        <v>83</v>
      </c>
      <c r="AW986" s="13" t="s">
        <v>31</v>
      </c>
      <c r="AX986" s="13" t="s">
        <v>74</v>
      </c>
      <c r="AY986" s="244" t="s">
        <v>140</v>
      </c>
    </row>
    <row r="987" s="13" customFormat="1">
      <c r="A987" s="13"/>
      <c r="B987" s="233"/>
      <c r="C987" s="234"/>
      <c r="D987" s="235" t="s">
        <v>148</v>
      </c>
      <c r="E987" s="236" t="s">
        <v>1</v>
      </c>
      <c r="F987" s="237" t="s">
        <v>328</v>
      </c>
      <c r="G987" s="234"/>
      <c r="H987" s="238">
        <v>4.5199999999999996</v>
      </c>
      <c r="I987" s="239"/>
      <c r="J987" s="234"/>
      <c r="K987" s="234"/>
      <c r="L987" s="240"/>
      <c r="M987" s="241"/>
      <c r="N987" s="242"/>
      <c r="O987" s="242"/>
      <c r="P987" s="242"/>
      <c r="Q987" s="242"/>
      <c r="R987" s="242"/>
      <c r="S987" s="242"/>
      <c r="T987" s="24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44" t="s">
        <v>148</v>
      </c>
      <c r="AU987" s="244" t="s">
        <v>83</v>
      </c>
      <c r="AV987" s="13" t="s">
        <v>83</v>
      </c>
      <c r="AW987" s="13" t="s">
        <v>31</v>
      </c>
      <c r="AX987" s="13" t="s">
        <v>74</v>
      </c>
      <c r="AY987" s="244" t="s">
        <v>140</v>
      </c>
    </row>
    <row r="988" s="14" customFormat="1">
      <c r="A988" s="14"/>
      <c r="B988" s="245"/>
      <c r="C988" s="246"/>
      <c r="D988" s="235" t="s">
        <v>148</v>
      </c>
      <c r="E988" s="247" t="s">
        <v>1</v>
      </c>
      <c r="F988" s="248" t="s">
        <v>151</v>
      </c>
      <c r="G988" s="246"/>
      <c r="H988" s="249">
        <v>76.695999999999998</v>
      </c>
      <c r="I988" s="250"/>
      <c r="J988" s="246"/>
      <c r="K988" s="246"/>
      <c r="L988" s="251"/>
      <c r="M988" s="252"/>
      <c r="N988" s="253"/>
      <c r="O988" s="253"/>
      <c r="P988" s="253"/>
      <c r="Q988" s="253"/>
      <c r="R988" s="253"/>
      <c r="S988" s="253"/>
      <c r="T988" s="25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55" t="s">
        <v>148</v>
      </c>
      <c r="AU988" s="255" t="s">
        <v>83</v>
      </c>
      <c r="AV988" s="14" t="s">
        <v>89</v>
      </c>
      <c r="AW988" s="14" t="s">
        <v>31</v>
      </c>
      <c r="AX988" s="14" t="s">
        <v>79</v>
      </c>
      <c r="AY988" s="255" t="s">
        <v>140</v>
      </c>
    </row>
    <row r="989" s="2" customFormat="1" ht="24.15" customHeight="1">
      <c r="A989" s="38"/>
      <c r="B989" s="39"/>
      <c r="C989" s="219" t="s">
        <v>978</v>
      </c>
      <c r="D989" s="219" t="s">
        <v>143</v>
      </c>
      <c r="E989" s="220" t="s">
        <v>979</v>
      </c>
      <c r="F989" s="221" t="s">
        <v>980</v>
      </c>
      <c r="G989" s="222" t="s">
        <v>422</v>
      </c>
      <c r="H989" s="223">
        <v>136</v>
      </c>
      <c r="I989" s="224"/>
      <c r="J989" s="225">
        <f>ROUND(I989*H989,2)</f>
        <v>0</v>
      </c>
      <c r="K989" s="226"/>
      <c r="L989" s="44"/>
      <c r="M989" s="227" t="s">
        <v>1</v>
      </c>
      <c r="N989" s="228" t="s">
        <v>39</v>
      </c>
      <c r="O989" s="91"/>
      <c r="P989" s="229">
        <f>O989*H989</f>
        <v>0</v>
      </c>
      <c r="Q989" s="229">
        <v>0</v>
      </c>
      <c r="R989" s="229">
        <f>Q989*H989</f>
        <v>0</v>
      </c>
      <c r="S989" s="229">
        <v>0</v>
      </c>
      <c r="T989" s="230">
        <f>S989*H989</f>
        <v>0</v>
      </c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R989" s="231" t="s">
        <v>610</v>
      </c>
      <c r="AT989" s="231" t="s">
        <v>143</v>
      </c>
      <c r="AU989" s="231" t="s">
        <v>83</v>
      </c>
      <c r="AY989" s="17" t="s">
        <v>140</v>
      </c>
      <c r="BE989" s="232">
        <f>IF(N989="základní",J989,0)</f>
        <v>0</v>
      </c>
      <c r="BF989" s="232">
        <f>IF(N989="snížená",J989,0)</f>
        <v>0</v>
      </c>
      <c r="BG989" s="232">
        <f>IF(N989="zákl. přenesená",J989,0)</f>
        <v>0</v>
      </c>
      <c r="BH989" s="232">
        <f>IF(N989="sníž. přenesená",J989,0)</f>
        <v>0</v>
      </c>
      <c r="BI989" s="232">
        <f>IF(N989="nulová",J989,0)</f>
        <v>0</v>
      </c>
      <c r="BJ989" s="17" t="s">
        <v>79</v>
      </c>
      <c r="BK989" s="232">
        <f>ROUND(I989*H989,2)</f>
        <v>0</v>
      </c>
      <c r="BL989" s="17" t="s">
        <v>610</v>
      </c>
      <c r="BM989" s="231" t="s">
        <v>981</v>
      </c>
    </row>
    <row r="990" s="15" customFormat="1">
      <c r="A990" s="15"/>
      <c r="B990" s="256"/>
      <c r="C990" s="257"/>
      <c r="D990" s="235" t="s">
        <v>148</v>
      </c>
      <c r="E990" s="258" t="s">
        <v>1</v>
      </c>
      <c r="F990" s="259" t="s">
        <v>273</v>
      </c>
      <c r="G990" s="257"/>
      <c r="H990" s="258" t="s">
        <v>1</v>
      </c>
      <c r="I990" s="260"/>
      <c r="J990" s="257"/>
      <c r="K990" s="257"/>
      <c r="L990" s="261"/>
      <c r="M990" s="262"/>
      <c r="N990" s="263"/>
      <c r="O990" s="263"/>
      <c r="P990" s="263"/>
      <c r="Q990" s="263"/>
      <c r="R990" s="263"/>
      <c r="S990" s="263"/>
      <c r="T990" s="264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T990" s="265" t="s">
        <v>148</v>
      </c>
      <c r="AU990" s="265" t="s">
        <v>83</v>
      </c>
      <c r="AV990" s="15" t="s">
        <v>79</v>
      </c>
      <c r="AW990" s="15" t="s">
        <v>31</v>
      </c>
      <c r="AX990" s="15" t="s">
        <v>74</v>
      </c>
      <c r="AY990" s="265" t="s">
        <v>140</v>
      </c>
    </row>
    <row r="991" s="13" customFormat="1">
      <c r="A991" s="13"/>
      <c r="B991" s="233"/>
      <c r="C991" s="234"/>
      <c r="D991" s="235" t="s">
        <v>148</v>
      </c>
      <c r="E991" s="236" t="s">
        <v>1</v>
      </c>
      <c r="F991" s="237" t="s">
        <v>982</v>
      </c>
      <c r="G991" s="234"/>
      <c r="H991" s="238">
        <v>22</v>
      </c>
      <c r="I991" s="239"/>
      <c r="J991" s="234"/>
      <c r="K991" s="234"/>
      <c r="L991" s="240"/>
      <c r="M991" s="241"/>
      <c r="N991" s="242"/>
      <c r="O991" s="242"/>
      <c r="P991" s="242"/>
      <c r="Q991" s="242"/>
      <c r="R991" s="242"/>
      <c r="S991" s="242"/>
      <c r="T991" s="24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44" t="s">
        <v>148</v>
      </c>
      <c r="AU991" s="244" t="s">
        <v>83</v>
      </c>
      <c r="AV991" s="13" t="s">
        <v>83</v>
      </c>
      <c r="AW991" s="13" t="s">
        <v>31</v>
      </c>
      <c r="AX991" s="13" t="s">
        <v>74</v>
      </c>
      <c r="AY991" s="244" t="s">
        <v>140</v>
      </c>
    </row>
    <row r="992" s="13" customFormat="1">
      <c r="A992" s="13"/>
      <c r="B992" s="233"/>
      <c r="C992" s="234"/>
      <c r="D992" s="235" t="s">
        <v>148</v>
      </c>
      <c r="E992" s="236" t="s">
        <v>1</v>
      </c>
      <c r="F992" s="237" t="s">
        <v>219</v>
      </c>
      <c r="G992" s="234"/>
      <c r="H992" s="238">
        <v>38</v>
      </c>
      <c r="I992" s="239"/>
      <c r="J992" s="234"/>
      <c r="K992" s="234"/>
      <c r="L992" s="240"/>
      <c r="M992" s="241"/>
      <c r="N992" s="242"/>
      <c r="O992" s="242"/>
      <c r="P992" s="242"/>
      <c r="Q992" s="242"/>
      <c r="R992" s="242"/>
      <c r="S992" s="242"/>
      <c r="T992" s="24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44" t="s">
        <v>148</v>
      </c>
      <c r="AU992" s="244" t="s">
        <v>83</v>
      </c>
      <c r="AV992" s="13" t="s">
        <v>83</v>
      </c>
      <c r="AW992" s="13" t="s">
        <v>31</v>
      </c>
      <c r="AX992" s="13" t="s">
        <v>74</v>
      </c>
      <c r="AY992" s="244" t="s">
        <v>140</v>
      </c>
    </row>
    <row r="993" s="13" customFormat="1">
      <c r="A993" s="13"/>
      <c r="B993" s="233"/>
      <c r="C993" s="234"/>
      <c r="D993" s="235" t="s">
        <v>148</v>
      </c>
      <c r="E993" s="236" t="s">
        <v>1</v>
      </c>
      <c r="F993" s="237" t="s">
        <v>983</v>
      </c>
      <c r="G993" s="234"/>
      <c r="H993" s="238">
        <v>54</v>
      </c>
      <c r="I993" s="239"/>
      <c r="J993" s="234"/>
      <c r="K993" s="234"/>
      <c r="L993" s="240"/>
      <c r="M993" s="241"/>
      <c r="N993" s="242"/>
      <c r="O993" s="242"/>
      <c r="P993" s="242"/>
      <c r="Q993" s="242"/>
      <c r="R993" s="242"/>
      <c r="S993" s="242"/>
      <c r="T993" s="24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44" t="s">
        <v>148</v>
      </c>
      <c r="AU993" s="244" t="s">
        <v>83</v>
      </c>
      <c r="AV993" s="13" t="s">
        <v>83</v>
      </c>
      <c r="AW993" s="13" t="s">
        <v>31</v>
      </c>
      <c r="AX993" s="13" t="s">
        <v>74</v>
      </c>
      <c r="AY993" s="244" t="s">
        <v>140</v>
      </c>
    </row>
    <row r="994" s="13" customFormat="1">
      <c r="A994" s="13"/>
      <c r="B994" s="233"/>
      <c r="C994" s="234"/>
      <c r="D994" s="235" t="s">
        <v>148</v>
      </c>
      <c r="E994" s="236" t="s">
        <v>1</v>
      </c>
      <c r="F994" s="237" t="s">
        <v>984</v>
      </c>
      <c r="G994" s="234"/>
      <c r="H994" s="238">
        <v>6</v>
      </c>
      <c r="I994" s="239"/>
      <c r="J994" s="234"/>
      <c r="K994" s="234"/>
      <c r="L994" s="240"/>
      <c r="M994" s="241"/>
      <c r="N994" s="242"/>
      <c r="O994" s="242"/>
      <c r="P994" s="242"/>
      <c r="Q994" s="242"/>
      <c r="R994" s="242"/>
      <c r="S994" s="242"/>
      <c r="T994" s="24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44" t="s">
        <v>148</v>
      </c>
      <c r="AU994" s="244" t="s">
        <v>83</v>
      </c>
      <c r="AV994" s="13" t="s">
        <v>83</v>
      </c>
      <c r="AW994" s="13" t="s">
        <v>31</v>
      </c>
      <c r="AX994" s="13" t="s">
        <v>74</v>
      </c>
      <c r="AY994" s="244" t="s">
        <v>140</v>
      </c>
    </row>
    <row r="995" s="13" customFormat="1">
      <c r="A995" s="13"/>
      <c r="B995" s="233"/>
      <c r="C995" s="234"/>
      <c r="D995" s="235" t="s">
        <v>148</v>
      </c>
      <c r="E995" s="236" t="s">
        <v>1</v>
      </c>
      <c r="F995" s="237" t="s">
        <v>985</v>
      </c>
      <c r="G995" s="234"/>
      <c r="H995" s="238">
        <v>8</v>
      </c>
      <c r="I995" s="239"/>
      <c r="J995" s="234"/>
      <c r="K995" s="234"/>
      <c r="L995" s="240"/>
      <c r="M995" s="241"/>
      <c r="N995" s="242"/>
      <c r="O995" s="242"/>
      <c r="P995" s="242"/>
      <c r="Q995" s="242"/>
      <c r="R995" s="242"/>
      <c r="S995" s="242"/>
      <c r="T995" s="24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44" t="s">
        <v>148</v>
      </c>
      <c r="AU995" s="244" t="s">
        <v>83</v>
      </c>
      <c r="AV995" s="13" t="s">
        <v>83</v>
      </c>
      <c r="AW995" s="13" t="s">
        <v>31</v>
      </c>
      <c r="AX995" s="13" t="s">
        <v>74</v>
      </c>
      <c r="AY995" s="244" t="s">
        <v>140</v>
      </c>
    </row>
    <row r="996" s="13" customFormat="1">
      <c r="A996" s="13"/>
      <c r="B996" s="233"/>
      <c r="C996" s="234"/>
      <c r="D996" s="235" t="s">
        <v>148</v>
      </c>
      <c r="E996" s="236" t="s">
        <v>1</v>
      </c>
      <c r="F996" s="237" t="s">
        <v>985</v>
      </c>
      <c r="G996" s="234"/>
      <c r="H996" s="238">
        <v>8</v>
      </c>
      <c r="I996" s="239"/>
      <c r="J996" s="234"/>
      <c r="K996" s="234"/>
      <c r="L996" s="240"/>
      <c r="M996" s="241"/>
      <c r="N996" s="242"/>
      <c r="O996" s="242"/>
      <c r="P996" s="242"/>
      <c r="Q996" s="242"/>
      <c r="R996" s="242"/>
      <c r="S996" s="242"/>
      <c r="T996" s="24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44" t="s">
        <v>148</v>
      </c>
      <c r="AU996" s="244" t="s">
        <v>83</v>
      </c>
      <c r="AV996" s="13" t="s">
        <v>83</v>
      </c>
      <c r="AW996" s="13" t="s">
        <v>31</v>
      </c>
      <c r="AX996" s="13" t="s">
        <v>74</v>
      </c>
      <c r="AY996" s="244" t="s">
        <v>140</v>
      </c>
    </row>
    <row r="997" s="14" customFormat="1">
      <c r="A997" s="14"/>
      <c r="B997" s="245"/>
      <c r="C997" s="246"/>
      <c r="D997" s="235" t="s">
        <v>148</v>
      </c>
      <c r="E997" s="247" t="s">
        <v>1</v>
      </c>
      <c r="F997" s="248" t="s">
        <v>151</v>
      </c>
      <c r="G997" s="246"/>
      <c r="H997" s="249">
        <v>136</v>
      </c>
      <c r="I997" s="250"/>
      <c r="J997" s="246"/>
      <c r="K997" s="246"/>
      <c r="L997" s="251"/>
      <c r="M997" s="252"/>
      <c r="N997" s="253"/>
      <c r="O997" s="253"/>
      <c r="P997" s="253"/>
      <c r="Q997" s="253"/>
      <c r="R997" s="253"/>
      <c r="S997" s="253"/>
      <c r="T997" s="25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55" t="s">
        <v>148</v>
      </c>
      <c r="AU997" s="255" t="s">
        <v>83</v>
      </c>
      <c r="AV997" s="14" t="s">
        <v>89</v>
      </c>
      <c r="AW997" s="14" t="s">
        <v>31</v>
      </c>
      <c r="AX997" s="14" t="s">
        <v>79</v>
      </c>
      <c r="AY997" s="255" t="s">
        <v>140</v>
      </c>
    </row>
    <row r="998" s="2" customFormat="1" ht="21.75" customHeight="1">
      <c r="A998" s="38"/>
      <c r="B998" s="39"/>
      <c r="C998" s="219" t="s">
        <v>986</v>
      </c>
      <c r="D998" s="219" t="s">
        <v>143</v>
      </c>
      <c r="E998" s="220" t="s">
        <v>987</v>
      </c>
      <c r="F998" s="221" t="s">
        <v>988</v>
      </c>
      <c r="G998" s="222" t="s">
        <v>271</v>
      </c>
      <c r="H998" s="223">
        <v>10.970000000000001</v>
      </c>
      <c r="I998" s="224"/>
      <c r="J998" s="225">
        <f>ROUND(I998*H998,2)</f>
        <v>0</v>
      </c>
      <c r="K998" s="226"/>
      <c r="L998" s="44"/>
      <c r="M998" s="227" t="s">
        <v>1</v>
      </c>
      <c r="N998" s="228" t="s">
        <v>39</v>
      </c>
      <c r="O998" s="91"/>
      <c r="P998" s="229">
        <f>O998*H998</f>
        <v>0</v>
      </c>
      <c r="Q998" s="229">
        <v>0.00089999999999999998</v>
      </c>
      <c r="R998" s="229">
        <f>Q998*H998</f>
        <v>0.0098729999999999998</v>
      </c>
      <c r="S998" s="229">
        <v>0</v>
      </c>
      <c r="T998" s="230">
        <f>S998*H998</f>
        <v>0</v>
      </c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R998" s="231" t="s">
        <v>610</v>
      </c>
      <c r="AT998" s="231" t="s">
        <v>143</v>
      </c>
      <c r="AU998" s="231" t="s">
        <v>83</v>
      </c>
      <c r="AY998" s="17" t="s">
        <v>140</v>
      </c>
      <c r="BE998" s="232">
        <f>IF(N998="základní",J998,0)</f>
        <v>0</v>
      </c>
      <c r="BF998" s="232">
        <f>IF(N998="snížená",J998,0)</f>
        <v>0</v>
      </c>
      <c r="BG998" s="232">
        <f>IF(N998="zákl. přenesená",J998,0)</f>
        <v>0</v>
      </c>
      <c r="BH998" s="232">
        <f>IF(N998="sníž. přenesená",J998,0)</f>
        <v>0</v>
      </c>
      <c r="BI998" s="232">
        <f>IF(N998="nulová",J998,0)</f>
        <v>0</v>
      </c>
      <c r="BJ998" s="17" t="s">
        <v>79</v>
      </c>
      <c r="BK998" s="232">
        <f>ROUND(I998*H998,2)</f>
        <v>0</v>
      </c>
      <c r="BL998" s="17" t="s">
        <v>610</v>
      </c>
      <c r="BM998" s="231" t="s">
        <v>989</v>
      </c>
    </row>
    <row r="999" s="15" customFormat="1">
      <c r="A999" s="15"/>
      <c r="B999" s="256"/>
      <c r="C999" s="257"/>
      <c r="D999" s="235" t="s">
        <v>148</v>
      </c>
      <c r="E999" s="258" t="s">
        <v>1</v>
      </c>
      <c r="F999" s="259" t="s">
        <v>745</v>
      </c>
      <c r="G999" s="257"/>
      <c r="H999" s="258" t="s">
        <v>1</v>
      </c>
      <c r="I999" s="260"/>
      <c r="J999" s="257"/>
      <c r="K999" s="257"/>
      <c r="L999" s="261"/>
      <c r="M999" s="262"/>
      <c r="N999" s="263"/>
      <c r="O999" s="263"/>
      <c r="P999" s="263"/>
      <c r="Q999" s="263"/>
      <c r="R999" s="263"/>
      <c r="S999" s="263"/>
      <c r="T999" s="264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T999" s="265" t="s">
        <v>148</v>
      </c>
      <c r="AU999" s="265" t="s">
        <v>83</v>
      </c>
      <c r="AV999" s="15" t="s">
        <v>79</v>
      </c>
      <c r="AW999" s="15" t="s">
        <v>31</v>
      </c>
      <c r="AX999" s="15" t="s">
        <v>74</v>
      </c>
      <c r="AY999" s="265" t="s">
        <v>140</v>
      </c>
    </row>
    <row r="1000" s="13" customFormat="1">
      <c r="A1000" s="13"/>
      <c r="B1000" s="233"/>
      <c r="C1000" s="234"/>
      <c r="D1000" s="235" t="s">
        <v>148</v>
      </c>
      <c r="E1000" s="236" t="s">
        <v>1</v>
      </c>
      <c r="F1000" s="237" t="s">
        <v>951</v>
      </c>
      <c r="G1000" s="234"/>
      <c r="H1000" s="238">
        <v>10.970000000000001</v>
      </c>
      <c r="I1000" s="239"/>
      <c r="J1000" s="234"/>
      <c r="K1000" s="234"/>
      <c r="L1000" s="240"/>
      <c r="M1000" s="241"/>
      <c r="N1000" s="242"/>
      <c r="O1000" s="242"/>
      <c r="P1000" s="242"/>
      <c r="Q1000" s="242"/>
      <c r="R1000" s="242"/>
      <c r="S1000" s="242"/>
      <c r="T1000" s="24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44" t="s">
        <v>148</v>
      </c>
      <c r="AU1000" s="244" t="s">
        <v>83</v>
      </c>
      <c r="AV1000" s="13" t="s">
        <v>83</v>
      </c>
      <c r="AW1000" s="13" t="s">
        <v>31</v>
      </c>
      <c r="AX1000" s="13" t="s">
        <v>74</v>
      </c>
      <c r="AY1000" s="244" t="s">
        <v>140</v>
      </c>
    </row>
    <row r="1001" s="14" customFormat="1">
      <c r="A1001" s="14"/>
      <c r="B1001" s="245"/>
      <c r="C1001" s="246"/>
      <c r="D1001" s="235" t="s">
        <v>148</v>
      </c>
      <c r="E1001" s="247" t="s">
        <v>1</v>
      </c>
      <c r="F1001" s="248" t="s">
        <v>151</v>
      </c>
      <c r="G1001" s="246"/>
      <c r="H1001" s="249">
        <v>10.970000000000001</v>
      </c>
      <c r="I1001" s="250"/>
      <c r="J1001" s="246"/>
      <c r="K1001" s="246"/>
      <c r="L1001" s="251"/>
      <c r="M1001" s="252"/>
      <c r="N1001" s="253"/>
      <c r="O1001" s="253"/>
      <c r="P1001" s="253"/>
      <c r="Q1001" s="253"/>
      <c r="R1001" s="253"/>
      <c r="S1001" s="253"/>
      <c r="T1001" s="25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55" t="s">
        <v>148</v>
      </c>
      <c r="AU1001" s="255" t="s">
        <v>83</v>
      </c>
      <c r="AV1001" s="14" t="s">
        <v>89</v>
      </c>
      <c r="AW1001" s="14" t="s">
        <v>31</v>
      </c>
      <c r="AX1001" s="14" t="s">
        <v>79</v>
      </c>
      <c r="AY1001" s="255" t="s">
        <v>140</v>
      </c>
    </row>
    <row r="1002" s="2" customFormat="1" ht="21.75" customHeight="1">
      <c r="A1002" s="38"/>
      <c r="B1002" s="39"/>
      <c r="C1002" s="219" t="s">
        <v>990</v>
      </c>
      <c r="D1002" s="219" t="s">
        <v>143</v>
      </c>
      <c r="E1002" s="220" t="s">
        <v>991</v>
      </c>
      <c r="F1002" s="221" t="s">
        <v>992</v>
      </c>
      <c r="G1002" s="222" t="s">
        <v>271</v>
      </c>
      <c r="H1002" s="223">
        <v>65.040000000000006</v>
      </c>
      <c r="I1002" s="224"/>
      <c r="J1002" s="225">
        <f>ROUND(I1002*H1002,2)</f>
        <v>0</v>
      </c>
      <c r="K1002" s="226"/>
      <c r="L1002" s="44"/>
      <c r="M1002" s="227" t="s">
        <v>1</v>
      </c>
      <c r="N1002" s="228" t="s">
        <v>39</v>
      </c>
      <c r="O1002" s="91"/>
      <c r="P1002" s="229">
        <f>O1002*H1002</f>
        <v>0</v>
      </c>
      <c r="Q1002" s="229">
        <v>0.00091</v>
      </c>
      <c r="R1002" s="229">
        <f>Q1002*H1002</f>
        <v>0.059186400000000007</v>
      </c>
      <c r="S1002" s="229">
        <v>0</v>
      </c>
      <c r="T1002" s="230">
        <f>S1002*H1002</f>
        <v>0</v>
      </c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R1002" s="231" t="s">
        <v>610</v>
      </c>
      <c r="AT1002" s="231" t="s">
        <v>143</v>
      </c>
      <c r="AU1002" s="231" t="s">
        <v>83</v>
      </c>
      <c r="AY1002" s="17" t="s">
        <v>140</v>
      </c>
      <c r="BE1002" s="232">
        <f>IF(N1002="základní",J1002,0)</f>
        <v>0</v>
      </c>
      <c r="BF1002" s="232">
        <f>IF(N1002="snížená",J1002,0)</f>
        <v>0</v>
      </c>
      <c r="BG1002" s="232">
        <f>IF(N1002="zákl. přenesená",J1002,0)</f>
        <v>0</v>
      </c>
      <c r="BH1002" s="232">
        <f>IF(N1002="sníž. přenesená",J1002,0)</f>
        <v>0</v>
      </c>
      <c r="BI1002" s="232">
        <f>IF(N1002="nulová",J1002,0)</f>
        <v>0</v>
      </c>
      <c r="BJ1002" s="17" t="s">
        <v>79</v>
      </c>
      <c r="BK1002" s="232">
        <f>ROUND(I1002*H1002,2)</f>
        <v>0</v>
      </c>
      <c r="BL1002" s="17" t="s">
        <v>610</v>
      </c>
      <c r="BM1002" s="231" t="s">
        <v>993</v>
      </c>
    </row>
    <row r="1003" s="15" customFormat="1">
      <c r="A1003" s="15"/>
      <c r="B1003" s="256"/>
      <c r="C1003" s="257"/>
      <c r="D1003" s="235" t="s">
        <v>148</v>
      </c>
      <c r="E1003" s="258" t="s">
        <v>1</v>
      </c>
      <c r="F1003" s="259" t="s">
        <v>949</v>
      </c>
      <c r="G1003" s="257"/>
      <c r="H1003" s="258" t="s">
        <v>1</v>
      </c>
      <c r="I1003" s="260"/>
      <c r="J1003" s="257"/>
      <c r="K1003" s="257"/>
      <c r="L1003" s="261"/>
      <c r="M1003" s="262"/>
      <c r="N1003" s="263"/>
      <c r="O1003" s="263"/>
      <c r="P1003" s="263"/>
      <c r="Q1003" s="263"/>
      <c r="R1003" s="263"/>
      <c r="S1003" s="263"/>
      <c r="T1003" s="264"/>
      <c r="U1003" s="15"/>
      <c r="V1003" s="15"/>
      <c r="W1003" s="15"/>
      <c r="X1003" s="15"/>
      <c r="Y1003" s="15"/>
      <c r="Z1003" s="15"/>
      <c r="AA1003" s="15"/>
      <c r="AB1003" s="15"/>
      <c r="AC1003" s="15"/>
      <c r="AD1003" s="15"/>
      <c r="AE1003" s="15"/>
      <c r="AT1003" s="265" t="s">
        <v>148</v>
      </c>
      <c r="AU1003" s="265" t="s">
        <v>83</v>
      </c>
      <c r="AV1003" s="15" t="s">
        <v>79</v>
      </c>
      <c r="AW1003" s="15" t="s">
        <v>31</v>
      </c>
      <c r="AX1003" s="15" t="s">
        <v>74</v>
      </c>
      <c r="AY1003" s="265" t="s">
        <v>140</v>
      </c>
    </row>
    <row r="1004" s="13" customFormat="1">
      <c r="A1004" s="13"/>
      <c r="B1004" s="233"/>
      <c r="C1004" s="234"/>
      <c r="D1004" s="235" t="s">
        <v>148</v>
      </c>
      <c r="E1004" s="236" t="s">
        <v>1</v>
      </c>
      <c r="F1004" s="237" t="s">
        <v>950</v>
      </c>
      <c r="G1004" s="234"/>
      <c r="H1004" s="238">
        <v>32.520000000000003</v>
      </c>
      <c r="I1004" s="239"/>
      <c r="J1004" s="234"/>
      <c r="K1004" s="234"/>
      <c r="L1004" s="240"/>
      <c r="M1004" s="241"/>
      <c r="N1004" s="242"/>
      <c r="O1004" s="242"/>
      <c r="P1004" s="242"/>
      <c r="Q1004" s="242"/>
      <c r="R1004" s="242"/>
      <c r="S1004" s="242"/>
      <c r="T1004" s="24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44" t="s">
        <v>148</v>
      </c>
      <c r="AU1004" s="244" t="s">
        <v>83</v>
      </c>
      <c r="AV1004" s="13" t="s">
        <v>83</v>
      </c>
      <c r="AW1004" s="13" t="s">
        <v>31</v>
      </c>
      <c r="AX1004" s="13" t="s">
        <v>74</v>
      </c>
      <c r="AY1004" s="244" t="s">
        <v>140</v>
      </c>
    </row>
    <row r="1005" s="13" customFormat="1">
      <c r="A1005" s="13"/>
      <c r="B1005" s="233"/>
      <c r="C1005" s="234"/>
      <c r="D1005" s="235" t="s">
        <v>148</v>
      </c>
      <c r="E1005" s="236" t="s">
        <v>1</v>
      </c>
      <c r="F1005" s="237" t="s">
        <v>950</v>
      </c>
      <c r="G1005" s="234"/>
      <c r="H1005" s="238">
        <v>32.520000000000003</v>
      </c>
      <c r="I1005" s="239"/>
      <c r="J1005" s="234"/>
      <c r="K1005" s="234"/>
      <c r="L1005" s="240"/>
      <c r="M1005" s="241"/>
      <c r="N1005" s="242"/>
      <c r="O1005" s="242"/>
      <c r="P1005" s="242"/>
      <c r="Q1005" s="242"/>
      <c r="R1005" s="242"/>
      <c r="S1005" s="242"/>
      <c r="T1005" s="24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4" t="s">
        <v>148</v>
      </c>
      <c r="AU1005" s="244" t="s">
        <v>83</v>
      </c>
      <c r="AV1005" s="13" t="s">
        <v>83</v>
      </c>
      <c r="AW1005" s="13" t="s">
        <v>31</v>
      </c>
      <c r="AX1005" s="13" t="s">
        <v>74</v>
      </c>
      <c r="AY1005" s="244" t="s">
        <v>140</v>
      </c>
    </row>
    <row r="1006" s="14" customFormat="1">
      <c r="A1006" s="14"/>
      <c r="B1006" s="245"/>
      <c r="C1006" s="246"/>
      <c r="D1006" s="235" t="s">
        <v>148</v>
      </c>
      <c r="E1006" s="247" t="s">
        <v>1</v>
      </c>
      <c r="F1006" s="248" t="s">
        <v>151</v>
      </c>
      <c r="G1006" s="246"/>
      <c r="H1006" s="249">
        <v>65.040000000000006</v>
      </c>
      <c r="I1006" s="250"/>
      <c r="J1006" s="246"/>
      <c r="K1006" s="246"/>
      <c r="L1006" s="251"/>
      <c r="M1006" s="252"/>
      <c r="N1006" s="253"/>
      <c r="O1006" s="253"/>
      <c r="P1006" s="253"/>
      <c r="Q1006" s="253"/>
      <c r="R1006" s="253"/>
      <c r="S1006" s="253"/>
      <c r="T1006" s="25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55" t="s">
        <v>148</v>
      </c>
      <c r="AU1006" s="255" t="s">
        <v>83</v>
      </c>
      <c r="AV1006" s="14" t="s">
        <v>89</v>
      </c>
      <c r="AW1006" s="14" t="s">
        <v>31</v>
      </c>
      <c r="AX1006" s="14" t="s">
        <v>79</v>
      </c>
      <c r="AY1006" s="255" t="s">
        <v>140</v>
      </c>
    </row>
    <row r="1007" s="2" customFormat="1" ht="24.15" customHeight="1">
      <c r="A1007" s="38"/>
      <c r="B1007" s="39"/>
      <c r="C1007" s="219" t="s">
        <v>994</v>
      </c>
      <c r="D1007" s="219" t="s">
        <v>143</v>
      </c>
      <c r="E1007" s="220" t="s">
        <v>995</v>
      </c>
      <c r="F1007" s="221" t="s">
        <v>996</v>
      </c>
      <c r="G1007" s="222" t="s">
        <v>271</v>
      </c>
      <c r="H1007" s="223">
        <v>5</v>
      </c>
      <c r="I1007" s="224"/>
      <c r="J1007" s="225">
        <f>ROUND(I1007*H1007,2)</f>
        <v>0</v>
      </c>
      <c r="K1007" s="226"/>
      <c r="L1007" s="44"/>
      <c r="M1007" s="227" t="s">
        <v>1</v>
      </c>
      <c r="N1007" s="228" t="s">
        <v>39</v>
      </c>
      <c r="O1007" s="91"/>
      <c r="P1007" s="229">
        <f>O1007*H1007</f>
        <v>0</v>
      </c>
      <c r="Q1007" s="229">
        <v>0.0010300000000000001</v>
      </c>
      <c r="R1007" s="229">
        <f>Q1007*H1007</f>
        <v>0.0051500000000000001</v>
      </c>
      <c r="S1007" s="229">
        <v>0</v>
      </c>
      <c r="T1007" s="230">
        <f>S1007*H1007</f>
        <v>0</v>
      </c>
      <c r="U1007" s="38"/>
      <c r="V1007" s="38"/>
      <c r="W1007" s="38"/>
      <c r="X1007" s="38"/>
      <c r="Y1007" s="38"/>
      <c r="Z1007" s="38"/>
      <c r="AA1007" s="38"/>
      <c r="AB1007" s="38"/>
      <c r="AC1007" s="38"/>
      <c r="AD1007" s="38"/>
      <c r="AE1007" s="38"/>
      <c r="AR1007" s="231" t="s">
        <v>610</v>
      </c>
      <c r="AT1007" s="231" t="s">
        <v>143</v>
      </c>
      <c r="AU1007" s="231" t="s">
        <v>83</v>
      </c>
      <c r="AY1007" s="17" t="s">
        <v>140</v>
      </c>
      <c r="BE1007" s="232">
        <f>IF(N1007="základní",J1007,0)</f>
        <v>0</v>
      </c>
      <c r="BF1007" s="232">
        <f>IF(N1007="snížená",J1007,0)</f>
        <v>0</v>
      </c>
      <c r="BG1007" s="232">
        <f>IF(N1007="zákl. přenesená",J1007,0)</f>
        <v>0</v>
      </c>
      <c r="BH1007" s="232">
        <f>IF(N1007="sníž. přenesená",J1007,0)</f>
        <v>0</v>
      </c>
      <c r="BI1007" s="232">
        <f>IF(N1007="nulová",J1007,0)</f>
        <v>0</v>
      </c>
      <c r="BJ1007" s="17" t="s">
        <v>79</v>
      </c>
      <c r="BK1007" s="232">
        <f>ROUND(I1007*H1007,2)</f>
        <v>0</v>
      </c>
      <c r="BL1007" s="17" t="s">
        <v>610</v>
      </c>
      <c r="BM1007" s="231" t="s">
        <v>997</v>
      </c>
    </row>
    <row r="1008" s="13" customFormat="1">
      <c r="A1008" s="13"/>
      <c r="B1008" s="233"/>
      <c r="C1008" s="234"/>
      <c r="D1008" s="235" t="s">
        <v>148</v>
      </c>
      <c r="E1008" s="236" t="s">
        <v>1</v>
      </c>
      <c r="F1008" s="237" t="s">
        <v>957</v>
      </c>
      <c r="G1008" s="234"/>
      <c r="H1008" s="238">
        <v>5</v>
      </c>
      <c r="I1008" s="239"/>
      <c r="J1008" s="234"/>
      <c r="K1008" s="234"/>
      <c r="L1008" s="240"/>
      <c r="M1008" s="241"/>
      <c r="N1008" s="242"/>
      <c r="O1008" s="242"/>
      <c r="P1008" s="242"/>
      <c r="Q1008" s="242"/>
      <c r="R1008" s="242"/>
      <c r="S1008" s="242"/>
      <c r="T1008" s="24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44" t="s">
        <v>148</v>
      </c>
      <c r="AU1008" s="244" t="s">
        <v>83</v>
      </c>
      <c r="AV1008" s="13" t="s">
        <v>83</v>
      </c>
      <c r="AW1008" s="13" t="s">
        <v>31</v>
      </c>
      <c r="AX1008" s="13" t="s">
        <v>74</v>
      </c>
      <c r="AY1008" s="244" t="s">
        <v>140</v>
      </c>
    </row>
    <row r="1009" s="14" customFormat="1">
      <c r="A1009" s="14"/>
      <c r="B1009" s="245"/>
      <c r="C1009" s="246"/>
      <c r="D1009" s="235" t="s">
        <v>148</v>
      </c>
      <c r="E1009" s="247" t="s">
        <v>1</v>
      </c>
      <c r="F1009" s="248" t="s">
        <v>151</v>
      </c>
      <c r="G1009" s="246"/>
      <c r="H1009" s="249">
        <v>5</v>
      </c>
      <c r="I1009" s="250"/>
      <c r="J1009" s="246"/>
      <c r="K1009" s="246"/>
      <c r="L1009" s="251"/>
      <c r="M1009" s="252"/>
      <c r="N1009" s="253"/>
      <c r="O1009" s="253"/>
      <c r="P1009" s="253"/>
      <c r="Q1009" s="253"/>
      <c r="R1009" s="253"/>
      <c r="S1009" s="253"/>
      <c r="T1009" s="25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55" t="s">
        <v>148</v>
      </c>
      <c r="AU1009" s="255" t="s">
        <v>83</v>
      </c>
      <c r="AV1009" s="14" t="s">
        <v>89</v>
      </c>
      <c r="AW1009" s="14" t="s">
        <v>31</v>
      </c>
      <c r="AX1009" s="14" t="s">
        <v>79</v>
      </c>
      <c r="AY1009" s="255" t="s">
        <v>140</v>
      </c>
    </row>
    <row r="1010" s="2" customFormat="1" ht="24.15" customHeight="1">
      <c r="A1010" s="38"/>
      <c r="B1010" s="39"/>
      <c r="C1010" s="219" t="s">
        <v>998</v>
      </c>
      <c r="D1010" s="219" t="s">
        <v>143</v>
      </c>
      <c r="E1010" s="220" t="s">
        <v>999</v>
      </c>
      <c r="F1010" s="221" t="s">
        <v>1000</v>
      </c>
      <c r="G1010" s="222" t="s">
        <v>271</v>
      </c>
      <c r="H1010" s="223">
        <v>63.5</v>
      </c>
      <c r="I1010" s="224"/>
      <c r="J1010" s="225">
        <f>ROUND(I1010*H1010,2)</f>
        <v>0</v>
      </c>
      <c r="K1010" s="226"/>
      <c r="L1010" s="44"/>
      <c r="M1010" s="227" t="s">
        <v>1</v>
      </c>
      <c r="N1010" s="228" t="s">
        <v>39</v>
      </c>
      <c r="O1010" s="91"/>
      <c r="P1010" s="229">
        <f>O1010*H1010</f>
        <v>0</v>
      </c>
      <c r="Q1010" s="229">
        <v>0.0011299999999999999</v>
      </c>
      <c r="R1010" s="229">
        <f>Q1010*H1010</f>
        <v>0.071754999999999999</v>
      </c>
      <c r="S1010" s="229">
        <v>0</v>
      </c>
      <c r="T1010" s="230">
        <f>S1010*H1010</f>
        <v>0</v>
      </c>
      <c r="U1010" s="38"/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R1010" s="231" t="s">
        <v>610</v>
      </c>
      <c r="AT1010" s="231" t="s">
        <v>143</v>
      </c>
      <c r="AU1010" s="231" t="s">
        <v>83</v>
      </c>
      <c r="AY1010" s="17" t="s">
        <v>140</v>
      </c>
      <c r="BE1010" s="232">
        <f>IF(N1010="základní",J1010,0)</f>
        <v>0</v>
      </c>
      <c r="BF1010" s="232">
        <f>IF(N1010="snížená",J1010,0)</f>
        <v>0</v>
      </c>
      <c r="BG1010" s="232">
        <f>IF(N1010="zákl. přenesená",J1010,0)</f>
        <v>0</v>
      </c>
      <c r="BH1010" s="232">
        <f>IF(N1010="sníž. přenesená",J1010,0)</f>
        <v>0</v>
      </c>
      <c r="BI1010" s="232">
        <f>IF(N1010="nulová",J1010,0)</f>
        <v>0</v>
      </c>
      <c r="BJ1010" s="17" t="s">
        <v>79</v>
      </c>
      <c r="BK1010" s="232">
        <f>ROUND(I1010*H1010,2)</f>
        <v>0</v>
      </c>
      <c r="BL1010" s="17" t="s">
        <v>610</v>
      </c>
      <c r="BM1010" s="231" t="s">
        <v>1001</v>
      </c>
    </row>
    <row r="1011" s="13" customFormat="1">
      <c r="A1011" s="13"/>
      <c r="B1011" s="233"/>
      <c r="C1011" s="234"/>
      <c r="D1011" s="235" t="s">
        <v>148</v>
      </c>
      <c r="E1011" s="236" t="s">
        <v>1</v>
      </c>
      <c r="F1011" s="237" t="s">
        <v>956</v>
      </c>
      <c r="G1011" s="234"/>
      <c r="H1011" s="238">
        <v>52.5</v>
      </c>
      <c r="I1011" s="239"/>
      <c r="J1011" s="234"/>
      <c r="K1011" s="234"/>
      <c r="L1011" s="240"/>
      <c r="M1011" s="241"/>
      <c r="N1011" s="242"/>
      <c r="O1011" s="242"/>
      <c r="P1011" s="242"/>
      <c r="Q1011" s="242"/>
      <c r="R1011" s="242"/>
      <c r="S1011" s="242"/>
      <c r="T1011" s="24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44" t="s">
        <v>148</v>
      </c>
      <c r="AU1011" s="244" t="s">
        <v>83</v>
      </c>
      <c r="AV1011" s="13" t="s">
        <v>83</v>
      </c>
      <c r="AW1011" s="13" t="s">
        <v>31</v>
      </c>
      <c r="AX1011" s="13" t="s">
        <v>74</v>
      </c>
      <c r="AY1011" s="244" t="s">
        <v>140</v>
      </c>
    </row>
    <row r="1012" s="13" customFormat="1">
      <c r="A1012" s="13"/>
      <c r="B1012" s="233"/>
      <c r="C1012" s="234"/>
      <c r="D1012" s="235" t="s">
        <v>148</v>
      </c>
      <c r="E1012" s="236" t="s">
        <v>1</v>
      </c>
      <c r="F1012" s="237" t="s">
        <v>1002</v>
      </c>
      <c r="G1012" s="234"/>
      <c r="H1012" s="238">
        <v>11</v>
      </c>
      <c r="I1012" s="239"/>
      <c r="J1012" s="234"/>
      <c r="K1012" s="234"/>
      <c r="L1012" s="240"/>
      <c r="M1012" s="241"/>
      <c r="N1012" s="242"/>
      <c r="O1012" s="242"/>
      <c r="P1012" s="242"/>
      <c r="Q1012" s="242"/>
      <c r="R1012" s="242"/>
      <c r="S1012" s="242"/>
      <c r="T1012" s="24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44" t="s">
        <v>148</v>
      </c>
      <c r="AU1012" s="244" t="s">
        <v>83</v>
      </c>
      <c r="AV1012" s="13" t="s">
        <v>83</v>
      </c>
      <c r="AW1012" s="13" t="s">
        <v>31</v>
      </c>
      <c r="AX1012" s="13" t="s">
        <v>74</v>
      </c>
      <c r="AY1012" s="244" t="s">
        <v>140</v>
      </c>
    </row>
    <row r="1013" s="14" customFormat="1">
      <c r="A1013" s="14"/>
      <c r="B1013" s="245"/>
      <c r="C1013" s="246"/>
      <c r="D1013" s="235" t="s">
        <v>148</v>
      </c>
      <c r="E1013" s="247" t="s">
        <v>1</v>
      </c>
      <c r="F1013" s="248" t="s">
        <v>151</v>
      </c>
      <c r="G1013" s="246"/>
      <c r="H1013" s="249">
        <v>63.5</v>
      </c>
      <c r="I1013" s="250"/>
      <c r="J1013" s="246"/>
      <c r="K1013" s="246"/>
      <c r="L1013" s="251"/>
      <c r="M1013" s="252"/>
      <c r="N1013" s="253"/>
      <c r="O1013" s="253"/>
      <c r="P1013" s="253"/>
      <c r="Q1013" s="253"/>
      <c r="R1013" s="253"/>
      <c r="S1013" s="253"/>
      <c r="T1013" s="25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55" t="s">
        <v>148</v>
      </c>
      <c r="AU1013" s="255" t="s">
        <v>83</v>
      </c>
      <c r="AV1013" s="14" t="s">
        <v>89</v>
      </c>
      <c r="AW1013" s="14" t="s">
        <v>31</v>
      </c>
      <c r="AX1013" s="14" t="s">
        <v>79</v>
      </c>
      <c r="AY1013" s="255" t="s">
        <v>140</v>
      </c>
    </row>
    <row r="1014" s="2" customFormat="1" ht="24.15" customHeight="1">
      <c r="A1014" s="38"/>
      <c r="B1014" s="39"/>
      <c r="C1014" s="219" t="s">
        <v>1003</v>
      </c>
      <c r="D1014" s="219" t="s">
        <v>143</v>
      </c>
      <c r="E1014" s="220" t="s">
        <v>1004</v>
      </c>
      <c r="F1014" s="221" t="s">
        <v>1005</v>
      </c>
      <c r="G1014" s="222" t="s">
        <v>643</v>
      </c>
      <c r="H1014" s="281"/>
      <c r="I1014" s="224"/>
      <c r="J1014" s="225">
        <f>ROUND(I1014*H1014,2)</f>
        <v>0</v>
      </c>
      <c r="K1014" s="226"/>
      <c r="L1014" s="44"/>
      <c r="M1014" s="227" t="s">
        <v>1</v>
      </c>
      <c r="N1014" s="228" t="s">
        <v>39</v>
      </c>
      <c r="O1014" s="91"/>
      <c r="P1014" s="229">
        <f>O1014*H1014</f>
        <v>0</v>
      </c>
      <c r="Q1014" s="229">
        <v>0</v>
      </c>
      <c r="R1014" s="229">
        <f>Q1014*H1014</f>
        <v>0</v>
      </c>
      <c r="S1014" s="229">
        <v>0</v>
      </c>
      <c r="T1014" s="230">
        <f>S1014*H1014</f>
        <v>0</v>
      </c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R1014" s="231" t="s">
        <v>610</v>
      </c>
      <c r="AT1014" s="231" t="s">
        <v>143</v>
      </c>
      <c r="AU1014" s="231" t="s">
        <v>83</v>
      </c>
      <c r="AY1014" s="17" t="s">
        <v>140</v>
      </c>
      <c r="BE1014" s="232">
        <f>IF(N1014="základní",J1014,0)</f>
        <v>0</v>
      </c>
      <c r="BF1014" s="232">
        <f>IF(N1014="snížená",J1014,0)</f>
        <v>0</v>
      </c>
      <c r="BG1014" s="232">
        <f>IF(N1014="zákl. přenesená",J1014,0)</f>
        <v>0</v>
      </c>
      <c r="BH1014" s="232">
        <f>IF(N1014="sníž. přenesená",J1014,0)</f>
        <v>0</v>
      </c>
      <c r="BI1014" s="232">
        <f>IF(N1014="nulová",J1014,0)</f>
        <v>0</v>
      </c>
      <c r="BJ1014" s="17" t="s">
        <v>79</v>
      </c>
      <c r="BK1014" s="232">
        <f>ROUND(I1014*H1014,2)</f>
        <v>0</v>
      </c>
      <c r="BL1014" s="17" t="s">
        <v>610</v>
      </c>
      <c r="BM1014" s="231" t="s">
        <v>1006</v>
      </c>
    </row>
    <row r="1015" s="12" customFormat="1" ht="22.8" customHeight="1">
      <c r="A1015" s="12"/>
      <c r="B1015" s="203"/>
      <c r="C1015" s="204"/>
      <c r="D1015" s="205" t="s">
        <v>73</v>
      </c>
      <c r="E1015" s="217" t="s">
        <v>1007</v>
      </c>
      <c r="F1015" s="217" t="s">
        <v>1008</v>
      </c>
      <c r="G1015" s="204"/>
      <c r="H1015" s="204"/>
      <c r="I1015" s="207"/>
      <c r="J1015" s="218">
        <f>BK1015</f>
        <v>0</v>
      </c>
      <c r="K1015" s="204"/>
      <c r="L1015" s="209"/>
      <c r="M1015" s="210"/>
      <c r="N1015" s="211"/>
      <c r="O1015" s="211"/>
      <c r="P1015" s="212">
        <f>SUM(P1016:P1045)</f>
        <v>0</v>
      </c>
      <c r="Q1015" s="211"/>
      <c r="R1015" s="212">
        <f>SUM(R1016:R1045)</f>
        <v>0.22123575000000004</v>
      </c>
      <c r="S1015" s="211"/>
      <c r="T1015" s="213">
        <f>SUM(T1016:T1045)</f>
        <v>0.19600000000000001</v>
      </c>
      <c r="U1015" s="12"/>
      <c r="V1015" s="12"/>
      <c r="W1015" s="12"/>
      <c r="X1015" s="12"/>
      <c r="Y1015" s="12"/>
      <c r="Z1015" s="12"/>
      <c r="AA1015" s="12"/>
      <c r="AB1015" s="12"/>
      <c r="AC1015" s="12"/>
      <c r="AD1015" s="12"/>
      <c r="AE1015" s="12"/>
      <c r="AR1015" s="214" t="s">
        <v>83</v>
      </c>
      <c r="AT1015" s="215" t="s">
        <v>73</v>
      </c>
      <c r="AU1015" s="215" t="s">
        <v>79</v>
      </c>
      <c r="AY1015" s="214" t="s">
        <v>140</v>
      </c>
      <c r="BK1015" s="216">
        <f>SUM(BK1016:BK1045)</f>
        <v>0</v>
      </c>
    </row>
    <row r="1016" s="2" customFormat="1" ht="24.15" customHeight="1">
      <c r="A1016" s="38"/>
      <c r="B1016" s="39"/>
      <c r="C1016" s="219" t="s">
        <v>1009</v>
      </c>
      <c r="D1016" s="219" t="s">
        <v>143</v>
      </c>
      <c r="E1016" s="220" t="s">
        <v>1010</v>
      </c>
      <c r="F1016" s="221" t="s">
        <v>1011</v>
      </c>
      <c r="G1016" s="222" t="s">
        <v>422</v>
      </c>
      <c r="H1016" s="223">
        <v>5</v>
      </c>
      <c r="I1016" s="224"/>
      <c r="J1016" s="225">
        <f>ROUND(I1016*H1016,2)</f>
        <v>0</v>
      </c>
      <c r="K1016" s="226"/>
      <c r="L1016" s="44"/>
      <c r="M1016" s="227" t="s">
        <v>1</v>
      </c>
      <c r="N1016" s="228" t="s">
        <v>39</v>
      </c>
      <c r="O1016" s="91"/>
      <c r="P1016" s="229">
        <f>O1016*H1016</f>
        <v>0</v>
      </c>
      <c r="Q1016" s="229">
        <v>0</v>
      </c>
      <c r="R1016" s="229">
        <f>Q1016*H1016</f>
        <v>0</v>
      </c>
      <c r="S1016" s="229">
        <v>0</v>
      </c>
      <c r="T1016" s="230">
        <f>S1016*H1016</f>
        <v>0</v>
      </c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R1016" s="231" t="s">
        <v>610</v>
      </c>
      <c r="AT1016" s="231" t="s">
        <v>143</v>
      </c>
      <c r="AU1016" s="231" t="s">
        <v>83</v>
      </c>
      <c r="AY1016" s="17" t="s">
        <v>140</v>
      </c>
      <c r="BE1016" s="232">
        <f>IF(N1016="základní",J1016,0)</f>
        <v>0</v>
      </c>
      <c r="BF1016" s="232">
        <f>IF(N1016="snížená",J1016,0)</f>
        <v>0</v>
      </c>
      <c r="BG1016" s="232">
        <f>IF(N1016="zákl. přenesená",J1016,0)</f>
        <v>0</v>
      </c>
      <c r="BH1016" s="232">
        <f>IF(N1016="sníž. přenesená",J1016,0)</f>
        <v>0</v>
      </c>
      <c r="BI1016" s="232">
        <f>IF(N1016="nulová",J1016,0)</f>
        <v>0</v>
      </c>
      <c r="BJ1016" s="17" t="s">
        <v>79</v>
      </c>
      <c r="BK1016" s="232">
        <f>ROUND(I1016*H1016,2)</f>
        <v>0</v>
      </c>
      <c r="BL1016" s="17" t="s">
        <v>610</v>
      </c>
      <c r="BM1016" s="231" t="s">
        <v>1012</v>
      </c>
    </row>
    <row r="1017" s="15" customFormat="1">
      <c r="A1017" s="15"/>
      <c r="B1017" s="256"/>
      <c r="C1017" s="257"/>
      <c r="D1017" s="235" t="s">
        <v>148</v>
      </c>
      <c r="E1017" s="258" t="s">
        <v>1</v>
      </c>
      <c r="F1017" s="259" t="s">
        <v>1013</v>
      </c>
      <c r="G1017" s="257"/>
      <c r="H1017" s="258" t="s">
        <v>1</v>
      </c>
      <c r="I1017" s="260"/>
      <c r="J1017" s="257"/>
      <c r="K1017" s="257"/>
      <c r="L1017" s="261"/>
      <c r="M1017" s="262"/>
      <c r="N1017" s="263"/>
      <c r="O1017" s="263"/>
      <c r="P1017" s="263"/>
      <c r="Q1017" s="263"/>
      <c r="R1017" s="263"/>
      <c r="S1017" s="263"/>
      <c r="T1017" s="264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T1017" s="265" t="s">
        <v>148</v>
      </c>
      <c r="AU1017" s="265" t="s">
        <v>83</v>
      </c>
      <c r="AV1017" s="15" t="s">
        <v>79</v>
      </c>
      <c r="AW1017" s="15" t="s">
        <v>31</v>
      </c>
      <c r="AX1017" s="15" t="s">
        <v>74</v>
      </c>
      <c r="AY1017" s="265" t="s">
        <v>140</v>
      </c>
    </row>
    <row r="1018" s="13" customFormat="1">
      <c r="A1018" s="13"/>
      <c r="B1018" s="233"/>
      <c r="C1018" s="234"/>
      <c r="D1018" s="235" t="s">
        <v>148</v>
      </c>
      <c r="E1018" s="236" t="s">
        <v>1</v>
      </c>
      <c r="F1018" s="237" t="s">
        <v>79</v>
      </c>
      <c r="G1018" s="234"/>
      <c r="H1018" s="238">
        <v>1</v>
      </c>
      <c r="I1018" s="239"/>
      <c r="J1018" s="234"/>
      <c r="K1018" s="234"/>
      <c r="L1018" s="240"/>
      <c r="M1018" s="241"/>
      <c r="N1018" s="242"/>
      <c r="O1018" s="242"/>
      <c r="P1018" s="242"/>
      <c r="Q1018" s="242"/>
      <c r="R1018" s="242"/>
      <c r="S1018" s="242"/>
      <c r="T1018" s="24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44" t="s">
        <v>148</v>
      </c>
      <c r="AU1018" s="244" t="s">
        <v>83</v>
      </c>
      <c r="AV1018" s="13" t="s">
        <v>83</v>
      </c>
      <c r="AW1018" s="13" t="s">
        <v>31</v>
      </c>
      <c r="AX1018" s="13" t="s">
        <v>74</v>
      </c>
      <c r="AY1018" s="244" t="s">
        <v>140</v>
      </c>
    </row>
    <row r="1019" s="15" customFormat="1">
      <c r="A1019" s="15"/>
      <c r="B1019" s="256"/>
      <c r="C1019" s="257"/>
      <c r="D1019" s="235" t="s">
        <v>148</v>
      </c>
      <c r="E1019" s="258" t="s">
        <v>1</v>
      </c>
      <c r="F1019" s="259" t="s">
        <v>1014</v>
      </c>
      <c r="G1019" s="257"/>
      <c r="H1019" s="258" t="s">
        <v>1</v>
      </c>
      <c r="I1019" s="260"/>
      <c r="J1019" s="257"/>
      <c r="K1019" s="257"/>
      <c r="L1019" s="261"/>
      <c r="M1019" s="262"/>
      <c r="N1019" s="263"/>
      <c r="O1019" s="263"/>
      <c r="P1019" s="263"/>
      <c r="Q1019" s="263"/>
      <c r="R1019" s="263"/>
      <c r="S1019" s="263"/>
      <c r="T1019" s="264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T1019" s="265" t="s">
        <v>148</v>
      </c>
      <c r="AU1019" s="265" t="s">
        <v>83</v>
      </c>
      <c r="AV1019" s="15" t="s">
        <v>79</v>
      </c>
      <c r="AW1019" s="15" t="s">
        <v>31</v>
      </c>
      <c r="AX1019" s="15" t="s">
        <v>74</v>
      </c>
      <c r="AY1019" s="265" t="s">
        <v>140</v>
      </c>
    </row>
    <row r="1020" s="13" customFormat="1">
      <c r="A1020" s="13"/>
      <c r="B1020" s="233"/>
      <c r="C1020" s="234"/>
      <c r="D1020" s="235" t="s">
        <v>148</v>
      </c>
      <c r="E1020" s="236" t="s">
        <v>1</v>
      </c>
      <c r="F1020" s="237" t="s">
        <v>89</v>
      </c>
      <c r="G1020" s="234"/>
      <c r="H1020" s="238">
        <v>4</v>
      </c>
      <c r="I1020" s="239"/>
      <c r="J1020" s="234"/>
      <c r="K1020" s="234"/>
      <c r="L1020" s="240"/>
      <c r="M1020" s="241"/>
      <c r="N1020" s="242"/>
      <c r="O1020" s="242"/>
      <c r="P1020" s="242"/>
      <c r="Q1020" s="242"/>
      <c r="R1020" s="242"/>
      <c r="S1020" s="242"/>
      <c r="T1020" s="24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44" t="s">
        <v>148</v>
      </c>
      <c r="AU1020" s="244" t="s">
        <v>83</v>
      </c>
      <c r="AV1020" s="13" t="s">
        <v>83</v>
      </c>
      <c r="AW1020" s="13" t="s">
        <v>31</v>
      </c>
      <c r="AX1020" s="13" t="s">
        <v>74</v>
      </c>
      <c r="AY1020" s="244" t="s">
        <v>140</v>
      </c>
    </row>
    <row r="1021" s="14" customFormat="1">
      <c r="A1021" s="14"/>
      <c r="B1021" s="245"/>
      <c r="C1021" s="246"/>
      <c r="D1021" s="235" t="s">
        <v>148</v>
      </c>
      <c r="E1021" s="247" t="s">
        <v>1</v>
      </c>
      <c r="F1021" s="248" t="s">
        <v>151</v>
      </c>
      <c r="G1021" s="246"/>
      <c r="H1021" s="249">
        <v>5</v>
      </c>
      <c r="I1021" s="250"/>
      <c r="J1021" s="246"/>
      <c r="K1021" s="246"/>
      <c r="L1021" s="251"/>
      <c r="M1021" s="252"/>
      <c r="N1021" s="253"/>
      <c r="O1021" s="253"/>
      <c r="P1021" s="253"/>
      <c r="Q1021" s="253"/>
      <c r="R1021" s="253"/>
      <c r="S1021" s="253"/>
      <c r="T1021" s="25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55" t="s">
        <v>148</v>
      </c>
      <c r="AU1021" s="255" t="s">
        <v>83</v>
      </c>
      <c r="AV1021" s="14" t="s">
        <v>89</v>
      </c>
      <c r="AW1021" s="14" t="s">
        <v>31</v>
      </c>
      <c r="AX1021" s="14" t="s">
        <v>79</v>
      </c>
      <c r="AY1021" s="255" t="s">
        <v>140</v>
      </c>
    </row>
    <row r="1022" s="2" customFormat="1" ht="16.5" customHeight="1">
      <c r="A1022" s="38"/>
      <c r="B1022" s="39"/>
      <c r="C1022" s="266" t="s">
        <v>1015</v>
      </c>
      <c r="D1022" s="266" t="s">
        <v>245</v>
      </c>
      <c r="E1022" s="267" t="s">
        <v>1016</v>
      </c>
      <c r="F1022" s="268" t="s">
        <v>1017</v>
      </c>
      <c r="G1022" s="269" t="s">
        <v>422</v>
      </c>
      <c r="H1022" s="270">
        <v>5</v>
      </c>
      <c r="I1022" s="271"/>
      <c r="J1022" s="272">
        <f>ROUND(I1022*H1022,2)</f>
        <v>0</v>
      </c>
      <c r="K1022" s="273"/>
      <c r="L1022" s="274"/>
      <c r="M1022" s="275" t="s">
        <v>1</v>
      </c>
      <c r="N1022" s="276" t="s">
        <v>39</v>
      </c>
      <c r="O1022" s="91"/>
      <c r="P1022" s="229">
        <f>O1022*H1022</f>
        <v>0</v>
      </c>
      <c r="Q1022" s="229">
        <v>0.016</v>
      </c>
      <c r="R1022" s="229">
        <f>Q1022*H1022</f>
        <v>0.080000000000000002</v>
      </c>
      <c r="S1022" s="229">
        <v>0</v>
      </c>
      <c r="T1022" s="230">
        <f>S1022*H1022</f>
        <v>0</v>
      </c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R1022" s="231" t="s">
        <v>615</v>
      </c>
      <c r="AT1022" s="231" t="s">
        <v>245</v>
      </c>
      <c r="AU1022" s="231" t="s">
        <v>83</v>
      </c>
      <c r="AY1022" s="17" t="s">
        <v>140</v>
      </c>
      <c r="BE1022" s="232">
        <f>IF(N1022="základní",J1022,0)</f>
        <v>0</v>
      </c>
      <c r="BF1022" s="232">
        <f>IF(N1022="snížená",J1022,0)</f>
        <v>0</v>
      </c>
      <c r="BG1022" s="232">
        <f>IF(N1022="zákl. přenesená",J1022,0)</f>
        <v>0</v>
      </c>
      <c r="BH1022" s="232">
        <f>IF(N1022="sníž. přenesená",J1022,0)</f>
        <v>0</v>
      </c>
      <c r="BI1022" s="232">
        <f>IF(N1022="nulová",J1022,0)</f>
        <v>0</v>
      </c>
      <c r="BJ1022" s="17" t="s">
        <v>79</v>
      </c>
      <c r="BK1022" s="232">
        <f>ROUND(I1022*H1022,2)</f>
        <v>0</v>
      </c>
      <c r="BL1022" s="17" t="s">
        <v>610</v>
      </c>
      <c r="BM1022" s="231" t="s">
        <v>1018</v>
      </c>
    </row>
    <row r="1023" s="2" customFormat="1" ht="24.15" customHeight="1">
      <c r="A1023" s="38"/>
      <c r="B1023" s="39"/>
      <c r="C1023" s="219" t="s">
        <v>1019</v>
      </c>
      <c r="D1023" s="219" t="s">
        <v>143</v>
      </c>
      <c r="E1023" s="220" t="s">
        <v>1020</v>
      </c>
      <c r="F1023" s="221" t="s">
        <v>1021</v>
      </c>
      <c r="G1023" s="222" t="s">
        <v>422</v>
      </c>
      <c r="H1023" s="223">
        <v>1</v>
      </c>
      <c r="I1023" s="224"/>
      <c r="J1023" s="225">
        <f>ROUND(I1023*H1023,2)</f>
        <v>0</v>
      </c>
      <c r="K1023" s="226"/>
      <c r="L1023" s="44"/>
      <c r="M1023" s="227" t="s">
        <v>1</v>
      </c>
      <c r="N1023" s="228" t="s">
        <v>39</v>
      </c>
      <c r="O1023" s="91"/>
      <c r="P1023" s="229">
        <f>O1023*H1023</f>
        <v>0</v>
      </c>
      <c r="Q1023" s="229">
        <v>0.00084000000000000003</v>
      </c>
      <c r="R1023" s="229">
        <f>Q1023*H1023</f>
        <v>0.00084000000000000003</v>
      </c>
      <c r="S1023" s="229">
        <v>0</v>
      </c>
      <c r="T1023" s="230">
        <f>S1023*H1023</f>
        <v>0</v>
      </c>
      <c r="U1023" s="38"/>
      <c r="V1023" s="38"/>
      <c r="W1023" s="38"/>
      <c r="X1023" s="38"/>
      <c r="Y1023" s="38"/>
      <c r="Z1023" s="38"/>
      <c r="AA1023" s="38"/>
      <c r="AB1023" s="38"/>
      <c r="AC1023" s="38"/>
      <c r="AD1023" s="38"/>
      <c r="AE1023" s="38"/>
      <c r="AR1023" s="231" t="s">
        <v>610</v>
      </c>
      <c r="AT1023" s="231" t="s">
        <v>143</v>
      </c>
      <c r="AU1023" s="231" t="s">
        <v>83</v>
      </c>
      <c r="AY1023" s="17" t="s">
        <v>140</v>
      </c>
      <c r="BE1023" s="232">
        <f>IF(N1023="základní",J1023,0)</f>
        <v>0</v>
      </c>
      <c r="BF1023" s="232">
        <f>IF(N1023="snížená",J1023,0)</f>
        <v>0</v>
      </c>
      <c r="BG1023" s="232">
        <f>IF(N1023="zákl. přenesená",J1023,0)</f>
        <v>0</v>
      </c>
      <c r="BH1023" s="232">
        <f>IF(N1023="sníž. přenesená",J1023,0)</f>
        <v>0</v>
      </c>
      <c r="BI1023" s="232">
        <f>IF(N1023="nulová",J1023,0)</f>
        <v>0</v>
      </c>
      <c r="BJ1023" s="17" t="s">
        <v>79</v>
      </c>
      <c r="BK1023" s="232">
        <f>ROUND(I1023*H1023,2)</f>
        <v>0</v>
      </c>
      <c r="BL1023" s="17" t="s">
        <v>610</v>
      </c>
      <c r="BM1023" s="231" t="s">
        <v>1022</v>
      </c>
    </row>
    <row r="1024" s="2" customFormat="1" ht="24.15" customHeight="1">
      <c r="A1024" s="38"/>
      <c r="B1024" s="39"/>
      <c r="C1024" s="266" t="s">
        <v>1023</v>
      </c>
      <c r="D1024" s="266" t="s">
        <v>245</v>
      </c>
      <c r="E1024" s="267" t="s">
        <v>1024</v>
      </c>
      <c r="F1024" s="268" t="s">
        <v>1025</v>
      </c>
      <c r="G1024" s="269" t="s">
        <v>146</v>
      </c>
      <c r="H1024" s="270">
        <v>3.0750000000000002</v>
      </c>
      <c r="I1024" s="271"/>
      <c r="J1024" s="272">
        <f>ROUND(I1024*H1024,2)</f>
        <v>0</v>
      </c>
      <c r="K1024" s="273"/>
      <c r="L1024" s="274"/>
      <c r="M1024" s="275" t="s">
        <v>1</v>
      </c>
      <c r="N1024" s="276" t="s">
        <v>39</v>
      </c>
      <c r="O1024" s="91"/>
      <c r="P1024" s="229">
        <f>O1024*H1024</f>
        <v>0</v>
      </c>
      <c r="Q1024" s="229">
        <v>0.040210000000000003</v>
      </c>
      <c r="R1024" s="229">
        <f>Q1024*H1024</f>
        <v>0.12364575000000001</v>
      </c>
      <c r="S1024" s="229">
        <v>0</v>
      </c>
      <c r="T1024" s="230">
        <f>S1024*H1024</f>
        <v>0</v>
      </c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R1024" s="231" t="s">
        <v>615</v>
      </c>
      <c r="AT1024" s="231" t="s">
        <v>245</v>
      </c>
      <c r="AU1024" s="231" t="s">
        <v>83</v>
      </c>
      <c r="AY1024" s="17" t="s">
        <v>140</v>
      </c>
      <c r="BE1024" s="232">
        <f>IF(N1024="základní",J1024,0)</f>
        <v>0</v>
      </c>
      <c r="BF1024" s="232">
        <f>IF(N1024="snížená",J1024,0)</f>
        <v>0</v>
      </c>
      <c r="BG1024" s="232">
        <f>IF(N1024="zákl. přenesená",J1024,0)</f>
        <v>0</v>
      </c>
      <c r="BH1024" s="232">
        <f>IF(N1024="sníž. přenesená",J1024,0)</f>
        <v>0</v>
      </c>
      <c r="BI1024" s="232">
        <f>IF(N1024="nulová",J1024,0)</f>
        <v>0</v>
      </c>
      <c r="BJ1024" s="17" t="s">
        <v>79</v>
      </c>
      <c r="BK1024" s="232">
        <f>ROUND(I1024*H1024,2)</f>
        <v>0</v>
      </c>
      <c r="BL1024" s="17" t="s">
        <v>610</v>
      </c>
      <c r="BM1024" s="231" t="s">
        <v>1026</v>
      </c>
    </row>
    <row r="1025" s="15" customFormat="1">
      <c r="A1025" s="15"/>
      <c r="B1025" s="256"/>
      <c r="C1025" s="257"/>
      <c r="D1025" s="235" t="s">
        <v>148</v>
      </c>
      <c r="E1025" s="258" t="s">
        <v>1</v>
      </c>
      <c r="F1025" s="259" t="s">
        <v>1027</v>
      </c>
      <c r="G1025" s="257"/>
      <c r="H1025" s="258" t="s">
        <v>1</v>
      </c>
      <c r="I1025" s="260"/>
      <c r="J1025" s="257"/>
      <c r="K1025" s="257"/>
      <c r="L1025" s="261"/>
      <c r="M1025" s="262"/>
      <c r="N1025" s="263"/>
      <c r="O1025" s="263"/>
      <c r="P1025" s="263"/>
      <c r="Q1025" s="263"/>
      <c r="R1025" s="263"/>
      <c r="S1025" s="263"/>
      <c r="T1025" s="264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T1025" s="265" t="s">
        <v>148</v>
      </c>
      <c r="AU1025" s="265" t="s">
        <v>83</v>
      </c>
      <c r="AV1025" s="15" t="s">
        <v>79</v>
      </c>
      <c r="AW1025" s="15" t="s">
        <v>31</v>
      </c>
      <c r="AX1025" s="15" t="s">
        <v>74</v>
      </c>
      <c r="AY1025" s="265" t="s">
        <v>140</v>
      </c>
    </row>
    <row r="1026" s="13" customFormat="1">
      <c r="A1026" s="13"/>
      <c r="B1026" s="233"/>
      <c r="C1026" s="234"/>
      <c r="D1026" s="235" t="s">
        <v>148</v>
      </c>
      <c r="E1026" s="236" t="s">
        <v>1</v>
      </c>
      <c r="F1026" s="237" t="s">
        <v>1028</v>
      </c>
      <c r="G1026" s="234"/>
      <c r="H1026" s="238">
        <v>3.0750000000000002</v>
      </c>
      <c r="I1026" s="239"/>
      <c r="J1026" s="234"/>
      <c r="K1026" s="234"/>
      <c r="L1026" s="240"/>
      <c r="M1026" s="241"/>
      <c r="N1026" s="242"/>
      <c r="O1026" s="242"/>
      <c r="P1026" s="242"/>
      <c r="Q1026" s="242"/>
      <c r="R1026" s="242"/>
      <c r="S1026" s="242"/>
      <c r="T1026" s="24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44" t="s">
        <v>148</v>
      </c>
      <c r="AU1026" s="244" t="s">
        <v>83</v>
      </c>
      <c r="AV1026" s="13" t="s">
        <v>83</v>
      </c>
      <c r="AW1026" s="13" t="s">
        <v>31</v>
      </c>
      <c r="AX1026" s="13" t="s">
        <v>79</v>
      </c>
      <c r="AY1026" s="244" t="s">
        <v>140</v>
      </c>
    </row>
    <row r="1027" s="2" customFormat="1" ht="24.15" customHeight="1">
      <c r="A1027" s="38"/>
      <c r="B1027" s="39"/>
      <c r="C1027" s="219" t="s">
        <v>1029</v>
      </c>
      <c r="D1027" s="219" t="s">
        <v>143</v>
      </c>
      <c r="E1027" s="220" t="s">
        <v>1030</v>
      </c>
      <c r="F1027" s="221" t="s">
        <v>1031</v>
      </c>
      <c r="G1027" s="222" t="s">
        <v>422</v>
      </c>
      <c r="H1027" s="223">
        <v>2</v>
      </c>
      <c r="I1027" s="224"/>
      <c r="J1027" s="225">
        <f>ROUND(I1027*H1027,2)</f>
        <v>0</v>
      </c>
      <c r="K1027" s="226"/>
      <c r="L1027" s="44"/>
      <c r="M1027" s="227" t="s">
        <v>1</v>
      </c>
      <c r="N1027" s="228" t="s">
        <v>39</v>
      </c>
      <c r="O1027" s="91"/>
      <c r="P1027" s="229">
        <f>O1027*H1027</f>
        <v>0</v>
      </c>
      <c r="Q1027" s="229">
        <v>0</v>
      </c>
      <c r="R1027" s="229">
        <f>Q1027*H1027</f>
        <v>0</v>
      </c>
      <c r="S1027" s="229">
        <v>0</v>
      </c>
      <c r="T1027" s="230">
        <f>S1027*H1027</f>
        <v>0</v>
      </c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R1027" s="231" t="s">
        <v>610</v>
      </c>
      <c r="AT1027" s="231" t="s">
        <v>143</v>
      </c>
      <c r="AU1027" s="231" t="s">
        <v>83</v>
      </c>
      <c r="AY1027" s="17" t="s">
        <v>140</v>
      </c>
      <c r="BE1027" s="232">
        <f>IF(N1027="základní",J1027,0)</f>
        <v>0</v>
      </c>
      <c r="BF1027" s="232">
        <f>IF(N1027="snížená",J1027,0)</f>
        <v>0</v>
      </c>
      <c r="BG1027" s="232">
        <f>IF(N1027="zákl. přenesená",J1027,0)</f>
        <v>0</v>
      </c>
      <c r="BH1027" s="232">
        <f>IF(N1027="sníž. přenesená",J1027,0)</f>
        <v>0</v>
      </c>
      <c r="BI1027" s="232">
        <f>IF(N1027="nulová",J1027,0)</f>
        <v>0</v>
      </c>
      <c r="BJ1027" s="17" t="s">
        <v>79</v>
      </c>
      <c r="BK1027" s="232">
        <f>ROUND(I1027*H1027,2)</f>
        <v>0</v>
      </c>
      <c r="BL1027" s="17" t="s">
        <v>610</v>
      </c>
      <c r="BM1027" s="231" t="s">
        <v>1032</v>
      </c>
    </row>
    <row r="1028" s="2" customFormat="1" ht="16.5" customHeight="1">
      <c r="A1028" s="38"/>
      <c r="B1028" s="39"/>
      <c r="C1028" s="266" t="s">
        <v>1033</v>
      </c>
      <c r="D1028" s="266" t="s">
        <v>245</v>
      </c>
      <c r="E1028" s="267" t="s">
        <v>1034</v>
      </c>
      <c r="F1028" s="268" t="s">
        <v>1035</v>
      </c>
      <c r="G1028" s="269" t="s">
        <v>422</v>
      </c>
      <c r="H1028" s="270">
        <v>2</v>
      </c>
      <c r="I1028" s="271"/>
      <c r="J1028" s="272">
        <f>ROUND(I1028*H1028,2)</f>
        <v>0</v>
      </c>
      <c r="K1028" s="273"/>
      <c r="L1028" s="274"/>
      <c r="M1028" s="275" t="s">
        <v>1</v>
      </c>
      <c r="N1028" s="276" t="s">
        <v>39</v>
      </c>
      <c r="O1028" s="91"/>
      <c r="P1028" s="229">
        <f>O1028*H1028</f>
        <v>0</v>
      </c>
      <c r="Q1028" s="229">
        <v>0.0023999999999999998</v>
      </c>
      <c r="R1028" s="229">
        <f>Q1028*H1028</f>
        <v>0.0047999999999999996</v>
      </c>
      <c r="S1028" s="229">
        <v>0</v>
      </c>
      <c r="T1028" s="230">
        <f>S1028*H1028</f>
        <v>0</v>
      </c>
      <c r="U1028" s="38"/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8"/>
      <c r="AR1028" s="231" t="s">
        <v>615</v>
      </c>
      <c r="AT1028" s="231" t="s">
        <v>245</v>
      </c>
      <c r="AU1028" s="231" t="s">
        <v>83</v>
      </c>
      <c r="AY1028" s="17" t="s">
        <v>140</v>
      </c>
      <c r="BE1028" s="232">
        <f>IF(N1028="základní",J1028,0)</f>
        <v>0</v>
      </c>
      <c r="BF1028" s="232">
        <f>IF(N1028="snížená",J1028,0)</f>
        <v>0</v>
      </c>
      <c r="BG1028" s="232">
        <f>IF(N1028="zákl. přenesená",J1028,0)</f>
        <v>0</v>
      </c>
      <c r="BH1028" s="232">
        <f>IF(N1028="sníž. přenesená",J1028,0)</f>
        <v>0</v>
      </c>
      <c r="BI1028" s="232">
        <f>IF(N1028="nulová",J1028,0)</f>
        <v>0</v>
      </c>
      <c r="BJ1028" s="17" t="s">
        <v>79</v>
      </c>
      <c r="BK1028" s="232">
        <f>ROUND(I1028*H1028,2)</f>
        <v>0</v>
      </c>
      <c r="BL1028" s="17" t="s">
        <v>610</v>
      </c>
      <c r="BM1028" s="231" t="s">
        <v>1036</v>
      </c>
    </row>
    <row r="1029" s="2" customFormat="1" ht="21.75" customHeight="1">
      <c r="A1029" s="38"/>
      <c r="B1029" s="39"/>
      <c r="C1029" s="219" t="s">
        <v>1037</v>
      </c>
      <c r="D1029" s="219" t="s">
        <v>143</v>
      </c>
      <c r="E1029" s="220" t="s">
        <v>1038</v>
      </c>
      <c r="F1029" s="221" t="s">
        <v>1039</v>
      </c>
      <c r="G1029" s="222" t="s">
        <v>422</v>
      </c>
      <c r="H1029" s="223">
        <v>5</v>
      </c>
      <c r="I1029" s="224"/>
      <c r="J1029" s="225">
        <f>ROUND(I1029*H1029,2)</f>
        <v>0</v>
      </c>
      <c r="K1029" s="226"/>
      <c r="L1029" s="44"/>
      <c r="M1029" s="227" t="s">
        <v>1</v>
      </c>
      <c r="N1029" s="228" t="s">
        <v>39</v>
      </c>
      <c r="O1029" s="91"/>
      <c r="P1029" s="229">
        <f>O1029*H1029</f>
        <v>0</v>
      </c>
      <c r="Q1029" s="229">
        <v>0</v>
      </c>
      <c r="R1029" s="229">
        <f>Q1029*H1029</f>
        <v>0</v>
      </c>
      <c r="S1029" s="229">
        <v>0</v>
      </c>
      <c r="T1029" s="230">
        <f>S1029*H1029</f>
        <v>0</v>
      </c>
      <c r="U1029" s="38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R1029" s="231" t="s">
        <v>610</v>
      </c>
      <c r="AT1029" s="231" t="s">
        <v>143</v>
      </c>
      <c r="AU1029" s="231" t="s">
        <v>83</v>
      </c>
      <c r="AY1029" s="17" t="s">
        <v>140</v>
      </c>
      <c r="BE1029" s="232">
        <f>IF(N1029="základní",J1029,0)</f>
        <v>0</v>
      </c>
      <c r="BF1029" s="232">
        <f>IF(N1029="snížená",J1029,0)</f>
        <v>0</v>
      </c>
      <c r="BG1029" s="232">
        <f>IF(N1029="zákl. přenesená",J1029,0)</f>
        <v>0</v>
      </c>
      <c r="BH1029" s="232">
        <f>IF(N1029="sníž. přenesená",J1029,0)</f>
        <v>0</v>
      </c>
      <c r="BI1029" s="232">
        <f>IF(N1029="nulová",J1029,0)</f>
        <v>0</v>
      </c>
      <c r="BJ1029" s="17" t="s">
        <v>79</v>
      </c>
      <c r="BK1029" s="232">
        <f>ROUND(I1029*H1029,2)</f>
        <v>0</v>
      </c>
      <c r="BL1029" s="17" t="s">
        <v>610</v>
      </c>
      <c r="BM1029" s="231" t="s">
        <v>1040</v>
      </c>
    </row>
    <row r="1030" s="2" customFormat="1" ht="16.5" customHeight="1">
      <c r="A1030" s="38"/>
      <c r="B1030" s="39"/>
      <c r="C1030" s="266" t="s">
        <v>1041</v>
      </c>
      <c r="D1030" s="266" t="s">
        <v>245</v>
      </c>
      <c r="E1030" s="267" t="s">
        <v>1042</v>
      </c>
      <c r="F1030" s="268" t="s">
        <v>1043</v>
      </c>
      <c r="G1030" s="269" t="s">
        <v>422</v>
      </c>
      <c r="H1030" s="270">
        <v>5</v>
      </c>
      <c r="I1030" s="271"/>
      <c r="J1030" s="272">
        <f>ROUND(I1030*H1030,2)</f>
        <v>0</v>
      </c>
      <c r="K1030" s="273"/>
      <c r="L1030" s="274"/>
      <c r="M1030" s="275" t="s">
        <v>1</v>
      </c>
      <c r="N1030" s="276" t="s">
        <v>39</v>
      </c>
      <c r="O1030" s="91"/>
      <c r="P1030" s="229">
        <f>O1030*H1030</f>
        <v>0</v>
      </c>
      <c r="Q1030" s="229">
        <v>4.0000000000000003E-05</v>
      </c>
      <c r="R1030" s="229">
        <f>Q1030*H1030</f>
        <v>0.00020000000000000001</v>
      </c>
      <c r="S1030" s="229">
        <v>0</v>
      </c>
      <c r="T1030" s="230">
        <f>S1030*H1030</f>
        <v>0</v>
      </c>
      <c r="U1030" s="38"/>
      <c r="V1030" s="38"/>
      <c r="W1030" s="38"/>
      <c r="X1030" s="38"/>
      <c r="Y1030" s="38"/>
      <c r="Z1030" s="38"/>
      <c r="AA1030" s="38"/>
      <c r="AB1030" s="38"/>
      <c r="AC1030" s="38"/>
      <c r="AD1030" s="38"/>
      <c r="AE1030" s="38"/>
      <c r="AR1030" s="231" t="s">
        <v>615</v>
      </c>
      <c r="AT1030" s="231" t="s">
        <v>245</v>
      </c>
      <c r="AU1030" s="231" t="s">
        <v>83</v>
      </c>
      <c r="AY1030" s="17" t="s">
        <v>140</v>
      </c>
      <c r="BE1030" s="232">
        <f>IF(N1030="základní",J1030,0)</f>
        <v>0</v>
      </c>
      <c r="BF1030" s="232">
        <f>IF(N1030="snížená",J1030,0)</f>
        <v>0</v>
      </c>
      <c r="BG1030" s="232">
        <f>IF(N1030="zákl. přenesená",J1030,0)</f>
        <v>0</v>
      </c>
      <c r="BH1030" s="232">
        <f>IF(N1030="sníž. přenesená",J1030,0)</f>
        <v>0</v>
      </c>
      <c r="BI1030" s="232">
        <f>IF(N1030="nulová",J1030,0)</f>
        <v>0</v>
      </c>
      <c r="BJ1030" s="17" t="s">
        <v>79</v>
      </c>
      <c r="BK1030" s="232">
        <f>ROUND(I1030*H1030,2)</f>
        <v>0</v>
      </c>
      <c r="BL1030" s="17" t="s">
        <v>610</v>
      </c>
      <c r="BM1030" s="231" t="s">
        <v>1044</v>
      </c>
    </row>
    <row r="1031" s="2" customFormat="1" ht="21.75" customHeight="1">
      <c r="A1031" s="38"/>
      <c r="B1031" s="39"/>
      <c r="C1031" s="219" t="s">
        <v>1045</v>
      </c>
      <c r="D1031" s="219" t="s">
        <v>143</v>
      </c>
      <c r="E1031" s="220" t="s">
        <v>1046</v>
      </c>
      <c r="F1031" s="221" t="s">
        <v>1047</v>
      </c>
      <c r="G1031" s="222" t="s">
        <v>422</v>
      </c>
      <c r="H1031" s="223">
        <v>5</v>
      </c>
      <c r="I1031" s="224"/>
      <c r="J1031" s="225">
        <f>ROUND(I1031*H1031,2)</f>
        <v>0</v>
      </c>
      <c r="K1031" s="226"/>
      <c r="L1031" s="44"/>
      <c r="M1031" s="227" t="s">
        <v>1</v>
      </c>
      <c r="N1031" s="228" t="s">
        <v>39</v>
      </c>
      <c r="O1031" s="91"/>
      <c r="P1031" s="229">
        <f>O1031*H1031</f>
        <v>0</v>
      </c>
      <c r="Q1031" s="229">
        <v>0</v>
      </c>
      <c r="R1031" s="229">
        <f>Q1031*H1031</f>
        <v>0</v>
      </c>
      <c r="S1031" s="229">
        <v>0</v>
      </c>
      <c r="T1031" s="230">
        <f>S1031*H1031</f>
        <v>0</v>
      </c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R1031" s="231" t="s">
        <v>610</v>
      </c>
      <c r="AT1031" s="231" t="s">
        <v>143</v>
      </c>
      <c r="AU1031" s="231" t="s">
        <v>83</v>
      </c>
      <c r="AY1031" s="17" t="s">
        <v>140</v>
      </c>
      <c r="BE1031" s="232">
        <f>IF(N1031="základní",J1031,0)</f>
        <v>0</v>
      </c>
      <c r="BF1031" s="232">
        <f>IF(N1031="snížená",J1031,0)</f>
        <v>0</v>
      </c>
      <c r="BG1031" s="232">
        <f>IF(N1031="zákl. přenesená",J1031,0)</f>
        <v>0</v>
      </c>
      <c r="BH1031" s="232">
        <f>IF(N1031="sníž. přenesená",J1031,0)</f>
        <v>0</v>
      </c>
      <c r="BI1031" s="232">
        <f>IF(N1031="nulová",J1031,0)</f>
        <v>0</v>
      </c>
      <c r="BJ1031" s="17" t="s">
        <v>79</v>
      </c>
      <c r="BK1031" s="232">
        <f>ROUND(I1031*H1031,2)</f>
        <v>0</v>
      </c>
      <c r="BL1031" s="17" t="s">
        <v>610</v>
      </c>
      <c r="BM1031" s="231" t="s">
        <v>1048</v>
      </c>
    </row>
    <row r="1032" s="2" customFormat="1" ht="16.5" customHeight="1">
      <c r="A1032" s="38"/>
      <c r="B1032" s="39"/>
      <c r="C1032" s="266" t="s">
        <v>1049</v>
      </c>
      <c r="D1032" s="266" t="s">
        <v>245</v>
      </c>
      <c r="E1032" s="267" t="s">
        <v>1050</v>
      </c>
      <c r="F1032" s="268" t="s">
        <v>1051</v>
      </c>
      <c r="G1032" s="269" t="s">
        <v>422</v>
      </c>
      <c r="H1032" s="270">
        <v>5</v>
      </c>
      <c r="I1032" s="271"/>
      <c r="J1032" s="272">
        <f>ROUND(I1032*H1032,2)</f>
        <v>0</v>
      </c>
      <c r="K1032" s="273"/>
      <c r="L1032" s="274"/>
      <c r="M1032" s="275" t="s">
        <v>1</v>
      </c>
      <c r="N1032" s="276" t="s">
        <v>39</v>
      </c>
      <c r="O1032" s="91"/>
      <c r="P1032" s="229">
        <f>O1032*H1032</f>
        <v>0</v>
      </c>
      <c r="Q1032" s="229">
        <v>0.0022000000000000001</v>
      </c>
      <c r="R1032" s="229">
        <f>Q1032*H1032</f>
        <v>0.011000000000000001</v>
      </c>
      <c r="S1032" s="229">
        <v>0</v>
      </c>
      <c r="T1032" s="230">
        <f>S1032*H1032</f>
        <v>0</v>
      </c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R1032" s="231" t="s">
        <v>615</v>
      </c>
      <c r="AT1032" s="231" t="s">
        <v>245</v>
      </c>
      <c r="AU1032" s="231" t="s">
        <v>83</v>
      </c>
      <c r="AY1032" s="17" t="s">
        <v>140</v>
      </c>
      <c r="BE1032" s="232">
        <f>IF(N1032="základní",J1032,0)</f>
        <v>0</v>
      </c>
      <c r="BF1032" s="232">
        <f>IF(N1032="snížená",J1032,0)</f>
        <v>0</v>
      </c>
      <c r="BG1032" s="232">
        <f>IF(N1032="zákl. přenesená",J1032,0)</f>
        <v>0</v>
      </c>
      <c r="BH1032" s="232">
        <f>IF(N1032="sníž. přenesená",J1032,0)</f>
        <v>0</v>
      </c>
      <c r="BI1032" s="232">
        <f>IF(N1032="nulová",J1032,0)</f>
        <v>0</v>
      </c>
      <c r="BJ1032" s="17" t="s">
        <v>79</v>
      </c>
      <c r="BK1032" s="232">
        <f>ROUND(I1032*H1032,2)</f>
        <v>0</v>
      </c>
      <c r="BL1032" s="17" t="s">
        <v>610</v>
      </c>
      <c r="BM1032" s="231" t="s">
        <v>1052</v>
      </c>
    </row>
    <row r="1033" s="2" customFormat="1" ht="21.75" customHeight="1">
      <c r="A1033" s="38"/>
      <c r="B1033" s="39"/>
      <c r="C1033" s="219" t="s">
        <v>1053</v>
      </c>
      <c r="D1033" s="219" t="s">
        <v>143</v>
      </c>
      <c r="E1033" s="220" t="s">
        <v>1054</v>
      </c>
      <c r="F1033" s="221" t="s">
        <v>1055</v>
      </c>
      <c r="G1033" s="222" t="s">
        <v>422</v>
      </c>
      <c r="H1033" s="223">
        <v>5</v>
      </c>
      <c r="I1033" s="224"/>
      <c r="J1033" s="225">
        <f>ROUND(I1033*H1033,2)</f>
        <v>0</v>
      </c>
      <c r="K1033" s="226"/>
      <c r="L1033" s="44"/>
      <c r="M1033" s="227" t="s">
        <v>1</v>
      </c>
      <c r="N1033" s="228" t="s">
        <v>39</v>
      </c>
      <c r="O1033" s="91"/>
      <c r="P1033" s="229">
        <f>O1033*H1033</f>
        <v>0</v>
      </c>
      <c r="Q1033" s="229">
        <v>0</v>
      </c>
      <c r="R1033" s="229">
        <f>Q1033*H1033</f>
        <v>0</v>
      </c>
      <c r="S1033" s="229">
        <v>0</v>
      </c>
      <c r="T1033" s="230">
        <f>S1033*H1033</f>
        <v>0</v>
      </c>
      <c r="U1033" s="38"/>
      <c r="V1033" s="38"/>
      <c r="W1033" s="38"/>
      <c r="X1033" s="38"/>
      <c r="Y1033" s="38"/>
      <c r="Z1033" s="38"/>
      <c r="AA1033" s="38"/>
      <c r="AB1033" s="38"/>
      <c r="AC1033" s="38"/>
      <c r="AD1033" s="38"/>
      <c r="AE1033" s="38"/>
      <c r="AR1033" s="231" t="s">
        <v>610</v>
      </c>
      <c r="AT1033" s="231" t="s">
        <v>143</v>
      </c>
      <c r="AU1033" s="231" t="s">
        <v>83</v>
      </c>
      <c r="AY1033" s="17" t="s">
        <v>140</v>
      </c>
      <c r="BE1033" s="232">
        <f>IF(N1033="základní",J1033,0)</f>
        <v>0</v>
      </c>
      <c r="BF1033" s="232">
        <f>IF(N1033="snížená",J1033,0)</f>
        <v>0</v>
      </c>
      <c r="BG1033" s="232">
        <f>IF(N1033="zákl. přenesená",J1033,0)</f>
        <v>0</v>
      </c>
      <c r="BH1033" s="232">
        <f>IF(N1033="sníž. přenesená",J1033,0)</f>
        <v>0</v>
      </c>
      <c r="BI1033" s="232">
        <f>IF(N1033="nulová",J1033,0)</f>
        <v>0</v>
      </c>
      <c r="BJ1033" s="17" t="s">
        <v>79</v>
      </c>
      <c r="BK1033" s="232">
        <f>ROUND(I1033*H1033,2)</f>
        <v>0</v>
      </c>
      <c r="BL1033" s="17" t="s">
        <v>610</v>
      </c>
      <c r="BM1033" s="231" t="s">
        <v>1056</v>
      </c>
    </row>
    <row r="1034" s="2" customFormat="1" ht="16.5" customHeight="1">
      <c r="A1034" s="38"/>
      <c r="B1034" s="39"/>
      <c r="C1034" s="266" t="s">
        <v>1057</v>
      </c>
      <c r="D1034" s="266" t="s">
        <v>245</v>
      </c>
      <c r="E1034" s="267" t="s">
        <v>1058</v>
      </c>
      <c r="F1034" s="268" t="s">
        <v>1059</v>
      </c>
      <c r="G1034" s="269" t="s">
        <v>422</v>
      </c>
      <c r="H1034" s="270">
        <v>5</v>
      </c>
      <c r="I1034" s="271"/>
      <c r="J1034" s="272">
        <f>ROUND(I1034*H1034,2)</f>
        <v>0</v>
      </c>
      <c r="K1034" s="273"/>
      <c r="L1034" s="274"/>
      <c r="M1034" s="275" t="s">
        <v>1</v>
      </c>
      <c r="N1034" s="276" t="s">
        <v>39</v>
      </c>
      <c r="O1034" s="91"/>
      <c r="P1034" s="229">
        <f>O1034*H1034</f>
        <v>0</v>
      </c>
      <c r="Q1034" s="229">
        <v>0.00014999999999999999</v>
      </c>
      <c r="R1034" s="229">
        <f>Q1034*H1034</f>
        <v>0.00074999999999999991</v>
      </c>
      <c r="S1034" s="229">
        <v>0</v>
      </c>
      <c r="T1034" s="230">
        <f>S1034*H1034</f>
        <v>0</v>
      </c>
      <c r="U1034" s="38"/>
      <c r="V1034" s="38"/>
      <c r="W1034" s="38"/>
      <c r="X1034" s="38"/>
      <c r="Y1034" s="38"/>
      <c r="Z1034" s="38"/>
      <c r="AA1034" s="38"/>
      <c r="AB1034" s="38"/>
      <c r="AC1034" s="38"/>
      <c r="AD1034" s="38"/>
      <c r="AE1034" s="38"/>
      <c r="AR1034" s="231" t="s">
        <v>615</v>
      </c>
      <c r="AT1034" s="231" t="s">
        <v>245</v>
      </c>
      <c r="AU1034" s="231" t="s">
        <v>83</v>
      </c>
      <c r="AY1034" s="17" t="s">
        <v>140</v>
      </c>
      <c r="BE1034" s="232">
        <f>IF(N1034="základní",J1034,0)</f>
        <v>0</v>
      </c>
      <c r="BF1034" s="232">
        <f>IF(N1034="snížená",J1034,0)</f>
        <v>0</v>
      </c>
      <c r="BG1034" s="232">
        <f>IF(N1034="zákl. přenesená",J1034,0)</f>
        <v>0</v>
      </c>
      <c r="BH1034" s="232">
        <f>IF(N1034="sníž. přenesená",J1034,0)</f>
        <v>0</v>
      </c>
      <c r="BI1034" s="232">
        <f>IF(N1034="nulová",J1034,0)</f>
        <v>0</v>
      </c>
      <c r="BJ1034" s="17" t="s">
        <v>79</v>
      </c>
      <c r="BK1034" s="232">
        <f>ROUND(I1034*H1034,2)</f>
        <v>0</v>
      </c>
      <c r="BL1034" s="17" t="s">
        <v>610</v>
      </c>
      <c r="BM1034" s="231" t="s">
        <v>1060</v>
      </c>
    </row>
    <row r="1035" s="2" customFormat="1" ht="24.15" customHeight="1">
      <c r="A1035" s="38"/>
      <c r="B1035" s="39"/>
      <c r="C1035" s="219" t="s">
        <v>1061</v>
      </c>
      <c r="D1035" s="219" t="s">
        <v>143</v>
      </c>
      <c r="E1035" s="220" t="s">
        <v>1062</v>
      </c>
      <c r="F1035" s="221" t="s">
        <v>1063</v>
      </c>
      <c r="G1035" s="222" t="s">
        <v>422</v>
      </c>
      <c r="H1035" s="223">
        <v>7</v>
      </c>
      <c r="I1035" s="224"/>
      <c r="J1035" s="225">
        <f>ROUND(I1035*H1035,2)</f>
        <v>0</v>
      </c>
      <c r="K1035" s="226"/>
      <c r="L1035" s="44"/>
      <c r="M1035" s="227" t="s">
        <v>1</v>
      </c>
      <c r="N1035" s="228" t="s">
        <v>39</v>
      </c>
      <c r="O1035" s="91"/>
      <c r="P1035" s="229">
        <f>O1035*H1035</f>
        <v>0</v>
      </c>
      <c r="Q1035" s="229">
        <v>0</v>
      </c>
      <c r="R1035" s="229">
        <f>Q1035*H1035</f>
        <v>0</v>
      </c>
      <c r="S1035" s="229">
        <v>0.028000000000000001</v>
      </c>
      <c r="T1035" s="230">
        <f>S1035*H1035</f>
        <v>0.19600000000000001</v>
      </c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R1035" s="231" t="s">
        <v>610</v>
      </c>
      <c r="AT1035" s="231" t="s">
        <v>143</v>
      </c>
      <c r="AU1035" s="231" t="s">
        <v>83</v>
      </c>
      <c r="AY1035" s="17" t="s">
        <v>140</v>
      </c>
      <c r="BE1035" s="232">
        <f>IF(N1035="základní",J1035,0)</f>
        <v>0</v>
      </c>
      <c r="BF1035" s="232">
        <f>IF(N1035="snížená",J1035,0)</f>
        <v>0</v>
      </c>
      <c r="BG1035" s="232">
        <f>IF(N1035="zákl. přenesená",J1035,0)</f>
        <v>0</v>
      </c>
      <c r="BH1035" s="232">
        <f>IF(N1035="sníž. přenesená",J1035,0)</f>
        <v>0</v>
      </c>
      <c r="BI1035" s="232">
        <f>IF(N1035="nulová",J1035,0)</f>
        <v>0</v>
      </c>
      <c r="BJ1035" s="17" t="s">
        <v>79</v>
      </c>
      <c r="BK1035" s="232">
        <f>ROUND(I1035*H1035,2)</f>
        <v>0</v>
      </c>
      <c r="BL1035" s="17" t="s">
        <v>610</v>
      </c>
      <c r="BM1035" s="231" t="s">
        <v>1064</v>
      </c>
    </row>
    <row r="1036" s="15" customFormat="1">
      <c r="A1036" s="15"/>
      <c r="B1036" s="256"/>
      <c r="C1036" s="257"/>
      <c r="D1036" s="235" t="s">
        <v>148</v>
      </c>
      <c r="E1036" s="258" t="s">
        <v>1</v>
      </c>
      <c r="F1036" s="259" t="s">
        <v>551</v>
      </c>
      <c r="G1036" s="257"/>
      <c r="H1036" s="258" t="s">
        <v>1</v>
      </c>
      <c r="I1036" s="260"/>
      <c r="J1036" s="257"/>
      <c r="K1036" s="257"/>
      <c r="L1036" s="261"/>
      <c r="M1036" s="262"/>
      <c r="N1036" s="263"/>
      <c r="O1036" s="263"/>
      <c r="P1036" s="263"/>
      <c r="Q1036" s="263"/>
      <c r="R1036" s="263"/>
      <c r="S1036" s="263"/>
      <c r="T1036" s="264"/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T1036" s="265" t="s">
        <v>148</v>
      </c>
      <c r="AU1036" s="265" t="s">
        <v>83</v>
      </c>
      <c r="AV1036" s="15" t="s">
        <v>79</v>
      </c>
      <c r="AW1036" s="15" t="s">
        <v>31</v>
      </c>
      <c r="AX1036" s="15" t="s">
        <v>74</v>
      </c>
      <c r="AY1036" s="265" t="s">
        <v>140</v>
      </c>
    </row>
    <row r="1037" s="13" customFormat="1">
      <c r="A1037" s="13"/>
      <c r="B1037" s="233"/>
      <c r="C1037" s="234"/>
      <c r="D1037" s="235" t="s">
        <v>148</v>
      </c>
      <c r="E1037" s="236" t="s">
        <v>1</v>
      </c>
      <c r="F1037" s="237" t="s">
        <v>79</v>
      </c>
      <c r="G1037" s="234"/>
      <c r="H1037" s="238">
        <v>1</v>
      </c>
      <c r="I1037" s="239"/>
      <c r="J1037" s="234"/>
      <c r="K1037" s="234"/>
      <c r="L1037" s="240"/>
      <c r="M1037" s="241"/>
      <c r="N1037" s="242"/>
      <c r="O1037" s="242"/>
      <c r="P1037" s="242"/>
      <c r="Q1037" s="242"/>
      <c r="R1037" s="242"/>
      <c r="S1037" s="242"/>
      <c r="T1037" s="24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44" t="s">
        <v>148</v>
      </c>
      <c r="AU1037" s="244" t="s">
        <v>83</v>
      </c>
      <c r="AV1037" s="13" t="s">
        <v>83</v>
      </c>
      <c r="AW1037" s="13" t="s">
        <v>31</v>
      </c>
      <c r="AX1037" s="13" t="s">
        <v>74</v>
      </c>
      <c r="AY1037" s="244" t="s">
        <v>140</v>
      </c>
    </row>
    <row r="1038" s="15" customFormat="1">
      <c r="A1038" s="15"/>
      <c r="B1038" s="256"/>
      <c r="C1038" s="257"/>
      <c r="D1038" s="235" t="s">
        <v>148</v>
      </c>
      <c r="E1038" s="258" t="s">
        <v>1</v>
      </c>
      <c r="F1038" s="259" t="s">
        <v>553</v>
      </c>
      <c r="G1038" s="257"/>
      <c r="H1038" s="258" t="s">
        <v>1</v>
      </c>
      <c r="I1038" s="260"/>
      <c r="J1038" s="257"/>
      <c r="K1038" s="257"/>
      <c r="L1038" s="261"/>
      <c r="M1038" s="262"/>
      <c r="N1038" s="263"/>
      <c r="O1038" s="263"/>
      <c r="P1038" s="263"/>
      <c r="Q1038" s="263"/>
      <c r="R1038" s="263"/>
      <c r="S1038" s="263"/>
      <c r="T1038" s="264"/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T1038" s="265" t="s">
        <v>148</v>
      </c>
      <c r="AU1038" s="265" t="s">
        <v>83</v>
      </c>
      <c r="AV1038" s="15" t="s">
        <v>79</v>
      </c>
      <c r="AW1038" s="15" t="s">
        <v>31</v>
      </c>
      <c r="AX1038" s="15" t="s">
        <v>74</v>
      </c>
      <c r="AY1038" s="265" t="s">
        <v>140</v>
      </c>
    </row>
    <row r="1039" s="13" customFormat="1">
      <c r="A1039" s="13"/>
      <c r="B1039" s="233"/>
      <c r="C1039" s="234"/>
      <c r="D1039" s="235" t="s">
        <v>148</v>
      </c>
      <c r="E1039" s="236" t="s">
        <v>1</v>
      </c>
      <c r="F1039" s="237" t="s">
        <v>79</v>
      </c>
      <c r="G1039" s="234"/>
      <c r="H1039" s="238">
        <v>1</v>
      </c>
      <c r="I1039" s="239"/>
      <c r="J1039" s="234"/>
      <c r="K1039" s="234"/>
      <c r="L1039" s="240"/>
      <c r="M1039" s="241"/>
      <c r="N1039" s="242"/>
      <c r="O1039" s="242"/>
      <c r="P1039" s="242"/>
      <c r="Q1039" s="242"/>
      <c r="R1039" s="242"/>
      <c r="S1039" s="242"/>
      <c r="T1039" s="24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44" t="s">
        <v>148</v>
      </c>
      <c r="AU1039" s="244" t="s">
        <v>83</v>
      </c>
      <c r="AV1039" s="13" t="s">
        <v>83</v>
      </c>
      <c r="AW1039" s="13" t="s">
        <v>31</v>
      </c>
      <c r="AX1039" s="13" t="s">
        <v>74</v>
      </c>
      <c r="AY1039" s="244" t="s">
        <v>140</v>
      </c>
    </row>
    <row r="1040" s="15" customFormat="1">
      <c r="A1040" s="15"/>
      <c r="B1040" s="256"/>
      <c r="C1040" s="257"/>
      <c r="D1040" s="235" t="s">
        <v>148</v>
      </c>
      <c r="E1040" s="258" t="s">
        <v>1</v>
      </c>
      <c r="F1040" s="259" t="s">
        <v>1013</v>
      </c>
      <c r="G1040" s="257"/>
      <c r="H1040" s="258" t="s">
        <v>1</v>
      </c>
      <c r="I1040" s="260"/>
      <c r="J1040" s="257"/>
      <c r="K1040" s="257"/>
      <c r="L1040" s="261"/>
      <c r="M1040" s="262"/>
      <c r="N1040" s="263"/>
      <c r="O1040" s="263"/>
      <c r="P1040" s="263"/>
      <c r="Q1040" s="263"/>
      <c r="R1040" s="263"/>
      <c r="S1040" s="263"/>
      <c r="T1040" s="264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T1040" s="265" t="s">
        <v>148</v>
      </c>
      <c r="AU1040" s="265" t="s">
        <v>83</v>
      </c>
      <c r="AV1040" s="15" t="s">
        <v>79</v>
      </c>
      <c r="AW1040" s="15" t="s">
        <v>31</v>
      </c>
      <c r="AX1040" s="15" t="s">
        <v>74</v>
      </c>
      <c r="AY1040" s="265" t="s">
        <v>140</v>
      </c>
    </row>
    <row r="1041" s="13" customFormat="1">
      <c r="A1041" s="13"/>
      <c r="B1041" s="233"/>
      <c r="C1041" s="234"/>
      <c r="D1041" s="235" t="s">
        <v>148</v>
      </c>
      <c r="E1041" s="236" t="s">
        <v>1</v>
      </c>
      <c r="F1041" s="237" t="s">
        <v>79</v>
      </c>
      <c r="G1041" s="234"/>
      <c r="H1041" s="238">
        <v>1</v>
      </c>
      <c r="I1041" s="239"/>
      <c r="J1041" s="234"/>
      <c r="K1041" s="234"/>
      <c r="L1041" s="240"/>
      <c r="M1041" s="241"/>
      <c r="N1041" s="242"/>
      <c r="O1041" s="242"/>
      <c r="P1041" s="242"/>
      <c r="Q1041" s="242"/>
      <c r="R1041" s="242"/>
      <c r="S1041" s="242"/>
      <c r="T1041" s="24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44" t="s">
        <v>148</v>
      </c>
      <c r="AU1041" s="244" t="s">
        <v>83</v>
      </c>
      <c r="AV1041" s="13" t="s">
        <v>83</v>
      </c>
      <c r="AW1041" s="13" t="s">
        <v>31</v>
      </c>
      <c r="AX1041" s="13" t="s">
        <v>74</v>
      </c>
      <c r="AY1041" s="244" t="s">
        <v>140</v>
      </c>
    </row>
    <row r="1042" s="15" customFormat="1">
      <c r="A1042" s="15"/>
      <c r="B1042" s="256"/>
      <c r="C1042" s="257"/>
      <c r="D1042" s="235" t="s">
        <v>148</v>
      </c>
      <c r="E1042" s="258" t="s">
        <v>1</v>
      </c>
      <c r="F1042" s="259" t="s">
        <v>1014</v>
      </c>
      <c r="G1042" s="257"/>
      <c r="H1042" s="258" t="s">
        <v>1</v>
      </c>
      <c r="I1042" s="260"/>
      <c r="J1042" s="257"/>
      <c r="K1042" s="257"/>
      <c r="L1042" s="261"/>
      <c r="M1042" s="262"/>
      <c r="N1042" s="263"/>
      <c r="O1042" s="263"/>
      <c r="P1042" s="263"/>
      <c r="Q1042" s="263"/>
      <c r="R1042" s="263"/>
      <c r="S1042" s="263"/>
      <c r="T1042" s="264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T1042" s="265" t="s">
        <v>148</v>
      </c>
      <c r="AU1042" s="265" t="s">
        <v>83</v>
      </c>
      <c r="AV1042" s="15" t="s">
        <v>79</v>
      </c>
      <c r="AW1042" s="15" t="s">
        <v>31</v>
      </c>
      <c r="AX1042" s="15" t="s">
        <v>74</v>
      </c>
      <c r="AY1042" s="265" t="s">
        <v>140</v>
      </c>
    </row>
    <row r="1043" s="13" customFormat="1">
      <c r="A1043" s="13"/>
      <c r="B1043" s="233"/>
      <c r="C1043" s="234"/>
      <c r="D1043" s="235" t="s">
        <v>148</v>
      </c>
      <c r="E1043" s="236" t="s">
        <v>1</v>
      </c>
      <c r="F1043" s="237" t="s">
        <v>89</v>
      </c>
      <c r="G1043" s="234"/>
      <c r="H1043" s="238">
        <v>4</v>
      </c>
      <c r="I1043" s="239"/>
      <c r="J1043" s="234"/>
      <c r="K1043" s="234"/>
      <c r="L1043" s="240"/>
      <c r="M1043" s="241"/>
      <c r="N1043" s="242"/>
      <c r="O1043" s="242"/>
      <c r="P1043" s="242"/>
      <c r="Q1043" s="242"/>
      <c r="R1043" s="242"/>
      <c r="S1043" s="242"/>
      <c r="T1043" s="24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44" t="s">
        <v>148</v>
      </c>
      <c r="AU1043" s="244" t="s">
        <v>83</v>
      </c>
      <c r="AV1043" s="13" t="s">
        <v>83</v>
      </c>
      <c r="AW1043" s="13" t="s">
        <v>31</v>
      </c>
      <c r="AX1043" s="13" t="s">
        <v>74</v>
      </c>
      <c r="AY1043" s="244" t="s">
        <v>140</v>
      </c>
    </row>
    <row r="1044" s="14" customFormat="1">
      <c r="A1044" s="14"/>
      <c r="B1044" s="245"/>
      <c r="C1044" s="246"/>
      <c r="D1044" s="235" t="s">
        <v>148</v>
      </c>
      <c r="E1044" s="247" t="s">
        <v>1</v>
      </c>
      <c r="F1044" s="248" t="s">
        <v>151</v>
      </c>
      <c r="G1044" s="246"/>
      <c r="H1044" s="249">
        <v>7</v>
      </c>
      <c r="I1044" s="250"/>
      <c r="J1044" s="246"/>
      <c r="K1044" s="246"/>
      <c r="L1044" s="251"/>
      <c r="M1044" s="252"/>
      <c r="N1044" s="253"/>
      <c r="O1044" s="253"/>
      <c r="P1044" s="253"/>
      <c r="Q1044" s="253"/>
      <c r="R1044" s="253"/>
      <c r="S1044" s="253"/>
      <c r="T1044" s="25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55" t="s">
        <v>148</v>
      </c>
      <c r="AU1044" s="255" t="s">
        <v>83</v>
      </c>
      <c r="AV1044" s="14" t="s">
        <v>89</v>
      </c>
      <c r="AW1044" s="14" t="s">
        <v>31</v>
      </c>
      <c r="AX1044" s="14" t="s">
        <v>79</v>
      </c>
      <c r="AY1044" s="255" t="s">
        <v>140</v>
      </c>
    </row>
    <row r="1045" s="2" customFormat="1" ht="33" customHeight="1">
      <c r="A1045" s="38"/>
      <c r="B1045" s="39"/>
      <c r="C1045" s="219" t="s">
        <v>1065</v>
      </c>
      <c r="D1045" s="219" t="s">
        <v>143</v>
      </c>
      <c r="E1045" s="220" t="s">
        <v>1066</v>
      </c>
      <c r="F1045" s="221" t="s">
        <v>1067</v>
      </c>
      <c r="G1045" s="222" t="s">
        <v>643</v>
      </c>
      <c r="H1045" s="281"/>
      <c r="I1045" s="224"/>
      <c r="J1045" s="225">
        <f>ROUND(I1045*H1045,2)</f>
        <v>0</v>
      </c>
      <c r="K1045" s="226"/>
      <c r="L1045" s="44"/>
      <c r="M1045" s="227" t="s">
        <v>1</v>
      </c>
      <c r="N1045" s="228" t="s">
        <v>39</v>
      </c>
      <c r="O1045" s="91"/>
      <c r="P1045" s="229">
        <f>O1045*H1045</f>
        <v>0</v>
      </c>
      <c r="Q1045" s="229">
        <v>0</v>
      </c>
      <c r="R1045" s="229">
        <f>Q1045*H1045</f>
        <v>0</v>
      </c>
      <c r="S1045" s="229">
        <v>0</v>
      </c>
      <c r="T1045" s="230">
        <f>S1045*H1045</f>
        <v>0</v>
      </c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R1045" s="231" t="s">
        <v>610</v>
      </c>
      <c r="AT1045" s="231" t="s">
        <v>143</v>
      </c>
      <c r="AU1045" s="231" t="s">
        <v>83</v>
      </c>
      <c r="AY1045" s="17" t="s">
        <v>140</v>
      </c>
      <c r="BE1045" s="232">
        <f>IF(N1045="základní",J1045,0)</f>
        <v>0</v>
      </c>
      <c r="BF1045" s="232">
        <f>IF(N1045="snížená",J1045,0)</f>
        <v>0</v>
      </c>
      <c r="BG1045" s="232">
        <f>IF(N1045="zákl. přenesená",J1045,0)</f>
        <v>0</v>
      </c>
      <c r="BH1045" s="232">
        <f>IF(N1045="sníž. přenesená",J1045,0)</f>
        <v>0</v>
      </c>
      <c r="BI1045" s="232">
        <f>IF(N1045="nulová",J1045,0)</f>
        <v>0</v>
      </c>
      <c r="BJ1045" s="17" t="s">
        <v>79</v>
      </c>
      <c r="BK1045" s="232">
        <f>ROUND(I1045*H1045,2)</f>
        <v>0</v>
      </c>
      <c r="BL1045" s="17" t="s">
        <v>610</v>
      </c>
      <c r="BM1045" s="231" t="s">
        <v>1068</v>
      </c>
    </row>
    <row r="1046" s="12" customFormat="1" ht="22.8" customHeight="1">
      <c r="A1046" s="12"/>
      <c r="B1046" s="203"/>
      <c r="C1046" s="204"/>
      <c r="D1046" s="205" t="s">
        <v>73</v>
      </c>
      <c r="E1046" s="217" t="s">
        <v>1069</v>
      </c>
      <c r="F1046" s="217" t="s">
        <v>1070</v>
      </c>
      <c r="G1046" s="204"/>
      <c r="H1046" s="204"/>
      <c r="I1046" s="207"/>
      <c r="J1046" s="218">
        <f>BK1046</f>
        <v>0</v>
      </c>
      <c r="K1046" s="204"/>
      <c r="L1046" s="209"/>
      <c r="M1046" s="210"/>
      <c r="N1046" s="211"/>
      <c r="O1046" s="211"/>
      <c r="P1046" s="212">
        <f>SUM(P1047:P1087)</f>
        <v>0</v>
      </c>
      <c r="Q1046" s="211"/>
      <c r="R1046" s="212">
        <f>SUM(R1047:R1087)</f>
        <v>5.3655714799999998</v>
      </c>
      <c r="S1046" s="211"/>
      <c r="T1046" s="213">
        <f>SUM(T1047:T1087)</f>
        <v>9.0223420000000001</v>
      </c>
      <c r="U1046" s="12"/>
      <c r="V1046" s="12"/>
      <c r="W1046" s="12"/>
      <c r="X1046" s="12"/>
      <c r="Y1046" s="12"/>
      <c r="Z1046" s="12"/>
      <c r="AA1046" s="12"/>
      <c r="AB1046" s="12"/>
      <c r="AC1046" s="12"/>
      <c r="AD1046" s="12"/>
      <c r="AE1046" s="12"/>
      <c r="AR1046" s="214" t="s">
        <v>83</v>
      </c>
      <c r="AT1046" s="215" t="s">
        <v>73</v>
      </c>
      <c r="AU1046" s="215" t="s">
        <v>79</v>
      </c>
      <c r="AY1046" s="214" t="s">
        <v>140</v>
      </c>
      <c r="BK1046" s="216">
        <f>SUM(BK1047:BK1087)</f>
        <v>0</v>
      </c>
    </row>
    <row r="1047" s="2" customFormat="1" ht="16.5" customHeight="1">
      <c r="A1047" s="38"/>
      <c r="B1047" s="39"/>
      <c r="C1047" s="219" t="s">
        <v>1071</v>
      </c>
      <c r="D1047" s="219" t="s">
        <v>143</v>
      </c>
      <c r="E1047" s="220" t="s">
        <v>1072</v>
      </c>
      <c r="F1047" s="221" t="s">
        <v>1073</v>
      </c>
      <c r="G1047" s="222" t="s">
        <v>146</v>
      </c>
      <c r="H1047" s="223">
        <v>644.45299999999997</v>
      </c>
      <c r="I1047" s="224"/>
      <c r="J1047" s="225">
        <f>ROUND(I1047*H1047,2)</f>
        <v>0</v>
      </c>
      <c r="K1047" s="226"/>
      <c r="L1047" s="44"/>
      <c r="M1047" s="227" t="s">
        <v>1</v>
      </c>
      <c r="N1047" s="228" t="s">
        <v>39</v>
      </c>
      <c r="O1047" s="91"/>
      <c r="P1047" s="229">
        <f>O1047*H1047</f>
        <v>0</v>
      </c>
      <c r="Q1047" s="229">
        <v>1.0000000000000001E-05</v>
      </c>
      <c r="R1047" s="229">
        <f>Q1047*H1047</f>
        <v>0.0064445300000000004</v>
      </c>
      <c r="S1047" s="229">
        <v>0</v>
      </c>
      <c r="T1047" s="230">
        <f>S1047*H1047</f>
        <v>0</v>
      </c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8"/>
      <c r="AR1047" s="231" t="s">
        <v>610</v>
      </c>
      <c r="AT1047" s="231" t="s">
        <v>143</v>
      </c>
      <c r="AU1047" s="231" t="s">
        <v>83</v>
      </c>
      <c r="AY1047" s="17" t="s">
        <v>140</v>
      </c>
      <c r="BE1047" s="232">
        <f>IF(N1047="základní",J1047,0)</f>
        <v>0</v>
      </c>
      <c r="BF1047" s="232">
        <f>IF(N1047="snížená",J1047,0)</f>
        <v>0</v>
      </c>
      <c r="BG1047" s="232">
        <f>IF(N1047="zákl. přenesená",J1047,0)</f>
        <v>0</v>
      </c>
      <c r="BH1047" s="232">
        <f>IF(N1047="sníž. přenesená",J1047,0)</f>
        <v>0</v>
      </c>
      <c r="BI1047" s="232">
        <f>IF(N1047="nulová",J1047,0)</f>
        <v>0</v>
      </c>
      <c r="BJ1047" s="17" t="s">
        <v>79</v>
      </c>
      <c r="BK1047" s="232">
        <f>ROUND(I1047*H1047,2)</f>
        <v>0</v>
      </c>
      <c r="BL1047" s="17" t="s">
        <v>610</v>
      </c>
      <c r="BM1047" s="231" t="s">
        <v>1074</v>
      </c>
    </row>
    <row r="1048" s="15" customFormat="1">
      <c r="A1048" s="15"/>
      <c r="B1048" s="256"/>
      <c r="C1048" s="257"/>
      <c r="D1048" s="235" t="s">
        <v>148</v>
      </c>
      <c r="E1048" s="258" t="s">
        <v>1</v>
      </c>
      <c r="F1048" s="259" t="s">
        <v>622</v>
      </c>
      <c r="G1048" s="257"/>
      <c r="H1048" s="258" t="s">
        <v>1</v>
      </c>
      <c r="I1048" s="260"/>
      <c r="J1048" s="257"/>
      <c r="K1048" s="257"/>
      <c r="L1048" s="261"/>
      <c r="M1048" s="262"/>
      <c r="N1048" s="263"/>
      <c r="O1048" s="263"/>
      <c r="P1048" s="263"/>
      <c r="Q1048" s="263"/>
      <c r="R1048" s="263"/>
      <c r="S1048" s="263"/>
      <c r="T1048" s="264"/>
      <c r="U1048" s="15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T1048" s="265" t="s">
        <v>148</v>
      </c>
      <c r="AU1048" s="265" t="s">
        <v>83</v>
      </c>
      <c r="AV1048" s="15" t="s">
        <v>79</v>
      </c>
      <c r="AW1048" s="15" t="s">
        <v>31</v>
      </c>
      <c r="AX1048" s="15" t="s">
        <v>74</v>
      </c>
      <c r="AY1048" s="265" t="s">
        <v>140</v>
      </c>
    </row>
    <row r="1049" s="15" customFormat="1">
      <c r="A1049" s="15"/>
      <c r="B1049" s="256"/>
      <c r="C1049" s="257"/>
      <c r="D1049" s="235" t="s">
        <v>148</v>
      </c>
      <c r="E1049" s="258" t="s">
        <v>1</v>
      </c>
      <c r="F1049" s="259" t="s">
        <v>623</v>
      </c>
      <c r="G1049" s="257"/>
      <c r="H1049" s="258" t="s">
        <v>1</v>
      </c>
      <c r="I1049" s="260"/>
      <c r="J1049" s="257"/>
      <c r="K1049" s="257"/>
      <c r="L1049" s="261"/>
      <c r="M1049" s="262"/>
      <c r="N1049" s="263"/>
      <c r="O1049" s="263"/>
      <c r="P1049" s="263"/>
      <c r="Q1049" s="263"/>
      <c r="R1049" s="263"/>
      <c r="S1049" s="263"/>
      <c r="T1049" s="264"/>
      <c r="U1049" s="15"/>
      <c r="V1049" s="15"/>
      <c r="W1049" s="15"/>
      <c r="X1049" s="15"/>
      <c r="Y1049" s="15"/>
      <c r="Z1049" s="15"/>
      <c r="AA1049" s="15"/>
      <c r="AB1049" s="15"/>
      <c r="AC1049" s="15"/>
      <c r="AD1049" s="15"/>
      <c r="AE1049" s="15"/>
      <c r="AT1049" s="265" t="s">
        <v>148</v>
      </c>
      <c r="AU1049" s="265" t="s">
        <v>83</v>
      </c>
      <c r="AV1049" s="15" t="s">
        <v>79</v>
      </c>
      <c r="AW1049" s="15" t="s">
        <v>31</v>
      </c>
      <c r="AX1049" s="15" t="s">
        <v>74</v>
      </c>
      <c r="AY1049" s="265" t="s">
        <v>140</v>
      </c>
    </row>
    <row r="1050" s="13" customFormat="1">
      <c r="A1050" s="13"/>
      <c r="B1050" s="233"/>
      <c r="C1050" s="234"/>
      <c r="D1050" s="235" t="s">
        <v>148</v>
      </c>
      <c r="E1050" s="236" t="s">
        <v>1</v>
      </c>
      <c r="F1050" s="237" t="s">
        <v>624</v>
      </c>
      <c r="G1050" s="234"/>
      <c r="H1050" s="238">
        <v>540.12</v>
      </c>
      <c r="I1050" s="239"/>
      <c r="J1050" s="234"/>
      <c r="K1050" s="234"/>
      <c r="L1050" s="240"/>
      <c r="M1050" s="241"/>
      <c r="N1050" s="242"/>
      <c r="O1050" s="242"/>
      <c r="P1050" s="242"/>
      <c r="Q1050" s="242"/>
      <c r="R1050" s="242"/>
      <c r="S1050" s="242"/>
      <c r="T1050" s="24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44" t="s">
        <v>148</v>
      </c>
      <c r="AU1050" s="244" t="s">
        <v>83</v>
      </c>
      <c r="AV1050" s="13" t="s">
        <v>83</v>
      </c>
      <c r="AW1050" s="13" t="s">
        <v>31</v>
      </c>
      <c r="AX1050" s="13" t="s">
        <v>74</v>
      </c>
      <c r="AY1050" s="244" t="s">
        <v>140</v>
      </c>
    </row>
    <row r="1051" s="13" customFormat="1">
      <c r="A1051" s="13"/>
      <c r="B1051" s="233"/>
      <c r="C1051" s="234"/>
      <c r="D1051" s="235" t="s">
        <v>148</v>
      </c>
      <c r="E1051" s="236" t="s">
        <v>1</v>
      </c>
      <c r="F1051" s="237" t="s">
        <v>625</v>
      </c>
      <c r="G1051" s="234"/>
      <c r="H1051" s="238">
        <v>16.800000000000001</v>
      </c>
      <c r="I1051" s="239"/>
      <c r="J1051" s="234"/>
      <c r="K1051" s="234"/>
      <c r="L1051" s="240"/>
      <c r="M1051" s="241"/>
      <c r="N1051" s="242"/>
      <c r="O1051" s="242"/>
      <c r="P1051" s="242"/>
      <c r="Q1051" s="242"/>
      <c r="R1051" s="242"/>
      <c r="S1051" s="242"/>
      <c r="T1051" s="24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44" t="s">
        <v>148</v>
      </c>
      <c r="AU1051" s="244" t="s">
        <v>83</v>
      </c>
      <c r="AV1051" s="13" t="s">
        <v>83</v>
      </c>
      <c r="AW1051" s="13" t="s">
        <v>31</v>
      </c>
      <c r="AX1051" s="13" t="s">
        <v>74</v>
      </c>
      <c r="AY1051" s="244" t="s">
        <v>140</v>
      </c>
    </row>
    <row r="1052" s="15" customFormat="1">
      <c r="A1052" s="15"/>
      <c r="B1052" s="256"/>
      <c r="C1052" s="257"/>
      <c r="D1052" s="235" t="s">
        <v>148</v>
      </c>
      <c r="E1052" s="258" t="s">
        <v>1</v>
      </c>
      <c r="F1052" s="259" t="s">
        <v>651</v>
      </c>
      <c r="G1052" s="257"/>
      <c r="H1052" s="258" t="s">
        <v>1</v>
      </c>
      <c r="I1052" s="260"/>
      <c r="J1052" s="257"/>
      <c r="K1052" s="257"/>
      <c r="L1052" s="261"/>
      <c r="M1052" s="262"/>
      <c r="N1052" s="263"/>
      <c r="O1052" s="263"/>
      <c r="P1052" s="263"/>
      <c r="Q1052" s="263"/>
      <c r="R1052" s="263"/>
      <c r="S1052" s="263"/>
      <c r="T1052" s="264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T1052" s="265" t="s">
        <v>148</v>
      </c>
      <c r="AU1052" s="265" t="s">
        <v>83</v>
      </c>
      <c r="AV1052" s="15" t="s">
        <v>79</v>
      </c>
      <c r="AW1052" s="15" t="s">
        <v>31</v>
      </c>
      <c r="AX1052" s="15" t="s">
        <v>74</v>
      </c>
      <c r="AY1052" s="265" t="s">
        <v>140</v>
      </c>
    </row>
    <row r="1053" s="13" customFormat="1">
      <c r="A1053" s="13"/>
      <c r="B1053" s="233"/>
      <c r="C1053" s="234"/>
      <c r="D1053" s="235" t="s">
        <v>148</v>
      </c>
      <c r="E1053" s="236" t="s">
        <v>1</v>
      </c>
      <c r="F1053" s="237" t="s">
        <v>658</v>
      </c>
      <c r="G1053" s="234"/>
      <c r="H1053" s="238">
        <v>75.153000000000006</v>
      </c>
      <c r="I1053" s="239"/>
      <c r="J1053" s="234"/>
      <c r="K1053" s="234"/>
      <c r="L1053" s="240"/>
      <c r="M1053" s="241"/>
      <c r="N1053" s="242"/>
      <c r="O1053" s="242"/>
      <c r="P1053" s="242"/>
      <c r="Q1053" s="242"/>
      <c r="R1053" s="242"/>
      <c r="S1053" s="242"/>
      <c r="T1053" s="24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44" t="s">
        <v>148</v>
      </c>
      <c r="AU1053" s="244" t="s">
        <v>83</v>
      </c>
      <c r="AV1053" s="13" t="s">
        <v>83</v>
      </c>
      <c r="AW1053" s="13" t="s">
        <v>31</v>
      </c>
      <c r="AX1053" s="13" t="s">
        <v>74</v>
      </c>
      <c r="AY1053" s="244" t="s">
        <v>140</v>
      </c>
    </row>
    <row r="1054" s="13" customFormat="1">
      <c r="A1054" s="13"/>
      <c r="B1054" s="233"/>
      <c r="C1054" s="234"/>
      <c r="D1054" s="235" t="s">
        <v>148</v>
      </c>
      <c r="E1054" s="236" t="s">
        <v>1</v>
      </c>
      <c r="F1054" s="237" t="s">
        <v>659</v>
      </c>
      <c r="G1054" s="234"/>
      <c r="H1054" s="238">
        <v>12.380000000000001</v>
      </c>
      <c r="I1054" s="239"/>
      <c r="J1054" s="234"/>
      <c r="K1054" s="234"/>
      <c r="L1054" s="240"/>
      <c r="M1054" s="241"/>
      <c r="N1054" s="242"/>
      <c r="O1054" s="242"/>
      <c r="P1054" s="242"/>
      <c r="Q1054" s="242"/>
      <c r="R1054" s="242"/>
      <c r="S1054" s="242"/>
      <c r="T1054" s="24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44" t="s">
        <v>148</v>
      </c>
      <c r="AU1054" s="244" t="s">
        <v>83</v>
      </c>
      <c r="AV1054" s="13" t="s">
        <v>83</v>
      </c>
      <c r="AW1054" s="13" t="s">
        <v>31</v>
      </c>
      <c r="AX1054" s="13" t="s">
        <v>74</v>
      </c>
      <c r="AY1054" s="244" t="s">
        <v>140</v>
      </c>
    </row>
    <row r="1055" s="15" customFormat="1">
      <c r="A1055" s="15"/>
      <c r="B1055" s="256"/>
      <c r="C1055" s="257"/>
      <c r="D1055" s="235" t="s">
        <v>148</v>
      </c>
      <c r="E1055" s="258" t="s">
        <v>1</v>
      </c>
      <c r="F1055" s="259" t="s">
        <v>1075</v>
      </c>
      <c r="G1055" s="257"/>
      <c r="H1055" s="258" t="s">
        <v>1</v>
      </c>
      <c r="I1055" s="260"/>
      <c r="J1055" s="257"/>
      <c r="K1055" s="257"/>
      <c r="L1055" s="261"/>
      <c r="M1055" s="262"/>
      <c r="N1055" s="263"/>
      <c r="O1055" s="263"/>
      <c r="P1055" s="263"/>
      <c r="Q1055" s="263"/>
      <c r="R1055" s="263"/>
      <c r="S1055" s="263"/>
      <c r="T1055" s="264"/>
      <c r="U1055" s="15"/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T1055" s="265" t="s">
        <v>148</v>
      </c>
      <c r="AU1055" s="265" t="s">
        <v>83</v>
      </c>
      <c r="AV1055" s="15" t="s">
        <v>79</v>
      </c>
      <c r="AW1055" s="15" t="s">
        <v>31</v>
      </c>
      <c r="AX1055" s="15" t="s">
        <v>74</v>
      </c>
      <c r="AY1055" s="265" t="s">
        <v>140</v>
      </c>
    </row>
    <row r="1056" s="14" customFormat="1">
      <c r="A1056" s="14"/>
      <c r="B1056" s="245"/>
      <c r="C1056" s="246"/>
      <c r="D1056" s="235" t="s">
        <v>148</v>
      </c>
      <c r="E1056" s="247" t="s">
        <v>1</v>
      </c>
      <c r="F1056" s="248" t="s">
        <v>151</v>
      </c>
      <c r="G1056" s="246"/>
      <c r="H1056" s="249">
        <v>644.45299999999997</v>
      </c>
      <c r="I1056" s="250"/>
      <c r="J1056" s="246"/>
      <c r="K1056" s="246"/>
      <c r="L1056" s="251"/>
      <c r="M1056" s="252"/>
      <c r="N1056" s="253"/>
      <c r="O1056" s="253"/>
      <c r="P1056" s="253"/>
      <c r="Q1056" s="253"/>
      <c r="R1056" s="253"/>
      <c r="S1056" s="253"/>
      <c r="T1056" s="254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255" t="s">
        <v>148</v>
      </c>
      <c r="AU1056" s="255" t="s">
        <v>83</v>
      </c>
      <c r="AV1056" s="14" t="s">
        <v>89</v>
      </c>
      <c r="AW1056" s="14" t="s">
        <v>31</v>
      </c>
      <c r="AX1056" s="14" t="s">
        <v>79</v>
      </c>
      <c r="AY1056" s="255" t="s">
        <v>140</v>
      </c>
    </row>
    <row r="1057" s="2" customFormat="1" ht="16.5" customHeight="1">
      <c r="A1057" s="38"/>
      <c r="B1057" s="39"/>
      <c r="C1057" s="266" t="s">
        <v>1076</v>
      </c>
      <c r="D1057" s="266" t="s">
        <v>245</v>
      </c>
      <c r="E1057" s="267" t="s">
        <v>1077</v>
      </c>
      <c r="F1057" s="268" t="s">
        <v>1078</v>
      </c>
      <c r="G1057" s="269" t="s">
        <v>146</v>
      </c>
      <c r="H1057" s="270">
        <v>730.16499999999996</v>
      </c>
      <c r="I1057" s="271"/>
      <c r="J1057" s="272">
        <f>ROUND(I1057*H1057,2)</f>
        <v>0</v>
      </c>
      <c r="K1057" s="273"/>
      <c r="L1057" s="274"/>
      <c r="M1057" s="275" t="s">
        <v>1</v>
      </c>
      <c r="N1057" s="276" t="s">
        <v>39</v>
      </c>
      <c r="O1057" s="91"/>
      <c r="P1057" s="229">
        <f>O1057*H1057</f>
        <v>0</v>
      </c>
      <c r="Q1057" s="229">
        <v>0.0068300000000000001</v>
      </c>
      <c r="R1057" s="229">
        <f>Q1057*H1057</f>
        <v>4.9870269499999997</v>
      </c>
      <c r="S1057" s="229">
        <v>0</v>
      </c>
      <c r="T1057" s="230">
        <f>S1057*H1057</f>
        <v>0</v>
      </c>
      <c r="U1057" s="38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R1057" s="231" t="s">
        <v>615</v>
      </c>
      <c r="AT1057" s="231" t="s">
        <v>245</v>
      </c>
      <c r="AU1057" s="231" t="s">
        <v>83</v>
      </c>
      <c r="AY1057" s="17" t="s">
        <v>140</v>
      </c>
      <c r="BE1057" s="232">
        <f>IF(N1057="základní",J1057,0)</f>
        <v>0</v>
      </c>
      <c r="BF1057" s="232">
        <f>IF(N1057="snížená",J1057,0)</f>
        <v>0</v>
      </c>
      <c r="BG1057" s="232">
        <f>IF(N1057="zákl. přenesená",J1057,0)</f>
        <v>0</v>
      </c>
      <c r="BH1057" s="232">
        <f>IF(N1057="sníž. přenesená",J1057,0)</f>
        <v>0</v>
      </c>
      <c r="BI1057" s="232">
        <f>IF(N1057="nulová",J1057,0)</f>
        <v>0</v>
      </c>
      <c r="BJ1057" s="17" t="s">
        <v>79</v>
      </c>
      <c r="BK1057" s="232">
        <f>ROUND(I1057*H1057,2)</f>
        <v>0</v>
      </c>
      <c r="BL1057" s="17" t="s">
        <v>610</v>
      </c>
      <c r="BM1057" s="231" t="s">
        <v>1079</v>
      </c>
    </row>
    <row r="1058" s="13" customFormat="1">
      <c r="A1058" s="13"/>
      <c r="B1058" s="233"/>
      <c r="C1058" s="234"/>
      <c r="D1058" s="235" t="s">
        <v>148</v>
      </c>
      <c r="E1058" s="234"/>
      <c r="F1058" s="237" t="s">
        <v>1080</v>
      </c>
      <c r="G1058" s="234"/>
      <c r="H1058" s="238">
        <v>730.16499999999996</v>
      </c>
      <c r="I1058" s="239"/>
      <c r="J1058" s="234"/>
      <c r="K1058" s="234"/>
      <c r="L1058" s="240"/>
      <c r="M1058" s="241"/>
      <c r="N1058" s="242"/>
      <c r="O1058" s="242"/>
      <c r="P1058" s="242"/>
      <c r="Q1058" s="242"/>
      <c r="R1058" s="242"/>
      <c r="S1058" s="242"/>
      <c r="T1058" s="24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44" t="s">
        <v>148</v>
      </c>
      <c r="AU1058" s="244" t="s">
        <v>83</v>
      </c>
      <c r="AV1058" s="13" t="s">
        <v>83</v>
      </c>
      <c r="AW1058" s="13" t="s">
        <v>4</v>
      </c>
      <c r="AX1058" s="13" t="s">
        <v>79</v>
      </c>
      <c r="AY1058" s="244" t="s">
        <v>140</v>
      </c>
    </row>
    <row r="1059" s="2" customFormat="1" ht="21.75" customHeight="1">
      <c r="A1059" s="38"/>
      <c r="B1059" s="39"/>
      <c r="C1059" s="219" t="s">
        <v>1081</v>
      </c>
      <c r="D1059" s="219" t="s">
        <v>143</v>
      </c>
      <c r="E1059" s="220" t="s">
        <v>1082</v>
      </c>
      <c r="F1059" s="221" t="s">
        <v>1083</v>
      </c>
      <c r="G1059" s="222" t="s">
        <v>146</v>
      </c>
      <c r="H1059" s="223">
        <v>1288.906</v>
      </c>
      <c r="I1059" s="224"/>
      <c r="J1059" s="225">
        <f>ROUND(I1059*H1059,2)</f>
        <v>0</v>
      </c>
      <c r="K1059" s="226"/>
      <c r="L1059" s="44"/>
      <c r="M1059" s="227" t="s">
        <v>1</v>
      </c>
      <c r="N1059" s="228" t="s">
        <v>39</v>
      </c>
      <c r="O1059" s="91"/>
      <c r="P1059" s="229">
        <f>O1059*H1059</f>
        <v>0</v>
      </c>
      <c r="Q1059" s="229">
        <v>0</v>
      </c>
      <c r="R1059" s="229">
        <f>Q1059*H1059</f>
        <v>0</v>
      </c>
      <c r="S1059" s="229">
        <v>0.0070000000000000001</v>
      </c>
      <c r="T1059" s="230">
        <f>S1059*H1059</f>
        <v>9.0223420000000001</v>
      </c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8"/>
      <c r="AR1059" s="231" t="s">
        <v>610</v>
      </c>
      <c r="AT1059" s="231" t="s">
        <v>143</v>
      </c>
      <c r="AU1059" s="231" t="s">
        <v>83</v>
      </c>
      <c r="AY1059" s="17" t="s">
        <v>140</v>
      </c>
      <c r="BE1059" s="232">
        <f>IF(N1059="základní",J1059,0)</f>
        <v>0</v>
      </c>
      <c r="BF1059" s="232">
        <f>IF(N1059="snížená",J1059,0)</f>
        <v>0</v>
      </c>
      <c r="BG1059" s="232">
        <f>IF(N1059="zákl. přenesená",J1059,0)</f>
        <v>0</v>
      </c>
      <c r="BH1059" s="232">
        <f>IF(N1059="sníž. přenesená",J1059,0)</f>
        <v>0</v>
      </c>
      <c r="BI1059" s="232">
        <f>IF(N1059="nulová",J1059,0)</f>
        <v>0</v>
      </c>
      <c r="BJ1059" s="17" t="s">
        <v>79</v>
      </c>
      <c r="BK1059" s="232">
        <f>ROUND(I1059*H1059,2)</f>
        <v>0</v>
      </c>
      <c r="BL1059" s="17" t="s">
        <v>610</v>
      </c>
      <c r="BM1059" s="231" t="s">
        <v>1084</v>
      </c>
    </row>
    <row r="1060" s="15" customFormat="1">
      <c r="A1060" s="15"/>
      <c r="B1060" s="256"/>
      <c r="C1060" s="257"/>
      <c r="D1060" s="235" t="s">
        <v>148</v>
      </c>
      <c r="E1060" s="258" t="s">
        <v>1</v>
      </c>
      <c r="F1060" s="259" t="s">
        <v>1085</v>
      </c>
      <c r="G1060" s="257"/>
      <c r="H1060" s="258" t="s">
        <v>1</v>
      </c>
      <c r="I1060" s="260"/>
      <c r="J1060" s="257"/>
      <c r="K1060" s="257"/>
      <c r="L1060" s="261"/>
      <c r="M1060" s="262"/>
      <c r="N1060" s="263"/>
      <c r="O1060" s="263"/>
      <c r="P1060" s="263"/>
      <c r="Q1060" s="263"/>
      <c r="R1060" s="263"/>
      <c r="S1060" s="263"/>
      <c r="T1060" s="264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T1060" s="265" t="s">
        <v>148</v>
      </c>
      <c r="AU1060" s="265" t="s">
        <v>83</v>
      </c>
      <c r="AV1060" s="15" t="s">
        <v>79</v>
      </c>
      <c r="AW1060" s="15" t="s">
        <v>31</v>
      </c>
      <c r="AX1060" s="15" t="s">
        <v>74</v>
      </c>
      <c r="AY1060" s="265" t="s">
        <v>140</v>
      </c>
    </row>
    <row r="1061" s="15" customFormat="1">
      <c r="A1061" s="15"/>
      <c r="B1061" s="256"/>
      <c r="C1061" s="257"/>
      <c r="D1061" s="235" t="s">
        <v>148</v>
      </c>
      <c r="E1061" s="258" t="s">
        <v>1</v>
      </c>
      <c r="F1061" s="259" t="s">
        <v>623</v>
      </c>
      <c r="G1061" s="257"/>
      <c r="H1061" s="258" t="s">
        <v>1</v>
      </c>
      <c r="I1061" s="260"/>
      <c r="J1061" s="257"/>
      <c r="K1061" s="257"/>
      <c r="L1061" s="261"/>
      <c r="M1061" s="262"/>
      <c r="N1061" s="263"/>
      <c r="O1061" s="263"/>
      <c r="P1061" s="263"/>
      <c r="Q1061" s="263"/>
      <c r="R1061" s="263"/>
      <c r="S1061" s="263"/>
      <c r="T1061" s="264"/>
      <c r="U1061" s="15"/>
      <c r="V1061" s="15"/>
      <c r="W1061" s="15"/>
      <c r="X1061" s="15"/>
      <c r="Y1061" s="15"/>
      <c r="Z1061" s="15"/>
      <c r="AA1061" s="15"/>
      <c r="AB1061" s="15"/>
      <c r="AC1061" s="15"/>
      <c r="AD1061" s="15"/>
      <c r="AE1061" s="15"/>
      <c r="AT1061" s="265" t="s">
        <v>148</v>
      </c>
      <c r="AU1061" s="265" t="s">
        <v>83</v>
      </c>
      <c r="AV1061" s="15" t="s">
        <v>79</v>
      </c>
      <c r="AW1061" s="15" t="s">
        <v>31</v>
      </c>
      <c r="AX1061" s="15" t="s">
        <v>74</v>
      </c>
      <c r="AY1061" s="265" t="s">
        <v>140</v>
      </c>
    </row>
    <row r="1062" s="13" customFormat="1">
      <c r="A1062" s="13"/>
      <c r="B1062" s="233"/>
      <c r="C1062" s="234"/>
      <c r="D1062" s="235" t="s">
        <v>148</v>
      </c>
      <c r="E1062" s="236" t="s">
        <v>1</v>
      </c>
      <c r="F1062" s="237" t="s">
        <v>1086</v>
      </c>
      <c r="G1062" s="234"/>
      <c r="H1062" s="238">
        <v>1080.24</v>
      </c>
      <c r="I1062" s="239"/>
      <c r="J1062" s="234"/>
      <c r="K1062" s="234"/>
      <c r="L1062" s="240"/>
      <c r="M1062" s="241"/>
      <c r="N1062" s="242"/>
      <c r="O1062" s="242"/>
      <c r="P1062" s="242"/>
      <c r="Q1062" s="242"/>
      <c r="R1062" s="242"/>
      <c r="S1062" s="242"/>
      <c r="T1062" s="24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44" t="s">
        <v>148</v>
      </c>
      <c r="AU1062" s="244" t="s">
        <v>83</v>
      </c>
      <c r="AV1062" s="13" t="s">
        <v>83</v>
      </c>
      <c r="AW1062" s="13" t="s">
        <v>31</v>
      </c>
      <c r="AX1062" s="13" t="s">
        <v>74</v>
      </c>
      <c r="AY1062" s="244" t="s">
        <v>140</v>
      </c>
    </row>
    <row r="1063" s="13" customFormat="1">
      <c r="A1063" s="13"/>
      <c r="B1063" s="233"/>
      <c r="C1063" s="234"/>
      <c r="D1063" s="235" t="s">
        <v>148</v>
      </c>
      <c r="E1063" s="236" t="s">
        <v>1</v>
      </c>
      <c r="F1063" s="237" t="s">
        <v>1087</v>
      </c>
      <c r="G1063" s="234"/>
      <c r="H1063" s="238">
        <v>33.600000000000001</v>
      </c>
      <c r="I1063" s="239"/>
      <c r="J1063" s="234"/>
      <c r="K1063" s="234"/>
      <c r="L1063" s="240"/>
      <c r="M1063" s="241"/>
      <c r="N1063" s="242"/>
      <c r="O1063" s="242"/>
      <c r="P1063" s="242"/>
      <c r="Q1063" s="242"/>
      <c r="R1063" s="242"/>
      <c r="S1063" s="242"/>
      <c r="T1063" s="24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44" t="s">
        <v>148</v>
      </c>
      <c r="AU1063" s="244" t="s">
        <v>83</v>
      </c>
      <c r="AV1063" s="13" t="s">
        <v>83</v>
      </c>
      <c r="AW1063" s="13" t="s">
        <v>31</v>
      </c>
      <c r="AX1063" s="13" t="s">
        <v>74</v>
      </c>
      <c r="AY1063" s="244" t="s">
        <v>140</v>
      </c>
    </row>
    <row r="1064" s="15" customFormat="1">
      <c r="A1064" s="15"/>
      <c r="B1064" s="256"/>
      <c r="C1064" s="257"/>
      <c r="D1064" s="235" t="s">
        <v>148</v>
      </c>
      <c r="E1064" s="258" t="s">
        <v>1</v>
      </c>
      <c r="F1064" s="259" t="s">
        <v>651</v>
      </c>
      <c r="G1064" s="257"/>
      <c r="H1064" s="258" t="s">
        <v>1</v>
      </c>
      <c r="I1064" s="260"/>
      <c r="J1064" s="257"/>
      <c r="K1064" s="257"/>
      <c r="L1064" s="261"/>
      <c r="M1064" s="262"/>
      <c r="N1064" s="263"/>
      <c r="O1064" s="263"/>
      <c r="P1064" s="263"/>
      <c r="Q1064" s="263"/>
      <c r="R1064" s="263"/>
      <c r="S1064" s="263"/>
      <c r="T1064" s="264"/>
      <c r="U1064" s="15"/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T1064" s="265" t="s">
        <v>148</v>
      </c>
      <c r="AU1064" s="265" t="s">
        <v>83</v>
      </c>
      <c r="AV1064" s="15" t="s">
        <v>79</v>
      </c>
      <c r="AW1064" s="15" t="s">
        <v>31</v>
      </c>
      <c r="AX1064" s="15" t="s">
        <v>74</v>
      </c>
      <c r="AY1064" s="265" t="s">
        <v>140</v>
      </c>
    </row>
    <row r="1065" s="13" customFormat="1">
      <c r="A1065" s="13"/>
      <c r="B1065" s="233"/>
      <c r="C1065" s="234"/>
      <c r="D1065" s="235" t="s">
        <v>148</v>
      </c>
      <c r="E1065" s="236" t="s">
        <v>1</v>
      </c>
      <c r="F1065" s="237" t="s">
        <v>652</v>
      </c>
      <c r="G1065" s="234"/>
      <c r="H1065" s="238">
        <v>150.30600000000001</v>
      </c>
      <c r="I1065" s="239"/>
      <c r="J1065" s="234"/>
      <c r="K1065" s="234"/>
      <c r="L1065" s="240"/>
      <c r="M1065" s="241"/>
      <c r="N1065" s="242"/>
      <c r="O1065" s="242"/>
      <c r="P1065" s="242"/>
      <c r="Q1065" s="242"/>
      <c r="R1065" s="242"/>
      <c r="S1065" s="242"/>
      <c r="T1065" s="24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44" t="s">
        <v>148</v>
      </c>
      <c r="AU1065" s="244" t="s">
        <v>83</v>
      </c>
      <c r="AV1065" s="13" t="s">
        <v>83</v>
      </c>
      <c r="AW1065" s="13" t="s">
        <v>31</v>
      </c>
      <c r="AX1065" s="13" t="s">
        <v>74</v>
      </c>
      <c r="AY1065" s="244" t="s">
        <v>140</v>
      </c>
    </row>
    <row r="1066" s="13" customFormat="1">
      <c r="A1066" s="13"/>
      <c r="B1066" s="233"/>
      <c r="C1066" s="234"/>
      <c r="D1066" s="235" t="s">
        <v>148</v>
      </c>
      <c r="E1066" s="236" t="s">
        <v>1</v>
      </c>
      <c r="F1066" s="237" t="s">
        <v>653</v>
      </c>
      <c r="G1066" s="234"/>
      <c r="H1066" s="238">
        <v>24.760000000000002</v>
      </c>
      <c r="I1066" s="239"/>
      <c r="J1066" s="234"/>
      <c r="K1066" s="234"/>
      <c r="L1066" s="240"/>
      <c r="M1066" s="241"/>
      <c r="N1066" s="242"/>
      <c r="O1066" s="242"/>
      <c r="P1066" s="242"/>
      <c r="Q1066" s="242"/>
      <c r="R1066" s="242"/>
      <c r="S1066" s="242"/>
      <c r="T1066" s="24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44" t="s">
        <v>148</v>
      </c>
      <c r="AU1066" s="244" t="s">
        <v>83</v>
      </c>
      <c r="AV1066" s="13" t="s">
        <v>83</v>
      </c>
      <c r="AW1066" s="13" t="s">
        <v>31</v>
      </c>
      <c r="AX1066" s="13" t="s">
        <v>74</v>
      </c>
      <c r="AY1066" s="244" t="s">
        <v>140</v>
      </c>
    </row>
    <row r="1067" s="15" customFormat="1">
      <c r="A1067" s="15"/>
      <c r="B1067" s="256"/>
      <c r="C1067" s="257"/>
      <c r="D1067" s="235" t="s">
        <v>148</v>
      </c>
      <c r="E1067" s="258" t="s">
        <v>1</v>
      </c>
      <c r="F1067" s="259" t="s">
        <v>1075</v>
      </c>
      <c r="G1067" s="257"/>
      <c r="H1067" s="258" t="s">
        <v>1</v>
      </c>
      <c r="I1067" s="260"/>
      <c r="J1067" s="257"/>
      <c r="K1067" s="257"/>
      <c r="L1067" s="261"/>
      <c r="M1067" s="262"/>
      <c r="N1067" s="263"/>
      <c r="O1067" s="263"/>
      <c r="P1067" s="263"/>
      <c r="Q1067" s="263"/>
      <c r="R1067" s="263"/>
      <c r="S1067" s="263"/>
      <c r="T1067" s="264"/>
      <c r="U1067" s="15"/>
      <c r="V1067" s="15"/>
      <c r="W1067" s="15"/>
      <c r="X1067" s="15"/>
      <c r="Y1067" s="15"/>
      <c r="Z1067" s="15"/>
      <c r="AA1067" s="15"/>
      <c r="AB1067" s="15"/>
      <c r="AC1067" s="15"/>
      <c r="AD1067" s="15"/>
      <c r="AE1067" s="15"/>
      <c r="AT1067" s="265" t="s">
        <v>148</v>
      </c>
      <c r="AU1067" s="265" t="s">
        <v>83</v>
      </c>
      <c r="AV1067" s="15" t="s">
        <v>79</v>
      </c>
      <c r="AW1067" s="15" t="s">
        <v>31</v>
      </c>
      <c r="AX1067" s="15" t="s">
        <v>74</v>
      </c>
      <c r="AY1067" s="265" t="s">
        <v>140</v>
      </c>
    </row>
    <row r="1068" s="14" customFormat="1">
      <c r="A1068" s="14"/>
      <c r="B1068" s="245"/>
      <c r="C1068" s="246"/>
      <c r="D1068" s="235" t="s">
        <v>148</v>
      </c>
      <c r="E1068" s="247" t="s">
        <v>1</v>
      </c>
      <c r="F1068" s="248" t="s">
        <v>151</v>
      </c>
      <c r="G1068" s="246"/>
      <c r="H1068" s="249">
        <v>1288.906</v>
      </c>
      <c r="I1068" s="250"/>
      <c r="J1068" s="246"/>
      <c r="K1068" s="246"/>
      <c r="L1068" s="251"/>
      <c r="M1068" s="252"/>
      <c r="N1068" s="253"/>
      <c r="O1068" s="253"/>
      <c r="P1068" s="253"/>
      <c r="Q1068" s="253"/>
      <c r="R1068" s="253"/>
      <c r="S1068" s="253"/>
      <c r="T1068" s="254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55" t="s">
        <v>148</v>
      </c>
      <c r="AU1068" s="255" t="s">
        <v>83</v>
      </c>
      <c r="AV1068" s="14" t="s">
        <v>89</v>
      </c>
      <c r="AW1068" s="14" t="s">
        <v>31</v>
      </c>
      <c r="AX1068" s="14" t="s">
        <v>79</v>
      </c>
      <c r="AY1068" s="255" t="s">
        <v>140</v>
      </c>
    </row>
    <row r="1069" s="2" customFormat="1" ht="24.15" customHeight="1">
      <c r="A1069" s="38"/>
      <c r="B1069" s="39"/>
      <c r="C1069" s="219" t="s">
        <v>1088</v>
      </c>
      <c r="D1069" s="219" t="s">
        <v>143</v>
      </c>
      <c r="E1069" s="220" t="s">
        <v>1089</v>
      </c>
      <c r="F1069" s="221" t="s">
        <v>1090</v>
      </c>
      <c r="G1069" s="222" t="s">
        <v>422</v>
      </c>
      <c r="H1069" s="223">
        <v>1</v>
      </c>
      <c r="I1069" s="224"/>
      <c r="J1069" s="225">
        <f>ROUND(I1069*H1069,2)</f>
        <v>0</v>
      </c>
      <c r="K1069" s="226"/>
      <c r="L1069" s="44"/>
      <c r="M1069" s="227" t="s">
        <v>1</v>
      </c>
      <c r="N1069" s="228" t="s">
        <v>39</v>
      </c>
      <c r="O1069" s="91"/>
      <c r="P1069" s="229">
        <f>O1069*H1069</f>
        <v>0</v>
      </c>
      <c r="Q1069" s="229">
        <v>0</v>
      </c>
      <c r="R1069" s="229">
        <f>Q1069*H1069</f>
        <v>0</v>
      </c>
      <c r="S1069" s="229">
        <v>0</v>
      </c>
      <c r="T1069" s="230">
        <f>S1069*H1069</f>
        <v>0</v>
      </c>
      <c r="U1069" s="38"/>
      <c r="V1069" s="38"/>
      <c r="W1069" s="38"/>
      <c r="X1069" s="38"/>
      <c r="Y1069" s="38"/>
      <c r="Z1069" s="38"/>
      <c r="AA1069" s="38"/>
      <c r="AB1069" s="38"/>
      <c r="AC1069" s="38"/>
      <c r="AD1069" s="38"/>
      <c r="AE1069" s="38"/>
      <c r="AR1069" s="231" t="s">
        <v>610</v>
      </c>
      <c r="AT1069" s="231" t="s">
        <v>143</v>
      </c>
      <c r="AU1069" s="231" t="s">
        <v>83</v>
      </c>
      <c r="AY1069" s="17" t="s">
        <v>140</v>
      </c>
      <c r="BE1069" s="232">
        <f>IF(N1069="základní",J1069,0)</f>
        <v>0</v>
      </c>
      <c r="BF1069" s="232">
        <f>IF(N1069="snížená",J1069,0)</f>
        <v>0</v>
      </c>
      <c r="BG1069" s="232">
        <f>IF(N1069="zákl. přenesená",J1069,0)</f>
        <v>0</v>
      </c>
      <c r="BH1069" s="232">
        <f>IF(N1069="sníž. přenesená",J1069,0)</f>
        <v>0</v>
      </c>
      <c r="BI1069" s="232">
        <f>IF(N1069="nulová",J1069,0)</f>
        <v>0</v>
      </c>
      <c r="BJ1069" s="17" t="s">
        <v>79</v>
      </c>
      <c r="BK1069" s="232">
        <f>ROUND(I1069*H1069,2)</f>
        <v>0</v>
      </c>
      <c r="BL1069" s="17" t="s">
        <v>610</v>
      </c>
      <c r="BM1069" s="231" t="s">
        <v>1091</v>
      </c>
    </row>
    <row r="1070" s="15" customFormat="1">
      <c r="A1070" s="15"/>
      <c r="B1070" s="256"/>
      <c r="C1070" s="257"/>
      <c r="D1070" s="235" t="s">
        <v>148</v>
      </c>
      <c r="E1070" s="258" t="s">
        <v>1</v>
      </c>
      <c r="F1070" s="259" t="s">
        <v>1092</v>
      </c>
      <c r="G1070" s="257"/>
      <c r="H1070" s="258" t="s">
        <v>1</v>
      </c>
      <c r="I1070" s="260"/>
      <c r="J1070" s="257"/>
      <c r="K1070" s="257"/>
      <c r="L1070" s="261"/>
      <c r="M1070" s="262"/>
      <c r="N1070" s="263"/>
      <c r="O1070" s="263"/>
      <c r="P1070" s="263"/>
      <c r="Q1070" s="263"/>
      <c r="R1070" s="263"/>
      <c r="S1070" s="263"/>
      <c r="T1070" s="264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T1070" s="265" t="s">
        <v>148</v>
      </c>
      <c r="AU1070" s="265" t="s">
        <v>83</v>
      </c>
      <c r="AV1070" s="15" t="s">
        <v>79</v>
      </c>
      <c r="AW1070" s="15" t="s">
        <v>31</v>
      </c>
      <c r="AX1070" s="15" t="s">
        <v>74</v>
      </c>
      <c r="AY1070" s="265" t="s">
        <v>140</v>
      </c>
    </row>
    <row r="1071" s="13" customFormat="1">
      <c r="A1071" s="13"/>
      <c r="B1071" s="233"/>
      <c r="C1071" s="234"/>
      <c r="D1071" s="235" t="s">
        <v>148</v>
      </c>
      <c r="E1071" s="236" t="s">
        <v>1</v>
      </c>
      <c r="F1071" s="237" t="s">
        <v>79</v>
      </c>
      <c r="G1071" s="234"/>
      <c r="H1071" s="238">
        <v>1</v>
      </c>
      <c r="I1071" s="239"/>
      <c r="J1071" s="234"/>
      <c r="K1071" s="234"/>
      <c r="L1071" s="240"/>
      <c r="M1071" s="241"/>
      <c r="N1071" s="242"/>
      <c r="O1071" s="242"/>
      <c r="P1071" s="242"/>
      <c r="Q1071" s="242"/>
      <c r="R1071" s="242"/>
      <c r="S1071" s="242"/>
      <c r="T1071" s="24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44" t="s">
        <v>148</v>
      </c>
      <c r="AU1071" s="244" t="s">
        <v>83</v>
      </c>
      <c r="AV1071" s="13" t="s">
        <v>83</v>
      </c>
      <c r="AW1071" s="13" t="s">
        <v>31</v>
      </c>
      <c r="AX1071" s="13" t="s">
        <v>79</v>
      </c>
      <c r="AY1071" s="244" t="s">
        <v>140</v>
      </c>
    </row>
    <row r="1072" s="2" customFormat="1" ht="24.15" customHeight="1">
      <c r="A1072" s="38"/>
      <c r="B1072" s="39"/>
      <c r="C1072" s="266" t="s">
        <v>1093</v>
      </c>
      <c r="D1072" s="266" t="s">
        <v>245</v>
      </c>
      <c r="E1072" s="267" t="s">
        <v>1094</v>
      </c>
      <c r="F1072" s="268" t="s">
        <v>1095</v>
      </c>
      <c r="G1072" s="269" t="s">
        <v>422</v>
      </c>
      <c r="H1072" s="270">
        <v>1</v>
      </c>
      <c r="I1072" s="271"/>
      <c r="J1072" s="272">
        <f>ROUND(I1072*H1072,2)</f>
        <v>0</v>
      </c>
      <c r="K1072" s="273"/>
      <c r="L1072" s="274"/>
      <c r="M1072" s="275" t="s">
        <v>1</v>
      </c>
      <c r="N1072" s="276" t="s">
        <v>39</v>
      </c>
      <c r="O1072" s="91"/>
      <c r="P1072" s="229">
        <f>O1072*H1072</f>
        <v>0</v>
      </c>
      <c r="Q1072" s="229">
        <v>0.065000000000000002</v>
      </c>
      <c r="R1072" s="229">
        <f>Q1072*H1072</f>
        <v>0.065000000000000002</v>
      </c>
      <c r="S1072" s="229">
        <v>0</v>
      </c>
      <c r="T1072" s="230">
        <f>S1072*H1072</f>
        <v>0</v>
      </c>
      <c r="U1072" s="38"/>
      <c r="V1072" s="38"/>
      <c r="W1072" s="38"/>
      <c r="X1072" s="38"/>
      <c r="Y1072" s="38"/>
      <c r="Z1072" s="38"/>
      <c r="AA1072" s="38"/>
      <c r="AB1072" s="38"/>
      <c r="AC1072" s="38"/>
      <c r="AD1072" s="38"/>
      <c r="AE1072" s="38"/>
      <c r="AR1072" s="231" t="s">
        <v>615</v>
      </c>
      <c r="AT1072" s="231" t="s">
        <v>245</v>
      </c>
      <c r="AU1072" s="231" t="s">
        <v>83</v>
      </c>
      <c r="AY1072" s="17" t="s">
        <v>140</v>
      </c>
      <c r="BE1072" s="232">
        <f>IF(N1072="základní",J1072,0)</f>
        <v>0</v>
      </c>
      <c r="BF1072" s="232">
        <f>IF(N1072="snížená",J1072,0)</f>
        <v>0</v>
      </c>
      <c r="BG1072" s="232">
        <f>IF(N1072="zákl. přenesená",J1072,0)</f>
        <v>0</v>
      </c>
      <c r="BH1072" s="232">
        <f>IF(N1072="sníž. přenesená",J1072,0)</f>
        <v>0</v>
      </c>
      <c r="BI1072" s="232">
        <f>IF(N1072="nulová",J1072,0)</f>
        <v>0</v>
      </c>
      <c r="BJ1072" s="17" t="s">
        <v>79</v>
      </c>
      <c r="BK1072" s="232">
        <f>ROUND(I1072*H1072,2)</f>
        <v>0</v>
      </c>
      <c r="BL1072" s="17" t="s">
        <v>610</v>
      </c>
      <c r="BM1072" s="231" t="s">
        <v>1096</v>
      </c>
    </row>
    <row r="1073" s="15" customFormat="1">
      <c r="A1073" s="15"/>
      <c r="B1073" s="256"/>
      <c r="C1073" s="257"/>
      <c r="D1073" s="235" t="s">
        <v>148</v>
      </c>
      <c r="E1073" s="258" t="s">
        <v>1</v>
      </c>
      <c r="F1073" s="259" t="s">
        <v>1097</v>
      </c>
      <c r="G1073" s="257"/>
      <c r="H1073" s="258" t="s">
        <v>1</v>
      </c>
      <c r="I1073" s="260"/>
      <c r="J1073" s="257"/>
      <c r="K1073" s="257"/>
      <c r="L1073" s="261"/>
      <c r="M1073" s="262"/>
      <c r="N1073" s="263"/>
      <c r="O1073" s="263"/>
      <c r="P1073" s="263"/>
      <c r="Q1073" s="263"/>
      <c r="R1073" s="263"/>
      <c r="S1073" s="263"/>
      <c r="T1073" s="264"/>
      <c r="U1073" s="15"/>
      <c r="V1073" s="15"/>
      <c r="W1073" s="15"/>
      <c r="X1073" s="15"/>
      <c r="Y1073" s="15"/>
      <c r="Z1073" s="15"/>
      <c r="AA1073" s="15"/>
      <c r="AB1073" s="15"/>
      <c r="AC1073" s="15"/>
      <c r="AD1073" s="15"/>
      <c r="AE1073" s="15"/>
      <c r="AT1073" s="265" t="s">
        <v>148</v>
      </c>
      <c r="AU1073" s="265" t="s">
        <v>83</v>
      </c>
      <c r="AV1073" s="15" t="s">
        <v>79</v>
      </c>
      <c r="AW1073" s="15" t="s">
        <v>31</v>
      </c>
      <c r="AX1073" s="15" t="s">
        <v>74</v>
      </c>
      <c r="AY1073" s="265" t="s">
        <v>140</v>
      </c>
    </row>
    <row r="1074" s="13" customFormat="1">
      <c r="A1074" s="13"/>
      <c r="B1074" s="233"/>
      <c r="C1074" s="234"/>
      <c r="D1074" s="235" t="s">
        <v>148</v>
      </c>
      <c r="E1074" s="236" t="s">
        <v>1</v>
      </c>
      <c r="F1074" s="237" t="s">
        <v>79</v>
      </c>
      <c r="G1074" s="234"/>
      <c r="H1074" s="238">
        <v>1</v>
      </c>
      <c r="I1074" s="239"/>
      <c r="J1074" s="234"/>
      <c r="K1074" s="234"/>
      <c r="L1074" s="240"/>
      <c r="M1074" s="241"/>
      <c r="N1074" s="242"/>
      <c r="O1074" s="242"/>
      <c r="P1074" s="242"/>
      <c r="Q1074" s="242"/>
      <c r="R1074" s="242"/>
      <c r="S1074" s="242"/>
      <c r="T1074" s="24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44" t="s">
        <v>148</v>
      </c>
      <c r="AU1074" s="244" t="s">
        <v>83</v>
      </c>
      <c r="AV1074" s="13" t="s">
        <v>83</v>
      </c>
      <c r="AW1074" s="13" t="s">
        <v>31</v>
      </c>
      <c r="AX1074" s="13" t="s">
        <v>79</v>
      </c>
      <c r="AY1074" s="244" t="s">
        <v>140</v>
      </c>
    </row>
    <row r="1075" s="2" customFormat="1" ht="24.15" customHeight="1">
      <c r="A1075" s="38"/>
      <c r="B1075" s="39"/>
      <c r="C1075" s="219" t="s">
        <v>1098</v>
      </c>
      <c r="D1075" s="219" t="s">
        <v>143</v>
      </c>
      <c r="E1075" s="220" t="s">
        <v>1099</v>
      </c>
      <c r="F1075" s="221" t="s">
        <v>1100</v>
      </c>
      <c r="G1075" s="222" t="s">
        <v>422</v>
      </c>
      <c r="H1075" s="223">
        <v>1</v>
      </c>
      <c r="I1075" s="224"/>
      <c r="J1075" s="225">
        <f>ROUND(I1075*H1075,2)</f>
        <v>0</v>
      </c>
      <c r="K1075" s="226"/>
      <c r="L1075" s="44"/>
      <c r="M1075" s="227" t="s">
        <v>1</v>
      </c>
      <c r="N1075" s="228" t="s">
        <v>39</v>
      </c>
      <c r="O1075" s="91"/>
      <c r="P1075" s="229">
        <f>O1075*H1075</f>
        <v>0</v>
      </c>
      <c r="Q1075" s="229">
        <v>0</v>
      </c>
      <c r="R1075" s="229">
        <f>Q1075*H1075</f>
        <v>0</v>
      </c>
      <c r="S1075" s="229">
        <v>0</v>
      </c>
      <c r="T1075" s="230">
        <f>S1075*H1075</f>
        <v>0</v>
      </c>
      <c r="U1075" s="38"/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8"/>
      <c r="AR1075" s="231" t="s">
        <v>610</v>
      </c>
      <c r="AT1075" s="231" t="s">
        <v>143</v>
      </c>
      <c r="AU1075" s="231" t="s">
        <v>83</v>
      </c>
      <c r="AY1075" s="17" t="s">
        <v>140</v>
      </c>
      <c r="BE1075" s="232">
        <f>IF(N1075="základní",J1075,0)</f>
        <v>0</v>
      </c>
      <c r="BF1075" s="232">
        <f>IF(N1075="snížená",J1075,0)</f>
        <v>0</v>
      </c>
      <c r="BG1075" s="232">
        <f>IF(N1075="zákl. přenesená",J1075,0)</f>
        <v>0</v>
      </c>
      <c r="BH1075" s="232">
        <f>IF(N1075="sníž. přenesená",J1075,0)</f>
        <v>0</v>
      </c>
      <c r="BI1075" s="232">
        <f>IF(N1075="nulová",J1075,0)</f>
        <v>0</v>
      </c>
      <c r="BJ1075" s="17" t="s">
        <v>79</v>
      </c>
      <c r="BK1075" s="232">
        <f>ROUND(I1075*H1075,2)</f>
        <v>0</v>
      </c>
      <c r="BL1075" s="17" t="s">
        <v>610</v>
      </c>
      <c r="BM1075" s="231" t="s">
        <v>1101</v>
      </c>
    </row>
    <row r="1076" s="15" customFormat="1">
      <c r="A1076" s="15"/>
      <c r="B1076" s="256"/>
      <c r="C1076" s="257"/>
      <c r="D1076" s="235" t="s">
        <v>148</v>
      </c>
      <c r="E1076" s="258" t="s">
        <v>1</v>
      </c>
      <c r="F1076" s="259" t="s">
        <v>1102</v>
      </c>
      <c r="G1076" s="257"/>
      <c r="H1076" s="258" t="s">
        <v>1</v>
      </c>
      <c r="I1076" s="260"/>
      <c r="J1076" s="257"/>
      <c r="K1076" s="257"/>
      <c r="L1076" s="261"/>
      <c r="M1076" s="262"/>
      <c r="N1076" s="263"/>
      <c r="O1076" s="263"/>
      <c r="P1076" s="263"/>
      <c r="Q1076" s="263"/>
      <c r="R1076" s="263"/>
      <c r="S1076" s="263"/>
      <c r="T1076" s="264"/>
      <c r="U1076" s="15"/>
      <c r="V1076" s="15"/>
      <c r="W1076" s="15"/>
      <c r="X1076" s="15"/>
      <c r="Y1076" s="15"/>
      <c r="Z1076" s="15"/>
      <c r="AA1076" s="15"/>
      <c r="AB1076" s="15"/>
      <c r="AC1076" s="15"/>
      <c r="AD1076" s="15"/>
      <c r="AE1076" s="15"/>
      <c r="AT1076" s="265" t="s">
        <v>148</v>
      </c>
      <c r="AU1076" s="265" t="s">
        <v>83</v>
      </c>
      <c r="AV1076" s="15" t="s">
        <v>79</v>
      </c>
      <c r="AW1076" s="15" t="s">
        <v>31</v>
      </c>
      <c r="AX1076" s="15" t="s">
        <v>74</v>
      </c>
      <c r="AY1076" s="265" t="s">
        <v>140</v>
      </c>
    </row>
    <row r="1077" s="13" customFormat="1">
      <c r="A1077" s="13"/>
      <c r="B1077" s="233"/>
      <c r="C1077" s="234"/>
      <c r="D1077" s="235" t="s">
        <v>148</v>
      </c>
      <c r="E1077" s="236" t="s">
        <v>1</v>
      </c>
      <c r="F1077" s="237" t="s">
        <v>79</v>
      </c>
      <c r="G1077" s="234"/>
      <c r="H1077" s="238">
        <v>1</v>
      </c>
      <c r="I1077" s="239"/>
      <c r="J1077" s="234"/>
      <c r="K1077" s="234"/>
      <c r="L1077" s="240"/>
      <c r="M1077" s="241"/>
      <c r="N1077" s="242"/>
      <c r="O1077" s="242"/>
      <c r="P1077" s="242"/>
      <c r="Q1077" s="242"/>
      <c r="R1077" s="242"/>
      <c r="S1077" s="242"/>
      <c r="T1077" s="24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44" t="s">
        <v>148</v>
      </c>
      <c r="AU1077" s="244" t="s">
        <v>83</v>
      </c>
      <c r="AV1077" s="13" t="s">
        <v>83</v>
      </c>
      <c r="AW1077" s="13" t="s">
        <v>31</v>
      </c>
      <c r="AX1077" s="13" t="s">
        <v>79</v>
      </c>
      <c r="AY1077" s="244" t="s">
        <v>140</v>
      </c>
    </row>
    <row r="1078" s="2" customFormat="1" ht="24.15" customHeight="1">
      <c r="A1078" s="38"/>
      <c r="B1078" s="39"/>
      <c r="C1078" s="266" t="s">
        <v>1103</v>
      </c>
      <c r="D1078" s="266" t="s">
        <v>245</v>
      </c>
      <c r="E1078" s="267" t="s">
        <v>1104</v>
      </c>
      <c r="F1078" s="268" t="s">
        <v>1105</v>
      </c>
      <c r="G1078" s="269" t="s">
        <v>422</v>
      </c>
      <c r="H1078" s="270">
        <v>1</v>
      </c>
      <c r="I1078" s="271"/>
      <c r="J1078" s="272">
        <f>ROUND(I1078*H1078,2)</f>
        <v>0</v>
      </c>
      <c r="K1078" s="273"/>
      <c r="L1078" s="274"/>
      <c r="M1078" s="275" t="s">
        <v>1</v>
      </c>
      <c r="N1078" s="276" t="s">
        <v>39</v>
      </c>
      <c r="O1078" s="91"/>
      <c r="P1078" s="229">
        <f>O1078*H1078</f>
        <v>0</v>
      </c>
      <c r="Q1078" s="229">
        <v>0.085999999999999993</v>
      </c>
      <c r="R1078" s="229">
        <f>Q1078*H1078</f>
        <v>0.085999999999999993</v>
      </c>
      <c r="S1078" s="229">
        <v>0</v>
      </c>
      <c r="T1078" s="230">
        <f>S1078*H1078</f>
        <v>0</v>
      </c>
      <c r="U1078" s="38"/>
      <c r="V1078" s="38"/>
      <c r="W1078" s="38"/>
      <c r="X1078" s="38"/>
      <c r="Y1078" s="38"/>
      <c r="Z1078" s="38"/>
      <c r="AA1078" s="38"/>
      <c r="AB1078" s="38"/>
      <c r="AC1078" s="38"/>
      <c r="AD1078" s="38"/>
      <c r="AE1078" s="38"/>
      <c r="AR1078" s="231" t="s">
        <v>615</v>
      </c>
      <c r="AT1078" s="231" t="s">
        <v>245</v>
      </c>
      <c r="AU1078" s="231" t="s">
        <v>83</v>
      </c>
      <c r="AY1078" s="17" t="s">
        <v>140</v>
      </c>
      <c r="BE1078" s="232">
        <f>IF(N1078="základní",J1078,0)</f>
        <v>0</v>
      </c>
      <c r="BF1078" s="232">
        <f>IF(N1078="snížená",J1078,0)</f>
        <v>0</v>
      </c>
      <c r="BG1078" s="232">
        <f>IF(N1078="zákl. přenesená",J1078,0)</f>
        <v>0</v>
      </c>
      <c r="BH1078" s="232">
        <f>IF(N1078="sníž. přenesená",J1078,0)</f>
        <v>0</v>
      </c>
      <c r="BI1078" s="232">
        <f>IF(N1078="nulová",J1078,0)</f>
        <v>0</v>
      </c>
      <c r="BJ1078" s="17" t="s">
        <v>79</v>
      </c>
      <c r="BK1078" s="232">
        <f>ROUND(I1078*H1078,2)</f>
        <v>0</v>
      </c>
      <c r="BL1078" s="17" t="s">
        <v>610</v>
      </c>
      <c r="BM1078" s="231" t="s">
        <v>1106</v>
      </c>
    </row>
    <row r="1079" s="15" customFormat="1">
      <c r="A1079" s="15"/>
      <c r="B1079" s="256"/>
      <c r="C1079" s="257"/>
      <c r="D1079" s="235" t="s">
        <v>148</v>
      </c>
      <c r="E1079" s="258" t="s">
        <v>1</v>
      </c>
      <c r="F1079" s="259" t="s">
        <v>1107</v>
      </c>
      <c r="G1079" s="257"/>
      <c r="H1079" s="258" t="s">
        <v>1</v>
      </c>
      <c r="I1079" s="260"/>
      <c r="J1079" s="257"/>
      <c r="K1079" s="257"/>
      <c r="L1079" s="261"/>
      <c r="M1079" s="262"/>
      <c r="N1079" s="263"/>
      <c r="O1079" s="263"/>
      <c r="P1079" s="263"/>
      <c r="Q1079" s="263"/>
      <c r="R1079" s="263"/>
      <c r="S1079" s="263"/>
      <c r="T1079" s="264"/>
      <c r="U1079" s="15"/>
      <c r="V1079" s="15"/>
      <c r="W1079" s="15"/>
      <c r="X1079" s="15"/>
      <c r="Y1079" s="15"/>
      <c r="Z1079" s="15"/>
      <c r="AA1079" s="15"/>
      <c r="AB1079" s="15"/>
      <c r="AC1079" s="15"/>
      <c r="AD1079" s="15"/>
      <c r="AE1079" s="15"/>
      <c r="AT1079" s="265" t="s">
        <v>148</v>
      </c>
      <c r="AU1079" s="265" t="s">
        <v>83</v>
      </c>
      <c r="AV1079" s="15" t="s">
        <v>79</v>
      </c>
      <c r="AW1079" s="15" t="s">
        <v>31</v>
      </c>
      <c r="AX1079" s="15" t="s">
        <v>74</v>
      </c>
      <c r="AY1079" s="265" t="s">
        <v>140</v>
      </c>
    </row>
    <row r="1080" s="13" customFormat="1">
      <c r="A1080" s="13"/>
      <c r="B1080" s="233"/>
      <c r="C1080" s="234"/>
      <c r="D1080" s="235" t="s">
        <v>148</v>
      </c>
      <c r="E1080" s="236" t="s">
        <v>1</v>
      </c>
      <c r="F1080" s="237" t="s">
        <v>1108</v>
      </c>
      <c r="G1080" s="234"/>
      <c r="H1080" s="238">
        <v>2.5630000000000002</v>
      </c>
      <c r="I1080" s="239"/>
      <c r="J1080" s="234"/>
      <c r="K1080" s="234"/>
      <c r="L1080" s="240"/>
      <c r="M1080" s="241"/>
      <c r="N1080" s="242"/>
      <c r="O1080" s="242"/>
      <c r="P1080" s="242"/>
      <c r="Q1080" s="242"/>
      <c r="R1080" s="242"/>
      <c r="S1080" s="242"/>
      <c r="T1080" s="24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44" t="s">
        <v>148</v>
      </c>
      <c r="AU1080" s="244" t="s">
        <v>83</v>
      </c>
      <c r="AV1080" s="13" t="s">
        <v>83</v>
      </c>
      <c r="AW1080" s="13" t="s">
        <v>31</v>
      </c>
      <c r="AX1080" s="13" t="s">
        <v>74</v>
      </c>
      <c r="AY1080" s="244" t="s">
        <v>140</v>
      </c>
    </row>
    <row r="1081" s="13" customFormat="1">
      <c r="A1081" s="13"/>
      <c r="B1081" s="233"/>
      <c r="C1081" s="234"/>
      <c r="D1081" s="235" t="s">
        <v>148</v>
      </c>
      <c r="E1081" s="236" t="s">
        <v>1</v>
      </c>
      <c r="F1081" s="237" t="s">
        <v>79</v>
      </c>
      <c r="G1081" s="234"/>
      <c r="H1081" s="238">
        <v>1</v>
      </c>
      <c r="I1081" s="239"/>
      <c r="J1081" s="234"/>
      <c r="K1081" s="234"/>
      <c r="L1081" s="240"/>
      <c r="M1081" s="241"/>
      <c r="N1081" s="242"/>
      <c r="O1081" s="242"/>
      <c r="P1081" s="242"/>
      <c r="Q1081" s="242"/>
      <c r="R1081" s="242"/>
      <c r="S1081" s="242"/>
      <c r="T1081" s="24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44" t="s">
        <v>148</v>
      </c>
      <c r="AU1081" s="244" t="s">
        <v>83</v>
      </c>
      <c r="AV1081" s="13" t="s">
        <v>83</v>
      </c>
      <c r="AW1081" s="13" t="s">
        <v>31</v>
      </c>
      <c r="AX1081" s="13" t="s">
        <v>79</v>
      </c>
      <c r="AY1081" s="244" t="s">
        <v>140</v>
      </c>
    </row>
    <row r="1082" s="2" customFormat="1" ht="16.5" customHeight="1">
      <c r="A1082" s="38"/>
      <c r="B1082" s="39"/>
      <c r="C1082" s="219" t="s">
        <v>1109</v>
      </c>
      <c r="D1082" s="219" t="s">
        <v>143</v>
      </c>
      <c r="E1082" s="220" t="s">
        <v>1110</v>
      </c>
      <c r="F1082" s="221" t="s">
        <v>1111</v>
      </c>
      <c r="G1082" s="222" t="s">
        <v>146</v>
      </c>
      <c r="H1082" s="223">
        <v>22</v>
      </c>
      <c r="I1082" s="224"/>
      <c r="J1082" s="225">
        <f>ROUND(I1082*H1082,2)</f>
        <v>0</v>
      </c>
      <c r="K1082" s="226"/>
      <c r="L1082" s="44"/>
      <c r="M1082" s="227" t="s">
        <v>1</v>
      </c>
      <c r="N1082" s="228" t="s">
        <v>39</v>
      </c>
      <c r="O1082" s="91"/>
      <c r="P1082" s="229">
        <f>O1082*H1082</f>
        <v>0</v>
      </c>
      <c r="Q1082" s="229">
        <v>5.0000000000000002E-05</v>
      </c>
      <c r="R1082" s="229">
        <f>Q1082*H1082</f>
        <v>0.0011000000000000001</v>
      </c>
      <c r="S1082" s="229">
        <v>0</v>
      </c>
      <c r="T1082" s="230">
        <f>S1082*H1082</f>
        <v>0</v>
      </c>
      <c r="U1082" s="38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R1082" s="231" t="s">
        <v>610</v>
      </c>
      <c r="AT1082" s="231" t="s">
        <v>143</v>
      </c>
      <c r="AU1082" s="231" t="s">
        <v>83</v>
      </c>
      <c r="AY1082" s="17" t="s">
        <v>140</v>
      </c>
      <c r="BE1082" s="232">
        <f>IF(N1082="základní",J1082,0)</f>
        <v>0</v>
      </c>
      <c r="BF1082" s="232">
        <f>IF(N1082="snížená",J1082,0)</f>
        <v>0</v>
      </c>
      <c r="BG1082" s="232">
        <f>IF(N1082="zákl. přenesená",J1082,0)</f>
        <v>0</v>
      </c>
      <c r="BH1082" s="232">
        <f>IF(N1082="sníž. přenesená",J1082,0)</f>
        <v>0</v>
      </c>
      <c r="BI1082" s="232">
        <f>IF(N1082="nulová",J1082,0)</f>
        <v>0</v>
      </c>
      <c r="BJ1082" s="17" t="s">
        <v>79</v>
      </c>
      <c r="BK1082" s="232">
        <f>ROUND(I1082*H1082,2)</f>
        <v>0</v>
      </c>
      <c r="BL1082" s="17" t="s">
        <v>610</v>
      </c>
      <c r="BM1082" s="231" t="s">
        <v>1112</v>
      </c>
    </row>
    <row r="1083" s="13" customFormat="1">
      <c r="A1083" s="13"/>
      <c r="B1083" s="233"/>
      <c r="C1083" s="234"/>
      <c r="D1083" s="235" t="s">
        <v>148</v>
      </c>
      <c r="E1083" s="236" t="s">
        <v>1</v>
      </c>
      <c r="F1083" s="237" t="s">
        <v>1113</v>
      </c>
      <c r="G1083" s="234"/>
      <c r="H1083" s="238">
        <v>22</v>
      </c>
      <c r="I1083" s="239"/>
      <c r="J1083" s="234"/>
      <c r="K1083" s="234"/>
      <c r="L1083" s="240"/>
      <c r="M1083" s="241"/>
      <c r="N1083" s="242"/>
      <c r="O1083" s="242"/>
      <c r="P1083" s="242"/>
      <c r="Q1083" s="242"/>
      <c r="R1083" s="242"/>
      <c r="S1083" s="242"/>
      <c r="T1083" s="24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44" t="s">
        <v>148</v>
      </c>
      <c r="AU1083" s="244" t="s">
        <v>83</v>
      </c>
      <c r="AV1083" s="13" t="s">
        <v>83</v>
      </c>
      <c r="AW1083" s="13" t="s">
        <v>31</v>
      </c>
      <c r="AX1083" s="13" t="s">
        <v>79</v>
      </c>
      <c r="AY1083" s="244" t="s">
        <v>140</v>
      </c>
    </row>
    <row r="1084" s="2" customFormat="1" ht="16.5" customHeight="1">
      <c r="A1084" s="38"/>
      <c r="B1084" s="39"/>
      <c r="C1084" s="266" t="s">
        <v>1114</v>
      </c>
      <c r="D1084" s="266" t="s">
        <v>245</v>
      </c>
      <c r="E1084" s="267" t="s">
        <v>1115</v>
      </c>
      <c r="F1084" s="268" t="s">
        <v>1116</v>
      </c>
      <c r="G1084" s="269" t="s">
        <v>146</v>
      </c>
      <c r="H1084" s="270">
        <v>22</v>
      </c>
      <c r="I1084" s="271"/>
      <c r="J1084" s="272">
        <f>ROUND(I1084*H1084,2)</f>
        <v>0</v>
      </c>
      <c r="K1084" s="273"/>
      <c r="L1084" s="274"/>
      <c r="M1084" s="275" t="s">
        <v>1</v>
      </c>
      <c r="N1084" s="276" t="s">
        <v>39</v>
      </c>
      <c r="O1084" s="91"/>
      <c r="P1084" s="229">
        <f>O1084*H1084</f>
        <v>0</v>
      </c>
      <c r="Q1084" s="229">
        <v>0.01</v>
      </c>
      <c r="R1084" s="229">
        <f>Q1084*H1084</f>
        <v>0.22</v>
      </c>
      <c r="S1084" s="229">
        <v>0</v>
      </c>
      <c r="T1084" s="230">
        <f>S1084*H1084</f>
        <v>0</v>
      </c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R1084" s="231" t="s">
        <v>615</v>
      </c>
      <c r="AT1084" s="231" t="s">
        <v>245</v>
      </c>
      <c r="AU1084" s="231" t="s">
        <v>83</v>
      </c>
      <c r="AY1084" s="17" t="s">
        <v>140</v>
      </c>
      <c r="BE1084" s="232">
        <f>IF(N1084="základní",J1084,0)</f>
        <v>0</v>
      </c>
      <c r="BF1084" s="232">
        <f>IF(N1084="snížená",J1084,0)</f>
        <v>0</v>
      </c>
      <c r="BG1084" s="232">
        <f>IF(N1084="zákl. přenesená",J1084,0)</f>
        <v>0</v>
      </c>
      <c r="BH1084" s="232">
        <f>IF(N1084="sníž. přenesená",J1084,0)</f>
        <v>0</v>
      </c>
      <c r="BI1084" s="232">
        <f>IF(N1084="nulová",J1084,0)</f>
        <v>0</v>
      </c>
      <c r="BJ1084" s="17" t="s">
        <v>79</v>
      </c>
      <c r="BK1084" s="232">
        <f>ROUND(I1084*H1084,2)</f>
        <v>0</v>
      </c>
      <c r="BL1084" s="17" t="s">
        <v>610</v>
      </c>
      <c r="BM1084" s="231" t="s">
        <v>1117</v>
      </c>
    </row>
    <row r="1085" s="15" customFormat="1">
      <c r="A1085" s="15"/>
      <c r="B1085" s="256"/>
      <c r="C1085" s="257"/>
      <c r="D1085" s="235" t="s">
        <v>148</v>
      </c>
      <c r="E1085" s="258" t="s">
        <v>1</v>
      </c>
      <c r="F1085" s="259" t="s">
        <v>1118</v>
      </c>
      <c r="G1085" s="257"/>
      <c r="H1085" s="258" t="s">
        <v>1</v>
      </c>
      <c r="I1085" s="260"/>
      <c r="J1085" s="257"/>
      <c r="K1085" s="257"/>
      <c r="L1085" s="261"/>
      <c r="M1085" s="262"/>
      <c r="N1085" s="263"/>
      <c r="O1085" s="263"/>
      <c r="P1085" s="263"/>
      <c r="Q1085" s="263"/>
      <c r="R1085" s="263"/>
      <c r="S1085" s="263"/>
      <c r="T1085" s="264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T1085" s="265" t="s">
        <v>148</v>
      </c>
      <c r="AU1085" s="265" t="s">
        <v>83</v>
      </c>
      <c r="AV1085" s="15" t="s">
        <v>79</v>
      </c>
      <c r="AW1085" s="15" t="s">
        <v>31</v>
      </c>
      <c r="AX1085" s="15" t="s">
        <v>74</v>
      </c>
      <c r="AY1085" s="265" t="s">
        <v>140</v>
      </c>
    </row>
    <row r="1086" s="13" customFormat="1">
      <c r="A1086" s="13"/>
      <c r="B1086" s="233"/>
      <c r="C1086" s="234"/>
      <c r="D1086" s="235" t="s">
        <v>148</v>
      </c>
      <c r="E1086" s="236" t="s">
        <v>1</v>
      </c>
      <c r="F1086" s="237" t="s">
        <v>1119</v>
      </c>
      <c r="G1086" s="234"/>
      <c r="H1086" s="238">
        <v>22</v>
      </c>
      <c r="I1086" s="239"/>
      <c r="J1086" s="234"/>
      <c r="K1086" s="234"/>
      <c r="L1086" s="240"/>
      <c r="M1086" s="241"/>
      <c r="N1086" s="242"/>
      <c r="O1086" s="242"/>
      <c r="P1086" s="242"/>
      <c r="Q1086" s="242"/>
      <c r="R1086" s="242"/>
      <c r="S1086" s="242"/>
      <c r="T1086" s="24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44" t="s">
        <v>148</v>
      </c>
      <c r="AU1086" s="244" t="s">
        <v>83</v>
      </c>
      <c r="AV1086" s="13" t="s">
        <v>83</v>
      </c>
      <c r="AW1086" s="13" t="s">
        <v>31</v>
      </c>
      <c r="AX1086" s="13" t="s">
        <v>79</v>
      </c>
      <c r="AY1086" s="244" t="s">
        <v>140</v>
      </c>
    </row>
    <row r="1087" s="2" customFormat="1" ht="24.15" customHeight="1">
      <c r="A1087" s="38"/>
      <c r="B1087" s="39"/>
      <c r="C1087" s="219" t="s">
        <v>1120</v>
      </c>
      <c r="D1087" s="219" t="s">
        <v>143</v>
      </c>
      <c r="E1087" s="220" t="s">
        <v>1121</v>
      </c>
      <c r="F1087" s="221" t="s">
        <v>1122</v>
      </c>
      <c r="G1087" s="222" t="s">
        <v>643</v>
      </c>
      <c r="H1087" s="281"/>
      <c r="I1087" s="224"/>
      <c r="J1087" s="225">
        <f>ROUND(I1087*H1087,2)</f>
        <v>0</v>
      </c>
      <c r="K1087" s="226"/>
      <c r="L1087" s="44"/>
      <c r="M1087" s="227" t="s">
        <v>1</v>
      </c>
      <c r="N1087" s="228" t="s">
        <v>39</v>
      </c>
      <c r="O1087" s="91"/>
      <c r="P1087" s="229">
        <f>O1087*H1087</f>
        <v>0</v>
      </c>
      <c r="Q1087" s="229">
        <v>0</v>
      </c>
      <c r="R1087" s="229">
        <f>Q1087*H1087</f>
        <v>0</v>
      </c>
      <c r="S1087" s="229">
        <v>0</v>
      </c>
      <c r="T1087" s="230">
        <f>S1087*H1087</f>
        <v>0</v>
      </c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R1087" s="231" t="s">
        <v>610</v>
      </c>
      <c r="AT1087" s="231" t="s">
        <v>143</v>
      </c>
      <c r="AU1087" s="231" t="s">
        <v>83</v>
      </c>
      <c r="AY1087" s="17" t="s">
        <v>140</v>
      </c>
      <c r="BE1087" s="232">
        <f>IF(N1087="základní",J1087,0)</f>
        <v>0</v>
      </c>
      <c r="BF1087" s="232">
        <f>IF(N1087="snížená",J1087,0)</f>
        <v>0</v>
      </c>
      <c r="BG1087" s="232">
        <f>IF(N1087="zákl. přenesená",J1087,0)</f>
        <v>0</v>
      </c>
      <c r="BH1087" s="232">
        <f>IF(N1087="sníž. přenesená",J1087,0)</f>
        <v>0</v>
      </c>
      <c r="BI1087" s="232">
        <f>IF(N1087="nulová",J1087,0)</f>
        <v>0</v>
      </c>
      <c r="BJ1087" s="17" t="s">
        <v>79</v>
      </c>
      <c r="BK1087" s="232">
        <f>ROUND(I1087*H1087,2)</f>
        <v>0</v>
      </c>
      <c r="BL1087" s="17" t="s">
        <v>610</v>
      </c>
      <c r="BM1087" s="231" t="s">
        <v>1123</v>
      </c>
    </row>
    <row r="1088" s="12" customFormat="1" ht="22.8" customHeight="1">
      <c r="A1088" s="12"/>
      <c r="B1088" s="203"/>
      <c r="C1088" s="204"/>
      <c r="D1088" s="205" t="s">
        <v>73</v>
      </c>
      <c r="E1088" s="217" t="s">
        <v>1124</v>
      </c>
      <c r="F1088" s="217" t="s">
        <v>1125</v>
      </c>
      <c r="G1088" s="204"/>
      <c r="H1088" s="204"/>
      <c r="I1088" s="207"/>
      <c r="J1088" s="218">
        <f>BK1088</f>
        <v>0</v>
      </c>
      <c r="K1088" s="204"/>
      <c r="L1088" s="209"/>
      <c r="M1088" s="210"/>
      <c r="N1088" s="211"/>
      <c r="O1088" s="211"/>
      <c r="P1088" s="212">
        <f>SUM(P1089:P1102)</f>
        <v>0</v>
      </c>
      <c r="Q1088" s="211"/>
      <c r="R1088" s="212">
        <f>SUM(R1089:R1102)</f>
        <v>0.28424000000000005</v>
      </c>
      <c r="S1088" s="211"/>
      <c r="T1088" s="213">
        <f>SUM(T1089:T1102)</f>
        <v>0</v>
      </c>
      <c r="U1088" s="12"/>
      <c r="V1088" s="12"/>
      <c r="W1088" s="12"/>
      <c r="X1088" s="12"/>
      <c r="Y1088" s="12"/>
      <c r="Z1088" s="12"/>
      <c r="AA1088" s="12"/>
      <c r="AB1088" s="12"/>
      <c r="AC1088" s="12"/>
      <c r="AD1088" s="12"/>
      <c r="AE1088" s="12"/>
      <c r="AR1088" s="214" t="s">
        <v>83</v>
      </c>
      <c r="AT1088" s="215" t="s">
        <v>73</v>
      </c>
      <c r="AU1088" s="215" t="s">
        <v>79</v>
      </c>
      <c r="AY1088" s="214" t="s">
        <v>140</v>
      </c>
      <c r="BK1088" s="216">
        <f>SUM(BK1089:BK1102)</f>
        <v>0</v>
      </c>
    </row>
    <row r="1089" s="2" customFormat="1" ht="24.15" customHeight="1">
      <c r="A1089" s="38"/>
      <c r="B1089" s="39"/>
      <c r="C1089" s="219" t="s">
        <v>1126</v>
      </c>
      <c r="D1089" s="219" t="s">
        <v>143</v>
      </c>
      <c r="E1089" s="220" t="s">
        <v>1127</v>
      </c>
      <c r="F1089" s="221" t="s">
        <v>1128</v>
      </c>
      <c r="G1089" s="222" t="s">
        <v>146</v>
      </c>
      <c r="H1089" s="223">
        <v>374</v>
      </c>
      <c r="I1089" s="224"/>
      <c r="J1089" s="225">
        <f>ROUND(I1089*H1089,2)</f>
        <v>0</v>
      </c>
      <c r="K1089" s="226"/>
      <c r="L1089" s="44"/>
      <c r="M1089" s="227" t="s">
        <v>1</v>
      </c>
      <c r="N1089" s="228" t="s">
        <v>39</v>
      </c>
      <c r="O1089" s="91"/>
      <c r="P1089" s="229">
        <f>O1089*H1089</f>
        <v>0</v>
      </c>
      <c r="Q1089" s="229">
        <v>8.0000000000000007E-05</v>
      </c>
      <c r="R1089" s="229">
        <f>Q1089*H1089</f>
        <v>0.029920000000000002</v>
      </c>
      <c r="S1089" s="229">
        <v>0</v>
      </c>
      <c r="T1089" s="230">
        <f>S1089*H1089</f>
        <v>0</v>
      </c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8"/>
      <c r="AR1089" s="231" t="s">
        <v>610</v>
      </c>
      <c r="AT1089" s="231" t="s">
        <v>143</v>
      </c>
      <c r="AU1089" s="231" t="s">
        <v>83</v>
      </c>
      <c r="AY1089" s="17" t="s">
        <v>140</v>
      </c>
      <c r="BE1089" s="232">
        <f>IF(N1089="základní",J1089,0)</f>
        <v>0</v>
      </c>
      <c r="BF1089" s="232">
        <f>IF(N1089="snížená",J1089,0)</f>
        <v>0</v>
      </c>
      <c r="BG1089" s="232">
        <f>IF(N1089="zákl. přenesená",J1089,0)</f>
        <v>0</v>
      </c>
      <c r="BH1089" s="232">
        <f>IF(N1089="sníž. přenesená",J1089,0)</f>
        <v>0</v>
      </c>
      <c r="BI1089" s="232">
        <f>IF(N1089="nulová",J1089,0)</f>
        <v>0</v>
      </c>
      <c r="BJ1089" s="17" t="s">
        <v>79</v>
      </c>
      <c r="BK1089" s="232">
        <f>ROUND(I1089*H1089,2)</f>
        <v>0</v>
      </c>
      <c r="BL1089" s="17" t="s">
        <v>610</v>
      </c>
      <c r="BM1089" s="231" t="s">
        <v>1129</v>
      </c>
    </row>
    <row r="1090" s="13" customFormat="1">
      <c r="A1090" s="13"/>
      <c r="B1090" s="233"/>
      <c r="C1090" s="234"/>
      <c r="D1090" s="235" t="s">
        <v>148</v>
      </c>
      <c r="E1090" s="236" t="s">
        <v>1</v>
      </c>
      <c r="F1090" s="237" t="s">
        <v>1130</v>
      </c>
      <c r="G1090" s="234"/>
      <c r="H1090" s="238">
        <v>374</v>
      </c>
      <c r="I1090" s="239"/>
      <c r="J1090" s="234"/>
      <c r="K1090" s="234"/>
      <c r="L1090" s="240"/>
      <c r="M1090" s="241"/>
      <c r="N1090" s="242"/>
      <c r="O1090" s="242"/>
      <c r="P1090" s="242"/>
      <c r="Q1090" s="242"/>
      <c r="R1090" s="242"/>
      <c r="S1090" s="242"/>
      <c r="T1090" s="24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44" t="s">
        <v>148</v>
      </c>
      <c r="AU1090" s="244" t="s">
        <v>83</v>
      </c>
      <c r="AV1090" s="13" t="s">
        <v>83</v>
      </c>
      <c r="AW1090" s="13" t="s">
        <v>31</v>
      </c>
      <c r="AX1090" s="13" t="s">
        <v>79</v>
      </c>
      <c r="AY1090" s="244" t="s">
        <v>140</v>
      </c>
    </row>
    <row r="1091" s="2" customFormat="1" ht="16.5" customHeight="1">
      <c r="A1091" s="38"/>
      <c r="B1091" s="39"/>
      <c r="C1091" s="219" t="s">
        <v>1131</v>
      </c>
      <c r="D1091" s="219" t="s">
        <v>143</v>
      </c>
      <c r="E1091" s="220" t="s">
        <v>1132</v>
      </c>
      <c r="F1091" s="221" t="s">
        <v>1133</v>
      </c>
      <c r="G1091" s="222" t="s">
        <v>146</v>
      </c>
      <c r="H1091" s="223">
        <v>374</v>
      </c>
      <c r="I1091" s="224"/>
      <c r="J1091" s="225">
        <f>ROUND(I1091*H1091,2)</f>
        <v>0</v>
      </c>
      <c r="K1091" s="226"/>
      <c r="L1091" s="44"/>
      <c r="M1091" s="227" t="s">
        <v>1</v>
      </c>
      <c r="N1091" s="228" t="s">
        <v>39</v>
      </c>
      <c r="O1091" s="91"/>
      <c r="P1091" s="229">
        <f>O1091*H1091</f>
        <v>0</v>
      </c>
      <c r="Q1091" s="229">
        <v>1.0000000000000001E-05</v>
      </c>
      <c r="R1091" s="229">
        <f>Q1091*H1091</f>
        <v>0.0037400000000000003</v>
      </c>
      <c r="S1091" s="229">
        <v>0</v>
      </c>
      <c r="T1091" s="230">
        <f>S1091*H1091</f>
        <v>0</v>
      </c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R1091" s="231" t="s">
        <v>610</v>
      </c>
      <c r="AT1091" s="231" t="s">
        <v>143</v>
      </c>
      <c r="AU1091" s="231" t="s">
        <v>83</v>
      </c>
      <c r="AY1091" s="17" t="s">
        <v>140</v>
      </c>
      <c r="BE1091" s="232">
        <f>IF(N1091="základní",J1091,0)</f>
        <v>0</v>
      </c>
      <c r="BF1091" s="232">
        <f>IF(N1091="snížená",J1091,0)</f>
        <v>0</v>
      </c>
      <c r="BG1091" s="232">
        <f>IF(N1091="zákl. přenesená",J1091,0)</f>
        <v>0</v>
      </c>
      <c r="BH1091" s="232">
        <f>IF(N1091="sníž. přenesená",J1091,0)</f>
        <v>0</v>
      </c>
      <c r="BI1091" s="232">
        <f>IF(N1091="nulová",J1091,0)</f>
        <v>0</v>
      </c>
      <c r="BJ1091" s="17" t="s">
        <v>79</v>
      </c>
      <c r="BK1091" s="232">
        <f>ROUND(I1091*H1091,2)</f>
        <v>0</v>
      </c>
      <c r="BL1091" s="17" t="s">
        <v>610</v>
      </c>
      <c r="BM1091" s="231" t="s">
        <v>1134</v>
      </c>
    </row>
    <row r="1092" s="13" customFormat="1">
      <c r="A1092" s="13"/>
      <c r="B1092" s="233"/>
      <c r="C1092" s="234"/>
      <c r="D1092" s="235" t="s">
        <v>148</v>
      </c>
      <c r="E1092" s="236" t="s">
        <v>1</v>
      </c>
      <c r="F1092" s="237" t="s">
        <v>1130</v>
      </c>
      <c r="G1092" s="234"/>
      <c r="H1092" s="238">
        <v>374</v>
      </c>
      <c r="I1092" s="239"/>
      <c r="J1092" s="234"/>
      <c r="K1092" s="234"/>
      <c r="L1092" s="240"/>
      <c r="M1092" s="241"/>
      <c r="N1092" s="242"/>
      <c r="O1092" s="242"/>
      <c r="P1092" s="242"/>
      <c r="Q1092" s="242"/>
      <c r="R1092" s="242"/>
      <c r="S1092" s="242"/>
      <c r="T1092" s="24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44" t="s">
        <v>148</v>
      </c>
      <c r="AU1092" s="244" t="s">
        <v>83</v>
      </c>
      <c r="AV1092" s="13" t="s">
        <v>83</v>
      </c>
      <c r="AW1092" s="13" t="s">
        <v>31</v>
      </c>
      <c r="AX1092" s="13" t="s">
        <v>79</v>
      </c>
      <c r="AY1092" s="244" t="s">
        <v>140</v>
      </c>
    </row>
    <row r="1093" s="2" customFormat="1" ht="16.5" customHeight="1">
      <c r="A1093" s="38"/>
      <c r="B1093" s="39"/>
      <c r="C1093" s="219" t="s">
        <v>1135</v>
      </c>
      <c r="D1093" s="219" t="s">
        <v>143</v>
      </c>
      <c r="E1093" s="220" t="s">
        <v>1136</v>
      </c>
      <c r="F1093" s="221" t="s">
        <v>1137</v>
      </c>
      <c r="G1093" s="222" t="s">
        <v>146</v>
      </c>
      <c r="H1093" s="223">
        <v>374</v>
      </c>
      <c r="I1093" s="224"/>
      <c r="J1093" s="225">
        <f>ROUND(I1093*H1093,2)</f>
        <v>0</v>
      </c>
      <c r="K1093" s="226"/>
      <c r="L1093" s="44"/>
      <c r="M1093" s="227" t="s">
        <v>1</v>
      </c>
      <c r="N1093" s="228" t="s">
        <v>39</v>
      </c>
      <c r="O1093" s="91"/>
      <c r="P1093" s="229">
        <f>O1093*H1093</f>
        <v>0</v>
      </c>
      <c r="Q1093" s="229">
        <v>1.0000000000000001E-05</v>
      </c>
      <c r="R1093" s="229">
        <f>Q1093*H1093</f>
        <v>0.0037400000000000003</v>
      </c>
      <c r="S1093" s="229">
        <v>0</v>
      </c>
      <c r="T1093" s="230">
        <f>S1093*H1093</f>
        <v>0</v>
      </c>
      <c r="U1093" s="38"/>
      <c r="V1093" s="38"/>
      <c r="W1093" s="38"/>
      <c r="X1093" s="38"/>
      <c r="Y1093" s="38"/>
      <c r="Z1093" s="38"/>
      <c r="AA1093" s="38"/>
      <c r="AB1093" s="38"/>
      <c r="AC1093" s="38"/>
      <c r="AD1093" s="38"/>
      <c r="AE1093" s="38"/>
      <c r="AR1093" s="231" t="s">
        <v>610</v>
      </c>
      <c r="AT1093" s="231" t="s">
        <v>143</v>
      </c>
      <c r="AU1093" s="231" t="s">
        <v>83</v>
      </c>
      <c r="AY1093" s="17" t="s">
        <v>140</v>
      </c>
      <c r="BE1093" s="232">
        <f>IF(N1093="základní",J1093,0)</f>
        <v>0</v>
      </c>
      <c r="BF1093" s="232">
        <f>IF(N1093="snížená",J1093,0)</f>
        <v>0</v>
      </c>
      <c r="BG1093" s="232">
        <f>IF(N1093="zákl. přenesená",J1093,0)</f>
        <v>0</v>
      </c>
      <c r="BH1093" s="232">
        <f>IF(N1093="sníž. přenesená",J1093,0)</f>
        <v>0</v>
      </c>
      <c r="BI1093" s="232">
        <f>IF(N1093="nulová",J1093,0)</f>
        <v>0</v>
      </c>
      <c r="BJ1093" s="17" t="s">
        <v>79</v>
      </c>
      <c r="BK1093" s="232">
        <f>ROUND(I1093*H1093,2)</f>
        <v>0</v>
      </c>
      <c r="BL1093" s="17" t="s">
        <v>610</v>
      </c>
      <c r="BM1093" s="231" t="s">
        <v>1138</v>
      </c>
    </row>
    <row r="1094" s="2" customFormat="1" ht="16.5" customHeight="1">
      <c r="A1094" s="38"/>
      <c r="B1094" s="39"/>
      <c r="C1094" s="219" t="s">
        <v>1139</v>
      </c>
      <c r="D1094" s="219" t="s">
        <v>143</v>
      </c>
      <c r="E1094" s="220" t="s">
        <v>1140</v>
      </c>
      <c r="F1094" s="221" t="s">
        <v>1141</v>
      </c>
      <c r="G1094" s="222" t="s">
        <v>146</v>
      </c>
      <c r="H1094" s="223">
        <v>374</v>
      </c>
      <c r="I1094" s="224"/>
      <c r="J1094" s="225">
        <f>ROUND(I1094*H1094,2)</f>
        <v>0</v>
      </c>
      <c r="K1094" s="226"/>
      <c r="L1094" s="44"/>
      <c r="M1094" s="227" t="s">
        <v>1</v>
      </c>
      <c r="N1094" s="228" t="s">
        <v>39</v>
      </c>
      <c r="O1094" s="91"/>
      <c r="P1094" s="229">
        <f>O1094*H1094</f>
        <v>0</v>
      </c>
      <c r="Q1094" s="229">
        <v>1.0000000000000001E-05</v>
      </c>
      <c r="R1094" s="229">
        <f>Q1094*H1094</f>
        <v>0.0037400000000000003</v>
      </c>
      <c r="S1094" s="229">
        <v>0</v>
      </c>
      <c r="T1094" s="230">
        <f>S1094*H1094</f>
        <v>0</v>
      </c>
      <c r="U1094" s="38"/>
      <c r="V1094" s="38"/>
      <c r="W1094" s="38"/>
      <c r="X1094" s="38"/>
      <c r="Y1094" s="38"/>
      <c r="Z1094" s="38"/>
      <c r="AA1094" s="38"/>
      <c r="AB1094" s="38"/>
      <c r="AC1094" s="38"/>
      <c r="AD1094" s="38"/>
      <c r="AE1094" s="38"/>
      <c r="AR1094" s="231" t="s">
        <v>610</v>
      </c>
      <c r="AT1094" s="231" t="s">
        <v>143</v>
      </c>
      <c r="AU1094" s="231" t="s">
        <v>83</v>
      </c>
      <c r="AY1094" s="17" t="s">
        <v>140</v>
      </c>
      <c r="BE1094" s="232">
        <f>IF(N1094="základní",J1094,0)</f>
        <v>0</v>
      </c>
      <c r="BF1094" s="232">
        <f>IF(N1094="snížená",J1094,0)</f>
        <v>0</v>
      </c>
      <c r="BG1094" s="232">
        <f>IF(N1094="zákl. přenesená",J1094,0)</f>
        <v>0</v>
      </c>
      <c r="BH1094" s="232">
        <f>IF(N1094="sníž. přenesená",J1094,0)</f>
        <v>0</v>
      </c>
      <c r="BI1094" s="232">
        <f>IF(N1094="nulová",J1094,0)</f>
        <v>0</v>
      </c>
      <c r="BJ1094" s="17" t="s">
        <v>79</v>
      </c>
      <c r="BK1094" s="232">
        <f>ROUND(I1094*H1094,2)</f>
        <v>0</v>
      </c>
      <c r="BL1094" s="17" t="s">
        <v>610</v>
      </c>
      <c r="BM1094" s="231" t="s">
        <v>1142</v>
      </c>
    </row>
    <row r="1095" s="2" customFormat="1" ht="24.15" customHeight="1">
      <c r="A1095" s="38"/>
      <c r="B1095" s="39"/>
      <c r="C1095" s="219" t="s">
        <v>1143</v>
      </c>
      <c r="D1095" s="219" t="s">
        <v>143</v>
      </c>
      <c r="E1095" s="220" t="s">
        <v>1144</v>
      </c>
      <c r="F1095" s="221" t="s">
        <v>1145</v>
      </c>
      <c r="G1095" s="222" t="s">
        <v>146</v>
      </c>
      <c r="H1095" s="223">
        <v>374</v>
      </c>
      <c r="I1095" s="224"/>
      <c r="J1095" s="225">
        <f>ROUND(I1095*H1095,2)</f>
        <v>0</v>
      </c>
      <c r="K1095" s="226"/>
      <c r="L1095" s="44"/>
      <c r="M1095" s="227" t="s">
        <v>1</v>
      </c>
      <c r="N1095" s="228" t="s">
        <v>39</v>
      </c>
      <c r="O1095" s="91"/>
      <c r="P1095" s="229">
        <f>O1095*H1095</f>
        <v>0</v>
      </c>
      <c r="Q1095" s="229">
        <v>0.00013999999999999999</v>
      </c>
      <c r="R1095" s="229">
        <f>Q1095*H1095</f>
        <v>0.052359999999999997</v>
      </c>
      <c r="S1095" s="229">
        <v>0</v>
      </c>
      <c r="T1095" s="230">
        <f>S1095*H1095</f>
        <v>0</v>
      </c>
      <c r="U1095" s="3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8"/>
      <c r="AR1095" s="231" t="s">
        <v>610</v>
      </c>
      <c r="AT1095" s="231" t="s">
        <v>143</v>
      </c>
      <c r="AU1095" s="231" t="s">
        <v>83</v>
      </c>
      <c r="AY1095" s="17" t="s">
        <v>140</v>
      </c>
      <c r="BE1095" s="232">
        <f>IF(N1095="základní",J1095,0)</f>
        <v>0</v>
      </c>
      <c r="BF1095" s="232">
        <f>IF(N1095="snížená",J1095,0)</f>
        <v>0</v>
      </c>
      <c r="BG1095" s="232">
        <f>IF(N1095="zákl. přenesená",J1095,0)</f>
        <v>0</v>
      </c>
      <c r="BH1095" s="232">
        <f>IF(N1095="sníž. přenesená",J1095,0)</f>
        <v>0</v>
      </c>
      <c r="BI1095" s="232">
        <f>IF(N1095="nulová",J1095,0)</f>
        <v>0</v>
      </c>
      <c r="BJ1095" s="17" t="s">
        <v>79</v>
      </c>
      <c r="BK1095" s="232">
        <f>ROUND(I1095*H1095,2)</f>
        <v>0</v>
      </c>
      <c r="BL1095" s="17" t="s">
        <v>610</v>
      </c>
      <c r="BM1095" s="231" t="s">
        <v>1146</v>
      </c>
    </row>
    <row r="1096" s="2" customFormat="1" ht="16.5" customHeight="1">
      <c r="A1096" s="38"/>
      <c r="B1096" s="39"/>
      <c r="C1096" s="219" t="s">
        <v>1147</v>
      </c>
      <c r="D1096" s="219" t="s">
        <v>143</v>
      </c>
      <c r="E1096" s="220" t="s">
        <v>1148</v>
      </c>
      <c r="F1096" s="221" t="s">
        <v>1149</v>
      </c>
      <c r="G1096" s="222" t="s">
        <v>146</v>
      </c>
      <c r="H1096" s="223">
        <v>374</v>
      </c>
      <c r="I1096" s="224"/>
      <c r="J1096" s="225">
        <f>ROUND(I1096*H1096,2)</f>
        <v>0</v>
      </c>
      <c r="K1096" s="226"/>
      <c r="L1096" s="44"/>
      <c r="M1096" s="227" t="s">
        <v>1</v>
      </c>
      <c r="N1096" s="228" t="s">
        <v>39</v>
      </c>
      <c r="O1096" s="91"/>
      <c r="P1096" s="229">
        <f>O1096*H1096</f>
        <v>0</v>
      </c>
      <c r="Q1096" s="229">
        <v>0</v>
      </c>
      <c r="R1096" s="229">
        <f>Q1096*H1096</f>
        <v>0</v>
      </c>
      <c r="S1096" s="229">
        <v>0</v>
      </c>
      <c r="T1096" s="230">
        <f>S1096*H1096</f>
        <v>0</v>
      </c>
      <c r="U1096" s="38"/>
      <c r="V1096" s="38"/>
      <c r="W1096" s="38"/>
      <c r="X1096" s="38"/>
      <c r="Y1096" s="38"/>
      <c r="Z1096" s="38"/>
      <c r="AA1096" s="38"/>
      <c r="AB1096" s="38"/>
      <c r="AC1096" s="38"/>
      <c r="AD1096" s="38"/>
      <c r="AE1096" s="38"/>
      <c r="AR1096" s="231" t="s">
        <v>610</v>
      </c>
      <c r="AT1096" s="231" t="s">
        <v>143</v>
      </c>
      <c r="AU1096" s="231" t="s">
        <v>83</v>
      </c>
      <c r="AY1096" s="17" t="s">
        <v>140</v>
      </c>
      <c r="BE1096" s="232">
        <f>IF(N1096="základní",J1096,0)</f>
        <v>0</v>
      </c>
      <c r="BF1096" s="232">
        <f>IF(N1096="snížená",J1096,0)</f>
        <v>0</v>
      </c>
      <c r="BG1096" s="232">
        <f>IF(N1096="zákl. přenesená",J1096,0)</f>
        <v>0</v>
      </c>
      <c r="BH1096" s="232">
        <f>IF(N1096="sníž. přenesená",J1096,0)</f>
        <v>0</v>
      </c>
      <c r="BI1096" s="232">
        <f>IF(N1096="nulová",J1096,0)</f>
        <v>0</v>
      </c>
      <c r="BJ1096" s="17" t="s">
        <v>79</v>
      </c>
      <c r="BK1096" s="232">
        <f>ROUND(I1096*H1096,2)</f>
        <v>0</v>
      </c>
      <c r="BL1096" s="17" t="s">
        <v>610</v>
      </c>
      <c r="BM1096" s="231" t="s">
        <v>1150</v>
      </c>
    </row>
    <row r="1097" s="2" customFormat="1" ht="16.5" customHeight="1">
      <c r="A1097" s="38"/>
      <c r="B1097" s="39"/>
      <c r="C1097" s="219" t="s">
        <v>1151</v>
      </c>
      <c r="D1097" s="219" t="s">
        <v>143</v>
      </c>
      <c r="E1097" s="220" t="s">
        <v>1152</v>
      </c>
      <c r="F1097" s="221" t="s">
        <v>1153</v>
      </c>
      <c r="G1097" s="222" t="s">
        <v>146</v>
      </c>
      <c r="H1097" s="223">
        <v>374</v>
      </c>
      <c r="I1097" s="224"/>
      <c r="J1097" s="225">
        <f>ROUND(I1097*H1097,2)</f>
        <v>0</v>
      </c>
      <c r="K1097" s="226"/>
      <c r="L1097" s="44"/>
      <c r="M1097" s="227" t="s">
        <v>1</v>
      </c>
      <c r="N1097" s="228" t="s">
        <v>39</v>
      </c>
      <c r="O1097" s="91"/>
      <c r="P1097" s="229">
        <f>O1097*H1097</f>
        <v>0</v>
      </c>
      <c r="Q1097" s="229">
        <v>0.00025999999999999998</v>
      </c>
      <c r="R1097" s="229">
        <f>Q1097*H1097</f>
        <v>0.097239999999999993</v>
      </c>
      <c r="S1097" s="229">
        <v>0</v>
      </c>
      <c r="T1097" s="230">
        <f>S1097*H1097</f>
        <v>0</v>
      </c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R1097" s="231" t="s">
        <v>610</v>
      </c>
      <c r="AT1097" s="231" t="s">
        <v>143</v>
      </c>
      <c r="AU1097" s="231" t="s">
        <v>83</v>
      </c>
      <c r="AY1097" s="17" t="s">
        <v>140</v>
      </c>
      <c r="BE1097" s="232">
        <f>IF(N1097="základní",J1097,0)</f>
        <v>0</v>
      </c>
      <c r="BF1097" s="232">
        <f>IF(N1097="snížená",J1097,0)</f>
        <v>0</v>
      </c>
      <c r="BG1097" s="232">
        <f>IF(N1097="zákl. přenesená",J1097,0)</f>
        <v>0</v>
      </c>
      <c r="BH1097" s="232">
        <f>IF(N1097="sníž. přenesená",J1097,0)</f>
        <v>0</v>
      </c>
      <c r="BI1097" s="232">
        <f>IF(N1097="nulová",J1097,0)</f>
        <v>0</v>
      </c>
      <c r="BJ1097" s="17" t="s">
        <v>79</v>
      </c>
      <c r="BK1097" s="232">
        <f>ROUND(I1097*H1097,2)</f>
        <v>0</v>
      </c>
      <c r="BL1097" s="17" t="s">
        <v>610</v>
      </c>
      <c r="BM1097" s="231" t="s">
        <v>1154</v>
      </c>
    </row>
    <row r="1098" s="2" customFormat="1" ht="21.75" customHeight="1">
      <c r="A1098" s="38"/>
      <c r="B1098" s="39"/>
      <c r="C1098" s="219" t="s">
        <v>1155</v>
      </c>
      <c r="D1098" s="219" t="s">
        <v>143</v>
      </c>
      <c r="E1098" s="220" t="s">
        <v>1156</v>
      </c>
      <c r="F1098" s="221" t="s">
        <v>1157</v>
      </c>
      <c r="G1098" s="222" t="s">
        <v>146</v>
      </c>
      <c r="H1098" s="223">
        <v>374</v>
      </c>
      <c r="I1098" s="224"/>
      <c r="J1098" s="225">
        <f>ROUND(I1098*H1098,2)</f>
        <v>0</v>
      </c>
      <c r="K1098" s="226"/>
      <c r="L1098" s="44"/>
      <c r="M1098" s="227" t="s">
        <v>1</v>
      </c>
      <c r="N1098" s="228" t="s">
        <v>39</v>
      </c>
      <c r="O1098" s="91"/>
      <c r="P1098" s="229">
        <f>O1098*H1098</f>
        <v>0</v>
      </c>
      <c r="Q1098" s="229">
        <v>0.00014999999999999999</v>
      </c>
      <c r="R1098" s="229">
        <f>Q1098*H1098</f>
        <v>0.056099999999999997</v>
      </c>
      <c r="S1098" s="229">
        <v>0</v>
      </c>
      <c r="T1098" s="230">
        <f>S1098*H1098</f>
        <v>0</v>
      </c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R1098" s="231" t="s">
        <v>610</v>
      </c>
      <c r="AT1098" s="231" t="s">
        <v>143</v>
      </c>
      <c r="AU1098" s="231" t="s">
        <v>83</v>
      </c>
      <c r="AY1098" s="17" t="s">
        <v>140</v>
      </c>
      <c r="BE1098" s="232">
        <f>IF(N1098="základní",J1098,0)</f>
        <v>0</v>
      </c>
      <c r="BF1098" s="232">
        <f>IF(N1098="snížená",J1098,0)</f>
        <v>0</v>
      </c>
      <c r="BG1098" s="232">
        <f>IF(N1098="zákl. přenesená",J1098,0)</f>
        <v>0</v>
      </c>
      <c r="BH1098" s="232">
        <f>IF(N1098="sníž. přenesená",J1098,0)</f>
        <v>0</v>
      </c>
      <c r="BI1098" s="232">
        <f>IF(N1098="nulová",J1098,0)</f>
        <v>0</v>
      </c>
      <c r="BJ1098" s="17" t="s">
        <v>79</v>
      </c>
      <c r="BK1098" s="232">
        <f>ROUND(I1098*H1098,2)</f>
        <v>0</v>
      </c>
      <c r="BL1098" s="17" t="s">
        <v>610</v>
      </c>
      <c r="BM1098" s="231" t="s">
        <v>1158</v>
      </c>
    </row>
    <row r="1099" s="2" customFormat="1" ht="24.15" customHeight="1">
      <c r="A1099" s="38"/>
      <c r="B1099" s="39"/>
      <c r="C1099" s="219" t="s">
        <v>1159</v>
      </c>
      <c r="D1099" s="219" t="s">
        <v>143</v>
      </c>
      <c r="E1099" s="220" t="s">
        <v>1160</v>
      </c>
      <c r="F1099" s="221" t="s">
        <v>1161</v>
      </c>
      <c r="G1099" s="222" t="s">
        <v>146</v>
      </c>
      <c r="H1099" s="223">
        <v>374</v>
      </c>
      <c r="I1099" s="224"/>
      <c r="J1099" s="225">
        <f>ROUND(I1099*H1099,2)</f>
        <v>0</v>
      </c>
      <c r="K1099" s="226"/>
      <c r="L1099" s="44"/>
      <c r="M1099" s="227" t="s">
        <v>1</v>
      </c>
      <c r="N1099" s="228" t="s">
        <v>39</v>
      </c>
      <c r="O1099" s="91"/>
      <c r="P1099" s="229">
        <f>O1099*H1099</f>
        <v>0</v>
      </c>
      <c r="Q1099" s="229">
        <v>1.0000000000000001E-05</v>
      </c>
      <c r="R1099" s="229">
        <f>Q1099*H1099</f>
        <v>0.0037400000000000003</v>
      </c>
      <c r="S1099" s="229">
        <v>0</v>
      </c>
      <c r="T1099" s="230">
        <f>S1099*H1099</f>
        <v>0</v>
      </c>
      <c r="U1099" s="38"/>
      <c r="V1099" s="38"/>
      <c r="W1099" s="38"/>
      <c r="X1099" s="38"/>
      <c r="Y1099" s="38"/>
      <c r="Z1099" s="38"/>
      <c r="AA1099" s="38"/>
      <c r="AB1099" s="38"/>
      <c r="AC1099" s="38"/>
      <c r="AD1099" s="38"/>
      <c r="AE1099" s="38"/>
      <c r="AR1099" s="231" t="s">
        <v>610</v>
      </c>
      <c r="AT1099" s="231" t="s">
        <v>143</v>
      </c>
      <c r="AU1099" s="231" t="s">
        <v>83</v>
      </c>
      <c r="AY1099" s="17" t="s">
        <v>140</v>
      </c>
      <c r="BE1099" s="232">
        <f>IF(N1099="základní",J1099,0)</f>
        <v>0</v>
      </c>
      <c r="BF1099" s="232">
        <f>IF(N1099="snížená",J1099,0)</f>
        <v>0</v>
      </c>
      <c r="BG1099" s="232">
        <f>IF(N1099="zákl. přenesená",J1099,0)</f>
        <v>0</v>
      </c>
      <c r="BH1099" s="232">
        <f>IF(N1099="sníž. přenesená",J1099,0)</f>
        <v>0</v>
      </c>
      <c r="BI1099" s="232">
        <f>IF(N1099="nulová",J1099,0)</f>
        <v>0</v>
      </c>
      <c r="BJ1099" s="17" t="s">
        <v>79</v>
      </c>
      <c r="BK1099" s="232">
        <f>ROUND(I1099*H1099,2)</f>
        <v>0</v>
      </c>
      <c r="BL1099" s="17" t="s">
        <v>610</v>
      </c>
      <c r="BM1099" s="231" t="s">
        <v>1162</v>
      </c>
    </row>
    <row r="1100" s="2" customFormat="1" ht="21.75" customHeight="1">
      <c r="A1100" s="38"/>
      <c r="B1100" s="39"/>
      <c r="C1100" s="219" t="s">
        <v>1163</v>
      </c>
      <c r="D1100" s="219" t="s">
        <v>143</v>
      </c>
      <c r="E1100" s="220" t="s">
        <v>1164</v>
      </c>
      <c r="F1100" s="221" t="s">
        <v>1165</v>
      </c>
      <c r="G1100" s="222" t="s">
        <v>146</v>
      </c>
      <c r="H1100" s="223">
        <v>374</v>
      </c>
      <c r="I1100" s="224"/>
      <c r="J1100" s="225">
        <f>ROUND(I1100*H1100,2)</f>
        <v>0</v>
      </c>
      <c r="K1100" s="226"/>
      <c r="L1100" s="44"/>
      <c r="M1100" s="227" t="s">
        <v>1</v>
      </c>
      <c r="N1100" s="228" t="s">
        <v>39</v>
      </c>
      <c r="O1100" s="91"/>
      <c r="P1100" s="229">
        <f>O1100*H1100</f>
        <v>0</v>
      </c>
      <c r="Q1100" s="229">
        <v>5.0000000000000002E-05</v>
      </c>
      <c r="R1100" s="229">
        <f>Q1100*H1100</f>
        <v>0.018700000000000001</v>
      </c>
      <c r="S1100" s="229">
        <v>0</v>
      </c>
      <c r="T1100" s="230">
        <f>S1100*H1100</f>
        <v>0</v>
      </c>
      <c r="U1100" s="38"/>
      <c r="V1100" s="38"/>
      <c r="W1100" s="38"/>
      <c r="X1100" s="38"/>
      <c r="Y1100" s="38"/>
      <c r="Z1100" s="38"/>
      <c r="AA1100" s="38"/>
      <c r="AB1100" s="38"/>
      <c r="AC1100" s="38"/>
      <c r="AD1100" s="38"/>
      <c r="AE1100" s="38"/>
      <c r="AR1100" s="231" t="s">
        <v>610</v>
      </c>
      <c r="AT1100" s="231" t="s">
        <v>143</v>
      </c>
      <c r="AU1100" s="231" t="s">
        <v>83</v>
      </c>
      <c r="AY1100" s="17" t="s">
        <v>140</v>
      </c>
      <c r="BE1100" s="232">
        <f>IF(N1100="základní",J1100,0)</f>
        <v>0</v>
      </c>
      <c r="BF1100" s="232">
        <f>IF(N1100="snížená",J1100,0)</f>
        <v>0</v>
      </c>
      <c r="BG1100" s="232">
        <f>IF(N1100="zákl. přenesená",J1100,0)</f>
        <v>0</v>
      </c>
      <c r="BH1100" s="232">
        <f>IF(N1100="sníž. přenesená",J1100,0)</f>
        <v>0</v>
      </c>
      <c r="BI1100" s="232">
        <f>IF(N1100="nulová",J1100,0)</f>
        <v>0</v>
      </c>
      <c r="BJ1100" s="17" t="s">
        <v>79</v>
      </c>
      <c r="BK1100" s="232">
        <f>ROUND(I1100*H1100,2)</f>
        <v>0</v>
      </c>
      <c r="BL1100" s="17" t="s">
        <v>610</v>
      </c>
      <c r="BM1100" s="231" t="s">
        <v>1166</v>
      </c>
    </row>
    <row r="1101" s="2" customFormat="1" ht="16.5" customHeight="1">
      <c r="A1101" s="38"/>
      <c r="B1101" s="39"/>
      <c r="C1101" s="219" t="s">
        <v>1167</v>
      </c>
      <c r="D1101" s="219" t="s">
        <v>143</v>
      </c>
      <c r="E1101" s="220" t="s">
        <v>1168</v>
      </c>
      <c r="F1101" s="221" t="s">
        <v>1169</v>
      </c>
      <c r="G1101" s="222" t="s">
        <v>146</v>
      </c>
      <c r="H1101" s="223">
        <v>374</v>
      </c>
      <c r="I1101" s="224"/>
      <c r="J1101" s="225">
        <f>ROUND(I1101*H1101,2)</f>
        <v>0</v>
      </c>
      <c r="K1101" s="226"/>
      <c r="L1101" s="44"/>
      <c r="M1101" s="227" t="s">
        <v>1</v>
      </c>
      <c r="N1101" s="228" t="s">
        <v>39</v>
      </c>
      <c r="O1101" s="91"/>
      <c r="P1101" s="229">
        <f>O1101*H1101</f>
        <v>0</v>
      </c>
      <c r="Q1101" s="229">
        <v>4.0000000000000003E-05</v>
      </c>
      <c r="R1101" s="229">
        <f>Q1101*H1101</f>
        <v>0.014960000000000001</v>
      </c>
      <c r="S1101" s="229">
        <v>0</v>
      </c>
      <c r="T1101" s="230">
        <f>S1101*H1101</f>
        <v>0</v>
      </c>
      <c r="U1101" s="38"/>
      <c r="V1101" s="38"/>
      <c r="W1101" s="38"/>
      <c r="X1101" s="38"/>
      <c r="Y1101" s="38"/>
      <c r="Z1101" s="38"/>
      <c r="AA1101" s="38"/>
      <c r="AB1101" s="38"/>
      <c r="AC1101" s="38"/>
      <c r="AD1101" s="38"/>
      <c r="AE1101" s="38"/>
      <c r="AR1101" s="231" t="s">
        <v>610</v>
      </c>
      <c r="AT1101" s="231" t="s">
        <v>143</v>
      </c>
      <c r="AU1101" s="231" t="s">
        <v>83</v>
      </c>
      <c r="AY1101" s="17" t="s">
        <v>140</v>
      </c>
      <c r="BE1101" s="232">
        <f>IF(N1101="základní",J1101,0)</f>
        <v>0</v>
      </c>
      <c r="BF1101" s="232">
        <f>IF(N1101="snížená",J1101,0)</f>
        <v>0</v>
      </c>
      <c r="BG1101" s="232">
        <f>IF(N1101="zákl. přenesená",J1101,0)</f>
        <v>0</v>
      </c>
      <c r="BH1101" s="232">
        <f>IF(N1101="sníž. přenesená",J1101,0)</f>
        <v>0</v>
      </c>
      <c r="BI1101" s="232">
        <f>IF(N1101="nulová",J1101,0)</f>
        <v>0</v>
      </c>
      <c r="BJ1101" s="17" t="s">
        <v>79</v>
      </c>
      <c r="BK1101" s="232">
        <f>ROUND(I1101*H1101,2)</f>
        <v>0</v>
      </c>
      <c r="BL1101" s="17" t="s">
        <v>610</v>
      </c>
      <c r="BM1101" s="231" t="s">
        <v>1170</v>
      </c>
    </row>
    <row r="1102" s="2" customFormat="1" ht="33" customHeight="1">
      <c r="A1102" s="38"/>
      <c r="B1102" s="39"/>
      <c r="C1102" s="219" t="s">
        <v>1171</v>
      </c>
      <c r="D1102" s="219" t="s">
        <v>143</v>
      </c>
      <c r="E1102" s="220" t="s">
        <v>1172</v>
      </c>
      <c r="F1102" s="221" t="s">
        <v>1173</v>
      </c>
      <c r="G1102" s="222" t="s">
        <v>643</v>
      </c>
      <c r="H1102" s="281"/>
      <c r="I1102" s="224"/>
      <c r="J1102" s="225">
        <f>ROUND(I1102*H1102,2)</f>
        <v>0</v>
      </c>
      <c r="K1102" s="226"/>
      <c r="L1102" s="44"/>
      <c r="M1102" s="227" t="s">
        <v>1</v>
      </c>
      <c r="N1102" s="228" t="s">
        <v>39</v>
      </c>
      <c r="O1102" s="91"/>
      <c r="P1102" s="229">
        <f>O1102*H1102</f>
        <v>0</v>
      </c>
      <c r="Q1102" s="229">
        <v>0</v>
      </c>
      <c r="R1102" s="229">
        <f>Q1102*H1102</f>
        <v>0</v>
      </c>
      <c r="S1102" s="229">
        <v>0</v>
      </c>
      <c r="T1102" s="230">
        <f>S1102*H1102</f>
        <v>0</v>
      </c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R1102" s="231" t="s">
        <v>610</v>
      </c>
      <c r="AT1102" s="231" t="s">
        <v>143</v>
      </c>
      <c r="AU1102" s="231" t="s">
        <v>83</v>
      </c>
      <c r="AY1102" s="17" t="s">
        <v>140</v>
      </c>
      <c r="BE1102" s="232">
        <f>IF(N1102="základní",J1102,0)</f>
        <v>0</v>
      </c>
      <c r="BF1102" s="232">
        <f>IF(N1102="snížená",J1102,0)</f>
        <v>0</v>
      </c>
      <c r="BG1102" s="232">
        <f>IF(N1102="zákl. přenesená",J1102,0)</f>
        <v>0</v>
      </c>
      <c r="BH1102" s="232">
        <f>IF(N1102="sníž. přenesená",J1102,0)</f>
        <v>0</v>
      </c>
      <c r="BI1102" s="232">
        <f>IF(N1102="nulová",J1102,0)</f>
        <v>0</v>
      </c>
      <c r="BJ1102" s="17" t="s">
        <v>79</v>
      </c>
      <c r="BK1102" s="232">
        <f>ROUND(I1102*H1102,2)</f>
        <v>0</v>
      </c>
      <c r="BL1102" s="17" t="s">
        <v>610</v>
      </c>
      <c r="BM1102" s="231" t="s">
        <v>1174</v>
      </c>
    </row>
    <row r="1103" s="12" customFormat="1" ht="22.8" customHeight="1">
      <c r="A1103" s="12"/>
      <c r="B1103" s="203"/>
      <c r="C1103" s="204"/>
      <c r="D1103" s="205" t="s">
        <v>73</v>
      </c>
      <c r="E1103" s="217" t="s">
        <v>1175</v>
      </c>
      <c r="F1103" s="217" t="s">
        <v>1176</v>
      </c>
      <c r="G1103" s="204"/>
      <c r="H1103" s="204"/>
      <c r="I1103" s="207"/>
      <c r="J1103" s="218">
        <f>BK1103</f>
        <v>0</v>
      </c>
      <c r="K1103" s="204"/>
      <c r="L1103" s="209"/>
      <c r="M1103" s="210"/>
      <c r="N1103" s="211"/>
      <c r="O1103" s="211"/>
      <c r="P1103" s="212">
        <f>SUM(P1104:P1213)</f>
        <v>0</v>
      </c>
      <c r="Q1103" s="211"/>
      <c r="R1103" s="212">
        <f>SUM(R1104:R1213)</f>
        <v>4.8338296599999993</v>
      </c>
      <c r="S1103" s="211"/>
      <c r="T1103" s="213">
        <f>SUM(T1104:T1213)</f>
        <v>0.63246000000000002</v>
      </c>
      <c r="U1103" s="12"/>
      <c r="V1103" s="12"/>
      <c r="W1103" s="12"/>
      <c r="X1103" s="12"/>
      <c r="Y1103" s="12"/>
      <c r="Z1103" s="12"/>
      <c r="AA1103" s="12"/>
      <c r="AB1103" s="12"/>
      <c r="AC1103" s="12"/>
      <c r="AD1103" s="12"/>
      <c r="AE1103" s="12"/>
      <c r="AR1103" s="214" t="s">
        <v>83</v>
      </c>
      <c r="AT1103" s="215" t="s">
        <v>73</v>
      </c>
      <c r="AU1103" s="215" t="s">
        <v>79</v>
      </c>
      <c r="AY1103" s="214" t="s">
        <v>140</v>
      </c>
      <c r="BK1103" s="216">
        <f>SUM(BK1104:BK1213)</f>
        <v>0</v>
      </c>
    </row>
    <row r="1104" s="2" customFormat="1" ht="24.15" customHeight="1">
      <c r="A1104" s="38"/>
      <c r="B1104" s="39"/>
      <c r="C1104" s="219" t="s">
        <v>1177</v>
      </c>
      <c r="D1104" s="219" t="s">
        <v>143</v>
      </c>
      <c r="E1104" s="220" t="s">
        <v>1178</v>
      </c>
      <c r="F1104" s="221" t="s">
        <v>1179</v>
      </c>
      <c r="G1104" s="222" t="s">
        <v>146</v>
      </c>
      <c r="H1104" s="223">
        <v>210.81999999999999</v>
      </c>
      <c r="I1104" s="224"/>
      <c r="J1104" s="225">
        <f>ROUND(I1104*H1104,2)</f>
        <v>0</v>
      </c>
      <c r="K1104" s="226"/>
      <c r="L1104" s="44"/>
      <c r="M1104" s="227" t="s">
        <v>1</v>
      </c>
      <c r="N1104" s="228" t="s">
        <v>39</v>
      </c>
      <c r="O1104" s="91"/>
      <c r="P1104" s="229">
        <f>O1104*H1104</f>
        <v>0</v>
      </c>
      <c r="Q1104" s="229">
        <v>0</v>
      </c>
      <c r="R1104" s="229">
        <f>Q1104*H1104</f>
        <v>0</v>
      </c>
      <c r="S1104" s="229">
        <v>0</v>
      </c>
      <c r="T1104" s="230">
        <f>S1104*H1104</f>
        <v>0</v>
      </c>
      <c r="U1104" s="38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R1104" s="231" t="s">
        <v>610</v>
      </c>
      <c r="AT1104" s="231" t="s">
        <v>143</v>
      </c>
      <c r="AU1104" s="231" t="s">
        <v>83</v>
      </c>
      <c r="AY1104" s="17" t="s">
        <v>140</v>
      </c>
      <c r="BE1104" s="232">
        <f>IF(N1104="základní",J1104,0)</f>
        <v>0</v>
      </c>
      <c r="BF1104" s="232">
        <f>IF(N1104="snížená",J1104,0)</f>
        <v>0</v>
      </c>
      <c r="BG1104" s="232">
        <f>IF(N1104="zákl. přenesená",J1104,0)</f>
        <v>0</v>
      </c>
      <c r="BH1104" s="232">
        <f>IF(N1104="sníž. přenesená",J1104,0)</f>
        <v>0</v>
      </c>
      <c r="BI1104" s="232">
        <f>IF(N1104="nulová",J1104,0)</f>
        <v>0</v>
      </c>
      <c r="BJ1104" s="17" t="s">
        <v>79</v>
      </c>
      <c r="BK1104" s="232">
        <f>ROUND(I1104*H1104,2)</f>
        <v>0</v>
      </c>
      <c r="BL1104" s="17" t="s">
        <v>610</v>
      </c>
      <c r="BM1104" s="231" t="s">
        <v>1180</v>
      </c>
    </row>
    <row r="1105" s="13" customFormat="1">
      <c r="A1105" s="13"/>
      <c r="B1105" s="233"/>
      <c r="C1105" s="234"/>
      <c r="D1105" s="235" t="s">
        <v>148</v>
      </c>
      <c r="E1105" s="236" t="s">
        <v>1</v>
      </c>
      <c r="F1105" s="237" t="s">
        <v>1181</v>
      </c>
      <c r="G1105" s="234"/>
      <c r="H1105" s="238">
        <v>20.420000000000002</v>
      </c>
      <c r="I1105" s="239"/>
      <c r="J1105" s="234"/>
      <c r="K1105" s="234"/>
      <c r="L1105" s="240"/>
      <c r="M1105" s="241"/>
      <c r="N1105" s="242"/>
      <c r="O1105" s="242"/>
      <c r="P1105" s="242"/>
      <c r="Q1105" s="242"/>
      <c r="R1105" s="242"/>
      <c r="S1105" s="242"/>
      <c r="T1105" s="24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44" t="s">
        <v>148</v>
      </c>
      <c r="AU1105" s="244" t="s">
        <v>83</v>
      </c>
      <c r="AV1105" s="13" t="s">
        <v>83</v>
      </c>
      <c r="AW1105" s="13" t="s">
        <v>31</v>
      </c>
      <c r="AX1105" s="13" t="s">
        <v>74</v>
      </c>
      <c r="AY1105" s="244" t="s">
        <v>140</v>
      </c>
    </row>
    <row r="1106" s="13" customFormat="1">
      <c r="A1106" s="13"/>
      <c r="B1106" s="233"/>
      <c r="C1106" s="234"/>
      <c r="D1106" s="235" t="s">
        <v>148</v>
      </c>
      <c r="E1106" s="236" t="s">
        <v>1</v>
      </c>
      <c r="F1106" s="237" t="s">
        <v>1182</v>
      </c>
      <c r="G1106" s="234"/>
      <c r="H1106" s="238">
        <v>49.460000000000001</v>
      </c>
      <c r="I1106" s="239"/>
      <c r="J1106" s="234"/>
      <c r="K1106" s="234"/>
      <c r="L1106" s="240"/>
      <c r="M1106" s="241"/>
      <c r="N1106" s="242"/>
      <c r="O1106" s="242"/>
      <c r="P1106" s="242"/>
      <c r="Q1106" s="242"/>
      <c r="R1106" s="242"/>
      <c r="S1106" s="242"/>
      <c r="T1106" s="24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44" t="s">
        <v>148</v>
      </c>
      <c r="AU1106" s="244" t="s">
        <v>83</v>
      </c>
      <c r="AV1106" s="13" t="s">
        <v>83</v>
      </c>
      <c r="AW1106" s="13" t="s">
        <v>31</v>
      </c>
      <c r="AX1106" s="13" t="s">
        <v>74</v>
      </c>
      <c r="AY1106" s="244" t="s">
        <v>140</v>
      </c>
    </row>
    <row r="1107" s="13" customFormat="1">
      <c r="A1107" s="13"/>
      <c r="B1107" s="233"/>
      <c r="C1107" s="234"/>
      <c r="D1107" s="235" t="s">
        <v>148</v>
      </c>
      <c r="E1107" s="236" t="s">
        <v>1</v>
      </c>
      <c r="F1107" s="237" t="s">
        <v>1183</v>
      </c>
      <c r="G1107" s="234"/>
      <c r="H1107" s="238">
        <v>21.48</v>
      </c>
      <c r="I1107" s="239"/>
      <c r="J1107" s="234"/>
      <c r="K1107" s="234"/>
      <c r="L1107" s="240"/>
      <c r="M1107" s="241"/>
      <c r="N1107" s="242"/>
      <c r="O1107" s="242"/>
      <c r="P1107" s="242"/>
      <c r="Q1107" s="242"/>
      <c r="R1107" s="242"/>
      <c r="S1107" s="242"/>
      <c r="T1107" s="24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44" t="s">
        <v>148</v>
      </c>
      <c r="AU1107" s="244" t="s">
        <v>83</v>
      </c>
      <c r="AV1107" s="13" t="s">
        <v>83</v>
      </c>
      <c r="AW1107" s="13" t="s">
        <v>31</v>
      </c>
      <c r="AX1107" s="13" t="s">
        <v>74</v>
      </c>
      <c r="AY1107" s="244" t="s">
        <v>140</v>
      </c>
    </row>
    <row r="1108" s="13" customFormat="1">
      <c r="A1108" s="13"/>
      <c r="B1108" s="233"/>
      <c r="C1108" s="234"/>
      <c r="D1108" s="235" t="s">
        <v>148</v>
      </c>
      <c r="E1108" s="236" t="s">
        <v>1</v>
      </c>
      <c r="F1108" s="237" t="s">
        <v>1184</v>
      </c>
      <c r="G1108" s="234"/>
      <c r="H1108" s="238">
        <v>18.859999999999999</v>
      </c>
      <c r="I1108" s="239"/>
      <c r="J1108" s="234"/>
      <c r="K1108" s="234"/>
      <c r="L1108" s="240"/>
      <c r="M1108" s="241"/>
      <c r="N1108" s="242"/>
      <c r="O1108" s="242"/>
      <c r="P1108" s="242"/>
      <c r="Q1108" s="242"/>
      <c r="R1108" s="242"/>
      <c r="S1108" s="242"/>
      <c r="T1108" s="24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44" t="s">
        <v>148</v>
      </c>
      <c r="AU1108" s="244" t="s">
        <v>83</v>
      </c>
      <c r="AV1108" s="13" t="s">
        <v>83</v>
      </c>
      <c r="AW1108" s="13" t="s">
        <v>31</v>
      </c>
      <c r="AX1108" s="13" t="s">
        <v>74</v>
      </c>
      <c r="AY1108" s="244" t="s">
        <v>140</v>
      </c>
    </row>
    <row r="1109" s="13" customFormat="1">
      <c r="A1109" s="13"/>
      <c r="B1109" s="233"/>
      <c r="C1109" s="234"/>
      <c r="D1109" s="235" t="s">
        <v>148</v>
      </c>
      <c r="E1109" s="236" t="s">
        <v>1</v>
      </c>
      <c r="F1109" s="237" t="s">
        <v>1185</v>
      </c>
      <c r="G1109" s="234"/>
      <c r="H1109" s="238">
        <v>14.73</v>
      </c>
      <c r="I1109" s="239"/>
      <c r="J1109" s="234"/>
      <c r="K1109" s="234"/>
      <c r="L1109" s="240"/>
      <c r="M1109" s="241"/>
      <c r="N1109" s="242"/>
      <c r="O1109" s="242"/>
      <c r="P1109" s="242"/>
      <c r="Q1109" s="242"/>
      <c r="R1109" s="242"/>
      <c r="S1109" s="242"/>
      <c r="T1109" s="24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44" t="s">
        <v>148</v>
      </c>
      <c r="AU1109" s="244" t="s">
        <v>83</v>
      </c>
      <c r="AV1109" s="13" t="s">
        <v>83</v>
      </c>
      <c r="AW1109" s="13" t="s">
        <v>31</v>
      </c>
      <c r="AX1109" s="13" t="s">
        <v>74</v>
      </c>
      <c r="AY1109" s="244" t="s">
        <v>140</v>
      </c>
    </row>
    <row r="1110" s="13" customFormat="1">
      <c r="A1110" s="13"/>
      <c r="B1110" s="233"/>
      <c r="C1110" s="234"/>
      <c r="D1110" s="235" t="s">
        <v>148</v>
      </c>
      <c r="E1110" s="236" t="s">
        <v>1</v>
      </c>
      <c r="F1110" s="237" t="s">
        <v>891</v>
      </c>
      <c r="G1110" s="234"/>
      <c r="H1110" s="238">
        <v>30.640000000000001</v>
      </c>
      <c r="I1110" s="239"/>
      <c r="J1110" s="234"/>
      <c r="K1110" s="234"/>
      <c r="L1110" s="240"/>
      <c r="M1110" s="241"/>
      <c r="N1110" s="242"/>
      <c r="O1110" s="242"/>
      <c r="P1110" s="242"/>
      <c r="Q1110" s="242"/>
      <c r="R1110" s="242"/>
      <c r="S1110" s="242"/>
      <c r="T1110" s="24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44" t="s">
        <v>148</v>
      </c>
      <c r="AU1110" s="244" t="s">
        <v>83</v>
      </c>
      <c r="AV1110" s="13" t="s">
        <v>83</v>
      </c>
      <c r="AW1110" s="13" t="s">
        <v>31</v>
      </c>
      <c r="AX1110" s="13" t="s">
        <v>74</v>
      </c>
      <c r="AY1110" s="244" t="s">
        <v>140</v>
      </c>
    </row>
    <row r="1111" s="13" customFormat="1">
      <c r="A1111" s="13"/>
      <c r="B1111" s="233"/>
      <c r="C1111" s="234"/>
      <c r="D1111" s="235" t="s">
        <v>148</v>
      </c>
      <c r="E1111" s="236" t="s">
        <v>1</v>
      </c>
      <c r="F1111" s="237" t="s">
        <v>1186</v>
      </c>
      <c r="G1111" s="234"/>
      <c r="H1111" s="238">
        <v>5.7699999999999996</v>
      </c>
      <c r="I1111" s="239"/>
      <c r="J1111" s="234"/>
      <c r="K1111" s="234"/>
      <c r="L1111" s="240"/>
      <c r="M1111" s="241"/>
      <c r="N1111" s="242"/>
      <c r="O1111" s="242"/>
      <c r="P1111" s="242"/>
      <c r="Q1111" s="242"/>
      <c r="R1111" s="242"/>
      <c r="S1111" s="242"/>
      <c r="T1111" s="24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44" t="s">
        <v>148</v>
      </c>
      <c r="AU1111" s="244" t="s">
        <v>83</v>
      </c>
      <c r="AV1111" s="13" t="s">
        <v>83</v>
      </c>
      <c r="AW1111" s="13" t="s">
        <v>31</v>
      </c>
      <c r="AX1111" s="13" t="s">
        <v>74</v>
      </c>
      <c r="AY1111" s="244" t="s">
        <v>140</v>
      </c>
    </row>
    <row r="1112" s="13" customFormat="1">
      <c r="A1112" s="13"/>
      <c r="B1112" s="233"/>
      <c r="C1112" s="234"/>
      <c r="D1112" s="235" t="s">
        <v>148</v>
      </c>
      <c r="E1112" s="236" t="s">
        <v>1</v>
      </c>
      <c r="F1112" s="237" t="s">
        <v>1187</v>
      </c>
      <c r="G1112" s="234"/>
      <c r="H1112" s="238">
        <v>49.460000000000001</v>
      </c>
      <c r="I1112" s="239"/>
      <c r="J1112" s="234"/>
      <c r="K1112" s="234"/>
      <c r="L1112" s="240"/>
      <c r="M1112" s="241"/>
      <c r="N1112" s="242"/>
      <c r="O1112" s="242"/>
      <c r="P1112" s="242"/>
      <c r="Q1112" s="242"/>
      <c r="R1112" s="242"/>
      <c r="S1112" s="242"/>
      <c r="T1112" s="24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44" t="s">
        <v>148</v>
      </c>
      <c r="AU1112" s="244" t="s">
        <v>83</v>
      </c>
      <c r="AV1112" s="13" t="s">
        <v>83</v>
      </c>
      <c r="AW1112" s="13" t="s">
        <v>31</v>
      </c>
      <c r="AX1112" s="13" t="s">
        <v>74</v>
      </c>
      <c r="AY1112" s="244" t="s">
        <v>140</v>
      </c>
    </row>
    <row r="1113" s="14" customFormat="1">
      <c r="A1113" s="14"/>
      <c r="B1113" s="245"/>
      <c r="C1113" s="246"/>
      <c r="D1113" s="235" t="s">
        <v>148</v>
      </c>
      <c r="E1113" s="247" t="s">
        <v>1</v>
      </c>
      <c r="F1113" s="248" t="s">
        <v>151</v>
      </c>
      <c r="G1113" s="246"/>
      <c r="H1113" s="249">
        <v>210.82000000000002</v>
      </c>
      <c r="I1113" s="250"/>
      <c r="J1113" s="246"/>
      <c r="K1113" s="246"/>
      <c r="L1113" s="251"/>
      <c r="M1113" s="252"/>
      <c r="N1113" s="253"/>
      <c r="O1113" s="253"/>
      <c r="P1113" s="253"/>
      <c r="Q1113" s="253"/>
      <c r="R1113" s="253"/>
      <c r="S1113" s="253"/>
      <c r="T1113" s="254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55" t="s">
        <v>148</v>
      </c>
      <c r="AU1113" s="255" t="s">
        <v>83</v>
      </c>
      <c r="AV1113" s="14" t="s">
        <v>89</v>
      </c>
      <c r="AW1113" s="14" t="s">
        <v>31</v>
      </c>
      <c r="AX1113" s="14" t="s">
        <v>79</v>
      </c>
      <c r="AY1113" s="255" t="s">
        <v>140</v>
      </c>
    </row>
    <row r="1114" s="2" customFormat="1" ht="16.5" customHeight="1">
      <c r="A1114" s="38"/>
      <c r="B1114" s="39"/>
      <c r="C1114" s="219" t="s">
        <v>1188</v>
      </c>
      <c r="D1114" s="219" t="s">
        <v>143</v>
      </c>
      <c r="E1114" s="220" t="s">
        <v>1189</v>
      </c>
      <c r="F1114" s="221" t="s">
        <v>1190</v>
      </c>
      <c r="G1114" s="222" t="s">
        <v>146</v>
      </c>
      <c r="H1114" s="223">
        <v>210.81999999999999</v>
      </c>
      <c r="I1114" s="224"/>
      <c r="J1114" s="225">
        <f>ROUND(I1114*H1114,2)</f>
        <v>0</v>
      </c>
      <c r="K1114" s="226"/>
      <c r="L1114" s="44"/>
      <c r="M1114" s="227" t="s">
        <v>1</v>
      </c>
      <c r="N1114" s="228" t="s">
        <v>39</v>
      </c>
      <c r="O1114" s="91"/>
      <c r="P1114" s="229">
        <f>O1114*H1114</f>
        <v>0</v>
      </c>
      <c r="Q1114" s="229">
        <v>0</v>
      </c>
      <c r="R1114" s="229">
        <f>Q1114*H1114</f>
        <v>0</v>
      </c>
      <c r="S1114" s="229">
        <v>0</v>
      </c>
      <c r="T1114" s="230">
        <f>S1114*H1114</f>
        <v>0</v>
      </c>
      <c r="U1114" s="38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R1114" s="231" t="s">
        <v>610</v>
      </c>
      <c r="AT1114" s="231" t="s">
        <v>143</v>
      </c>
      <c r="AU1114" s="231" t="s">
        <v>83</v>
      </c>
      <c r="AY1114" s="17" t="s">
        <v>140</v>
      </c>
      <c r="BE1114" s="232">
        <f>IF(N1114="základní",J1114,0)</f>
        <v>0</v>
      </c>
      <c r="BF1114" s="232">
        <f>IF(N1114="snížená",J1114,0)</f>
        <v>0</v>
      </c>
      <c r="BG1114" s="232">
        <f>IF(N1114="zákl. přenesená",J1114,0)</f>
        <v>0</v>
      </c>
      <c r="BH1114" s="232">
        <f>IF(N1114="sníž. přenesená",J1114,0)</f>
        <v>0</v>
      </c>
      <c r="BI1114" s="232">
        <f>IF(N1114="nulová",J1114,0)</f>
        <v>0</v>
      </c>
      <c r="BJ1114" s="17" t="s">
        <v>79</v>
      </c>
      <c r="BK1114" s="232">
        <f>ROUND(I1114*H1114,2)</f>
        <v>0</v>
      </c>
      <c r="BL1114" s="17" t="s">
        <v>610</v>
      </c>
      <c r="BM1114" s="231" t="s">
        <v>1191</v>
      </c>
    </row>
    <row r="1115" s="13" customFormat="1">
      <c r="A1115" s="13"/>
      <c r="B1115" s="233"/>
      <c r="C1115" s="234"/>
      <c r="D1115" s="235" t="s">
        <v>148</v>
      </c>
      <c r="E1115" s="236" t="s">
        <v>1</v>
      </c>
      <c r="F1115" s="237" t="s">
        <v>1181</v>
      </c>
      <c r="G1115" s="234"/>
      <c r="H1115" s="238">
        <v>20.420000000000002</v>
      </c>
      <c r="I1115" s="239"/>
      <c r="J1115" s="234"/>
      <c r="K1115" s="234"/>
      <c r="L1115" s="240"/>
      <c r="M1115" s="241"/>
      <c r="N1115" s="242"/>
      <c r="O1115" s="242"/>
      <c r="P1115" s="242"/>
      <c r="Q1115" s="242"/>
      <c r="R1115" s="242"/>
      <c r="S1115" s="242"/>
      <c r="T1115" s="24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44" t="s">
        <v>148</v>
      </c>
      <c r="AU1115" s="244" t="s">
        <v>83</v>
      </c>
      <c r="AV1115" s="13" t="s">
        <v>83</v>
      </c>
      <c r="AW1115" s="13" t="s">
        <v>31</v>
      </c>
      <c r="AX1115" s="13" t="s">
        <v>74</v>
      </c>
      <c r="AY1115" s="244" t="s">
        <v>140</v>
      </c>
    </row>
    <row r="1116" s="13" customFormat="1">
      <c r="A1116" s="13"/>
      <c r="B1116" s="233"/>
      <c r="C1116" s="234"/>
      <c r="D1116" s="235" t="s">
        <v>148</v>
      </c>
      <c r="E1116" s="236" t="s">
        <v>1</v>
      </c>
      <c r="F1116" s="237" t="s">
        <v>1182</v>
      </c>
      <c r="G1116" s="234"/>
      <c r="H1116" s="238">
        <v>49.460000000000001</v>
      </c>
      <c r="I1116" s="239"/>
      <c r="J1116" s="234"/>
      <c r="K1116" s="234"/>
      <c r="L1116" s="240"/>
      <c r="M1116" s="241"/>
      <c r="N1116" s="242"/>
      <c r="O1116" s="242"/>
      <c r="P1116" s="242"/>
      <c r="Q1116" s="242"/>
      <c r="R1116" s="242"/>
      <c r="S1116" s="242"/>
      <c r="T1116" s="24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44" t="s">
        <v>148</v>
      </c>
      <c r="AU1116" s="244" t="s">
        <v>83</v>
      </c>
      <c r="AV1116" s="13" t="s">
        <v>83</v>
      </c>
      <c r="AW1116" s="13" t="s">
        <v>31</v>
      </c>
      <c r="AX1116" s="13" t="s">
        <v>74</v>
      </c>
      <c r="AY1116" s="244" t="s">
        <v>140</v>
      </c>
    </row>
    <row r="1117" s="13" customFormat="1">
      <c r="A1117" s="13"/>
      <c r="B1117" s="233"/>
      <c r="C1117" s="234"/>
      <c r="D1117" s="235" t="s">
        <v>148</v>
      </c>
      <c r="E1117" s="236" t="s">
        <v>1</v>
      </c>
      <c r="F1117" s="237" t="s">
        <v>1183</v>
      </c>
      <c r="G1117" s="234"/>
      <c r="H1117" s="238">
        <v>21.48</v>
      </c>
      <c r="I1117" s="239"/>
      <c r="J1117" s="234"/>
      <c r="K1117" s="234"/>
      <c r="L1117" s="240"/>
      <c r="M1117" s="241"/>
      <c r="N1117" s="242"/>
      <c r="O1117" s="242"/>
      <c r="P1117" s="242"/>
      <c r="Q1117" s="242"/>
      <c r="R1117" s="242"/>
      <c r="S1117" s="242"/>
      <c r="T1117" s="24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44" t="s">
        <v>148</v>
      </c>
      <c r="AU1117" s="244" t="s">
        <v>83</v>
      </c>
      <c r="AV1117" s="13" t="s">
        <v>83</v>
      </c>
      <c r="AW1117" s="13" t="s">
        <v>31</v>
      </c>
      <c r="AX1117" s="13" t="s">
        <v>74</v>
      </c>
      <c r="AY1117" s="244" t="s">
        <v>140</v>
      </c>
    </row>
    <row r="1118" s="13" customFormat="1">
      <c r="A1118" s="13"/>
      <c r="B1118" s="233"/>
      <c r="C1118" s="234"/>
      <c r="D1118" s="235" t="s">
        <v>148</v>
      </c>
      <c r="E1118" s="236" t="s">
        <v>1</v>
      </c>
      <c r="F1118" s="237" t="s">
        <v>1184</v>
      </c>
      <c r="G1118" s="234"/>
      <c r="H1118" s="238">
        <v>18.859999999999999</v>
      </c>
      <c r="I1118" s="239"/>
      <c r="J1118" s="234"/>
      <c r="K1118" s="234"/>
      <c r="L1118" s="240"/>
      <c r="M1118" s="241"/>
      <c r="N1118" s="242"/>
      <c r="O1118" s="242"/>
      <c r="P1118" s="242"/>
      <c r="Q1118" s="242"/>
      <c r="R1118" s="242"/>
      <c r="S1118" s="242"/>
      <c r="T1118" s="24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44" t="s">
        <v>148</v>
      </c>
      <c r="AU1118" s="244" t="s">
        <v>83</v>
      </c>
      <c r="AV1118" s="13" t="s">
        <v>83</v>
      </c>
      <c r="AW1118" s="13" t="s">
        <v>31</v>
      </c>
      <c r="AX1118" s="13" t="s">
        <v>74</v>
      </c>
      <c r="AY1118" s="244" t="s">
        <v>140</v>
      </c>
    </row>
    <row r="1119" s="13" customFormat="1">
      <c r="A1119" s="13"/>
      <c r="B1119" s="233"/>
      <c r="C1119" s="234"/>
      <c r="D1119" s="235" t="s">
        <v>148</v>
      </c>
      <c r="E1119" s="236" t="s">
        <v>1</v>
      </c>
      <c r="F1119" s="237" t="s">
        <v>1185</v>
      </c>
      <c r="G1119" s="234"/>
      <c r="H1119" s="238">
        <v>14.73</v>
      </c>
      <c r="I1119" s="239"/>
      <c r="J1119" s="234"/>
      <c r="K1119" s="234"/>
      <c r="L1119" s="240"/>
      <c r="M1119" s="241"/>
      <c r="N1119" s="242"/>
      <c r="O1119" s="242"/>
      <c r="P1119" s="242"/>
      <c r="Q1119" s="242"/>
      <c r="R1119" s="242"/>
      <c r="S1119" s="242"/>
      <c r="T1119" s="24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44" t="s">
        <v>148</v>
      </c>
      <c r="AU1119" s="244" t="s">
        <v>83</v>
      </c>
      <c r="AV1119" s="13" t="s">
        <v>83</v>
      </c>
      <c r="AW1119" s="13" t="s">
        <v>31</v>
      </c>
      <c r="AX1119" s="13" t="s">
        <v>74</v>
      </c>
      <c r="AY1119" s="244" t="s">
        <v>140</v>
      </c>
    </row>
    <row r="1120" s="13" customFormat="1">
      <c r="A1120" s="13"/>
      <c r="B1120" s="233"/>
      <c r="C1120" s="234"/>
      <c r="D1120" s="235" t="s">
        <v>148</v>
      </c>
      <c r="E1120" s="236" t="s">
        <v>1</v>
      </c>
      <c r="F1120" s="237" t="s">
        <v>891</v>
      </c>
      <c r="G1120" s="234"/>
      <c r="H1120" s="238">
        <v>30.640000000000001</v>
      </c>
      <c r="I1120" s="239"/>
      <c r="J1120" s="234"/>
      <c r="K1120" s="234"/>
      <c r="L1120" s="240"/>
      <c r="M1120" s="241"/>
      <c r="N1120" s="242"/>
      <c r="O1120" s="242"/>
      <c r="P1120" s="242"/>
      <c r="Q1120" s="242"/>
      <c r="R1120" s="242"/>
      <c r="S1120" s="242"/>
      <c r="T1120" s="24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44" t="s">
        <v>148</v>
      </c>
      <c r="AU1120" s="244" t="s">
        <v>83</v>
      </c>
      <c r="AV1120" s="13" t="s">
        <v>83</v>
      </c>
      <c r="AW1120" s="13" t="s">
        <v>31</v>
      </c>
      <c r="AX1120" s="13" t="s">
        <v>74</v>
      </c>
      <c r="AY1120" s="244" t="s">
        <v>140</v>
      </c>
    </row>
    <row r="1121" s="13" customFormat="1">
      <c r="A1121" s="13"/>
      <c r="B1121" s="233"/>
      <c r="C1121" s="234"/>
      <c r="D1121" s="235" t="s">
        <v>148</v>
      </c>
      <c r="E1121" s="236" t="s">
        <v>1</v>
      </c>
      <c r="F1121" s="237" t="s">
        <v>1186</v>
      </c>
      <c r="G1121" s="234"/>
      <c r="H1121" s="238">
        <v>5.7699999999999996</v>
      </c>
      <c r="I1121" s="239"/>
      <c r="J1121" s="234"/>
      <c r="K1121" s="234"/>
      <c r="L1121" s="240"/>
      <c r="M1121" s="241"/>
      <c r="N1121" s="242"/>
      <c r="O1121" s="242"/>
      <c r="P1121" s="242"/>
      <c r="Q1121" s="242"/>
      <c r="R1121" s="242"/>
      <c r="S1121" s="242"/>
      <c r="T1121" s="24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44" t="s">
        <v>148</v>
      </c>
      <c r="AU1121" s="244" t="s">
        <v>83</v>
      </c>
      <c r="AV1121" s="13" t="s">
        <v>83</v>
      </c>
      <c r="AW1121" s="13" t="s">
        <v>31</v>
      </c>
      <c r="AX1121" s="13" t="s">
        <v>74</v>
      </c>
      <c r="AY1121" s="244" t="s">
        <v>140</v>
      </c>
    </row>
    <row r="1122" s="13" customFormat="1">
      <c r="A1122" s="13"/>
      <c r="B1122" s="233"/>
      <c r="C1122" s="234"/>
      <c r="D1122" s="235" t="s">
        <v>148</v>
      </c>
      <c r="E1122" s="236" t="s">
        <v>1</v>
      </c>
      <c r="F1122" s="237" t="s">
        <v>1187</v>
      </c>
      <c r="G1122" s="234"/>
      <c r="H1122" s="238">
        <v>49.460000000000001</v>
      </c>
      <c r="I1122" s="239"/>
      <c r="J1122" s="234"/>
      <c r="K1122" s="234"/>
      <c r="L1122" s="240"/>
      <c r="M1122" s="241"/>
      <c r="N1122" s="242"/>
      <c r="O1122" s="242"/>
      <c r="P1122" s="242"/>
      <c r="Q1122" s="242"/>
      <c r="R1122" s="242"/>
      <c r="S1122" s="242"/>
      <c r="T1122" s="24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44" t="s">
        <v>148</v>
      </c>
      <c r="AU1122" s="244" t="s">
        <v>83</v>
      </c>
      <c r="AV1122" s="13" t="s">
        <v>83</v>
      </c>
      <c r="AW1122" s="13" t="s">
        <v>31</v>
      </c>
      <c r="AX1122" s="13" t="s">
        <v>74</v>
      </c>
      <c r="AY1122" s="244" t="s">
        <v>140</v>
      </c>
    </row>
    <row r="1123" s="14" customFormat="1">
      <c r="A1123" s="14"/>
      <c r="B1123" s="245"/>
      <c r="C1123" s="246"/>
      <c r="D1123" s="235" t="s">
        <v>148</v>
      </c>
      <c r="E1123" s="247" t="s">
        <v>1</v>
      </c>
      <c r="F1123" s="248" t="s">
        <v>151</v>
      </c>
      <c r="G1123" s="246"/>
      <c r="H1123" s="249">
        <v>210.82000000000002</v>
      </c>
      <c r="I1123" s="250"/>
      <c r="J1123" s="246"/>
      <c r="K1123" s="246"/>
      <c r="L1123" s="251"/>
      <c r="M1123" s="252"/>
      <c r="N1123" s="253"/>
      <c r="O1123" s="253"/>
      <c r="P1123" s="253"/>
      <c r="Q1123" s="253"/>
      <c r="R1123" s="253"/>
      <c r="S1123" s="253"/>
      <c r="T1123" s="254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55" t="s">
        <v>148</v>
      </c>
      <c r="AU1123" s="255" t="s">
        <v>83</v>
      </c>
      <c r="AV1123" s="14" t="s">
        <v>89</v>
      </c>
      <c r="AW1123" s="14" t="s">
        <v>31</v>
      </c>
      <c r="AX1123" s="14" t="s">
        <v>79</v>
      </c>
      <c r="AY1123" s="255" t="s">
        <v>140</v>
      </c>
    </row>
    <row r="1124" s="2" customFormat="1" ht="24.15" customHeight="1">
      <c r="A1124" s="38"/>
      <c r="B1124" s="39"/>
      <c r="C1124" s="219" t="s">
        <v>1192</v>
      </c>
      <c r="D1124" s="219" t="s">
        <v>143</v>
      </c>
      <c r="E1124" s="220" t="s">
        <v>1193</v>
      </c>
      <c r="F1124" s="221" t="s">
        <v>1194</v>
      </c>
      <c r="G1124" s="222" t="s">
        <v>146</v>
      </c>
      <c r="H1124" s="223">
        <v>210.81999999999999</v>
      </c>
      <c r="I1124" s="224"/>
      <c r="J1124" s="225">
        <f>ROUND(I1124*H1124,2)</f>
        <v>0</v>
      </c>
      <c r="K1124" s="226"/>
      <c r="L1124" s="44"/>
      <c r="M1124" s="227" t="s">
        <v>1</v>
      </c>
      <c r="N1124" s="228" t="s">
        <v>39</v>
      </c>
      <c r="O1124" s="91"/>
      <c r="P1124" s="229">
        <f>O1124*H1124</f>
        <v>0</v>
      </c>
      <c r="Q1124" s="229">
        <v>3.0000000000000001E-05</v>
      </c>
      <c r="R1124" s="229">
        <f>Q1124*H1124</f>
        <v>0.0063245999999999997</v>
      </c>
      <c r="S1124" s="229">
        <v>0</v>
      </c>
      <c r="T1124" s="230">
        <f>S1124*H1124</f>
        <v>0</v>
      </c>
      <c r="U1124" s="38"/>
      <c r="V1124" s="38"/>
      <c r="W1124" s="38"/>
      <c r="X1124" s="38"/>
      <c r="Y1124" s="38"/>
      <c r="Z1124" s="38"/>
      <c r="AA1124" s="38"/>
      <c r="AB1124" s="38"/>
      <c r="AC1124" s="38"/>
      <c r="AD1124" s="38"/>
      <c r="AE1124" s="38"/>
      <c r="AR1124" s="231" t="s">
        <v>610</v>
      </c>
      <c r="AT1124" s="231" t="s">
        <v>143</v>
      </c>
      <c r="AU1124" s="231" t="s">
        <v>83</v>
      </c>
      <c r="AY1124" s="17" t="s">
        <v>140</v>
      </c>
      <c r="BE1124" s="232">
        <f>IF(N1124="základní",J1124,0)</f>
        <v>0</v>
      </c>
      <c r="BF1124" s="232">
        <f>IF(N1124="snížená",J1124,0)</f>
        <v>0</v>
      </c>
      <c r="BG1124" s="232">
        <f>IF(N1124="zákl. přenesená",J1124,0)</f>
        <v>0</v>
      </c>
      <c r="BH1124" s="232">
        <f>IF(N1124="sníž. přenesená",J1124,0)</f>
        <v>0</v>
      </c>
      <c r="BI1124" s="232">
        <f>IF(N1124="nulová",J1124,0)</f>
        <v>0</v>
      </c>
      <c r="BJ1124" s="17" t="s">
        <v>79</v>
      </c>
      <c r="BK1124" s="232">
        <f>ROUND(I1124*H1124,2)</f>
        <v>0</v>
      </c>
      <c r="BL1124" s="17" t="s">
        <v>610</v>
      </c>
      <c r="BM1124" s="231" t="s">
        <v>1195</v>
      </c>
    </row>
    <row r="1125" s="13" customFormat="1">
      <c r="A1125" s="13"/>
      <c r="B1125" s="233"/>
      <c r="C1125" s="234"/>
      <c r="D1125" s="235" t="s">
        <v>148</v>
      </c>
      <c r="E1125" s="236" t="s">
        <v>1</v>
      </c>
      <c r="F1125" s="237" t="s">
        <v>1181</v>
      </c>
      <c r="G1125" s="234"/>
      <c r="H1125" s="238">
        <v>20.420000000000002</v>
      </c>
      <c r="I1125" s="239"/>
      <c r="J1125" s="234"/>
      <c r="K1125" s="234"/>
      <c r="L1125" s="240"/>
      <c r="M1125" s="241"/>
      <c r="N1125" s="242"/>
      <c r="O1125" s="242"/>
      <c r="P1125" s="242"/>
      <c r="Q1125" s="242"/>
      <c r="R1125" s="242"/>
      <c r="S1125" s="242"/>
      <c r="T1125" s="24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44" t="s">
        <v>148</v>
      </c>
      <c r="AU1125" s="244" t="s">
        <v>83</v>
      </c>
      <c r="AV1125" s="13" t="s">
        <v>83</v>
      </c>
      <c r="AW1125" s="13" t="s">
        <v>31</v>
      </c>
      <c r="AX1125" s="13" t="s">
        <v>74</v>
      </c>
      <c r="AY1125" s="244" t="s">
        <v>140</v>
      </c>
    </row>
    <row r="1126" s="13" customFormat="1">
      <c r="A1126" s="13"/>
      <c r="B1126" s="233"/>
      <c r="C1126" s="234"/>
      <c r="D1126" s="235" t="s">
        <v>148</v>
      </c>
      <c r="E1126" s="236" t="s">
        <v>1</v>
      </c>
      <c r="F1126" s="237" t="s">
        <v>1182</v>
      </c>
      <c r="G1126" s="234"/>
      <c r="H1126" s="238">
        <v>49.460000000000001</v>
      </c>
      <c r="I1126" s="239"/>
      <c r="J1126" s="234"/>
      <c r="K1126" s="234"/>
      <c r="L1126" s="240"/>
      <c r="M1126" s="241"/>
      <c r="N1126" s="242"/>
      <c r="O1126" s="242"/>
      <c r="P1126" s="242"/>
      <c r="Q1126" s="242"/>
      <c r="R1126" s="242"/>
      <c r="S1126" s="242"/>
      <c r="T1126" s="24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44" t="s">
        <v>148</v>
      </c>
      <c r="AU1126" s="244" t="s">
        <v>83</v>
      </c>
      <c r="AV1126" s="13" t="s">
        <v>83</v>
      </c>
      <c r="AW1126" s="13" t="s">
        <v>31</v>
      </c>
      <c r="AX1126" s="13" t="s">
        <v>74</v>
      </c>
      <c r="AY1126" s="244" t="s">
        <v>140</v>
      </c>
    </row>
    <row r="1127" s="13" customFormat="1">
      <c r="A1127" s="13"/>
      <c r="B1127" s="233"/>
      <c r="C1127" s="234"/>
      <c r="D1127" s="235" t="s">
        <v>148</v>
      </c>
      <c r="E1127" s="236" t="s">
        <v>1</v>
      </c>
      <c r="F1127" s="237" t="s">
        <v>1183</v>
      </c>
      <c r="G1127" s="234"/>
      <c r="H1127" s="238">
        <v>21.48</v>
      </c>
      <c r="I1127" s="239"/>
      <c r="J1127" s="234"/>
      <c r="K1127" s="234"/>
      <c r="L1127" s="240"/>
      <c r="M1127" s="241"/>
      <c r="N1127" s="242"/>
      <c r="O1127" s="242"/>
      <c r="P1127" s="242"/>
      <c r="Q1127" s="242"/>
      <c r="R1127" s="242"/>
      <c r="S1127" s="242"/>
      <c r="T1127" s="24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44" t="s">
        <v>148</v>
      </c>
      <c r="AU1127" s="244" t="s">
        <v>83</v>
      </c>
      <c r="AV1127" s="13" t="s">
        <v>83</v>
      </c>
      <c r="AW1127" s="13" t="s">
        <v>31</v>
      </c>
      <c r="AX1127" s="13" t="s">
        <v>74</v>
      </c>
      <c r="AY1127" s="244" t="s">
        <v>140</v>
      </c>
    </row>
    <row r="1128" s="13" customFormat="1">
      <c r="A1128" s="13"/>
      <c r="B1128" s="233"/>
      <c r="C1128" s="234"/>
      <c r="D1128" s="235" t="s">
        <v>148</v>
      </c>
      <c r="E1128" s="236" t="s">
        <v>1</v>
      </c>
      <c r="F1128" s="237" t="s">
        <v>1184</v>
      </c>
      <c r="G1128" s="234"/>
      <c r="H1128" s="238">
        <v>18.859999999999999</v>
      </c>
      <c r="I1128" s="239"/>
      <c r="J1128" s="234"/>
      <c r="K1128" s="234"/>
      <c r="L1128" s="240"/>
      <c r="M1128" s="241"/>
      <c r="N1128" s="242"/>
      <c r="O1128" s="242"/>
      <c r="P1128" s="242"/>
      <c r="Q1128" s="242"/>
      <c r="R1128" s="242"/>
      <c r="S1128" s="242"/>
      <c r="T1128" s="24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44" t="s">
        <v>148</v>
      </c>
      <c r="AU1128" s="244" t="s">
        <v>83</v>
      </c>
      <c r="AV1128" s="13" t="s">
        <v>83</v>
      </c>
      <c r="AW1128" s="13" t="s">
        <v>31</v>
      </c>
      <c r="AX1128" s="13" t="s">
        <v>74</v>
      </c>
      <c r="AY1128" s="244" t="s">
        <v>140</v>
      </c>
    </row>
    <row r="1129" s="13" customFormat="1">
      <c r="A1129" s="13"/>
      <c r="B1129" s="233"/>
      <c r="C1129" s="234"/>
      <c r="D1129" s="235" t="s">
        <v>148</v>
      </c>
      <c r="E1129" s="236" t="s">
        <v>1</v>
      </c>
      <c r="F1129" s="237" t="s">
        <v>1185</v>
      </c>
      <c r="G1129" s="234"/>
      <c r="H1129" s="238">
        <v>14.73</v>
      </c>
      <c r="I1129" s="239"/>
      <c r="J1129" s="234"/>
      <c r="K1129" s="234"/>
      <c r="L1129" s="240"/>
      <c r="M1129" s="241"/>
      <c r="N1129" s="242"/>
      <c r="O1129" s="242"/>
      <c r="P1129" s="242"/>
      <c r="Q1129" s="242"/>
      <c r="R1129" s="242"/>
      <c r="S1129" s="242"/>
      <c r="T1129" s="24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44" t="s">
        <v>148</v>
      </c>
      <c r="AU1129" s="244" t="s">
        <v>83</v>
      </c>
      <c r="AV1129" s="13" t="s">
        <v>83</v>
      </c>
      <c r="AW1129" s="13" t="s">
        <v>31</v>
      </c>
      <c r="AX1129" s="13" t="s">
        <v>74</v>
      </c>
      <c r="AY1129" s="244" t="s">
        <v>140</v>
      </c>
    </row>
    <row r="1130" s="13" customFormat="1">
      <c r="A1130" s="13"/>
      <c r="B1130" s="233"/>
      <c r="C1130" s="234"/>
      <c r="D1130" s="235" t="s">
        <v>148</v>
      </c>
      <c r="E1130" s="236" t="s">
        <v>1</v>
      </c>
      <c r="F1130" s="237" t="s">
        <v>891</v>
      </c>
      <c r="G1130" s="234"/>
      <c r="H1130" s="238">
        <v>30.640000000000001</v>
      </c>
      <c r="I1130" s="239"/>
      <c r="J1130" s="234"/>
      <c r="K1130" s="234"/>
      <c r="L1130" s="240"/>
      <c r="M1130" s="241"/>
      <c r="N1130" s="242"/>
      <c r="O1130" s="242"/>
      <c r="P1130" s="242"/>
      <c r="Q1130" s="242"/>
      <c r="R1130" s="242"/>
      <c r="S1130" s="242"/>
      <c r="T1130" s="24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44" t="s">
        <v>148</v>
      </c>
      <c r="AU1130" s="244" t="s">
        <v>83</v>
      </c>
      <c r="AV1130" s="13" t="s">
        <v>83</v>
      </c>
      <c r="AW1130" s="13" t="s">
        <v>31</v>
      </c>
      <c r="AX1130" s="13" t="s">
        <v>74</v>
      </c>
      <c r="AY1130" s="244" t="s">
        <v>140</v>
      </c>
    </row>
    <row r="1131" s="13" customFormat="1">
      <c r="A1131" s="13"/>
      <c r="B1131" s="233"/>
      <c r="C1131" s="234"/>
      <c r="D1131" s="235" t="s">
        <v>148</v>
      </c>
      <c r="E1131" s="236" t="s">
        <v>1</v>
      </c>
      <c r="F1131" s="237" t="s">
        <v>1186</v>
      </c>
      <c r="G1131" s="234"/>
      <c r="H1131" s="238">
        <v>5.7699999999999996</v>
      </c>
      <c r="I1131" s="239"/>
      <c r="J1131" s="234"/>
      <c r="K1131" s="234"/>
      <c r="L1131" s="240"/>
      <c r="M1131" s="241"/>
      <c r="N1131" s="242"/>
      <c r="O1131" s="242"/>
      <c r="P1131" s="242"/>
      <c r="Q1131" s="242"/>
      <c r="R1131" s="242"/>
      <c r="S1131" s="242"/>
      <c r="T1131" s="24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44" t="s">
        <v>148</v>
      </c>
      <c r="AU1131" s="244" t="s">
        <v>83</v>
      </c>
      <c r="AV1131" s="13" t="s">
        <v>83</v>
      </c>
      <c r="AW1131" s="13" t="s">
        <v>31</v>
      </c>
      <c r="AX1131" s="13" t="s">
        <v>74</v>
      </c>
      <c r="AY1131" s="244" t="s">
        <v>140</v>
      </c>
    </row>
    <row r="1132" s="13" customFormat="1">
      <c r="A1132" s="13"/>
      <c r="B1132" s="233"/>
      <c r="C1132" s="234"/>
      <c r="D1132" s="235" t="s">
        <v>148</v>
      </c>
      <c r="E1132" s="236" t="s">
        <v>1</v>
      </c>
      <c r="F1132" s="237" t="s">
        <v>1187</v>
      </c>
      <c r="G1132" s="234"/>
      <c r="H1132" s="238">
        <v>49.460000000000001</v>
      </c>
      <c r="I1132" s="239"/>
      <c r="J1132" s="234"/>
      <c r="K1132" s="234"/>
      <c r="L1132" s="240"/>
      <c r="M1132" s="241"/>
      <c r="N1132" s="242"/>
      <c r="O1132" s="242"/>
      <c r="P1132" s="242"/>
      <c r="Q1132" s="242"/>
      <c r="R1132" s="242"/>
      <c r="S1132" s="242"/>
      <c r="T1132" s="24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44" t="s">
        <v>148</v>
      </c>
      <c r="AU1132" s="244" t="s">
        <v>83</v>
      </c>
      <c r="AV1132" s="13" t="s">
        <v>83</v>
      </c>
      <c r="AW1132" s="13" t="s">
        <v>31</v>
      </c>
      <c r="AX1132" s="13" t="s">
        <v>74</v>
      </c>
      <c r="AY1132" s="244" t="s">
        <v>140</v>
      </c>
    </row>
    <row r="1133" s="14" customFormat="1">
      <c r="A1133" s="14"/>
      <c r="B1133" s="245"/>
      <c r="C1133" s="246"/>
      <c r="D1133" s="235" t="s">
        <v>148</v>
      </c>
      <c r="E1133" s="247" t="s">
        <v>1</v>
      </c>
      <c r="F1133" s="248" t="s">
        <v>151</v>
      </c>
      <c r="G1133" s="246"/>
      <c r="H1133" s="249">
        <v>210.82000000000002</v>
      </c>
      <c r="I1133" s="250"/>
      <c r="J1133" s="246"/>
      <c r="K1133" s="246"/>
      <c r="L1133" s="251"/>
      <c r="M1133" s="252"/>
      <c r="N1133" s="253"/>
      <c r="O1133" s="253"/>
      <c r="P1133" s="253"/>
      <c r="Q1133" s="253"/>
      <c r="R1133" s="253"/>
      <c r="S1133" s="253"/>
      <c r="T1133" s="254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55" t="s">
        <v>148</v>
      </c>
      <c r="AU1133" s="255" t="s">
        <v>83</v>
      </c>
      <c r="AV1133" s="14" t="s">
        <v>89</v>
      </c>
      <c r="AW1133" s="14" t="s">
        <v>31</v>
      </c>
      <c r="AX1133" s="14" t="s">
        <v>79</v>
      </c>
      <c r="AY1133" s="255" t="s">
        <v>140</v>
      </c>
    </row>
    <row r="1134" s="2" customFormat="1" ht="37.8" customHeight="1">
      <c r="A1134" s="38"/>
      <c r="B1134" s="39"/>
      <c r="C1134" s="219" t="s">
        <v>1196</v>
      </c>
      <c r="D1134" s="219" t="s">
        <v>143</v>
      </c>
      <c r="E1134" s="220" t="s">
        <v>1197</v>
      </c>
      <c r="F1134" s="221" t="s">
        <v>1198</v>
      </c>
      <c r="G1134" s="222" t="s">
        <v>146</v>
      </c>
      <c r="H1134" s="223">
        <v>210.81999999999999</v>
      </c>
      <c r="I1134" s="224"/>
      <c r="J1134" s="225">
        <f>ROUND(I1134*H1134,2)</f>
        <v>0</v>
      </c>
      <c r="K1134" s="226"/>
      <c r="L1134" s="44"/>
      <c r="M1134" s="227" t="s">
        <v>1</v>
      </c>
      <c r="N1134" s="228" t="s">
        <v>39</v>
      </c>
      <c r="O1134" s="91"/>
      <c r="P1134" s="229">
        <f>O1134*H1134</f>
        <v>0</v>
      </c>
      <c r="Q1134" s="229">
        <v>0.014999999999999999</v>
      </c>
      <c r="R1134" s="229">
        <f>Q1134*H1134</f>
        <v>3.1622999999999997</v>
      </c>
      <c r="S1134" s="229">
        <v>0</v>
      </c>
      <c r="T1134" s="230">
        <f>S1134*H1134</f>
        <v>0</v>
      </c>
      <c r="U1134" s="38"/>
      <c r="V1134" s="38"/>
      <c r="W1134" s="38"/>
      <c r="X1134" s="38"/>
      <c r="Y1134" s="38"/>
      <c r="Z1134" s="38"/>
      <c r="AA1134" s="38"/>
      <c r="AB1134" s="38"/>
      <c r="AC1134" s="38"/>
      <c r="AD1134" s="38"/>
      <c r="AE1134" s="38"/>
      <c r="AR1134" s="231" t="s">
        <v>610</v>
      </c>
      <c r="AT1134" s="231" t="s">
        <v>143</v>
      </c>
      <c r="AU1134" s="231" t="s">
        <v>83</v>
      </c>
      <c r="AY1134" s="17" t="s">
        <v>140</v>
      </c>
      <c r="BE1134" s="232">
        <f>IF(N1134="základní",J1134,0)</f>
        <v>0</v>
      </c>
      <c r="BF1134" s="232">
        <f>IF(N1134="snížená",J1134,0)</f>
        <v>0</v>
      </c>
      <c r="BG1134" s="232">
        <f>IF(N1134="zákl. přenesená",J1134,0)</f>
        <v>0</v>
      </c>
      <c r="BH1134" s="232">
        <f>IF(N1134="sníž. přenesená",J1134,0)</f>
        <v>0</v>
      </c>
      <c r="BI1134" s="232">
        <f>IF(N1134="nulová",J1134,0)</f>
        <v>0</v>
      </c>
      <c r="BJ1134" s="17" t="s">
        <v>79</v>
      </c>
      <c r="BK1134" s="232">
        <f>ROUND(I1134*H1134,2)</f>
        <v>0</v>
      </c>
      <c r="BL1134" s="17" t="s">
        <v>610</v>
      </c>
      <c r="BM1134" s="231" t="s">
        <v>1199</v>
      </c>
    </row>
    <row r="1135" s="13" customFormat="1">
      <c r="A1135" s="13"/>
      <c r="B1135" s="233"/>
      <c r="C1135" s="234"/>
      <c r="D1135" s="235" t="s">
        <v>148</v>
      </c>
      <c r="E1135" s="236" t="s">
        <v>1</v>
      </c>
      <c r="F1135" s="237" t="s">
        <v>1181</v>
      </c>
      <c r="G1135" s="234"/>
      <c r="H1135" s="238">
        <v>20.420000000000002</v>
      </c>
      <c r="I1135" s="239"/>
      <c r="J1135" s="234"/>
      <c r="K1135" s="234"/>
      <c r="L1135" s="240"/>
      <c r="M1135" s="241"/>
      <c r="N1135" s="242"/>
      <c r="O1135" s="242"/>
      <c r="P1135" s="242"/>
      <c r="Q1135" s="242"/>
      <c r="R1135" s="242"/>
      <c r="S1135" s="242"/>
      <c r="T1135" s="24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44" t="s">
        <v>148</v>
      </c>
      <c r="AU1135" s="244" t="s">
        <v>83</v>
      </c>
      <c r="AV1135" s="13" t="s">
        <v>83</v>
      </c>
      <c r="AW1135" s="13" t="s">
        <v>31</v>
      </c>
      <c r="AX1135" s="13" t="s">
        <v>74</v>
      </c>
      <c r="AY1135" s="244" t="s">
        <v>140</v>
      </c>
    </row>
    <row r="1136" s="13" customFormat="1">
      <c r="A1136" s="13"/>
      <c r="B1136" s="233"/>
      <c r="C1136" s="234"/>
      <c r="D1136" s="235" t="s">
        <v>148</v>
      </c>
      <c r="E1136" s="236" t="s">
        <v>1</v>
      </c>
      <c r="F1136" s="237" t="s">
        <v>1182</v>
      </c>
      <c r="G1136" s="234"/>
      <c r="H1136" s="238">
        <v>49.460000000000001</v>
      </c>
      <c r="I1136" s="239"/>
      <c r="J1136" s="234"/>
      <c r="K1136" s="234"/>
      <c r="L1136" s="240"/>
      <c r="M1136" s="241"/>
      <c r="N1136" s="242"/>
      <c r="O1136" s="242"/>
      <c r="P1136" s="242"/>
      <c r="Q1136" s="242"/>
      <c r="R1136" s="242"/>
      <c r="S1136" s="242"/>
      <c r="T1136" s="24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44" t="s">
        <v>148</v>
      </c>
      <c r="AU1136" s="244" t="s">
        <v>83</v>
      </c>
      <c r="AV1136" s="13" t="s">
        <v>83</v>
      </c>
      <c r="AW1136" s="13" t="s">
        <v>31</v>
      </c>
      <c r="AX1136" s="13" t="s">
        <v>74</v>
      </c>
      <c r="AY1136" s="244" t="s">
        <v>140</v>
      </c>
    </row>
    <row r="1137" s="13" customFormat="1">
      <c r="A1137" s="13"/>
      <c r="B1137" s="233"/>
      <c r="C1137" s="234"/>
      <c r="D1137" s="235" t="s">
        <v>148</v>
      </c>
      <c r="E1137" s="236" t="s">
        <v>1</v>
      </c>
      <c r="F1137" s="237" t="s">
        <v>1183</v>
      </c>
      <c r="G1137" s="234"/>
      <c r="H1137" s="238">
        <v>21.48</v>
      </c>
      <c r="I1137" s="239"/>
      <c r="J1137" s="234"/>
      <c r="K1137" s="234"/>
      <c r="L1137" s="240"/>
      <c r="M1137" s="241"/>
      <c r="N1137" s="242"/>
      <c r="O1137" s="242"/>
      <c r="P1137" s="242"/>
      <c r="Q1137" s="242"/>
      <c r="R1137" s="242"/>
      <c r="S1137" s="242"/>
      <c r="T1137" s="24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44" t="s">
        <v>148</v>
      </c>
      <c r="AU1137" s="244" t="s">
        <v>83</v>
      </c>
      <c r="AV1137" s="13" t="s">
        <v>83</v>
      </c>
      <c r="AW1137" s="13" t="s">
        <v>31</v>
      </c>
      <c r="AX1137" s="13" t="s">
        <v>74</v>
      </c>
      <c r="AY1137" s="244" t="s">
        <v>140</v>
      </c>
    </row>
    <row r="1138" s="13" customFormat="1">
      <c r="A1138" s="13"/>
      <c r="B1138" s="233"/>
      <c r="C1138" s="234"/>
      <c r="D1138" s="235" t="s">
        <v>148</v>
      </c>
      <c r="E1138" s="236" t="s">
        <v>1</v>
      </c>
      <c r="F1138" s="237" t="s">
        <v>1184</v>
      </c>
      <c r="G1138" s="234"/>
      <c r="H1138" s="238">
        <v>18.859999999999999</v>
      </c>
      <c r="I1138" s="239"/>
      <c r="J1138" s="234"/>
      <c r="K1138" s="234"/>
      <c r="L1138" s="240"/>
      <c r="M1138" s="241"/>
      <c r="N1138" s="242"/>
      <c r="O1138" s="242"/>
      <c r="P1138" s="242"/>
      <c r="Q1138" s="242"/>
      <c r="R1138" s="242"/>
      <c r="S1138" s="242"/>
      <c r="T1138" s="24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T1138" s="244" t="s">
        <v>148</v>
      </c>
      <c r="AU1138" s="244" t="s">
        <v>83</v>
      </c>
      <c r="AV1138" s="13" t="s">
        <v>83</v>
      </c>
      <c r="AW1138" s="13" t="s">
        <v>31</v>
      </c>
      <c r="AX1138" s="13" t="s">
        <v>74</v>
      </c>
      <c r="AY1138" s="244" t="s">
        <v>140</v>
      </c>
    </row>
    <row r="1139" s="13" customFormat="1">
      <c r="A1139" s="13"/>
      <c r="B1139" s="233"/>
      <c r="C1139" s="234"/>
      <c r="D1139" s="235" t="s">
        <v>148</v>
      </c>
      <c r="E1139" s="236" t="s">
        <v>1</v>
      </c>
      <c r="F1139" s="237" t="s">
        <v>1185</v>
      </c>
      <c r="G1139" s="234"/>
      <c r="H1139" s="238">
        <v>14.73</v>
      </c>
      <c r="I1139" s="239"/>
      <c r="J1139" s="234"/>
      <c r="K1139" s="234"/>
      <c r="L1139" s="240"/>
      <c r="M1139" s="241"/>
      <c r="N1139" s="242"/>
      <c r="O1139" s="242"/>
      <c r="P1139" s="242"/>
      <c r="Q1139" s="242"/>
      <c r="R1139" s="242"/>
      <c r="S1139" s="242"/>
      <c r="T1139" s="243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44" t="s">
        <v>148</v>
      </c>
      <c r="AU1139" s="244" t="s">
        <v>83</v>
      </c>
      <c r="AV1139" s="13" t="s">
        <v>83</v>
      </c>
      <c r="AW1139" s="13" t="s">
        <v>31</v>
      </c>
      <c r="AX1139" s="13" t="s">
        <v>74</v>
      </c>
      <c r="AY1139" s="244" t="s">
        <v>140</v>
      </c>
    </row>
    <row r="1140" s="13" customFormat="1">
      <c r="A1140" s="13"/>
      <c r="B1140" s="233"/>
      <c r="C1140" s="234"/>
      <c r="D1140" s="235" t="s">
        <v>148</v>
      </c>
      <c r="E1140" s="236" t="s">
        <v>1</v>
      </c>
      <c r="F1140" s="237" t="s">
        <v>891</v>
      </c>
      <c r="G1140" s="234"/>
      <c r="H1140" s="238">
        <v>30.640000000000001</v>
      </c>
      <c r="I1140" s="239"/>
      <c r="J1140" s="234"/>
      <c r="K1140" s="234"/>
      <c r="L1140" s="240"/>
      <c r="M1140" s="241"/>
      <c r="N1140" s="242"/>
      <c r="O1140" s="242"/>
      <c r="P1140" s="242"/>
      <c r="Q1140" s="242"/>
      <c r="R1140" s="242"/>
      <c r="S1140" s="242"/>
      <c r="T1140" s="24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44" t="s">
        <v>148</v>
      </c>
      <c r="AU1140" s="244" t="s">
        <v>83</v>
      </c>
      <c r="AV1140" s="13" t="s">
        <v>83</v>
      </c>
      <c r="AW1140" s="13" t="s">
        <v>31</v>
      </c>
      <c r="AX1140" s="13" t="s">
        <v>74</v>
      </c>
      <c r="AY1140" s="244" t="s">
        <v>140</v>
      </c>
    </row>
    <row r="1141" s="13" customFormat="1">
      <c r="A1141" s="13"/>
      <c r="B1141" s="233"/>
      <c r="C1141" s="234"/>
      <c r="D1141" s="235" t="s">
        <v>148</v>
      </c>
      <c r="E1141" s="236" t="s">
        <v>1</v>
      </c>
      <c r="F1141" s="237" t="s">
        <v>1186</v>
      </c>
      <c r="G1141" s="234"/>
      <c r="H1141" s="238">
        <v>5.7699999999999996</v>
      </c>
      <c r="I1141" s="239"/>
      <c r="J1141" s="234"/>
      <c r="K1141" s="234"/>
      <c r="L1141" s="240"/>
      <c r="M1141" s="241"/>
      <c r="N1141" s="242"/>
      <c r="O1141" s="242"/>
      <c r="P1141" s="242"/>
      <c r="Q1141" s="242"/>
      <c r="R1141" s="242"/>
      <c r="S1141" s="242"/>
      <c r="T1141" s="24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44" t="s">
        <v>148</v>
      </c>
      <c r="AU1141" s="244" t="s">
        <v>83</v>
      </c>
      <c r="AV1141" s="13" t="s">
        <v>83</v>
      </c>
      <c r="AW1141" s="13" t="s">
        <v>31</v>
      </c>
      <c r="AX1141" s="13" t="s">
        <v>74</v>
      </c>
      <c r="AY1141" s="244" t="s">
        <v>140</v>
      </c>
    </row>
    <row r="1142" s="13" customFormat="1">
      <c r="A1142" s="13"/>
      <c r="B1142" s="233"/>
      <c r="C1142" s="234"/>
      <c r="D1142" s="235" t="s">
        <v>148</v>
      </c>
      <c r="E1142" s="236" t="s">
        <v>1</v>
      </c>
      <c r="F1142" s="237" t="s">
        <v>1187</v>
      </c>
      <c r="G1142" s="234"/>
      <c r="H1142" s="238">
        <v>49.460000000000001</v>
      </c>
      <c r="I1142" s="239"/>
      <c r="J1142" s="234"/>
      <c r="K1142" s="234"/>
      <c r="L1142" s="240"/>
      <c r="M1142" s="241"/>
      <c r="N1142" s="242"/>
      <c r="O1142" s="242"/>
      <c r="P1142" s="242"/>
      <c r="Q1142" s="242"/>
      <c r="R1142" s="242"/>
      <c r="S1142" s="242"/>
      <c r="T1142" s="24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44" t="s">
        <v>148</v>
      </c>
      <c r="AU1142" s="244" t="s">
        <v>83</v>
      </c>
      <c r="AV1142" s="13" t="s">
        <v>83</v>
      </c>
      <c r="AW1142" s="13" t="s">
        <v>31</v>
      </c>
      <c r="AX1142" s="13" t="s">
        <v>74</v>
      </c>
      <c r="AY1142" s="244" t="s">
        <v>140</v>
      </c>
    </row>
    <row r="1143" s="14" customFormat="1">
      <c r="A1143" s="14"/>
      <c r="B1143" s="245"/>
      <c r="C1143" s="246"/>
      <c r="D1143" s="235" t="s">
        <v>148</v>
      </c>
      <c r="E1143" s="247" t="s">
        <v>1</v>
      </c>
      <c r="F1143" s="248" t="s">
        <v>151</v>
      </c>
      <c r="G1143" s="246"/>
      <c r="H1143" s="249">
        <v>210.82000000000002</v>
      </c>
      <c r="I1143" s="250"/>
      <c r="J1143" s="246"/>
      <c r="K1143" s="246"/>
      <c r="L1143" s="251"/>
      <c r="M1143" s="252"/>
      <c r="N1143" s="253"/>
      <c r="O1143" s="253"/>
      <c r="P1143" s="253"/>
      <c r="Q1143" s="253"/>
      <c r="R1143" s="253"/>
      <c r="S1143" s="253"/>
      <c r="T1143" s="254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T1143" s="255" t="s">
        <v>148</v>
      </c>
      <c r="AU1143" s="255" t="s">
        <v>83</v>
      </c>
      <c r="AV1143" s="14" t="s">
        <v>89</v>
      </c>
      <c r="AW1143" s="14" t="s">
        <v>31</v>
      </c>
      <c r="AX1143" s="14" t="s">
        <v>79</v>
      </c>
      <c r="AY1143" s="255" t="s">
        <v>140</v>
      </c>
    </row>
    <row r="1144" s="2" customFormat="1" ht="24.15" customHeight="1">
      <c r="A1144" s="38"/>
      <c r="B1144" s="39"/>
      <c r="C1144" s="219" t="s">
        <v>1200</v>
      </c>
      <c r="D1144" s="219" t="s">
        <v>143</v>
      </c>
      <c r="E1144" s="220" t="s">
        <v>1201</v>
      </c>
      <c r="F1144" s="221" t="s">
        <v>1202</v>
      </c>
      <c r="G1144" s="222" t="s">
        <v>146</v>
      </c>
      <c r="H1144" s="223">
        <v>210.81999999999999</v>
      </c>
      <c r="I1144" s="224"/>
      <c r="J1144" s="225">
        <f>ROUND(I1144*H1144,2)</f>
        <v>0</v>
      </c>
      <c r="K1144" s="226"/>
      <c r="L1144" s="44"/>
      <c r="M1144" s="227" t="s">
        <v>1</v>
      </c>
      <c r="N1144" s="228" t="s">
        <v>39</v>
      </c>
      <c r="O1144" s="91"/>
      <c r="P1144" s="229">
        <f>O1144*H1144</f>
        <v>0</v>
      </c>
      <c r="Q1144" s="229">
        <v>0</v>
      </c>
      <c r="R1144" s="229">
        <f>Q1144*H1144</f>
        <v>0</v>
      </c>
      <c r="S1144" s="229">
        <v>0.0030000000000000001</v>
      </c>
      <c r="T1144" s="230">
        <f>S1144*H1144</f>
        <v>0.63246000000000002</v>
      </c>
      <c r="U1144" s="38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R1144" s="231" t="s">
        <v>610</v>
      </c>
      <c r="AT1144" s="231" t="s">
        <v>143</v>
      </c>
      <c r="AU1144" s="231" t="s">
        <v>83</v>
      </c>
      <c r="AY1144" s="17" t="s">
        <v>140</v>
      </c>
      <c r="BE1144" s="232">
        <f>IF(N1144="základní",J1144,0)</f>
        <v>0</v>
      </c>
      <c r="BF1144" s="232">
        <f>IF(N1144="snížená",J1144,0)</f>
        <v>0</v>
      </c>
      <c r="BG1144" s="232">
        <f>IF(N1144="zákl. přenesená",J1144,0)</f>
        <v>0</v>
      </c>
      <c r="BH1144" s="232">
        <f>IF(N1144="sníž. přenesená",J1144,0)</f>
        <v>0</v>
      </c>
      <c r="BI1144" s="232">
        <f>IF(N1144="nulová",J1144,0)</f>
        <v>0</v>
      </c>
      <c r="BJ1144" s="17" t="s">
        <v>79</v>
      </c>
      <c r="BK1144" s="232">
        <f>ROUND(I1144*H1144,2)</f>
        <v>0</v>
      </c>
      <c r="BL1144" s="17" t="s">
        <v>610</v>
      </c>
      <c r="BM1144" s="231" t="s">
        <v>1203</v>
      </c>
    </row>
    <row r="1145" s="13" customFormat="1">
      <c r="A1145" s="13"/>
      <c r="B1145" s="233"/>
      <c r="C1145" s="234"/>
      <c r="D1145" s="235" t="s">
        <v>148</v>
      </c>
      <c r="E1145" s="236" t="s">
        <v>1</v>
      </c>
      <c r="F1145" s="237" t="s">
        <v>1181</v>
      </c>
      <c r="G1145" s="234"/>
      <c r="H1145" s="238">
        <v>20.420000000000002</v>
      </c>
      <c r="I1145" s="239"/>
      <c r="J1145" s="234"/>
      <c r="K1145" s="234"/>
      <c r="L1145" s="240"/>
      <c r="M1145" s="241"/>
      <c r="N1145" s="242"/>
      <c r="O1145" s="242"/>
      <c r="P1145" s="242"/>
      <c r="Q1145" s="242"/>
      <c r="R1145" s="242"/>
      <c r="S1145" s="242"/>
      <c r="T1145" s="24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44" t="s">
        <v>148</v>
      </c>
      <c r="AU1145" s="244" t="s">
        <v>83</v>
      </c>
      <c r="AV1145" s="13" t="s">
        <v>83</v>
      </c>
      <c r="AW1145" s="13" t="s">
        <v>31</v>
      </c>
      <c r="AX1145" s="13" t="s">
        <v>74</v>
      </c>
      <c r="AY1145" s="244" t="s">
        <v>140</v>
      </c>
    </row>
    <row r="1146" s="13" customFormat="1">
      <c r="A1146" s="13"/>
      <c r="B1146" s="233"/>
      <c r="C1146" s="234"/>
      <c r="D1146" s="235" t="s">
        <v>148</v>
      </c>
      <c r="E1146" s="236" t="s">
        <v>1</v>
      </c>
      <c r="F1146" s="237" t="s">
        <v>1182</v>
      </c>
      <c r="G1146" s="234"/>
      <c r="H1146" s="238">
        <v>49.460000000000001</v>
      </c>
      <c r="I1146" s="239"/>
      <c r="J1146" s="234"/>
      <c r="K1146" s="234"/>
      <c r="L1146" s="240"/>
      <c r="M1146" s="241"/>
      <c r="N1146" s="242"/>
      <c r="O1146" s="242"/>
      <c r="P1146" s="242"/>
      <c r="Q1146" s="242"/>
      <c r="R1146" s="242"/>
      <c r="S1146" s="242"/>
      <c r="T1146" s="24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44" t="s">
        <v>148</v>
      </c>
      <c r="AU1146" s="244" t="s">
        <v>83</v>
      </c>
      <c r="AV1146" s="13" t="s">
        <v>83</v>
      </c>
      <c r="AW1146" s="13" t="s">
        <v>31</v>
      </c>
      <c r="AX1146" s="13" t="s">
        <v>74</v>
      </c>
      <c r="AY1146" s="244" t="s">
        <v>140</v>
      </c>
    </row>
    <row r="1147" s="13" customFormat="1">
      <c r="A1147" s="13"/>
      <c r="B1147" s="233"/>
      <c r="C1147" s="234"/>
      <c r="D1147" s="235" t="s">
        <v>148</v>
      </c>
      <c r="E1147" s="236" t="s">
        <v>1</v>
      </c>
      <c r="F1147" s="237" t="s">
        <v>1183</v>
      </c>
      <c r="G1147" s="234"/>
      <c r="H1147" s="238">
        <v>21.48</v>
      </c>
      <c r="I1147" s="239"/>
      <c r="J1147" s="234"/>
      <c r="K1147" s="234"/>
      <c r="L1147" s="240"/>
      <c r="M1147" s="241"/>
      <c r="N1147" s="242"/>
      <c r="O1147" s="242"/>
      <c r="P1147" s="242"/>
      <c r="Q1147" s="242"/>
      <c r="R1147" s="242"/>
      <c r="S1147" s="242"/>
      <c r="T1147" s="24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44" t="s">
        <v>148</v>
      </c>
      <c r="AU1147" s="244" t="s">
        <v>83</v>
      </c>
      <c r="AV1147" s="13" t="s">
        <v>83</v>
      </c>
      <c r="AW1147" s="13" t="s">
        <v>31</v>
      </c>
      <c r="AX1147" s="13" t="s">
        <v>74</v>
      </c>
      <c r="AY1147" s="244" t="s">
        <v>140</v>
      </c>
    </row>
    <row r="1148" s="13" customFormat="1">
      <c r="A1148" s="13"/>
      <c r="B1148" s="233"/>
      <c r="C1148" s="234"/>
      <c r="D1148" s="235" t="s">
        <v>148</v>
      </c>
      <c r="E1148" s="236" t="s">
        <v>1</v>
      </c>
      <c r="F1148" s="237" t="s">
        <v>1184</v>
      </c>
      <c r="G1148" s="234"/>
      <c r="H1148" s="238">
        <v>18.859999999999999</v>
      </c>
      <c r="I1148" s="239"/>
      <c r="J1148" s="234"/>
      <c r="K1148" s="234"/>
      <c r="L1148" s="240"/>
      <c r="M1148" s="241"/>
      <c r="N1148" s="242"/>
      <c r="O1148" s="242"/>
      <c r="P1148" s="242"/>
      <c r="Q1148" s="242"/>
      <c r="R1148" s="242"/>
      <c r="S1148" s="242"/>
      <c r="T1148" s="24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44" t="s">
        <v>148</v>
      </c>
      <c r="AU1148" s="244" t="s">
        <v>83</v>
      </c>
      <c r="AV1148" s="13" t="s">
        <v>83</v>
      </c>
      <c r="AW1148" s="13" t="s">
        <v>31</v>
      </c>
      <c r="AX1148" s="13" t="s">
        <v>74</v>
      </c>
      <c r="AY1148" s="244" t="s">
        <v>140</v>
      </c>
    </row>
    <row r="1149" s="13" customFormat="1">
      <c r="A1149" s="13"/>
      <c r="B1149" s="233"/>
      <c r="C1149" s="234"/>
      <c r="D1149" s="235" t="s">
        <v>148</v>
      </c>
      <c r="E1149" s="236" t="s">
        <v>1</v>
      </c>
      <c r="F1149" s="237" t="s">
        <v>1185</v>
      </c>
      <c r="G1149" s="234"/>
      <c r="H1149" s="238">
        <v>14.73</v>
      </c>
      <c r="I1149" s="239"/>
      <c r="J1149" s="234"/>
      <c r="K1149" s="234"/>
      <c r="L1149" s="240"/>
      <c r="M1149" s="241"/>
      <c r="N1149" s="242"/>
      <c r="O1149" s="242"/>
      <c r="P1149" s="242"/>
      <c r="Q1149" s="242"/>
      <c r="R1149" s="242"/>
      <c r="S1149" s="242"/>
      <c r="T1149" s="24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44" t="s">
        <v>148</v>
      </c>
      <c r="AU1149" s="244" t="s">
        <v>83</v>
      </c>
      <c r="AV1149" s="13" t="s">
        <v>83</v>
      </c>
      <c r="AW1149" s="13" t="s">
        <v>31</v>
      </c>
      <c r="AX1149" s="13" t="s">
        <v>74</v>
      </c>
      <c r="AY1149" s="244" t="s">
        <v>140</v>
      </c>
    </row>
    <row r="1150" s="13" customFormat="1">
      <c r="A1150" s="13"/>
      <c r="B1150" s="233"/>
      <c r="C1150" s="234"/>
      <c r="D1150" s="235" t="s">
        <v>148</v>
      </c>
      <c r="E1150" s="236" t="s">
        <v>1</v>
      </c>
      <c r="F1150" s="237" t="s">
        <v>891</v>
      </c>
      <c r="G1150" s="234"/>
      <c r="H1150" s="238">
        <v>30.640000000000001</v>
      </c>
      <c r="I1150" s="239"/>
      <c r="J1150" s="234"/>
      <c r="K1150" s="234"/>
      <c r="L1150" s="240"/>
      <c r="M1150" s="241"/>
      <c r="N1150" s="242"/>
      <c r="O1150" s="242"/>
      <c r="P1150" s="242"/>
      <c r="Q1150" s="242"/>
      <c r="R1150" s="242"/>
      <c r="S1150" s="242"/>
      <c r="T1150" s="24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44" t="s">
        <v>148</v>
      </c>
      <c r="AU1150" s="244" t="s">
        <v>83</v>
      </c>
      <c r="AV1150" s="13" t="s">
        <v>83</v>
      </c>
      <c r="AW1150" s="13" t="s">
        <v>31</v>
      </c>
      <c r="AX1150" s="13" t="s">
        <v>74</v>
      </c>
      <c r="AY1150" s="244" t="s">
        <v>140</v>
      </c>
    </row>
    <row r="1151" s="13" customFormat="1">
      <c r="A1151" s="13"/>
      <c r="B1151" s="233"/>
      <c r="C1151" s="234"/>
      <c r="D1151" s="235" t="s">
        <v>148</v>
      </c>
      <c r="E1151" s="236" t="s">
        <v>1</v>
      </c>
      <c r="F1151" s="237" t="s">
        <v>1186</v>
      </c>
      <c r="G1151" s="234"/>
      <c r="H1151" s="238">
        <v>5.7699999999999996</v>
      </c>
      <c r="I1151" s="239"/>
      <c r="J1151" s="234"/>
      <c r="K1151" s="234"/>
      <c r="L1151" s="240"/>
      <c r="M1151" s="241"/>
      <c r="N1151" s="242"/>
      <c r="O1151" s="242"/>
      <c r="P1151" s="242"/>
      <c r="Q1151" s="242"/>
      <c r="R1151" s="242"/>
      <c r="S1151" s="242"/>
      <c r="T1151" s="24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44" t="s">
        <v>148</v>
      </c>
      <c r="AU1151" s="244" t="s">
        <v>83</v>
      </c>
      <c r="AV1151" s="13" t="s">
        <v>83</v>
      </c>
      <c r="AW1151" s="13" t="s">
        <v>31</v>
      </c>
      <c r="AX1151" s="13" t="s">
        <v>74</v>
      </c>
      <c r="AY1151" s="244" t="s">
        <v>140</v>
      </c>
    </row>
    <row r="1152" s="13" customFormat="1">
      <c r="A1152" s="13"/>
      <c r="B1152" s="233"/>
      <c r="C1152" s="234"/>
      <c r="D1152" s="235" t="s">
        <v>148</v>
      </c>
      <c r="E1152" s="236" t="s">
        <v>1</v>
      </c>
      <c r="F1152" s="237" t="s">
        <v>1187</v>
      </c>
      <c r="G1152" s="234"/>
      <c r="H1152" s="238">
        <v>49.460000000000001</v>
      </c>
      <c r="I1152" s="239"/>
      <c r="J1152" s="234"/>
      <c r="K1152" s="234"/>
      <c r="L1152" s="240"/>
      <c r="M1152" s="241"/>
      <c r="N1152" s="242"/>
      <c r="O1152" s="242"/>
      <c r="P1152" s="242"/>
      <c r="Q1152" s="242"/>
      <c r="R1152" s="242"/>
      <c r="S1152" s="242"/>
      <c r="T1152" s="24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44" t="s">
        <v>148</v>
      </c>
      <c r="AU1152" s="244" t="s">
        <v>83</v>
      </c>
      <c r="AV1152" s="13" t="s">
        <v>83</v>
      </c>
      <c r="AW1152" s="13" t="s">
        <v>31</v>
      </c>
      <c r="AX1152" s="13" t="s">
        <v>74</v>
      </c>
      <c r="AY1152" s="244" t="s">
        <v>140</v>
      </c>
    </row>
    <row r="1153" s="14" customFormat="1">
      <c r="A1153" s="14"/>
      <c r="B1153" s="245"/>
      <c r="C1153" s="246"/>
      <c r="D1153" s="235" t="s">
        <v>148</v>
      </c>
      <c r="E1153" s="247" t="s">
        <v>1</v>
      </c>
      <c r="F1153" s="248" t="s">
        <v>151</v>
      </c>
      <c r="G1153" s="246"/>
      <c r="H1153" s="249">
        <v>210.82000000000002</v>
      </c>
      <c r="I1153" s="250"/>
      <c r="J1153" s="246"/>
      <c r="K1153" s="246"/>
      <c r="L1153" s="251"/>
      <c r="M1153" s="252"/>
      <c r="N1153" s="253"/>
      <c r="O1153" s="253"/>
      <c r="P1153" s="253"/>
      <c r="Q1153" s="253"/>
      <c r="R1153" s="253"/>
      <c r="S1153" s="253"/>
      <c r="T1153" s="254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55" t="s">
        <v>148</v>
      </c>
      <c r="AU1153" s="255" t="s">
        <v>83</v>
      </c>
      <c r="AV1153" s="14" t="s">
        <v>89</v>
      </c>
      <c r="AW1153" s="14" t="s">
        <v>31</v>
      </c>
      <c r="AX1153" s="14" t="s">
        <v>79</v>
      </c>
      <c r="AY1153" s="255" t="s">
        <v>140</v>
      </c>
    </row>
    <row r="1154" s="2" customFormat="1" ht="16.5" customHeight="1">
      <c r="A1154" s="38"/>
      <c r="B1154" s="39"/>
      <c r="C1154" s="219" t="s">
        <v>1204</v>
      </c>
      <c r="D1154" s="219" t="s">
        <v>143</v>
      </c>
      <c r="E1154" s="220" t="s">
        <v>1205</v>
      </c>
      <c r="F1154" s="221" t="s">
        <v>1206</v>
      </c>
      <c r="G1154" s="222" t="s">
        <v>146</v>
      </c>
      <c r="H1154" s="223">
        <v>30.640000000000001</v>
      </c>
      <c r="I1154" s="224"/>
      <c r="J1154" s="225">
        <f>ROUND(I1154*H1154,2)</f>
        <v>0</v>
      </c>
      <c r="K1154" s="226"/>
      <c r="L1154" s="44"/>
      <c r="M1154" s="227" t="s">
        <v>1</v>
      </c>
      <c r="N1154" s="228" t="s">
        <v>39</v>
      </c>
      <c r="O1154" s="91"/>
      <c r="P1154" s="229">
        <f>O1154*H1154</f>
        <v>0</v>
      </c>
      <c r="Q1154" s="229">
        <v>0.00050000000000000001</v>
      </c>
      <c r="R1154" s="229">
        <f>Q1154*H1154</f>
        <v>0.01532</v>
      </c>
      <c r="S1154" s="229">
        <v>0</v>
      </c>
      <c r="T1154" s="230">
        <f>S1154*H1154</f>
        <v>0</v>
      </c>
      <c r="U1154" s="38"/>
      <c r="V1154" s="38"/>
      <c r="W1154" s="38"/>
      <c r="X1154" s="38"/>
      <c r="Y1154" s="38"/>
      <c r="Z1154" s="38"/>
      <c r="AA1154" s="38"/>
      <c r="AB1154" s="38"/>
      <c r="AC1154" s="38"/>
      <c r="AD1154" s="38"/>
      <c r="AE1154" s="38"/>
      <c r="AR1154" s="231" t="s">
        <v>610</v>
      </c>
      <c r="AT1154" s="231" t="s">
        <v>143</v>
      </c>
      <c r="AU1154" s="231" t="s">
        <v>83</v>
      </c>
      <c r="AY1154" s="17" t="s">
        <v>140</v>
      </c>
      <c r="BE1154" s="232">
        <f>IF(N1154="základní",J1154,0)</f>
        <v>0</v>
      </c>
      <c r="BF1154" s="232">
        <f>IF(N1154="snížená",J1154,0)</f>
        <v>0</v>
      </c>
      <c r="BG1154" s="232">
        <f>IF(N1154="zákl. přenesená",J1154,0)</f>
        <v>0</v>
      </c>
      <c r="BH1154" s="232">
        <f>IF(N1154="sníž. přenesená",J1154,0)</f>
        <v>0</v>
      </c>
      <c r="BI1154" s="232">
        <f>IF(N1154="nulová",J1154,0)</f>
        <v>0</v>
      </c>
      <c r="BJ1154" s="17" t="s">
        <v>79</v>
      </c>
      <c r="BK1154" s="232">
        <f>ROUND(I1154*H1154,2)</f>
        <v>0</v>
      </c>
      <c r="BL1154" s="17" t="s">
        <v>610</v>
      </c>
      <c r="BM1154" s="231" t="s">
        <v>1207</v>
      </c>
    </row>
    <row r="1155" s="13" customFormat="1">
      <c r="A1155" s="13"/>
      <c r="B1155" s="233"/>
      <c r="C1155" s="234"/>
      <c r="D1155" s="235" t="s">
        <v>148</v>
      </c>
      <c r="E1155" s="236" t="s">
        <v>1</v>
      </c>
      <c r="F1155" s="237" t="s">
        <v>891</v>
      </c>
      <c r="G1155" s="234"/>
      <c r="H1155" s="238">
        <v>30.640000000000001</v>
      </c>
      <c r="I1155" s="239"/>
      <c r="J1155" s="234"/>
      <c r="K1155" s="234"/>
      <c r="L1155" s="240"/>
      <c r="M1155" s="241"/>
      <c r="N1155" s="242"/>
      <c r="O1155" s="242"/>
      <c r="P1155" s="242"/>
      <c r="Q1155" s="242"/>
      <c r="R1155" s="242"/>
      <c r="S1155" s="242"/>
      <c r="T1155" s="24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44" t="s">
        <v>148</v>
      </c>
      <c r="AU1155" s="244" t="s">
        <v>83</v>
      </c>
      <c r="AV1155" s="13" t="s">
        <v>83</v>
      </c>
      <c r="AW1155" s="13" t="s">
        <v>31</v>
      </c>
      <c r="AX1155" s="13" t="s">
        <v>74</v>
      </c>
      <c r="AY1155" s="244" t="s">
        <v>140</v>
      </c>
    </row>
    <row r="1156" s="14" customFormat="1">
      <c r="A1156" s="14"/>
      <c r="B1156" s="245"/>
      <c r="C1156" s="246"/>
      <c r="D1156" s="235" t="s">
        <v>148</v>
      </c>
      <c r="E1156" s="247" t="s">
        <v>1</v>
      </c>
      <c r="F1156" s="248" t="s">
        <v>151</v>
      </c>
      <c r="G1156" s="246"/>
      <c r="H1156" s="249">
        <v>30.640000000000001</v>
      </c>
      <c r="I1156" s="250"/>
      <c r="J1156" s="246"/>
      <c r="K1156" s="246"/>
      <c r="L1156" s="251"/>
      <c r="M1156" s="252"/>
      <c r="N1156" s="253"/>
      <c r="O1156" s="253"/>
      <c r="P1156" s="253"/>
      <c r="Q1156" s="253"/>
      <c r="R1156" s="253"/>
      <c r="S1156" s="253"/>
      <c r="T1156" s="254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55" t="s">
        <v>148</v>
      </c>
      <c r="AU1156" s="255" t="s">
        <v>83</v>
      </c>
      <c r="AV1156" s="14" t="s">
        <v>89</v>
      </c>
      <c r="AW1156" s="14" t="s">
        <v>31</v>
      </c>
      <c r="AX1156" s="14" t="s">
        <v>79</v>
      </c>
      <c r="AY1156" s="255" t="s">
        <v>140</v>
      </c>
    </row>
    <row r="1157" s="2" customFormat="1" ht="24.15" customHeight="1">
      <c r="A1157" s="38"/>
      <c r="B1157" s="39"/>
      <c r="C1157" s="266" t="s">
        <v>1208</v>
      </c>
      <c r="D1157" s="266" t="s">
        <v>245</v>
      </c>
      <c r="E1157" s="267" t="s">
        <v>1209</v>
      </c>
      <c r="F1157" s="268" t="s">
        <v>1210</v>
      </c>
      <c r="G1157" s="269" t="s">
        <v>146</v>
      </c>
      <c r="H1157" s="270">
        <v>33.704000000000001</v>
      </c>
      <c r="I1157" s="271"/>
      <c r="J1157" s="272">
        <f>ROUND(I1157*H1157,2)</f>
        <v>0</v>
      </c>
      <c r="K1157" s="273"/>
      <c r="L1157" s="274"/>
      <c r="M1157" s="275" t="s">
        <v>1</v>
      </c>
      <c r="N1157" s="276" t="s">
        <v>39</v>
      </c>
      <c r="O1157" s="91"/>
      <c r="P1157" s="229">
        <f>O1157*H1157</f>
        <v>0</v>
      </c>
      <c r="Q1157" s="229">
        <v>0.00155</v>
      </c>
      <c r="R1157" s="229">
        <f>Q1157*H1157</f>
        <v>0.052241200000000002</v>
      </c>
      <c r="S1157" s="229">
        <v>0</v>
      </c>
      <c r="T1157" s="230">
        <f>S1157*H1157</f>
        <v>0</v>
      </c>
      <c r="U1157" s="38"/>
      <c r="V1157" s="38"/>
      <c r="W1157" s="38"/>
      <c r="X1157" s="38"/>
      <c r="Y1157" s="38"/>
      <c r="Z1157" s="38"/>
      <c r="AA1157" s="38"/>
      <c r="AB1157" s="38"/>
      <c r="AC1157" s="38"/>
      <c r="AD1157" s="38"/>
      <c r="AE1157" s="38"/>
      <c r="AR1157" s="231" t="s">
        <v>615</v>
      </c>
      <c r="AT1157" s="231" t="s">
        <v>245</v>
      </c>
      <c r="AU1157" s="231" t="s">
        <v>83</v>
      </c>
      <c r="AY1157" s="17" t="s">
        <v>140</v>
      </c>
      <c r="BE1157" s="232">
        <f>IF(N1157="základní",J1157,0)</f>
        <v>0</v>
      </c>
      <c r="BF1157" s="232">
        <f>IF(N1157="snížená",J1157,0)</f>
        <v>0</v>
      </c>
      <c r="BG1157" s="232">
        <f>IF(N1157="zákl. přenesená",J1157,0)</f>
        <v>0</v>
      </c>
      <c r="BH1157" s="232">
        <f>IF(N1157="sníž. přenesená",J1157,0)</f>
        <v>0</v>
      </c>
      <c r="BI1157" s="232">
        <f>IF(N1157="nulová",J1157,0)</f>
        <v>0</v>
      </c>
      <c r="BJ1157" s="17" t="s">
        <v>79</v>
      </c>
      <c r="BK1157" s="232">
        <f>ROUND(I1157*H1157,2)</f>
        <v>0</v>
      </c>
      <c r="BL1157" s="17" t="s">
        <v>610</v>
      </c>
      <c r="BM1157" s="231" t="s">
        <v>1211</v>
      </c>
    </row>
    <row r="1158" s="13" customFormat="1">
      <c r="A1158" s="13"/>
      <c r="B1158" s="233"/>
      <c r="C1158" s="234"/>
      <c r="D1158" s="235" t="s">
        <v>148</v>
      </c>
      <c r="E1158" s="234"/>
      <c r="F1158" s="237" t="s">
        <v>1212</v>
      </c>
      <c r="G1158" s="234"/>
      <c r="H1158" s="238">
        <v>33.704000000000001</v>
      </c>
      <c r="I1158" s="239"/>
      <c r="J1158" s="234"/>
      <c r="K1158" s="234"/>
      <c r="L1158" s="240"/>
      <c r="M1158" s="241"/>
      <c r="N1158" s="242"/>
      <c r="O1158" s="242"/>
      <c r="P1158" s="242"/>
      <c r="Q1158" s="242"/>
      <c r="R1158" s="242"/>
      <c r="S1158" s="242"/>
      <c r="T1158" s="24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244" t="s">
        <v>148</v>
      </c>
      <c r="AU1158" s="244" t="s">
        <v>83</v>
      </c>
      <c r="AV1158" s="13" t="s">
        <v>83</v>
      </c>
      <c r="AW1158" s="13" t="s">
        <v>4</v>
      </c>
      <c r="AX1158" s="13" t="s">
        <v>79</v>
      </c>
      <c r="AY1158" s="244" t="s">
        <v>140</v>
      </c>
    </row>
    <row r="1159" s="2" customFormat="1" ht="16.5" customHeight="1">
      <c r="A1159" s="38"/>
      <c r="B1159" s="39"/>
      <c r="C1159" s="219" t="s">
        <v>1213</v>
      </c>
      <c r="D1159" s="219" t="s">
        <v>143</v>
      </c>
      <c r="E1159" s="220" t="s">
        <v>1214</v>
      </c>
      <c r="F1159" s="221" t="s">
        <v>1215</v>
      </c>
      <c r="G1159" s="222" t="s">
        <v>146</v>
      </c>
      <c r="H1159" s="223">
        <v>64.780000000000001</v>
      </c>
      <c r="I1159" s="224"/>
      <c r="J1159" s="225">
        <f>ROUND(I1159*H1159,2)</f>
        <v>0</v>
      </c>
      <c r="K1159" s="226"/>
      <c r="L1159" s="44"/>
      <c r="M1159" s="227" t="s">
        <v>1</v>
      </c>
      <c r="N1159" s="228" t="s">
        <v>39</v>
      </c>
      <c r="O1159" s="91"/>
      <c r="P1159" s="229">
        <f>O1159*H1159</f>
        <v>0</v>
      </c>
      <c r="Q1159" s="229">
        <v>0.00029999999999999997</v>
      </c>
      <c r="R1159" s="229">
        <f>Q1159*H1159</f>
        <v>0.019434</v>
      </c>
      <c r="S1159" s="229">
        <v>0</v>
      </c>
      <c r="T1159" s="230">
        <f>S1159*H1159</f>
        <v>0</v>
      </c>
      <c r="U1159" s="38"/>
      <c r="V1159" s="38"/>
      <c r="W1159" s="38"/>
      <c r="X1159" s="38"/>
      <c r="Y1159" s="38"/>
      <c r="Z1159" s="38"/>
      <c r="AA1159" s="38"/>
      <c r="AB1159" s="38"/>
      <c r="AC1159" s="38"/>
      <c r="AD1159" s="38"/>
      <c r="AE1159" s="38"/>
      <c r="AR1159" s="231" t="s">
        <v>610</v>
      </c>
      <c r="AT1159" s="231" t="s">
        <v>143</v>
      </c>
      <c r="AU1159" s="231" t="s">
        <v>83</v>
      </c>
      <c r="AY1159" s="17" t="s">
        <v>140</v>
      </c>
      <c r="BE1159" s="232">
        <f>IF(N1159="základní",J1159,0)</f>
        <v>0</v>
      </c>
      <c r="BF1159" s="232">
        <f>IF(N1159="snížená",J1159,0)</f>
        <v>0</v>
      </c>
      <c r="BG1159" s="232">
        <f>IF(N1159="zákl. přenesená",J1159,0)</f>
        <v>0</v>
      </c>
      <c r="BH1159" s="232">
        <f>IF(N1159="sníž. přenesená",J1159,0)</f>
        <v>0</v>
      </c>
      <c r="BI1159" s="232">
        <f>IF(N1159="nulová",J1159,0)</f>
        <v>0</v>
      </c>
      <c r="BJ1159" s="17" t="s">
        <v>79</v>
      </c>
      <c r="BK1159" s="232">
        <f>ROUND(I1159*H1159,2)</f>
        <v>0</v>
      </c>
      <c r="BL1159" s="17" t="s">
        <v>610</v>
      </c>
      <c r="BM1159" s="231" t="s">
        <v>1216</v>
      </c>
    </row>
    <row r="1160" s="13" customFormat="1">
      <c r="A1160" s="13"/>
      <c r="B1160" s="233"/>
      <c r="C1160" s="234"/>
      <c r="D1160" s="235" t="s">
        <v>148</v>
      </c>
      <c r="E1160" s="236" t="s">
        <v>1</v>
      </c>
      <c r="F1160" s="237" t="s">
        <v>1185</v>
      </c>
      <c r="G1160" s="234"/>
      <c r="H1160" s="238">
        <v>14.73</v>
      </c>
      <c r="I1160" s="239"/>
      <c r="J1160" s="234"/>
      <c r="K1160" s="234"/>
      <c r="L1160" s="240"/>
      <c r="M1160" s="241"/>
      <c r="N1160" s="242"/>
      <c r="O1160" s="242"/>
      <c r="P1160" s="242"/>
      <c r="Q1160" s="242"/>
      <c r="R1160" s="242"/>
      <c r="S1160" s="242"/>
      <c r="T1160" s="243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244" t="s">
        <v>148</v>
      </c>
      <c r="AU1160" s="244" t="s">
        <v>83</v>
      </c>
      <c r="AV1160" s="13" t="s">
        <v>83</v>
      </c>
      <c r="AW1160" s="13" t="s">
        <v>31</v>
      </c>
      <c r="AX1160" s="13" t="s">
        <v>74</v>
      </c>
      <c r="AY1160" s="244" t="s">
        <v>140</v>
      </c>
    </row>
    <row r="1161" s="13" customFormat="1">
      <c r="A1161" s="13"/>
      <c r="B1161" s="233"/>
      <c r="C1161" s="234"/>
      <c r="D1161" s="235" t="s">
        <v>148</v>
      </c>
      <c r="E1161" s="236" t="s">
        <v>1</v>
      </c>
      <c r="F1161" s="237" t="s">
        <v>1184</v>
      </c>
      <c r="G1161" s="234"/>
      <c r="H1161" s="238">
        <v>18.859999999999999</v>
      </c>
      <c r="I1161" s="239"/>
      <c r="J1161" s="234"/>
      <c r="K1161" s="234"/>
      <c r="L1161" s="240"/>
      <c r="M1161" s="241"/>
      <c r="N1161" s="242"/>
      <c r="O1161" s="242"/>
      <c r="P1161" s="242"/>
      <c r="Q1161" s="242"/>
      <c r="R1161" s="242"/>
      <c r="S1161" s="242"/>
      <c r="T1161" s="24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44" t="s">
        <v>148</v>
      </c>
      <c r="AU1161" s="244" t="s">
        <v>83</v>
      </c>
      <c r="AV1161" s="13" t="s">
        <v>83</v>
      </c>
      <c r="AW1161" s="13" t="s">
        <v>31</v>
      </c>
      <c r="AX1161" s="13" t="s">
        <v>74</v>
      </c>
      <c r="AY1161" s="244" t="s">
        <v>140</v>
      </c>
    </row>
    <row r="1162" s="13" customFormat="1">
      <c r="A1162" s="13"/>
      <c r="B1162" s="233"/>
      <c r="C1162" s="234"/>
      <c r="D1162" s="235" t="s">
        <v>148</v>
      </c>
      <c r="E1162" s="236" t="s">
        <v>1</v>
      </c>
      <c r="F1162" s="237" t="s">
        <v>1217</v>
      </c>
      <c r="G1162" s="234"/>
      <c r="H1162" s="238">
        <v>25.420000000000002</v>
      </c>
      <c r="I1162" s="239"/>
      <c r="J1162" s="234"/>
      <c r="K1162" s="234"/>
      <c r="L1162" s="240"/>
      <c r="M1162" s="241"/>
      <c r="N1162" s="242"/>
      <c r="O1162" s="242"/>
      <c r="P1162" s="242"/>
      <c r="Q1162" s="242"/>
      <c r="R1162" s="242"/>
      <c r="S1162" s="242"/>
      <c r="T1162" s="24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44" t="s">
        <v>148</v>
      </c>
      <c r="AU1162" s="244" t="s">
        <v>83</v>
      </c>
      <c r="AV1162" s="13" t="s">
        <v>83</v>
      </c>
      <c r="AW1162" s="13" t="s">
        <v>31</v>
      </c>
      <c r="AX1162" s="13" t="s">
        <v>74</v>
      </c>
      <c r="AY1162" s="244" t="s">
        <v>140</v>
      </c>
    </row>
    <row r="1163" s="13" customFormat="1">
      <c r="A1163" s="13"/>
      <c r="B1163" s="233"/>
      <c r="C1163" s="234"/>
      <c r="D1163" s="235" t="s">
        <v>148</v>
      </c>
      <c r="E1163" s="236" t="s">
        <v>1</v>
      </c>
      <c r="F1163" s="237" t="s">
        <v>1186</v>
      </c>
      <c r="G1163" s="234"/>
      <c r="H1163" s="238">
        <v>5.7699999999999996</v>
      </c>
      <c r="I1163" s="239"/>
      <c r="J1163" s="234"/>
      <c r="K1163" s="234"/>
      <c r="L1163" s="240"/>
      <c r="M1163" s="241"/>
      <c r="N1163" s="242"/>
      <c r="O1163" s="242"/>
      <c r="P1163" s="242"/>
      <c r="Q1163" s="242"/>
      <c r="R1163" s="242"/>
      <c r="S1163" s="242"/>
      <c r="T1163" s="24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44" t="s">
        <v>148</v>
      </c>
      <c r="AU1163" s="244" t="s">
        <v>83</v>
      </c>
      <c r="AV1163" s="13" t="s">
        <v>83</v>
      </c>
      <c r="AW1163" s="13" t="s">
        <v>31</v>
      </c>
      <c r="AX1163" s="13" t="s">
        <v>74</v>
      </c>
      <c r="AY1163" s="244" t="s">
        <v>140</v>
      </c>
    </row>
    <row r="1164" s="14" customFormat="1">
      <c r="A1164" s="14"/>
      <c r="B1164" s="245"/>
      <c r="C1164" s="246"/>
      <c r="D1164" s="235" t="s">
        <v>148</v>
      </c>
      <c r="E1164" s="247" t="s">
        <v>1</v>
      </c>
      <c r="F1164" s="248" t="s">
        <v>151</v>
      </c>
      <c r="G1164" s="246"/>
      <c r="H1164" s="249">
        <v>64.780000000000001</v>
      </c>
      <c r="I1164" s="250"/>
      <c r="J1164" s="246"/>
      <c r="K1164" s="246"/>
      <c r="L1164" s="251"/>
      <c r="M1164" s="252"/>
      <c r="N1164" s="253"/>
      <c r="O1164" s="253"/>
      <c r="P1164" s="253"/>
      <c r="Q1164" s="253"/>
      <c r="R1164" s="253"/>
      <c r="S1164" s="253"/>
      <c r="T1164" s="254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55" t="s">
        <v>148</v>
      </c>
      <c r="AU1164" s="255" t="s">
        <v>83</v>
      </c>
      <c r="AV1164" s="14" t="s">
        <v>89</v>
      </c>
      <c r="AW1164" s="14" t="s">
        <v>31</v>
      </c>
      <c r="AX1164" s="14" t="s">
        <v>79</v>
      </c>
      <c r="AY1164" s="255" t="s">
        <v>140</v>
      </c>
    </row>
    <row r="1165" s="2" customFormat="1" ht="37.8" customHeight="1">
      <c r="A1165" s="38"/>
      <c r="B1165" s="39"/>
      <c r="C1165" s="266" t="s">
        <v>1218</v>
      </c>
      <c r="D1165" s="266" t="s">
        <v>245</v>
      </c>
      <c r="E1165" s="267" t="s">
        <v>1219</v>
      </c>
      <c r="F1165" s="268" t="s">
        <v>1220</v>
      </c>
      <c r="G1165" s="269" t="s">
        <v>146</v>
      </c>
      <c r="H1165" s="270">
        <v>64.780000000000001</v>
      </c>
      <c r="I1165" s="271"/>
      <c r="J1165" s="272">
        <f>ROUND(I1165*H1165,2)</f>
        <v>0</v>
      </c>
      <c r="K1165" s="273"/>
      <c r="L1165" s="274"/>
      <c r="M1165" s="275" t="s">
        <v>1</v>
      </c>
      <c r="N1165" s="276" t="s">
        <v>39</v>
      </c>
      <c r="O1165" s="91"/>
      <c r="P1165" s="229">
        <f>O1165*H1165</f>
        <v>0</v>
      </c>
      <c r="Q1165" s="229">
        <v>0.0025999999999999999</v>
      </c>
      <c r="R1165" s="229">
        <f>Q1165*H1165</f>
        <v>0.16842799999999999</v>
      </c>
      <c r="S1165" s="229">
        <v>0</v>
      </c>
      <c r="T1165" s="230">
        <f>S1165*H1165</f>
        <v>0</v>
      </c>
      <c r="U1165" s="38"/>
      <c r="V1165" s="38"/>
      <c r="W1165" s="38"/>
      <c r="X1165" s="38"/>
      <c r="Y1165" s="38"/>
      <c r="Z1165" s="38"/>
      <c r="AA1165" s="38"/>
      <c r="AB1165" s="38"/>
      <c r="AC1165" s="38"/>
      <c r="AD1165" s="38"/>
      <c r="AE1165" s="38"/>
      <c r="AR1165" s="231" t="s">
        <v>615</v>
      </c>
      <c r="AT1165" s="231" t="s">
        <v>245</v>
      </c>
      <c r="AU1165" s="231" t="s">
        <v>83</v>
      </c>
      <c r="AY1165" s="17" t="s">
        <v>140</v>
      </c>
      <c r="BE1165" s="232">
        <f>IF(N1165="základní",J1165,0)</f>
        <v>0</v>
      </c>
      <c r="BF1165" s="232">
        <f>IF(N1165="snížená",J1165,0)</f>
        <v>0</v>
      </c>
      <c r="BG1165" s="232">
        <f>IF(N1165="zákl. přenesená",J1165,0)</f>
        <v>0</v>
      </c>
      <c r="BH1165" s="232">
        <f>IF(N1165="sníž. přenesená",J1165,0)</f>
        <v>0</v>
      </c>
      <c r="BI1165" s="232">
        <f>IF(N1165="nulová",J1165,0)</f>
        <v>0</v>
      </c>
      <c r="BJ1165" s="17" t="s">
        <v>79</v>
      </c>
      <c r="BK1165" s="232">
        <f>ROUND(I1165*H1165,2)</f>
        <v>0</v>
      </c>
      <c r="BL1165" s="17" t="s">
        <v>610</v>
      </c>
      <c r="BM1165" s="231" t="s">
        <v>1221</v>
      </c>
    </row>
    <row r="1166" s="2" customFormat="1" ht="16.5" customHeight="1">
      <c r="A1166" s="38"/>
      <c r="B1166" s="39"/>
      <c r="C1166" s="219" t="s">
        <v>1222</v>
      </c>
      <c r="D1166" s="219" t="s">
        <v>143</v>
      </c>
      <c r="E1166" s="220" t="s">
        <v>1223</v>
      </c>
      <c r="F1166" s="221" t="s">
        <v>1224</v>
      </c>
      <c r="G1166" s="222" t="s">
        <v>146</v>
      </c>
      <c r="H1166" s="223">
        <v>90.530000000000001</v>
      </c>
      <c r="I1166" s="224"/>
      <c r="J1166" s="225">
        <f>ROUND(I1166*H1166,2)</f>
        <v>0</v>
      </c>
      <c r="K1166" s="226"/>
      <c r="L1166" s="44"/>
      <c r="M1166" s="227" t="s">
        <v>1</v>
      </c>
      <c r="N1166" s="228" t="s">
        <v>39</v>
      </c>
      <c r="O1166" s="91"/>
      <c r="P1166" s="229">
        <f>O1166*H1166</f>
        <v>0</v>
      </c>
      <c r="Q1166" s="229">
        <v>0.00059999999999999995</v>
      </c>
      <c r="R1166" s="229">
        <f>Q1166*H1166</f>
        <v>0.054317999999999998</v>
      </c>
      <c r="S1166" s="229">
        <v>0</v>
      </c>
      <c r="T1166" s="230">
        <f>S1166*H1166</f>
        <v>0</v>
      </c>
      <c r="U1166" s="38"/>
      <c r="V1166" s="38"/>
      <c r="W1166" s="38"/>
      <c r="X1166" s="38"/>
      <c r="Y1166" s="38"/>
      <c r="Z1166" s="38"/>
      <c r="AA1166" s="38"/>
      <c r="AB1166" s="38"/>
      <c r="AC1166" s="38"/>
      <c r="AD1166" s="38"/>
      <c r="AE1166" s="38"/>
      <c r="AR1166" s="231" t="s">
        <v>610</v>
      </c>
      <c r="AT1166" s="231" t="s">
        <v>143</v>
      </c>
      <c r="AU1166" s="231" t="s">
        <v>83</v>
      </c>
      <c r="AY1166" s="17" t="s">
        <v>140</v>
      </c>
      <c r="BE1166" s="232">
        <f>IF(N1166="základní",J1166,0)</f>
        <v>0</v>
      </c>
      <c r="BF1166" s="232">
        <f>IF(N1166="snížená",J1166,0)</f>
        <v>0</v>
      </c>
      <c r="BG1166" s="232">
        <f>IF(N1166="zákl. přenesená",J1166,0)</f>
        <v>0</v>
      </c>
      <c r="BH1166" s="232">
        <f>IF(N1166="sníž. přenesená",J1166,0)</f>
        <v>0</v>
      </c>
      <c r="BI1166" s="232">
        <f>IF(N1166="nulová",J1166,0)</f>
        <v>0</v>
      </c>
      <c r="BJ1166" s="17" t="s">
        <v>79</v>
      </c>
      <c r="BK1166" s="232">
        <f>ROUND(I1166*H1166,2)</f>
        <v>0</v>
      </c>
      <c r="BL1166" s="17" t="s">
        <v>610</v>
      </c>
      <c r="BM1166" s="231" t="s">
        <v>1225</v>
      </c>
    </row>
    <row r="1167" s="13" customFormat="1">
      <c r="A1167" s="13"/>
      <c r="B1167" s="233"/>
      <c r="C1167" s="234"/>
      <c r="D1167" s="235" t="s">
        <v>148</v>
      </c>
      <c r="E1167" s="236" t="s">
        <v>1</v>
      </c>
      <c r="F1167" s="237" t="s">
        <v>1226</v>
      </c>
      <c r="G1167" s="234"/>
      <c r="H1167" s="238">
        <v>41.07</v>
      </c>
      <c r="I1167" s="239"/>
      <c r="J1167" s="234"/>
      <c r="K1167" s="234"/>
      <c r="L1167" s="240"/>
      <c r="M1167" s="241"/>
      <c r="N1167" s="242"/>
      <c r="O1167" s="242"/>
      <c r="P1167" s="242"/>
      <c r="Q1167" s="242"/>
      <c r="R1167" s="242"/>
      <c r="S1167" s="242"/>
      <c r="T1167" s="24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244" t="s">
        <v>148</v>
      </c>
      <c r="AU1167" s="244" t="s">
        <v>83</v>
      </c>
      <c r="AV1167" s="13" t="s">
        <v>83</v>
      </c>
      <c r="AW1167" s="13" t="s">
        <v>31</v>
      </c>
      <c r="AX1167" s="13" t="s">
        <v>74</v>
      </c>
      <c r="AY1167" s="244" t="s">
        <v>140</v>
      </c>
    </row>
    <row r="1168" s="13" customFormat="1">
      <c r="A1168" s="13"/>
      <c r="B1168" s="233"/>
      <c r="C1168" s="234"/>
      <c r="D1168" s="235" t="s">
        <v>148</v>
      </c>
      <c r="E1168" s="236" t="s">
        <v>1</v>
      </c>
      <c r="F1168" s="237" t="s">
        <v>1187</v>
      </c>
      <c r="G1168" s="234"/>
      <c r="H1168" s="238">
        <v>49.460000000000001</v>
      </c>
      <c r="I1168" s="239"/>
      <c r="J1168" s="234"/>
      <c r="K1168" s="234"/>
      <c r="L1168" s="240"/>
      <c r="M1168" s="241"/>
      <c r="N1168" s="242"/>
      <c r="O1168" s="242"/>
      <c r="P1168" s="242"/>
      <c r="Q1168" s="242"/>
      <c r="R1168" s="242"/>
      <c r="S1168" s="242"/>
      <c r="T1168" s="243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44" t="s">
        <v>148</v>
      </c>
      <c r="AU1168" s="244" t="s">
        <v>83</v>
      </c>
      <c r="AV1168" s="13" t="s">
        <v>83</v>
      </c>
      <c r="AW1168" s="13" t="s">
        <v>31</v>
      </c>
      <c r="AX1168" s="13" t="s">
        <v>74</v>
      </c>
      <c r="AY1168" s="244" t="s">
        <v>140</v>
      </c>
    </row>
    <row r="1169" s="14" customFormat="1">
      <c r="A1169" s="14"/>
      <c r="B1169" s="245"/>
      <c r="C1169" s="246"/>
      <c r="D1169" s="235" t="s">
        <v>148</v>
      </c>
      <c r="E1169" s="247" t="s">
        <v>1</v>
      </c>
      <c r="F1169" s="248" t="s">
        <v>151</v>
      </c>
      <c r="G1169" s="246"/>
      <c r="H1169" s="249">
        <v>90.530000000000001</v>
      </c>
      <c r="I1169" s="250"/>
      <c r="J1169" s="246"/>
      <c r="K1169" s="246"/>
      <c r="L1169" s="251"/>
      <c r="M1169" s="252"/>
      <c r="N1169" s="253"/>
      <c r="O1169" s="253"/>
      <c r="P1169" s="253"/>
      <c r="Q1169" s="253"/>
      <c r="R1169" s="253"/>
      <c r="S1169" s="253"/>
      <c r="T1169" s="254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55" t="s">
        <v>148</v>
      </c>
      <c r="AU1169" s="255" t="s">
        <v>83</v>
      </c>
      <c r="AV1169" s="14" t="s">
        <v>89</v>
      </c>
      <c r="AW1169" s="14" t="s">
        <v>31</v>
      </c>
      <c r="AX1169" s="14" t="s">
        <v>79</v>
      </c>
      <c r="AY1169" s="255" t="s">
        <v>140</v>
      </c>
    </row>
    <row r="1170" s="2" customFormat="1" ht="21.75" customHeight="1">
      <c r="A1170" s="38"/>
      <c r="B1170" s="39"/>
      <c r="C1170" s="266" t="s">
        <v>1227</v>
      </c>
      <c r="D1170" s="266" t="s">
        <v>245</v>
      </c>
      <c r="E1170" s="267" t="s">
        <v>1228</v>
      </c>
      <c r="F1170" s="268" t="s">
        <v>1229</v>
      </c>
      <c r="G1170" s="269" t="s">
        <v>146</v>
      </c>
      <c r="H1170" s="270">
        <v>99.582999999999998</v>
      </c>
      <c r="I1170" s="271"/>
      <c r="J1170" s="272">
        <f>ROUND(I1170*H1170,2)</f>
        <v>0</v>
      </c>
      <c r="K1170" s="273"/>
      <c r="L1170" s="274"/>
      <c r="M1170" s="275" t="s">
        <v>1</v>
      </c>
      <c r="N1170" s="276" t="s">
        <v>39</v>
      </c>
      <c r="O1170" s="91"/>
      <c r="P1170" s="229">
        <f>O1170*H1170</f>
        <v>0</v>
      </c>
      <c r="Q1170" s="229">
        <v>0.012</v>
      </c>
      <c r="R1170" s="229">
        <f>Q1170*H1170</f>
        <v>1.194996</v>
      </c>
      <c r="S1170" s="229">
        <v>0</v>
      </c>
      <c r="T1170" s="230">
        <f>S1170*H1170</f>
        <v>0</v>
      </c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  <c r="AR1170" s="231" t="s">
        <v>615</v>
      </c>
      <c r="AT1170" s="231" t="s">
        <v>245</v>
      </c>
      <c r="AU1170" s="231" t="s">
        <v>83</v>
      </c>
      <c r="AY1170" s="17" t="s">
        <v>140</v>
      </c>
      <c r="BE1170" s="232">
        <f>IF(N1170="základní",J1170,0)</f>
        <v>0</v>
      </c>
      <c r="BF1170" s="232">
        <f>IF(N1170="snížená",J1170,0)</f>
        <v>0</v>
      </c>
      <c r="BG1170" s="232">
        <f>IF(N1170="zákl. přenesená",J1170,0)</f>
        <v>0</v>
      </c>
      <c r="BH1170" s="232">
        <f>IF(N1170="sníž. přenesená",J1170,0)</f>
        <v>0</v>
      </c>
      <c r="BI1170" s="232">
        <f>IF(N1170="nulová",J1170,0)</f>
        <v>0</v>
      </c>
      <c r="BJ1170" s="17" t="s">
        <v>79</v>
      </c>
      <c r="BK1170" s="232">
        <f>ROUND(I1170*H1170,2)</f>
        <v>0</v>
      </c>
      <c r="BL1170" s="17" t="s">
        <v>610</v>
      </c>
      <c r="BM1170" s="231" t="s">
        <v>1230</v>
      </c>
    </row>
    <row r="1171" s="13" customFormat="1">
      <c r="A1171" s="13"/>
      <c r="B1171" s="233"/>
      <c r="C1171" s="234"/>
      <c r="D1171" s="235" t="s">
        <v>148</v>
      </c>
      <c r="E1171" s="234"/>
      <c r="F1171" s="237" t="s">
        <v>1231</v>
      </c>
      <c r="G1171" s="234"/>
      <c r="H1171" s="238">
        <v>99.582999999999998</v>
      </c>
      <c r="I1171" s="239"/>
      <c r="J1171" s="234"/>
      <c r="K1171" s="234"/>
      <c r="L1171" s="240"/>
      <c r="M1171" s="241"/>
      <c r="N1171" s="242"/>
      <c r="O1171" s="242"/>
      <c r="P1171" s="242"/>
      <c r="Q1171" s="242"/>
      <c r="R1171" s="242"/>
      <c r="S1171" s="242"/>
      <c r="T1171" s="24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44" t="s">
        <v>148</v>
      </c>
      <c r="AU1171" s="244" t="s">
        <v>83</v>
      </c>
      <c r="AV1171" s="13" t="s">
        <v>83</v>
      </c>
      <c r="AW1171" s="13" t="s">
        <v>4</v>
      </c>
      <c r="AX1171" s="13" t="s">
        <v>79</v>
      </c>
      <c r="AY1171" s="244" t="s">
        <v>140</v>
      </c>
    </row>
    <row r="1172" s="2" customFormat="1" ht="21.75" customHeight="1">
      <c r="A1172" s="38"/>
      <c r="B1172" s="39"/>
      <c r="C1172" s="219" t="s">
        <v>1232</v>
      </c>
      <c r="D1172" s="219" t="s">
        <v>143</v>
      </c>
      <c r="E1172" s="220" t="s">
        <v>1233</v>
      </c>
      <c r="F1172" s="221" t="s">
        <v>1234</v>
      </c>
      <c r="G1172" s="222" t="s">
        <v>271</v>
      </c>
      <c r="H1172" s="223">
        <v>26</v>
      </c>
      <c r="I1172" s="224"/>
      <c r="J1172" s="225">
        <f>ROUND(I1172*H1172,2)</f>
        <v>0</v>
      </c>
      <c r="K1172" s="226"/>
      <c r="L1172" s="44"/>
      <c r="M1172" s="227" t="s">
        <v>1</v>
      </c>
      <c r="N1172" s="228" t="s">
        <v>39</v>
      </c>
      <c r="O1172" s="91"/>
      <c r="P1172" s="229">
        <f>O1172*H1172</f>
        <v>0</v>
      </c>
      <c r="Q1172" s="229">
        <v>0.00012</v>
      </c>
      <c r="R1172" s="229">
        <f>Q1172*H1172</f>
        <v>0.0031199999999999999</v>
      </c>
      <c r="S1172" s="229">
        <v>0</v>
      </c>
      <c r="T1172" s="230">
        <f>S1172*H1172</f>
        <v>0</v>
      </c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R1172" s="231" t="s">
        <v>610</v>
      </c>
      <c r="AT1172" s="231" t="s">
        <v>143</v>
      </c>
      <c r="AU1172" s="231" t="s">
        <v>83</v>
      </c>
      <c r="AY1172" s="17" t="s">
        <v>140</v>
      </c>
      <c r="BE1172" s="232">
        <f>IF(N1172="základní",J1172,0)</f>
        <v>0</v>
      </c>
      <c r="BF1172" s="232">
        <f>IF(N1172="snížená",J1172,0)</f>
        <v>0</v>
      </c>
      <c r="BG1172" s="232">
        <f>IF(N1172="zákl. přenesená",J1172,0)</f>
        <v>0</v>
      </c>
      <c r="BH1172" s="232">
        <f>IF(N1172="sníž. přenesená",J1172,0)</f>
        <v>0</v>
      </c>
      <c r="BI1172" s="232">
        <f>IF(N1172="nulová",J1172,0)</f>
        <v>0</v>
      </c>
      <c r="BJ1172" s="17" t="s">
        <v>79</v>
      </c>
      <c r="BK1172" s="232">
        <f>ROUND(I1172*H1172,2)</f>
        <v>0</v>
      </c>
      <c r="BL1172" s="17" t="s">
        <v>610</v>
      </c>
      <c r="BM1172" s="231" t="s">
        <v>1235</v>
      </c>
    </row>
    <row r="1173" s="13" customFormat="1">
      <c r="A1173" s="13"/>
      <c r="B1173" s="233"/>
      <c r="C1173" s="234"/>
      <c r="D1173" s="235" t="s">
        <v>148</v>
      </c>
      <c r="E1173" s="236" t="s">
        <v>1</v>
      </c>
      <c r="F1173" s="237" t="s">
        <v>1236</v>
      </c>
      <c r="G1173" s="234"/>
      <c r="H1173" s="238">
        <v>26</v>
      </c>
      <c r="I1173" s="239"/>
      <c r="J1173" s="234"/>
      <c r="K1173" s="234"/>
      <c r="L1173" s="240"/>
      <c r="M1173" s="241"/>
      <c r="N1173" s="242"/>
      <c r="O1173" s="242"/>
      <c r="P1173" s="242"/>
      <c r="Q1173" s="242"/>
      <c r="R1173" s="242"/>
      <c r="S1173" s="242"/>
      <c r="T1173" s="24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44" t="s">
        <v>148</v>
      </c>
      <c r="AU1173" s="244" t="s">
        <v>83</v>
      </c>
      <c r="AV1173" s="13" t="s">
        <v>83</v>
      </c>
      <c r="AW1173" s="13" t="s">
        <v>31</v>
      </c>
      <c r="AX1173" s="13" t="s">
        <v>79</v>
      </c>
      <c r="AY1173" s="244" t="s">
        <v>140</v>
      </c>
    </row>
    <row r="1174" s="2" customFormat="1" ht="37.8" customHeight="1">
      <c r="A1174" s="38"/>
      <c r="B1174" s="39"/>
      <c r="C1174" s="266" t="s">
        <v>1237</v>
      </c>
      <c r="D1174" s="266" t="s">
        <v>245</v>
      </c>
      <c r="E1174" s="267" t="s">
        <v>1219</v>
      </c>
      <c r="F1174" s="268" t="s">
        <v>1220</v>
      </c>
      <c r="G1174" s="269" t="s">
        <v>146</v>
      </c>
      <c r="H1174" s="270">
        <v>8.5800000000000001</v>
      </c>
      <c r="I1174" s="271"/>
      <c r="J1174" s="272">
        <f>ROUND(I1174*H1174,2)</f>
        <v>0</v>
      </c>
      <c r="K1174" s="273"/>
      <c r="L1174" s="274"/>
      <c r="M1174" s="275" t="s">
        <v>1</v>
      </c>
      <c r="N1174" s="276" t="s">
        <v>39</v>
      </c>
      <c r="O1174" s="91"/>
      <c r="P1174" s="229">
        <f>O1174*H1174</f>
        <v>0</v>
      </c>
      <c r="Q1174" s="229">
        <v>0.0025999999999999999</v>
      </c>
      <c r="R1174" s="229">
        <f>Q1174*H1174</f>
        <v>0.022307999999999998</v>
      </c>
      <c r="S1174" s="229">
        <v>0</v>
      </c>
      <c r="T1174" s="230">
        <f>S1174*H1174</f>
        <v>0</v>
      </c>
      <c r="U1174" s="38"/>
      <c r="V1174" s="38"/>
      <c r="W1174" s="38"/>
      <c r="X1174" s="38"/>
      <c r="Y1174" s="38"/>
      <c r="Z1174" s="38"/>
      <c r="AA1174" s="38"/>
      <c r="AB1174" s="38"/>
      <c r="AC1174" s="38"/>
      <c r="AD1174" s="38"/>
      <c r="AE1174" s="38"/>
      <c r="AR1174" s="231" t="s">
        <v>615</v>
      </c>
      <c r="AT1174" s="231" t="s">
        <v>245</v>
      </c>
      <c r="AU1174" s="231" t="s">
        <v>83</v>
      </c>
      <c r="AY1174" s="17" t="s">
        <v>140</v>
      </c>
      <c r="BE1174" s="232">
        <f>IF(N1174="základní",J1174,0)</f>
        <v>0</v>
      </c>
      <c r="BF1174" s="232">
        <f>IF(N1174="snížená",J1174,0)</f>
        <v>0</v>
      </c>
      <c r="BG1174" s="232">
        <f>IF(N1174="zákl. přenesená",J1174,0)</f>
        <v>0</v>
      </c>
      <c r="BH1174" s="232">
        <f>IF(N1174="sníž. přenesená",J1174,0)</f>
        <v>0</v>
      </c>
      <c r="BI1174" s="232">
        <f>IF(N1174="nulová",J1174,0)</f>
        <v>0</v>
      </c>
      <c r="BJ1174" s="17" t="s">
        <v>79</v>
      </c>
      <c r="BK1174" s="232">
        <f>ROUND(I1174*H1174,2)</f>
        <v>0</v>
      </c>
      <c r="BL1174" s="17" t="s">
        <v>610</v>
      </c>
      <c r="BM1174" s="231" t="s">
        <v>1238</v>
      </c>
    </row>
    <row r="1175" s="13" customFormat="1">
      <c r="A1175" s="13"/>
      <c r="B1175" s="233"/>
      <c r="C1175" s="234"/>
      <c r="D1175" s="235" t="s">
        <v>148</v>
      </c>
      <c r="E1175" s="234"/>
      <c r="F1175" s="237" t="s">
        <v>1239</v>
      </c>
      <c r="G1175" s="234"/>
      <c r="H1175" s="238">
        <v>8.5800000000000001</v>
      </c>
      <c r="I1175" s="239"/>
      <c r="J1175" s="234"/>
      <c r="K1175" s="234"/>
      <c r="L1175" s="240"/>
      <c r="M1175" s="241"/>
      <c r="N1175" s="242"/>
      <c r="O1175" s="242"/>
      <c r="P1175" s="242"/>
      <c r="Q1175" s="242"/>
      <c r="R1175" s="242"/>
      <c r="S1175" s="242"/>
      <c r="T1175" s="24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44" t="s">
        <v>148</v>
      </c>
      <c r="AU1175" s="244" t="s">
        <v>83</v>
      </c>
      <c r="AV1175" s="13" t="s">
        <v>83</v>
      </c>
      <c r="AW1175" s="13" t="s">
        <v>4</v>
      </c>
      <c r="AX1175" s="13" t="s">
        <v>79</v>
      </c>
      <c r="AY1175" s="244" t="s">
        <v>140</v>
      </c>
    </row>
    <row r="1176" s="2" customFormat="1" ht="21.75" customHeight="1">
      <c r="A1176" s="38"/>
      <c r="B1176" s="39"/>
      <c r="C1176" s="219" t="s">
        <v>1240</v>
      </c>
      <c r="D1176" s="219" t="s">
        <v>143</v>
      </c>
      <c r="E1176" s="220" t="s">
        <v>1241</v>
      </c>
      <c r="F1176" s="221" t="s">
        <v>1242</v>
      </c>
      <c r="G1176" s="222" t="s">
        <v>271</v>
      </c>
      <c r="H1176" s="223">
        <v>1</v>
      </c>
      <c r="I1176" s="224"/>
      <c r="J1176" s="225">
        <f>ROUND(I1176*H1176,2)</f>
        <v>0</v>
      </c>
      <c r="K1176" s="226"/>
      <c r="L1176" s="44"/>
      <c r="M1176" s="227" t="s">
        <v>1</v>
      </c>
      <c r="N1176" s="228" t="s">
        <v>39</v>
      </c>
      <c r="O1176" s="91"/>
      <c r="P1176" s="229">
        <f>O1176*H1176</f>
        <v>0</v>
      </c>
      <c r="Q1176" s="229">
        <v>0.00012</v>
      </c>
      <c r="R1176" s="229">
        <f>Q1176*H1176</f>
        <v>0.00012</v>
      </c>
      <c r="S1176" s="229">
        <v>0</v>
      </c>
      <c r="T1176" s="230">
        <f>S1176*H1176</f>
        <v>0</v>
      </c>
      <c r="U1176" s="38"/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R1176" s="231" t="s">
        <v>610</v>
      </c>
      <c r="AT1176" s="231" t="s">
        <v>143</v>
      </c>
      <c r="AU1176" s="231" t="s">
        <v>83</v>
      </c>
      <c r="AY1176" s="17" t="s">
        <v>140</v>
      </c>
      <c r="BE1176" s="232">
        <f>IF(N1176="základní",J1176,0)</f>
        <v>0</v>
      </c>
      <c r="BF1176" s="232">
        <f>IF(N1176="snížená",J1176,0)</f>
        <v>0</v>
      </c>
      <c r="BG1176" s="232">
        <f>IF(N1176="zákl. přenesená",J1176,0)</f>
        <v>0</v>
      </c>
      <c r="BH1176" s="232">
        <f>IF(N1176="sníž. přenesená",J1176,0)</f>
        <v>0</v>
      </c>
      <c r="BI1176" s="232">
        <f>IF(N1176="nulová",J1176,0)</f>
        <v>0</v>
      </c>
      <c r="BJ1176" s="17" t="s">
        <v>79</v>
      </c>
      <c r="BK1176" s="232">
        <f>ROUND(I1176*H1176,2)</f>
        <v>0</v>
      </c>
      <c r="BL1176" s="17" t="s">
        <v>610</v>
      </c>
      <c r="BM1176" s="231" t="s">
        <v>1243</v>
      </c>
    </row>
    <row r="1177" s="2" customFormat="1" ht="37.8" customHeight="1">
      <c r="A1177" s="38"/>
      <c r="B1177" s="39"/>
      <c r="C1177" s="266" t="s">
        <v>1244</v>
      </c>
      <c r="D1177" s="266" t="s">
        <v>245</v>
      </c>
      <c r="E1177" s="267" t="s">
        <v>1219</v>
      </c>
      <c r="F1177" s="268" t="s">
        <v>1220</v>
      </c>
      <c r="G1177" s="269" t="s">
        <v>146</v>
      </c>
      <c r="H1177" s="270">
        <v>0.33000000000000002</v>
      </c>
      <c r="I1177" s="271"/>
      <c r="J1177" s="272">
        <f>ROUND(I1177*H1177,2)</f>
        <v>0</v>
      </c>
      <c r="K1177" s="273"/>
      <c r="L1177" s="274"/>
      <c r="M1177" s="275" t="s">
        <v>1</v>
      </c>
      <c r="N1177" s="276" t="s">
        <v>39</v>
      </c>
      <c r="O1177" s="91"/>
      <c r="P1177" s="229">
        <f>O1177*H1177</f>
        <v>0</v>
      </c>
      <c r="Q1177" s="229">
        <v>0.0025999999999999999</v>
      </c>
      <c r="R1177" s="229">
        <f>Q1177*H1177</f>
        <v>0.00085800000000000004</v>
      </c>
      <c r="S1177" s="229">
        <v>0</v>
      </c>
      <c r="T1177" s="230">
        <f>S1177*H1177</f>
        <v>0</v>
      </c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R1177" s="231" t="s">
        <v>615</v>
      </c>
      <c r="AT1177" s="231" t="s">
        <v>245</v>
      </c>
      <c r="AU1177" s="231" t="s">
        <v>83</v>
      </c>
      <c r="AY1177" s="17" t="s">
        <v>140</v>
      </c>
      <c r="BE1177" s="232">
        <f>IF(N1177="základní",J1177,0)</f>
        <v>0</v>
      </c>
      <c r="BF1177" s="232">
        <f>IF(N1177="snížená",J1177,0)</f>
        <v>0</v>
      </c>
      <c r="BG1177" s="232">
        <f>IF(N1177="zákl. přenesená",J1177,0)</f>
        <v>0</v>
      </c>
      <c r="BH1177" s="232">
        <f>IF(N1177="sníž. přenesená",J1177,0)</f>
        <v>0</v>
      </c>
      <c r="BI1177" s="232">
        <f>IF(N1177="nulová",J1177,0)</f>
        <v>0</v>
      </c>
      <c r="BJ1177" s="17" t="s">
        <v>79</v>
      </c>
      <c r="BK1177" s="232">
        <f>ROUND(I1177*H1177,2)</f>
        <v>0</v>
      </c>
      <c r="BL1177" s="17" t="s">
        <v>610</v>
      </c>
      <c r="BM1177" s="231" t="s">
        <v>1245</v>
      </c>
    </row>
    <row r="1178" s="13" customFormat="1">
      <c r="A1178" s="13"/>
      <c r="B1178" s="233"/>
      <c r="C1178" s="234"/>
      <c r="D1178" s="235" t="s">
        <v>148</v>
      </c>
      <c r="E1178" s="234"/>
      <c r="F1178" s="237" t="s">
        <v>1246</v>
      </c>
      <c r="G1178" s="234"/>
      <c r="H1178" s="238">
        <v>0.33000000000000002</v>
      </c>
      <c r="I1178" s="239"/>
      <c r="J1178" s="234"/>
      <c r="K1178" s="234"/>
      <c r="L1178" s="240"/>
      <c r="M1178" s="241"/>
      <c r="N1178" s="242"/>
      <c r="O1178" s="242"/>
      <c r="P1178" s="242"/>
      <c r="Q1178" s="242"/>
      <c r="R1178" s="242"/>
      <c r="S1178" s="242"/>
      <c r="T1178" s="24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44" t="s">
        <v>148</v>
      </c>
      <c r="AU1178" s="244" t="s">
        <v>83</v>
      </c>
      <c r="AV1178" s="13" t="s">
        <v>83</v>
      </c>
      <c r="AW1178" s="13" t="s">
        <v>4</v>
      </c>
      <c r="AX1178" s="13" t="s">
        <v>79</v>
      </c>
      <c r="AY1178" s="244" t="s">
        <v>140</v>
      </c>
    </row>
    <row r="1179" s="2" customFormat="1" ht="21.75" customHeight="1">
      <c r="A1179" s="38"/>
      <c r="B1179" s="39"/>
      <c r="C1179" s="219" t="s">
        <v>1247</v>
      </c>
      <c r="D1179" s="219" t="s">
        <v>143</v>
      </c>
      <c r="E1179" s="220" t="s">
        <v>1248</v>
      </c>
      <c r="F1179" s="221" t="s">
        <v>1249</v>
      </c>
      <c r="G1179" s="222" t="s">
        <v>271</v>
      </c>
      <c r="H1179" s="223">
        <v>26</v>
      </c>
      <c r="I1179" s="224"/>
      <c r="J1179" s="225">
        <f>ROUND(I1179*H1179,2)</f>
        <v>0</v>
      </c>
      <c r="K1179" s="226"/>
      <c r="L1179" s="44"/>
      <c r="M1179" s="227" t="s">
        <v>1</v>
      </c>
      <c r="N1179" s="228" t="s">
        <v>39</v>
      </c>
      <c r="O1179" s="91"/>
      <c r="P1179" s="229">
        <f>O1179*H1179</f>
        <v>0</v>
      </c>
      <c r="Q1179" s="229">
        <v>8.0000000000000007E-05</v>
      </c>
      <c r="R1179" s="229">
        <f>Q1179*H1179</f>
        <v>0.0020800000000000003</v>
      </c>
      <c r="S1179" s="229">
        <v>0</v>
      </c>
      <c r="T1179" s="230">
        <f>S1179*H1179</f>
        <v>0</v>
      </c>
      <c r="U1179" s="38"/>
      <c r="V1179" s="38"/>
      <c r="W1179" s="38"/>
      <c r="X1179" s="38"/>
      <c r="Y1179" s="38"/>
      <c r="Z1179" s="38"/>
      <c r="AA1179" s="38"/>
      <c r="AB1179" s="38"/>
      <c r="AC1179" s="38"/>
      <c r="AD1179" s="38"/>
      <c r="AE1179" s="38"/>
      <c r="AR1179" s="231" t="s">
        <v>610</v>
      </c>
      <c r="AT1179" s="231" t="s">
        <v>143</v>
      </c>
      <c r="AU1179" s="231" t="s">
        <v>83</v>
      </c>
      <c r="AY1179" s="17" t="s">
        <v>140</v>
      </c>
      <c r="BE1179" s="232">
        <f>IF(N1179="základní",J1179,0)</f>
        <v>0</v>
      </c>
      <c r="BF1179" s="232">
        <f>IF(N1179="snížená",J1179,0)</f>
        <v>0</v>
      </c>
      <c r="BG1179" s="232">
        <f>IF(N1179="zákl. přenesená",J1179,0)</f>
        <v>0</v>
      </c>
      <c r="BH1179" s="232">
        <f>IF(N1179="sníž. přenesená",J1179,0)</f>
        <v>0</v>
      </c>
      <c r="BI1179" s="232">
        <f>IF(N1179="nulová",J1179,0)</f>
        <v>0</v>
      </c>
      <c r="BJ1179" s="17" t="s">
        <v>79</v>
      </c>
      <c r="BK1179" s="232">
        <f>ROUND(I1179*H1179,2)</f>
        <v>0</v>
      </c>
      <c r="BL1179" s="17" t="s">
        <v>610</v>
      </c>
      <c r="BM1179" s="231" t="s">
        <v>1250</v>
      </c>
    </row>
    <row r="1180" s="13" customFormat="1">
      <c r="A1180" s="13"/>
      <c r="B1180" s="233"/>
      <c r="C1180" s="234"/>
      <c r="D1180" s="235" t="s">
        <v>148</v>
      </c>
      <c r="E1180" s="236" t="s">
        <v>1</v>
      </c>
      <c r="F1180" s="237" t="s">
        <v>1236</v>
      </c>
      <c r="G1180" s="234"/>
      <c r="H1180" s="238">
        <v>26</v>
      </c>
      <c r="I1180" s="239"/>
      <c r="J1180" s="234"/>
      <c r="K1180" s="234"/>
      <c r="L1180" s="240"/>
      <c r="M1180" s="241"/>
      <c r="N1180" s="242"/>
      <c r="O1180" s="242"/>
      <c r="P1180" s="242"/>
      <c r="Q1180" s="242"/>
      <c r="R1180" s="242"/>
      <c r="S1180" s="242"/>
      <c r="T1180" s="24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44" t="s">
        <v>148</v>
      </c>
      <c r="AU1180" s="244" t="s">
        <v>83</v>
      </c>
      <c r="AV1180" s="13" t="s">
        <v>83</v>
      </c>
      <c r="AW1180" s="13" t="s">
        <v>31</v>
      </c>
      <c r="AX1180" s="13" t="s">
        <v>79</v>
      </c>
      <c r="AY1180" s="244" t="s">
        <v>140</v>
      </c>
    </row>
    <row r="1181" s="2" customFormat="1" ht="37.8" customHeight="1">
      <c r="A1181" s="38"/>
      <c r="B1181" s="39"/>
      <c r="C1181" s="266" t="s">
        <v>1251</v>
      </c>
      <c r="D1181" s="266" t="s">
        <v>245</v>
      </c>
      <c r="E1181" s="267" t="s">
        <v>1219</v>
      </c>
      <c r="F1181" s="268" t="s">
        <v>1220</v>
      </c>
      <c r="G1181" s="269" t="s">
        <v>146</v>
      </c>
      <c r="H1181" s="270">
        <v>5.7199999999999998</v>
      </c>
      <c r="I1181" s="271"/>
      <c r="J1181" s="272">
        <f>ROUND(I1181*H1181,2)</f>
        <v>0</v>
      </c>
      <c r="K1181" s="273"/>
      <c r="L1181" s="274"/>
      <c r="M1181" s="275" t="s">
        <v>1</v>
      </c>
      <c r="N1181" s="276" t="s">
        <v>39</v>
      </c>
      <c r="O1181" s="91"/>
      <c r="P1181" s="229">
        <f>O1181*H1181</f>
        <v>0</v>
      </c>
      <c r="Q1181" s="229">
        <v>0.0025999999999999999</v>
      </c>
      <c r="R1181" s="229">
        <f>Q1181*H1181</f>
        <v>0.014871999999999998</v>
      </c>
      <c r="S1181" s="229">
        <v>0</v>
      </c>
      <c r="T1181" s="230">
        <f>S1181*H1181</f>
        <v>0</v>
      </c>
      <c r="U1181" s="38"/>
      <c r="V1181" s="38"/>
      <c r="W1181" s="38"/>
      <c r="X1181" s="38"/>
      <c r="Y1181" s="38"/>
      <c r="Z1181" s="38"/>
      <c r="AA1181" s="38"/>
      <c r="AB1181" s="38"/>
      <c r="AC1181" s="38"/>
      <c r="AD1181" s="38"/>
      <c r="AE1181" s="38"/>
      <c r="AR1181" s="231" t="s">
        <v>615</v>
      </c>
      <c r="AT1181" s="231" t="s">
        <v>245</v>
      </c>
      <c r="AU1181" s="231" t="s">
        <v>83</v>
      </c>
      <c r="AY1181" s="17" t="s">
        <v>140</v>
      </c>
      <c r="BE1181" s="232">
        <f>IF(N1181="základní",J1181,0)</f>
        <v>0</v>
      </c>
      <c r="BF1181" s="232">
        <f>IF(N1181="snížená",J1181,0)</f>
        <v>0</v>
      </c>
      <c r="BG1181" s="232">
        <f>IF(N1181="zákl. přenesená",J1181,0)</f>
        <v>0</v>
      </c>
      <c r="BH1181" s="232">
        <f>IF(N1181="sníž. přenesená",J1181,0)</f>
        <v>0</v>
      </c>
      <c r="BI1181" s="232">
        <f>IF(N1181="nulová",J1181,0)</f>
        <v>0</v>
      </c>
      <c r="BJ1181" s="17" t="s">
        <v>79</v>
      </c>
      <c r="BK1181" s="232">
        <f>ROUND(I1181*H1181,2)</f>
        <v>0</v>
      </c>
      <c r="BL1181" s="17" t="s">
        <v>610</v>
      </c>
      <c r="BM1181" s="231" t="s">
        <v>1252</v>
      </c>
    </row>
    <row r="1182" s="13" customFormat="1">
      <c r="A1182" s="13"/>
      <c r="B1182" s="233"/>
      <c r="C1182" s="234"/>
      <c r="D1182" s="235" t="s">
        <v>148</v>
      </c>
      <c r="E1182" s="234"/>
      <c r="F1182" s="237" t="s">
        <v>1253</v>
      </c>
      <c r="G1182" s="234"/>
      <c r="H1182" s="238">
        <v>5.7199999999999998</v>
      </c>
      <c r="I1182" s="239"/>
      <c r="J1182" s="234"/>
      <c r="K1182" s="234"/>
      <c r="L1182" s="240"/>
      <c r="M1182" s="241"/>
      <c r="N1182" s="242"/>
      <c r="O1182" s="242"/>
      <c r="P1182" s="242"/>
      <c r="Q1182" s="242"/>
      <c r="R1182" s="242"/>
      <c r="S1182" s="242"/>
      <c r="T1182" s="24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44" t="s">
        <v>148</v>
      </c>
      <c r="AU1182" s="244" t="s">
        <v>83</v>
      </c>
      <c r="AV1182" s="13" t="s">
        <v>83</v>
      </c>
      <c r="AW1182" s="13" t="s">
        <v>4</v>
      </c>
      <c r="AX1182" s="13" t="s">
        <v>79</v>
      </c>
      <c r="AY1182" s="244" t="s">
        <v>140</v>
      </c>
    </row>
    <row r="1183" s="2" customFormat="1" ht="16.5" customHeight="1">
      <c r="A1183" s="38"/>
      <c r="B1183" s="39"/>
      <c r="C1183" s="219" t="s">
        <v>1254</v>
      </c>
      <c r="D1183" s="219" t="s">
        <v>143</v>
      </c>
      <c r="E1183" s="220" t="s">
        <v>1255</v>
      </c>
      <c r="F1183" s="221" t="s">
        <v>1256</v>
      </c>
      <c r="G1183" s="222" t="s">
        <v>271</v>
      </c>
      <c r="H1183" s="223">
        <v>72.122</v>
      </c>
      <c r="I1183" s="224"/>
      <c r="J1183" s="225">
        <f>ROUND(I1183*H1183,2)</f>
        <v>0</v>
      </c>
      <c r="K1183" s="226"/>
      <c r="L1183" s="44"/>
      <c r="M1183" s="227" t="s">
        <v>1</v>
      </c>
      <c r="N1183" s="228" t="s">
        <v>39</v>
      </c>
      <c r="O1183" s="91"/>
      <c r="P1183" s="229">
        <f>O1183*H1183</f>
        <v>0</v>
      </c>
      <c r="Q1183" s="229">
        <v>1.0000000000000001E-05</v>
      </c>
      <c r="R1183" s="229">
        <f>Q1183*H1183</f>
        <v>0.00072122000000000006</v>
      </c>
      <c r="S1183" s="229">
        <v>0</v>
      </c>
      <c r="T1183" s="230">
        <f>S1183*H1183</f>
        <v>0</v>
      </c>
      <c r="U1183" s="38"/>
      <c r="V1183" s="38"/>
      <c r="W1183" s="38"/>
      <c r="X1183" s="38"/>
      <c r="Y1183" s="38"/>
      <c r="Z1183" s="38"/>
      <c r="AA1183" s="38"/>
      <c r="AB1183" s="38"/>
      <c r="AC1183" s="38"/>
      <c r="AD1183" s="38"/>
      <c r="AE1183" s="38"/>
      <c r="AR1183" s="231" t="s">
        <v>610</v>
      </c>
      <c r="AT1183" s="231" t="s">
        <v>143</v>
      </c>
      <c r="AU1183" s="231" t="s">
        <v>83</v>
      </c>
      <c r="AY1183" s="17" t="s">
        <v>140</v>
      </c>
      <c r="BE1183" s="232">
        <f>IF(N1183="základní",J1183,0)</f>
        <v>0</v>
      </c>
      <c r="BF1183" s="232">
        <f>IF(N1183="snížená",J1183,0)</f>
        <v>0</v>
      </c>
      <c r="BG1183" s="232">
        <f>IF(N1183="zákl. přenesená",J1183,0)</f>
        <v>0</v>
      </c>
      <c r="BH1183" s="232">
        <f>IF(N1183="sníž. přenesená",J1183,0)</f>
        <v>0</v>
      </c>
      <c r="BI1183" s="232">
        <f>IF(N1183="nulová",J1183,0)</f>
        <v>0</v>
      </c>
      <c r="BJ1183" s="17" t="s">
        <v>79</v>
      </c>
      <c r="BK1183" s="232">
        <f>ROUND(I1183*H1183,2)</f>
        <v>0</v>
      </c>
      <c r="BL1183" s="17" t="s">
        <v>610</v>
      </c>
      <c r="BM1183" s="231" t="s">
        <v>1257</v>
      </c>
    </row>
    <row r="1184" s="13" customFormat="1">
      <c r="A1184" s="13"/>
      <c r="B1184" s="233"/>
      <c r="C1184" s="234"/>
      <c r="D1184" s="235" t="s">
        <v>148</v>
      </c>
      <c r="E1184" s="236" t="s">
        <v>1</v>
      </c>
      <c r="F1184" s="237" t="s">
        <v>1258</v>
      </c>
      <c r="G1184" s="234"/>
      <c r="H1184" s="238">
        <v>15.9</v>
      </c>
      <c r="I1184" s="239"/>
      <c r="J1184" s="234"/>
      <c r="K1184" s="234"/>
      <c r="L1184" s="240"/>
      <c r="M1184" s="241"/>
      <c r="N1184" s="242"/>
      <c r="O1184" s="242"/>
      <c r="P1184" s="242"/>
      <c r="Q1184" s="242"/>
      <c r="R1184" s="242"/>
      <c r="S1184" s="242"/>
      <c r="T1184" s="243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244" t="s">
        <v>148</v>
      </c>
      <c r="AU1184" s="244" t="s">
        <v>83</v>
      </c>
      <c r="AV1184" s="13" t="s">
        <v>83</v>
      </c>
      <c r="AW1184" s="13" t="s">
        <v>31</v>
      </c>
      <c r="AX1184" s="13" t="s">
        <v>74</v>
      </c>
      <c r="AY1184" s="244" t="s">
        <v>140</v>
      </c>
    </row>
    <row r="1185" s="13" customFormat="1">
      <c r="A1185" s="13"/>
      <c r="B1185" s="233"/>
      <c r="C1185" s="234"/>
      <c r="D1185" s="235" t="s">
        <v>148</v>
      </c>
      <c r="E1185" s="236" t="s">
        <v>1</v>
      </c>
      <c r="F1185" s="237" t="s">
        <v>1259</v>
      </c>
      <c r="G1185" s="234"/>
      <c r="H1185" s="238">
        <v>17.382000000000001</v>
      </c>
      <c r="I1185" s="239"/>
      <c r="J1185" s="234"/>
      <c r="K1185" s="234"/>
      <c r="L1185" s="240"/>
      <c r="M1185" s="241"/>
      <c r="N1185" s="242"/>
      <c r="O1185" s="242"/>
      <c r="P1185" s="242"/>
      <c r="Q1185" s="242"/>
      <c r="R1185" s="242"/>
      <c r="S1185" s="242"/>
      <c r="T1185" s="243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244" t="s">
        <v>148</v>
      </c>
      <c r="AU1185" s="244" t="s">
        <v>83</v>
      </c>
      <c r="AV1185" s="13" t="s">
        <v>83</v>
      </c>
      <c r="AW1185" s="13" t="s">
        <v>31</v>
      </c>
      <c r="AX1185" s="13" t="s">
        <v>74</v>
      </c>
      <c r="AY1185" s="244" t="s">
        <v>140</v>
      </c>
    </row>
    <row r="1186" s="13" customFormat="1">
      <c r="A1186" s="13"/>
      <c r="B1186" s="233"/>
      <c r="C1186" s="234"/>
      <c r="D1186" s="235" t="s">
        <v>148</v>
      </c>
      <c r="E1186" s="236" t="s">
        <v>1</v>
      </c>
      <c r="F1186" s="237" t="s">
        <v>1260</v>
      </c>
      <c r="G1186" s="234"/>
      <c r="H1186" s="238">
        <v>19.420000000000002</v>
      </c>
      <c r="I1186" s="239"/>
      <c r="J1186" s="234"/>
      <c r="K1186" s="234"/>
      <c r="L1186" s="240"/>
      <c r="M1186" s="241"/>
      <c r="N1186" s="242"/>
      <c r="O1186" s="242"/>
      <c r="P1186" s="242"/>
      <c r="Q1186" s="242"/>
      <c r="R1186" s="242"/>
      <c r="S1186" s="242"/>
      <c r="T1186" s="243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44" t="s">
        <v>148</v>
      </c>
      <c r="AU1186" s="244" t="s">
        <v>83</v>
      </c>
      <c r="AV1186" s="13" t="s">
        <v>83</v>
      </c>
      <c r="AW1186" s="13" t="s">
        <v>31</v>
      </c>
      <c r="AX1186" s="13" t="s">
        <v>74</v>
      </c>
      <c r="AY1186" s="244" t="s">
        <v>140</v>
      </c>
    </row>
    <row r="1187" s="13" customFormat="1">
      <c r="A1187" s="13"/>
      <c r="B1187" s="233"/>
      <c r="C1187" s="234"/>
      <c r="D1187" s="235" t="s">
        <v>148</v>
      </c>
      <c r="E1187" s="236" t="s">
        <v>1</v>
      </c>
      <c r="F1187" s="237" t="s">
        <v>1261</v>
      </c>
      <c r="G1187" s="234"/>
      <c r="H1187" s="238">
        <v>19.420000000000002</v>
      </c>
      <c r="I1187" s="239"/>
      <c r="J1187" s="234"/>
      <c r="K1187" s="234"/>
      <c r="L1187" s="240"/>
      <c r="M1187" s="241"/>
      <c r="N1187" s="242"/>
      <c r="O1187" s="242"/>
      <c r="P1187" s="242"/>
      <c r="Q1187" s="242"/>
      <c r="R1187" s="242"/>
      <c r="S1187" s="242"/>
      <c r="T1187" s="24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44" t="s">
        <v>148</v>
      </c>
      <c r="AU1187" s="244" t="s">
        <v>83</v>
      </c>
      <c r="AV1187" s="13" t="s">
        <v>83</v>
      </c>
      <c r="AW1187" s="13" t="s">
        <v>31</v>
      </c>
      <c r="AX1187" s="13" t="s">
        <v>74</v>
      </c>
      <c r="AY1187" s="244" t="s">
        <v>140</v>
      </c>
    </row>
    <row r="1188" s="14" customFormat="1">
      <c r="A1188" s="14"/>
      <c r="B1188" s="245"/>
      <c r="C1188" s="246"/>
      <c r="D1188" s="235" t="s">
        <v>148</v>
      </c>
      <c r="E1188" s="247" t="s">
        <v>1</v>
      </c>
      <c r="F1188" s="248" t="s">
        <v>151</v>
      </c>
      <c r="G1188" s="246"/>
      <c r="H1188" s="249">
        <v>72.122000000000014</v>
      </c>
      <c r="I1188" s="250"/>
      <c r="J1188" s="246"/>
      <c r="K1188" s="246"/>
      <c r="L1188" s="251"/>
      <c r="M1188" s="252"/>
      <c r="N1188" s="253"/>
      <c r="O1188" s="253"/>
      <c r="P1188" s="253"/>
      <c r="Q1188" s="253"/>
      <c r="R1188" s="253"/>
      <c r="S1188" s="253"/>
      <c r="T1188" s="254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55" t="s">
        <v>148</v>
      </c>
      <c r="AU1188" s="255" t="s">
        <v>83</v>
      </c>
      <c r="AV1188" s="14" t="s">
        <v>89</v>
      </c>
      <c r="AW1188" s="14" t="s">
        <v>31</v>
      </c>
      <c r="AX1188" s="14" t="s">
        <v>79</v>
      </c>
      <c r="AY1188" s="255" t="s">
        <v>140</v>
      </c>
    </row>
    <row r="1189" s="2" customFormat="1" ht="16.5" customHeight="1">
      <c r="A1189" s="38"/>
      <c r="B1189" s="39"/>
      <c r="C1189" s="266" t="s">
        <v>1262</v>
      </c>
      <c r="D1189" s="266" t="s">
        <v>245</v>
      </c>
      <c r="E1189" s="267" t="s">
        <v>1263</v>
      </c>
      <c r="F1189" s="268" t="s">
        <v>1264</v>
      </c>
      <c r="G1189" s="269" t="s">
        <v>271</v>
      </c>
      <c r="H1189" s="270">
        <v>73.563999999999993</v>
      </c>
      <c r="I1189" s="271"/>
      <c r="J1189" s="272">
        <f>ROUND(I1189*H1189,2)</f>
        <v>0</v>
      </c>
      <c r="K1189" s="273"/>
      <c r="L1189" s="274"/>
      <c r="M1189" s="275" t="s">
        <v>1</v>
      </c>
      <c r="N1189" s="276" t="s">
        <v>39</v>
      </c>
      <c r="O1189" s="91"/>
      <c r="P1189" s="229">
        <f>O1189*H1189</f>
        <v>0</v>
      </c>
      <c r="Q1189" s="229">
        <v>0.00027999999999999998</v>
      </c>
      <c r="R1189" s="229">
        <f>Q1189*H1189</f>
        <v>0.020597919999999995</v>
      </c>
      <c r="S1189" s="229">
        <v>0</v>
      </c>
      <c r="T1189" s="230">
        <f>S1189*H1189</f>
        <v>0</v>
      </c>
      <c r="U1189" s="38"/>
      <c r="V1189" s="38"/>
      <c r="W1189" s="38"/>
      <c r="X1189" s="38"/>
      <c r="Y1189" s="38"/>
      <c r="Z1189" s="38"/>
      <c r="AA1189" s="38"/>
      <c r="AB1189" s="38"/>
      <c r="AC1189" s="38"/>
      <c r="AD1189" s="38"/>
      <c r="AE1189" s="38"/>
      <c r="AR1189" s="231" t="s">
        <v>615</v>
      </c>
      <c r="AT1189" s="231" t="s">
        <v>245</v>
      </c>
      <c r="AU1189" s="231" t="s">
        <v>83</v>
      </c>
      <c r="AY1189" s="17" t="s">
        <v>140</v>
      </c>
      <c r="BE1189" s="232">
        <f>IF(N1189="základní",J1189,0)</f>
        <v>0</v>
      </c>
      <c r="BF1189" s="232">
        <f>IF(N1189="snížená",J1189,0)</f>
        <v>0</v>
      </c>
      <c r="BG1189" s="232">
        <f>IF(N1189="zákl. přenesená",J1189,0)</f>
        <v>0</v>
      </c>
      <c r="BH1189" s="232">
        <f>IF(N1189="sníž. přenesená",J1189,0)</f>
        <v>0</v>
      </c>
      <c r="BI1189" s="232">
        <f>IF(N1189="nulová",J1189,0)</f>
        <v>0</v>
      </c>
      <c r="BJ1189" s="17" t="s">
        <v>79</v>
      </c>
      <c r="BK1189" s="232">
        <f>ROUND(I1189*H1189,2)</f>
        <v>0</v>
      </c>
      <c r="BL1189" s="17" t="s">
        <v>610</v>
      </c>
      <c r="BM1189" s="231" t="s">
        <v>1265</v>
      </c>
    </row>
    <row r="1190" s="13" customFormat="1">
      <c r="A1190" s="13"/>
      <c r="B1190" s="233"/>
      <c r="C1190" s="234"/>
      <c r="D1190" s="235" t="s">
        <v>148</v>
      </c>
      <c r="E1190" s="234"/>
      <c r="F1190" s="237" t="s">
        <v>1266</v>
      </c>
      <c r="G1190" s="234"/>
      <c r="H1190" s="238">
        <v>73.563999999999993</v>
      </c>
      <c r="I1190" s="239"/>
      <c r="J1190" s="234"/>
      <c r="K1190" s="234"/>
      <c r="L1190" s="240"/>
      <c r="M1190" s="241"/>
      <c r="N1190" s="242"/>
      <c r="O1190" s="242"/>
      <c r="P1190" s="242"/>
      <c r="Q1190" s="242"/>
      <c r="R1190" s="242"/>
      <c r="S1190" s="242"/>
      <c r="T1190" s="243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44" t="s">
        <v>148</v>
      </c>
      <c r="AU1190" s="244" t="s">
        <v>83</v>
      </c>
      <c r="AV1190" s="13" t="s">
        <v>83</v>
      </c>
      <c r="AW1190" s="13" t="s">
        <v>4</v>
      </c>
      <c r="AX1190" s="13" t="s">
        <v>79</v>
      </c>
      <c r="AY1190" s="244" t="s">
        <v>140</v>
      </c>
    </row>
    <row r="1191" s="2" customFormat="1" ht="16.5" customHeight="1">
      <c r="A1191" s="38"/>
      <c r="B1191" s="39"/>
      <c r="C1191" s="219" t="s">
        <v>1267</v>
      </c>
      <c r="D1191" s="219" t="s">
        <v>143</v>
      </c>
      <c r="E1191" s="220" t="s">
        <v>1268</v>
      </c>
      <c r="F1191" s="221" t="s">
        <v>1269</v>
      </c>
      <c r="G1191" s="222" t="s">
        <v>271</v>
      </c>
      <c r="H1191" s="223">
        <v>18.960000000000001</v>
      </c>
      <c r="I1191" s="224"/>
      <c r="J1191" s="225">
        <f>ROUND(I1191*H1191,2)</f>
        <v>0</v>
      </c>
      <c r="K1191" s="226"/>
      <c r="L1191" s="44"/>
      <c r="M1191" s="227" t="s">
        <v>1</v>
      </c>
      <c r="N1191" s="228" t="s">
        <v>39</v>
      </c>
      <c r="O1191" s="91"/>
      <c r="P1191" s="229">
        <f>O1191*H1191</f>
        <v>0</v>
      </c>
      <c r="Q1191" s="229">
        <v>1.0000000000000001E-05</v>
      </c>
      <c r="R1191" s="229">
        <f>Q1191*H1191</f>
        <v>0.00018960000000000003</v>
      </c>
      <c r="S1191" s="229">
        <v>0</v>
      </c>
      <c r="T1191" s="230">
        <f>S1191*H1191</f>
        <v>0</v>
      </c>
      <c r="U1191" s="38"/>
      <c r="V1191" s="38"/>
      <c r="W1191" s="38"/>
      <c r="X1191" s="38"/>
      <c r="Y1191" s="38"/>
      <c r="Z1191" s="38"/>
      <c r="AA1191" s="38"/>
      <c r="AB1191" s="38"/>
      <c r="AC1191" s="38"/>
      <c r="AD1191" s="38"/>
      <c r="AE1191" s="38"/>
      <c r="AR1191" s="231" t="s">
        <v>610</v>
      </c>
      <c r="AT1191" s="231" t="s">
        <v>143</v>
      </c>
      <c r="AU1191" s="231" t="s">
        <v>83</v>
      </c>
      <c r="AY1191" s="17" t="s">
        <v>140</v>
      </c>
      <c r="BE1191" s="232">
        <f>IF(N1191="základní",J1191,0)</f>
        <v>0</v>
      </c>
      <c r="BF1191" s="232">
        <f>IF(N1191="snížená",J1191,0)</f>
        <v>0</v>
      </c>
      <c r="BG1191" s="232">
        <f>IF(N1191="zákl. přenesená",J1191,0)</f>
        <v>0</v>
      </c>
      <c r="BH1191" s="232">
        <f>IF(N1191="sníž. přenesená",J1191,0)</f>
        <v>0</v>
      </c>
      <c r="BI1191" s="232">
        <f>IF(N1191="nulová",J1191,0)</f>
        <v>0</v>
      </c>
      <c r="BJ1191" s="17" t="s">
        <v>79</v>
      </c>
      <c r="BK1191" s="232">
        <f>ROUND(I1191*H1191,2)</f>
        <v>0</v>
      </c>
      <c r="BL1191" s="17" t="s">
        <v>610</v>
      </c>
      <c r="BM1191" s="231" t="s">
        <v>1270</v>
      </c>
    </row>
    <row r="1192" s="13" customFormat="1">
      <c r="A1192" s="13"/>
      <c r="B1192" s="233"/>
      <c r="C1192" s="234"/>
      <c r="D1192" s="235" t="s">
        <v>148</v>
      </c>
      <c r="E1192" s="236" t="s">
        <v>1</v>
      </c>
      <c r="F1192" s="237" t="s">
        <v>1271</v>
      </c>
      <c r="G1192" s="234"/>
      <c r="H1192" s="238">
        <v>18.960000000000001</v>
      </c>
      <c r="I1192" s="239"/>
      <c r="J1192" s="234"/>
      <c r="K1192" s="234"/>
      <c r="L1192" s="240"/>
      <c r="M1192" s="241"/>
      <c r="N1192" s="242"/>
      <c r="O1192" s="242"/>
      <c r="P1192" s="242"/>
      <c r="Q1192" s="242"/>
      <c r="R1192" s="242"/>
      <c r="S1192" s="242"/>
      <c r="T1192" s="243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44" t="s">
        <v>148</v>
      </c>
      <c r="AU1192" s="244" t="s">
        <v>83</v>
      </c>
      <c r="AV1192" s="13" t="s">
        <v>83</v>
      </c>
      <c r="AW1192" s="13" t="s">
        <v>31</v>
      </c>
      <c r="AX1192" s="13" t="s">
        <v>79</v>
      </c>
      <c r="AY1192" s="244" t="s">
        <v>140</v>
      </c>
    </row>
    <row r="1193" s="2" customFormat="1" ht="16.5" customHeight="1">
      <c r="A1193" s="38"/>
      <c r="B1193" s="39"/>
      <c r="C1193" s="266" t="s">
        <v>1272</v>
      </c>
      <c r="D1193" s="266" t="s">
        <v>245</v>
      </c>
      <c r="E1193" s="267" t="s">
        <v>1263</v>
      </c>
      <c r="F1193" s="268" t="s">
        <v>1264</v>
      </c>
      <c r="G1193" s="269" t="s">
        <v>271</v>
      </c>
      <c r="H1193" s="270">
        <v>19.338999999999999</v>
      </c>
      <c r="I1193" s="271"/>
      <c r="J1193" s="272">
        <f>ROUND(I1193*H1193,2)</f>
        <v>0</v>
      </c>
      <c r="K1193" s="273"/>
      <c r="L1193" s="274"/>
      <c r="M1193" s="275" t="s">
        <v>1</v>
      </c>
      <c r="N1193" s="276" t="s">
        <v>39</v>
      </c>
      <c r="O1193" s="91"/>
      <c r="P1193" s="229">
        <f>O1193*H1193</f>
        <v>0</v>
      </c>
      <c r="Q1193" s="229">
        <v>0.00027999999999999998</v>
      </c>
      <c r="R1193" s="229">
        <f>Q1193*H1193</f>
        <v>0.0054149199999999993</v>
      </c>
      <c r="S1193" s="229">
        <v>0</v>
      </c>
      <c r="T1193" s="230">
        <f>S1193*H1193</f>
        <v>0</v>
      </c>
      <c r="U1193" s="38"/>
      <c r="V1193" s="38"/>
      <c r="W1193" s="38"/>
      <c r="X1193" s="38"/>
      <c r="Y1193" s="38"/>
      <c r="Z1193" s="38"/>
      <c r="AA1193" s="38"/>
      <c r="AB1193" s="38"/>
      <c r="AC1193" s="38"/>
      <c r="AD1193" s="38"/>
      <c r="AE1193" s="38"/>
      <c r="AR1193" s="231" t="s">
        <v>615</v>
      </c>
      <c r="AT1193" s="231" t="s">
        <v>245</v>
      </c>
      <c r="AU1193" s="231" t="s">
        <v>83</v>
      </c>
      <c r="AY1193" s="17" t="s">
        <v>140</v>
      </c>
      <c r="BE1193" s="232">
        <f>IF(N1193="základní",J1193,0)</f>
        <v>0</v>
      </c>
      <c r="BF1193" s="232">
        <f>IF(N1193="snížená",J1193,0)</f>
        <v>0</v>
      </c>
      <c r="BG1193" s="232">
        <f>IF(N1193="zákl. přenesená",J1193,0)</f>
        <v>0</v>
      </c>
      <c r="BH1193" s="232">
        <f>IF(N1193="sníž. přenesená",J1193,0)</f>
        <v>0</v>
      </c>
      <c r="BI1193" s="232">
        <f>IF(N1193="nulová",J1193,0)</f>
        <v>0</v>
      </c>
      <c r="BJ1193" s="17" t="s">
        <v>79</v>
      </c>
      <c r="BK1193" s="232">
        <f>ROUND(I1193*H1193,2)</f>
        <v>0</v>
      </c>
      <c r="BL1193" s="17" t="s">
        <v>610</v>
      </c>
      <c r="BM1193" s="231" t="s">
        <v>1273</v>
      </c>
    </row>
    <row r="1194" s="13" customFormat="1">
      <c r="A1194" s="13"/>
      <c r="B1194" s="233"/>
      <c r="C1194" s="234"/>
      <c r="D1194" s="235" t="s">
        <v>148</v>
      </c>
      <c r="E1194" s="234"/>
      <c r="F1194" s="237" t="s">
        <v>1274</v>
      </c>
      <c r="G1194" s="234"/>
      <c r="H1194" s="238">
        <v>19.338999999999999</v>
      </c>
      <c r="I1194" s="239"/>
      <c r="J1194" s="234"/>
      <c r="K1194" s="234"/>
      <c r="L1194" s="240"/>
      <c r="M1194" s="241"/>
      <c r="N1194" s="242"/>
      <c r="O1194" s="242"/>
      <c r="P1194" s="242"/>
      <c r="Q1194" s="242"/>
      <c r="R1194" s="242"/>
      <c r="S1194" s="242"/>
      <c r="T1194" s="243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244" t="s">
        <v>148</v>
      </c>
      <c r="AU1194" s="244" t="s">
        <v>83</v>
      </c>
      <c r="AV1194" s="13" t="s">
        <v>83</v>
      </c>
      <c r="AW1194" s="13" t="s">
        <v>4</v>
      </c>
      <c r="AX1194" s="13" t="s">
        <v>79</v>
      </c>
      <c r="AY1194" s="244" t="s">
        <v>140</v>
      </c>
    </row>
    <row r="1195" s="2" customFormat="1" ht="16.5" customHeight="1">
      <c r="A1195" s="38"/>
      <c r="B1195" s="39"/>
      <c r="C1195" s="219" t="s">
        <v>1275</v>
      </c>
      <c r="D1195" s="219" t="s">
        <v>143</v>
      </c>
      <c r="E1195" s="220" t="s">
        <v>1276</v>
      </c>
      <c r="F1195" s="221" t="s">
        <v>1277</v>
      </c>
      <c r="G1195" s="222" t="s">
        <v>271</v>
      </c>
      <c r="H1195" s="223">
        <v>22.329999999999998</v>
      </c>
      <c r="I1195" s="224"/>
      <c r="J1195" s="225">
        <f>ROUND(I1195*H1195,2)</f>
        <v>0</v>
      </c>
      <c r="K1195" s="226"/>
      <c r="L1195" s="44"/>
      <c r="M1195" s="227" t="s">
        <v>1</v>
      </c>
      <c r="N1195" s="228" t="s">
        <v>39</v>
      </c>
      <c r="O1195" s="91"/>
      <c r="P1195" s="229">
        <f>O1195*H1195</f>
        <v>0</v>
      </c>
      <c r="Q1195" s="229">
        <v>1.0000000000000001E-05</v>
      </c>
      <c r="R1195" s="229">
        <f>Q1195*H1195</f>
        <v>0.00022330000000000001</v>
      </c>
      <c r="S1195" s="229">
        <v>0</v>
      </c>
      <c r="T1195" s="230">
        <f>S1195*H1195</f>
        <v>0</v>
      </c>
      <c r="U1195" s="38"/>
      <c r="V1195" s="38"/>
      <c r="W1195" s="38"/>
      <c r="X1195" s="38"/>
      <c r="Y1195" s="38"/>
      <c r="Z1195" s="38"/>
      <c r="AA1195" s="38"/>
      <c r="AB1195" s="38"/>
      <c r="AC1195" s="38"/>
      <c r="AD1195" s="38"/>
      <c r="AE1195" s="38"/>
      <c r="AR1195" s="231" t="s">
        <v>610</v>
      </c>
      <c r="AT1195" s="231" t="s">
        <v>143</v>
      </c>
      <c r="AU1195" s="231" t="s">
        <v>83</v>
      </c>
      <c r="AY1195" s="17" t="s">
        <v>140</v>
      </c>
      <c r="BE1195" s="232">
        <f>IF(N1195="základní",J1195,0)</f>
        <v>0</v>
      </c>
      <c r="BF1195" s="232">
        <f>IF(N1195="snížená",J1195,0)</f>
        <v>0</v>
      </c>
      <c r="BG1195" s="232">
        <f>IF(N1195="zákl. přenesená",J1195,0)</f>
        <v>0</v>
      </c>
      <c r="BH1195" s="232">
        <f>IF(N1195="sníž. přenesená",J1195,0)</f>
        <v>0</v>
      </c>
      <c r="BI1195" s="232">
        <f>IF(N1195="nulová",J1195,0)</f>
        <v>0</v>
      </c>
      <c r="BJ1195" s="17" t="s">
        <v>79</v>
      </c>
      <c r="BK1195" s="232">
        <f>ROUND(I1195*H1195,2)</f>
        <v>0</v>
      </c>
      <c r="BL1195" s="17" t="s">
        <v>610</v>
      </c>
      <c r="BM1195" s="231" t="s">
        <v>1278</v>
      </c>
    </row>
    <row r="1196" s="13" customFormat="1">
      <c r="A1196" s="13"/>
      <c r="B1196" s="233"/>
      <c r="C1196" s="234"/>
      <c r="D1196" s="235" t="s">
        <v>148</v>
      </c>
      <c r="E1196" s="236" t="s">
        <v>1</v>
      </c>
      <c r="F1196" s="237" t="s">
        <v>1279</v>
      </c>
      <c r="G1196" s="234"/>
      <c r="H1196" s="238">
        <v>22.329999999999998</v>
      </c>
      <c r="I1196" s="239"/>
      <c r="J1196" s="234"/>
      <c r="K1196" s="234"/>
      <c r="L1196" s="240"/>
      <c r="M1196" s="241"/>
      <c r="N1196" s="242"/>
      <c r="O1196" s="242"/>
      <c r="P1196" s="242"/>
      <c r="Q1196" s="242"/>
      <c r="R1196" s="242"/>
      <c r="S1196" s="242"/>
      <c r="T1196" s="243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44" t="s">
        <v>148</v>
      </c>
      <c r="AU1196" s="244" t="s">
        <v>83</v>
      </c>
      <c r="AV1196" s="13" t="s">
        <v>83</v>
      </c>
      <c r="AW1196" s="13" t="s">
        <v>31</v>
      </c>
      <c r="AX1196" s="13" t="s">
        <v>79</v>
      </c>
      <c r="AY1196" s="244" t="s">
        <v>140</v>
      </c>
    </row>
    <row r="1197" s="2" customFormat="1" ht="16.5" customHeight="1">
      <c r="A1197" s="38"/>
      <c r="B1197" s="39"/>
      <c r="C1197" s="266" t="s">
        <v>1280</v>
      </c>
      <c r="D1197" s="266" t="s">
        <v>245</v>
      </c>
      <c r="E1197" s="267" t="s">
        <v>1281</v>
      </c>
      <c r="F1197" s="268" t="s">
        <v>1282</v>
      </c>
      <c r="G1197" s="269" t="s">
        <v>271</v>
      </c>
      <c r="H1197" s="270">
        <v>22.777000000000001</v>
      </c>
      <c r="I1197" s="271"/>
      <c r="J1197" s="272">
        <f>ROUND(I1197*H1197,2)</f>
        <v>0</v>
      </c>
      <c r="K1197" s="273"/>
      <c r="L1197" s="274"/>
      <c r="M1197" s="275" t="s">
        <v>1</v>
      </c>
      <c r="N1197" s="276" t="s">
        <v>39</v>
      </c>
      <c r="O1197" s="91"/>
      <c r="P1197" s="229">
        <f>O1197*H1197</f>
        <v>0</v>
      </c>
      <c r="Q1197" s="229">
        <v>0.00029999999999999997</v>
      </c>
      <c r="R1197" s="229">
        <f>Q1197*H1197</f>
        <v>0.0068330999999999999</v>
      </c>
      <c r="S1197" s="229">
        <v>0</v>
      </c>
      <c r="T1197" s="230">
        <f>S1197*H1197</f>
        <v>0</v>
      </c>
      <c r="U1197" s="38"/>
      <c r="V1197" s="38"/>
      <c r="W1197" s="38"/>
      <c r="X1197" s="38"/>
      <c r="Y1197" s="38"/>
      <c r="Z1197" s="38"/>
      <c r="AA1197" s="38"/>
      <c r="AB1197" s="38"/>
      <c r="AC1197" s="38"/>
      <c r="AD1197" s="38"/>
      <c r="AE1197" s="38"/>
      <c r="AR1197" s="231" t="s">
        <v>615</v>
      </c>
      <c r="AT1197" s="231" t="s">
        <v>245</v>
      </c>
      <c r="AU1197" s="231" t="s">
        <v>83</v>
      </c>
      <c r="AY1197" s="17" t="s">
        <v>140</v>
      </c>
      <c r="BE1197" s="232">
        <f>IF(N1197="základní",J1197,0)</f>
        <v>0</v>
      </c>
      <c r="BF1197" s="232">
        <f>IF(N1197="snížená",J1197,0)</f>
        <v>0</v>
      </c>
      <c r="BG1197" s="232">
        <f>IF(N1197="zákl. přenesená",J1197,0)</f>
        <v>0</v>
      </c>
      <c r="BH1197" s="232">
        <f>IF(N1197="sníž. přenesená",J1197,0)</f>
        <v>0</v>
      </c>
      <c r="BI1197" s="232">
        <f>IF(N1197="nulová",J1197,0)</f>
        <v>0</v>
      </c>
      <c r="BJ1197" s="17" t="s">
        <v>79</v>
      </c>
      <c r="BK1197" s="232">
        <f>ROUND(I1197*H1197,2)</f>
        <v>0</v>
      </c>
      <c r="BL1197" s="17" t="s">
        <v>610</v>
      </c>
      <c r="BM1197" s="231" t="s">
        <v>1283</v>
      </c>
    </row>
    <row r="1198" s="13" customFormat="1">
      <c r="A1198" s="13"/>
      <c r="B1198" s="233"/>
      <c r="C1198" s="234"/>
      <c r="D1198" s="235" t="s">
        <v>148</v>
      </c>
      <c r="E1198" s="234"/>
      <c r="F1198" s="237" t="s">
        <v>1284</v>
      </c>
      <c r="G1198" s="234"/>
      <c r="H1198" s="238">
        <v>22.777000000000001</v>
      </c>
      <c r="I1198" s="239"/>
      <c r="J1198" s="234"/>
      <c r="K1198" s="234"/>
      <c r="L1198" s="240"/>
      <c r="M1198" s="241"/>
      <c r="N1198" s="242"/>
      <c r="O1198" s="242"/>
      <c r="P1198" s="242"/>
      <c r="Q1198" s="242"/>
      <c r="R1198" s="242"/>
      <c r="S1198" s="242"/>
      <c r="T1198" s="243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44" t="s">
        <v>148</v>
      </c>
      <c r="AU1198" s="244" t="s">
        <v>83</v>
      </c>
      <c r="AV1198" s="13" t="s">
        <v>83</v>
      </c>
      <c r="AW1198" s="13" t="s">
        <v>4</v>
      </c>
      <c r="AX1198" s="13" t="s">
        <v>79</v>
      </c>
      <c r="AY1198" s="244" t="s">
        <v>140</v>
      </c>
    </row>
    <row r="1199" s="2" customFormat="1" ht="16.5" customHeight="1">
      <c r="A1199" s="38"/>
      <c r="B1199" s="39"/>
      <c r="C1199" s="219" t="s">
        <v>1285</v>
      </c>
      <c r="D1199" s="219" t="s">
        <v>143</v>
      </c>
      <c r="E1199" s="220" t="s">
        <v>1286</v>
      </c>
      <c r="F1199" s="221" t="s">
        <v>1287</v>
      </c>
      <c r="G1199" s="222" t="s">
        <v>271</v>
      </c>
      <c r="H1199" s="223">
        <v>22.329999999999998</v>
      </c>
      <c r="I1199" s="224"/>
      <c r="J1199" s="225">
        <f>ROUND(I1199*H1199,2)</f>
        <v>0</v>
      </c>
      <c r="K1199" s="226"/>
      <c r="L1199" s="44"/>
      <c r="M1199" s="227" t="s">
        <v>1</v>
      </c>
      <c r="N1199" s="228" t="s">
        <v>39</v>
      </c>
      <c r="O1199" s="91"/>
      <c r="P1199" s="229">
        <f>O1199*H1199</f>
        <v>0</v>
      </c>
      <c r="Q1199" s="229">
        <v>0</v>
      </c>
      <c r="R1199" s="229">
        <f>Q1199*H1199</f>
        <v>0</v>
      </c>
      <c r="S1199" s="229">
        <v>0</v>
      </c>
      <c r="T1199" s="230">
        <f>S1199*H1199</f>
        <v>0</v>
      </c>
      <c r="U1199" s="38"/>
      <c r="V1199" s="38"/>
      <c r="W1199" s="38"/>
      <c r="X1199" s="38"/>
      <c r="Y1199" s="38"/>
      <c r="Z1199" s="38"/>
      <c r="AA1199" s="38"/>
      <c r="AB1199" s="38"/>
      <c r="AC1199" s="38"/>
      <c r="AD1199" s="38"/>
      <c r="AE1199" s="38"/>
      <c r="AR1199" s="231" t="s">
        <v>610</v>
      </c>
      <c r="AT1199" s="231" t="s">
        <v>143</v>
      </c>
      <c r="AU1199" s="231" t="s">
        <v>83</v>
      </c>
      <c r="AY1199" s="17" t="s">
        <v>140</v>
      </c>
      <c r="BE1199" s="232">
        <f>IF(N1199="základní",J1199,0)</f>
        <v>0</v>
      </c>
      <c r="BF1199" s="232">
        <f>IF(N1199="snížená",J1199,0)</f>
        <v>0</v>
      </c>
      <c r="BG1199" s="232">
        <f>IF(N1199="zákl. přenesená",J1199,0)</f>
        <v>0</v>
      </c>
      <c r="BH1199" s="232">
        <f>IF(N1199="sníž. přenesená",J1199,0)</f>
        <v>0</v>
      </c>
      <c r="BI1199" s="232">
        <f>IF(N1199="nulová",J1199,0)</f>
        <v>0</v>
      </c>
      <c r="BJ1199" s="17" t="s">
        <v>79</v>
      </c>
      <c r="BK1199" s="232">
        <f>ROUND(I1199*H1199,2)</f>
        <v>0</v>
      </c>
      <c r="BL1199" s="17" t="s">
        <v>610</v>
      </c>
      <c r="BM1199" s="231" t="s">
        <v>1288</v>
      </c>
    </row>
    <row r="1200" s="13" customFormat="1">
      <c r="A1200" s="13"/>
      <c r="B1200" s="233"/>
      <c r="C1200" s="234"/>
      <c r="D1200" s="235" t="s">
        <v>148</v>
      </c>
      <c r="E1200" s="236" t="s">
        <v>1</v>
      </c>
      <c r="F1200" s="237" t="s">
        <v>1279</v>
      </c>
      <c r="G1200" s="234"/>
      <c r="H1200" s="238">
        <v>22.329999999999998</v>
      </c>
      <c r="I1200" s="239"/>
      <c r="J1200" s="234"/>
      <c r="K1200" s="234"/>
      <c r="L1200" s="240"/>
      <c r="M1200" s="241"/>
      <c r="N1200" s="242"/>
      <c r="O1200" s="242"/>
      <c r="P1200" s="242"/>
      <c r="Q1200" s="242"/>
      <c r="R1200" s="242"/>
      <c r="S1200" s="242"/>
      <c r="T1200" s="24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44" t="s">
        <v>148</v>
      </c>
      <c r="AU1200" s="244" t="s">
        <v>83</v>
      </c>
      <c r="AV1200" s="13" t="s">
        <v>83</v>
      </c>
      <c r="AW1200" s="13" t="s">
        <v>31</v>
      </c>
      <c r="AX1200" s="13" t="s">
        <v>79</v>
      </c>
      <c r="AY1200" s="244" t="s">
        <v>140</v>
      </c>
    </row>
    <row r="1201" s="2" customFormat="1" ht="24.15" customHeight="1">
      <c r="A1201" s="38"/>
      <c r="B1201" s="39"/>
      <c r="C1201" s="266" t="s">
        <v>1289</v>
      </c>
      <c r="D1201" s="266" t="s">
        <v>245</v>
      </c>
      <c r="E1201" s="267" t="s">
        <v>1290</v>
      </c>
      <c r="F1201" s="268" t="s">
        <v>1291</v>
      </c>
      <c r="G1201" s="269" t="s">
        <v>271</v>
      </c>
      <c r="H1201" s="270">
        <v>23.446999999999999</v>
      </c>
      <c r="I1201" s="271"/>
      <c r="J1201" s="272">
        <f>ROUND(I1201*H1201,2)</f>
        <v>0</v>
      </c>
      <c r="K1201" s="273"/>
      <c r="L1201" s="274"/>
      <c r="M1201" s="275" t="s">
        <v>1</v>
      </c>
      <c r="N1201" s="276" t="s">
        <v>39</v>
      </c>
      <c r="O1201" s="91"/>
      <c r="P1201" s="229">
        <f>O1201*H1201</f>
        <v>0</v>
      </c>
      <c r="Q1201" s="229">
        <v>0.00020000000000000001</v>
      </c>
      <c r="R1201" s="229">
        <f>Q1201*H1201</f>
        <v>0.0046893999999999998</v>
      </c>
      <c r="S1201" s="229">
        <v>0</v>
      </c>
      <c r="T1201" s="230">
        <f>S1201*H1201</f>
        <v>0</v>
      </c>
      <c r="U1201" s="38"/>
      <c r="V1201" s="38"/>
      <c r="W1201" s="38"/>
      <c r="X1201" s="38"/>
      <c r="Y1201" s="38"/>
      <c r="Z1201" s="38"/>
      <c r="AA1201" s="38"/>
      <c r="AB1201" s="38"/>
      <c r="AC1201" s="38"/>
      <c r="AD1201" s="38"/>
      <c r="AE1201" s="38"/>
      <c r="AR1201" s="231" t="s">
        <v>615</v>
      </c>
      <c r="AT1201" s="231" t="s">
        <v>245</v>
      </c>
      <c r="AU1201" s="231" t="s">
        <v>83</v>
      </c>
      <c r="AY1201" s="17" t="s">
        <v>140</v>
      </c>
      <c r="BE1201" s="232">
        <f>IF(N1201="základní",J1201,0)</f>
        <v>0</v>
      </c>
      <c r="BF1201" s="232">
        <f>IF(N1201="snížená",J1201,0)</f>
        <v>0</v>
      </c>
      <c r="BG1201" s="232">
        <f>IF(N1201="zákl. přenesená",J1201,0)</f>
        <v>0</v>
      </c>
      <c r="BH1201" s="232">
        <f>IF(N1201="sníž. přenesená",J1201,0)</f>
        <v>0</v>
      </c>
      <c r="BI1201" s="232">
        <f>IF(N1201="nulová",J1201,0)</f>
        <v>0</v>
      </c>
      <c r="BJ1201" s="17" t="s">
        <v>79</v>
      </c>
      <c r="BK1201" s="232">
        <f>ROUND(I1201*H1201,2)</f>
        <v>0</v>
      </c>
      <c r="BL1201" s="17" t="s">
        <v>610</v>
      </c>
      <c r="BM1201" s="231" t="s">
        <v>1292</v>
      </c>
    </row>
    <row r="1202" s="13" customFormat="1">
      <c r="A1202" s="13"/>
      <c r="B1202" s="233"/>
      <c r="C1202" s="234"/>
      <c r="D1202" s="235" t="s">
        <v>148</v>
      </c>
      <c r="E1202" s="234"/>
      <c r="F1202" s="237" t="s">
        <v>1293</v>
      </c>
      <c r="G1202" s="234"/>
      <c r="H1202" s="238">
        <v>23.446999999999999</v>
      </c>
      <c r="I1202" s="239"/>
      <c r="J1202" s="234"/>
      <c r="K1202" s="234"/>
      <c r="L1202" s="240"/>
      <c r="M1202" s="241"/>
      <c r="N1202" s="242"/>
      <c r="O1202" s="242"/>
      <c r="P1202" s="242"/>
      <c r="Q1202" s="242"/>
      <c r="R1202" s="242"/>
      <c r="S1202" s="242"/>
      <c r="T1202" s="24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44" t="s">
        <v>148</v>
      </c>
      <c r="AU1202" s="244" t="s">
        <v>83</v>
      </c>
      <c r="AV1202" s="13" t="s">
        <v>83</v>
      </c>
      <c r="AW1202" s="13" t="s">
        <v>4</v>
      </c>
      <c r="AX1202" s="13" t="s">
        <v>79</v>
      </c>
      <c r="AY1202" s="244" t="s">
        <v>140</v>
      </c>
    </row>
    <row r="1203" s="2" customFormat="1" ht="21.75" customHeight="1">
      <c r="A1203" s="38"/>
      <c r="B1203" s="39"/>
      <c r="C1203" s="219" t="s">
        <v>1294</v>
      </c>
      <c r="D1203" s="219" t="s">
        <v>143</v>
      </c>
      <c r="E1203" s="220" t="s">
        <v>1295</v>
      </c>
      <c r="F1203" s="221" t="s">
        <v>1296</v>
      </c>
      <c r="G1203" s="222" t="s">
        <v>146</v>
      </c>
      <c r="H1203" s="223">
        <v>41.07</v>
      </c>
      <c r="I1203" s="224"/>
      <c r="J1203" s="225">
        <f>ROUND(I1203*H1203,2)</f>
        <v>0</v>
      </c>
      <c r="K1203" s="226"/>
      <c r="L1203" s="44"/>
      <c r="M1203" s="227" t="s">
        <v>1</v>
      </c>
      <c r="N1203" s="228" t="s">
        <v>39</v>
      </c>
      <c r="O1203" s="91"/>
      <c r="P1203" s="229">
        <f>O1203*H1203</f>
        <v>0</v>
      </c>
      <c r="Q1203" s="229">
        <v>0</v>
      </c>
      <c r="R1203" s="229">
        <f>Q1203*H1203</f>
        <v>0</v>
      </c>
      <c r="S1203" s="229">
        <v>0</v>
      </c>
      <c r="T1203" s="230">
        <f>S1203*H1203</f>
        <v>0</v>
      </c>
      <c r="U1203" s="38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  <c r="AR1203" s="231" t="s">
        <v>610</v>
      </c>
      <c r="AT1203" s="231" t="s">
        <v>143</v>
      </c>
      <c r="AU1203" s="231" t="s">
        <v>83</v>
      </c>
      <c r="AY1203" s="17" t="s">
        <v>140</v>
      </c>
      <c r="BE1203" s="232">
        <f>IF(N1203="základní",J1203,0)</f>
        <v>0</v>
      </c>
      <c r="BF1203" s="232">
        <f>IF(N1203="snížená",J1203,0)</f>
        <v>0</v>
      </c>
      <c r="BG1203" s="232">
        <f>IF(N1203="zákl. přenesená",J1203,0)</f>
        <v>0</v>
      </c>
      <c r="BH1203" s="232">
        <f>IF(N1203="sníž. přenesená",J1203,0)</f>
        <v>0</v>
      </c>
      <c r="BI1203" s="232">
        <f>IF(N1203="nulová",J1203,0)</f>
        <v>0</v>
      </c>
      <c r="BJ1203" s="17" t="s">
        <v>79</v>
      </c>
      <c r="BK1203" s="232">
        <f>ROUND(I1203*H1203,2)</f>
        <v>0</v>
      </c>
      <c r="BL1203" s="17" t="s">
        <v>610</v>
      </c>
      <c r="BM1203" s="231" t="s">
        <v>1297</v>
      </c>
    </row>
    <row r="1204" s="13" customFormat="1">
      <c r="A1204" s="13"/>
      <c r="B1204" s="233"/>
      <c r="C1204" s="234"/>
      <c r="D1204" s="235" t="s">
        <v>148</v>
      </c>
      <c r="E1204" s="236" t="s">
        <v>1</v>
      </c>
      <c r="F1204" s="237" t="s">
        <v>1226</v>
      </c>
      <c r="G1204" s="234"/>
      <c r="H1204" s="238">
        <v>41.07</v>
      </c>
      <c r="I1204" s="239"/>
      <c r="J1204" s="234"/>
      <c r="K1204" s="234"/>
      <c r="L1204" s="240"/>
      <c r="M1204" s="241"/>
      <c r="N1204" s="242"/>
      <c r="O1204" s="242"/>
      <c r="P1204" s="242"/>
      <c r="Q1204" s="242"/>
      <c r="R1204" s="242"/>
      <c r="S1204" s="242"/>
      <c r="T1204" s="243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44" t="s">
        <v>148</v>
      </c>
      <c r="AU1204" s="244" t="s">
        <v>83</v>
      </c>
      <c r="AV1204" s="13" t="s">
        <v>83</v>
      </c>
      <c r="AW1204" s="13" t="s">
        <v>31</v>
      </c>
      <c r="AX1204" s="13" t="s">
        <v>79</v>
      </c>
      <c r="AY1204" s="244" t="s">
        <v>140</v>
      </c>
    </row>
    <row r="1205" s="2" customFormat="1" ht="24.15" customHeight="1">
      <c r="A1205" s="38"/>
      <c r="B1205" s="39"/>
      <c r="C1205" s="219" t="s">
        <v>1298</v>
      </c>
      <c r="D1205" s="219" t="s">
        <v>143</v>
      </c>
      <c r="E1205" s="220" t="s">
        <v>1299</v>
      </c>
      <c r="F1205" s="221" t="s">
        <v>1300</v>
      </c>
      <c r="G1205" s="222" t="s">
        <v>146</v>
      </c>
      <c r="H1205" s="223">
        <v>32.280000000000001</v>
      </c>
      <c r="I1205" s="224"/>
      <c r="J1205" s="225">
        <f>ROUND(I1205*H1205,2)</f>
        <v>0</v>
      </c>
      <c r="K1205" s="226"/>
      <c r="L1205" s="44"/>
      <c r="M1205" s="227" t="s">
        <v>1</v>
      </c>
      <c r="N1205" s="228" t="s">
        <v>39</v>
      </c>
      <c r="O1205" s="91"/>
      <c r="P1205" s="229">
        <f>O1205*H1205</f>
        <v>0</v>
      </c>
      <c r="Q1205" s="229">
        <v>0.00050000000000000001</v>
      </c>
      <c r="R1205" s="229">
        <f>Q1205*H1205</f>
        <v>0.016140000000000002</v>
      </c>
      <c r="S1205" s="229">
        <v>0</v>
      </c>
      <c r="T1205" s="230">
        <f>S1205*H1205</f>
        <v>0</v>
      </c>
      <c r="U1205" s="38"/>
      <c r="V1205" s="38"/>
      <c r="W1205" s="38"/>
      <c r="X1205" s="38"/>
      <c r="Y1205" s="38"/>
      <c r="Z1205" s="38"/>
      <c r="AA1205" s="38"/>
      <c r="AB1205" s="38"/>
      <c r="AC1205" s="38"/>
      <c r="AD1205" s="38"/>
      <c r="AE1205" s="38"/>
      <c r="AR1205" s="231" t="s">
        <v>610</v>
      </c>
      <c r="AT1205" s="231" t="s">
        <v>143</v>
      </c>
      <c r="AU1205" s="231" t="s">
        <v>83</v>
      </c>
      <c r="AY1205" s="17" t="s">
        <v>140</v>
      </c>
      <c r="BE1205" s="232">
        <f>IF(N1205="základní",J1205,0)</f>
        <v>0</v>
      </c>
      <c r="BF1205" s="232">
        <f>IF(N1205="snížená",J1205,0)</f>
        <v>0</v>
      </c>
      <c r="BG1205" s="232">
        <f>IF(N1205="zákl. přenesená",J1205,0)</f>
        <v>0</v>
      </c>
      <c r="BH1205" s="232">
        <f>IF(N1205="sníž. přenesená",J1205,0)</f>
        <v>0</v>
      </c>
      <c r="BI1205" s="232">
        <f>IF(N1205="nulová",J1205,0)</f>
        <v>0</v>
      </c>
      <c r="BJ1205" s="17" t="s">
        <v>79</v>
      </c>
      <c r="BK1205" s="232">
        <f>ROUND(I1205*H1205,2)</f>
        <v>0</v>
      </c>
      <c r="BL1205" s="17" t="s">
        <v>610</v>
      </c>
      <c r="BM1205" s="231" t="s">
        <v>1301</v>
      </c>
    </row>
    <row r="1206" s="13" customFormat="1">
      <c r="A1206" s="13"/>
      <c r="B1206" s="233"/>
      <c r="C1206" s="234"/>
      <c r="D1206" s="235" t="s">
        <v>148</v>
      </c>
      <c r="E1206" s="236" t="s">
        <v>1</v>
      </c>
      <c r="F1206" s="237" t="s">
        <v>1302</v>
      </c>
      <c r="G1206" s="234"/>
      <c r="H1206" s="238">
        <v>32.280000000000001</v>
      </c>
      <c r="I1206" s="239"/>
      <c r="J1206" s="234"/>
      <c r="K1206" s="234"/>
      <c r="L1206" s="240"/>
      <c r="M1206" s="241"/>
      <c r="N1206" s="242"/>
      <c r="O1206" s="242"/>
      <c r="P1206" s="242"/>
      <c r="Q1206" s="242"/>
      <c r="R1206" s="242"/>
      <c r="S1206" s="242"/>
      <c r="T1206" s="24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44" t="s">
        <v>148</v>
      </c>
      <c r="AU1206" s="244" t="s">
        <v>83</v>
      </c>
      <c r="AV1206" s="13" t="s">
        <v>83</v>
      </c>
      <c r="AW1206" s="13" t="s">
        <v>31</v>
      </c>
      <c r="AX1206" s="13" t="s">
        <v>74</v>
      </c>
      <c r="AY1206" s="244" t="s">
        <v>140</v>
      </c>
    </row>
    <row r="1207" s="14" customFormat="1">
      <c r="A1207" s="14"/>
      <c r="B1207" s="245"/>
      <c r="C1207" s="246"/>
      <c r="D1207" s="235" t="s">
        <v>148</v>
      </c>
      <c r="E1207" s="247" t="s">
        <v>1</v>
      </c>
      <c r="F1207" s="248" t="s">
        <v>151</v>
      </c>
      <c r="G1207" s="246"/>
      <c r="H1207" s="249">
        <v>32.280000000000001</v>
      </c>
      <c r="I1207" s="250"/>
      <c r="J1207" s="246"/>
      <c r="K1207" s="246"/>
      <c r="L1207" s="251"/>
      <c r="M1207" s="252"/>
      <c r="N1207" s="253"/>
      <c r="O1207" s="253"/>
      <c r="P1207" s="253"/>
      <c r="Q1207" s="253"/>
      <c r="R1207" s="253"/>
      <c r="S1207" s="253"/>
      <c r="T1207" s="254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55" t="s">
        <v>148</v>
      </c>
      <c r="AU1207" s="255" t="s">
        <v>83</v>
      </c>
      <c r="AV1207" s="14" t="s">
        <v>89</v>
      </c>
      <c r="AW1207" s="14" t="s">
        <v>31</v>
      </c>
      <c r="AX1207" s="14" t="s">
        <v>79</v>
      </c>
      <c r="AY1207" s="255" t="s">
        <v>140</v>
      </c>
    </row>
    <row r="1208" s="2" customFormat="1" ht="24.15" customHeight="1">
      <c r="A1208" s="38"/>
      <c r="B1208" s="39"/>
      <c r="C1208" s="266" t="s">
        <v>1303</v>
      </c>
      <c r="D1208" s="266" t="s">
        <v>245</v>
      </c>
      <c r="E1208" s="267" t="s">
        <v>1304</v>
      </c>
      <c r="F1208" s="268" t="s">
        <v>1305</v>
      </c>
      <c r="G1208" s="269" t="s">
        <v>146</v>
      </c>
      <c r="H1208" s="270">
        <v>35.508000000000003</v>
      </c>
      <c r="I1208" s="271"/>
      <c r="J1208" s="272">
        <f>ROUND(I1208*H1208,2)</f>
        <v>0</v>
      </c>
      <c r="K1208" s="273"/>
      <c r="L1208" s="274"/>
      <c r="M1208" s="275" t="s">
        <v>1</v>
      </c>
      <c r="N1208" s="276" t="s">
        <v>39</v>
      </c>
      <c r="O1208" s="91"/>
      <c r="P1208" s="229">
        <f>O1208*H1208</f>
        <v>0</v>
      </c>
      <c r="Q1208" s="229">
        <v>0.0016999999999999999</v>
      </c>
      <c r="R1208" s="229">
        <f>Q1208*H1208</f>
        <v>0.060363600000000003</v>
      </c>
      <c r="S1208" s="229">
        <v>0</v>
      </c>
      <c r="T1208" s="230">
        <f>S1208*H1208</f>
        <v>0</v>
      </c>
      <c r="U1208" s="38"/>
      <c r="V1208" s="38"/>
      <c r="W1208" s="38"/>
      <c r="X1208" s="38"/>
      <c r="Y1208" s="38"/>
      <c r="Z1208" s="38"/>
      <c r="AA1208" s="38"/>
      <c r="AB1208" s="38"/>
      <c r="AC1208" s="38"/>
      <c r="AD1208" s="38"/>
      <c r="AE1208" s="38"/>
      <c r="AR1208" s="231" t="s">
        <v>615</v>
      </c>
      <c r="AT1208" s="231" t="s">
        <v>245</v>
      </c>
      <c r="AU1208" s="231" t="s">
        <v>83</v>
      </c>
      <c r="AY1208" s="17" t="s">
        <v>140</v>
      </c>
      <c r="BE1208" s="232">
        <f>IF(N1208="základní",J1208,0)</f>
        <v>0</v>
      </c>
      <c r="BF1208" s="232">
        <f>IF(N1208="snížená",J1208,0)</f>
        <v>0</v>
      </c>
      <c r="BG1208" s="232">
        <f>IF(N1208="zákl. přenesená",J1208,0)</f>
        <v>0</v>
      </c>
      <c r="BH1208" s="232">
        <f>IF(N1208="sníž. přenesená",J1208,0)</f>
        <v>0</v>
      </c>
      <c r="BI1208" s="232">
        <f>IF(N1208="nulová",J1208,0)</f>
        <v>0</v>
      </c>
      <c r="BJ1208" s="17" t="s">
        <v>79</v>
      </c>
      <c r="BK1208" s="232">
        <f>ROUND(I1208*H1208,2)</f>
        <v>0</v>
      </c>
      <c r="BL1208" s="17" t="s">
        <v>610</v>
      </c>
      <c r="BM1208" s="231" t="s">
        <v>1306</v>
      </c>
    </row>
    <row r="1209" s="13" customFormat="1">
      <c r="A1209" s="13"/>
      <c r="B1209" s="233"/>
      <c r="C1209" s="234"/>
      <c r="D1209" s="235" t="s">
        <v>148</v>
      </c>
      <c r="E1209" s="234"/>
      <c r="F1209" s="237" t="s">
        <v>1307</v>
      </c>
      <c r="G1209" s="234"/>
      <c r="H1209" s="238">
        <v>35.508000000000003</v>
      </c>
      <c r="I1209" s="239"/>
      <c r="J1209" s="234"/>
      <c r="K1209" s="234"/>
      <c r="L1209" s="240"/>
      <c r="M1209" s="241"/>
      <c r="N1209" s="242"/>
      <c r="O1209" s="242"/>
      <c r="P1209" s="242"/>
      <c r="Q1209" s="242"/>
      <c r="R1209" s="242"/>
      <c r="S1209" s="242"/>
      <c r="T1209" s="24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44" t="s">
        <v>148</v>
      </c>
      <c r="AU1209" s="244" t="s">
        <v>83</v>
      </c>
      <c r="AV1209" s="13" t="s">
        <v>83</v>
      </c>
      <c r="AW1209" s="13" t="s">
        <v>4</v>
      </c>
      <c r="AX1209" s="13" t="s">
        <v>79</v>
      </c>
      <c r="AY1209" s="244" t="s">
        <v>140</v>
      </c>
    </row>
    <row r="1210" s="2" customFormat="1" ht="21.75" customHeight="1">
      <c r="A1210" s="38"/>
      <c r="B1210" s="39"/>
      <c r="C1210" s="219" t="s">
        <v>1308</v>
      </c>
      <c r="D1210" s="219" t="s">
        <v>143</v>
      </c>
      <c r="E1210" s="220" t="s">
        <v>1309</v>
      </c>
      <c r="F1210" s="221" t="s">
        <v>1310</v>
      </c>
      <c r="G1210" s="222" t="s">
        <v>271</v>
      </c>
      <c r="H1210" s="223">
        <v>21.52</v>
      </c>
      <c r="I1210" s="224"/>
      <c r="J1210" s="225">
        <f>ROUND(I1210*H1210,2)</f>
        <v>0</v>
      </c>
      <c r="K1210" s="226"/>
      <c r="L1210" s="44"/>
      <c r="M1210" s="227" t="s">
        <v>1</v>
      </c>
      <c r="N1210" s="228" t="s">
        <v>39</v>
      </c>
      <c r="O1210" s="91"/>
      <c r="P1210" s="229">
        <f>O1210*H1210</f>
        <v>0</v>
      </c>
      <c r="Q1210" s="229">
        <v>9.0000000000000006E-05</v>
      </c>
      <c r="R1210" s="229">
        <f>Q1210*H1210</f>
        <v>0.0019368</v>
      </c>
      <c r="S1210" s="229">
        <v>0</v>
      </c>
      <c r="T1210" s="230">
        <f>S1210*H1210</f>
        <v>0</v>
      </c>
      <c r="U1210" s="38"/>
      <c r="V1210" s="38"/>
      <c r="W1210" s="38"/>
      <c r="X1210" s="38"/>
      <c r="Y1210" s="38"/>
      <c r="Z1210" s="38"/>
      <c r="AA1210" s="38"/>
      <c r="AB1210" s="38"/>
      <c r="AC1210" s="38"/>
      <c r="AD1210" s="38"/>
      <c r="AE1210" s="38"/>
      <c r="AR1210" s="231" t="s">
        <v>610</v>
      </c>
      <c r="AT1210" s="231" t="s">
        <v>143</v>
      </c>
      <c r="AU1210" s="231" t="s">
        <v>83</v>
      </c>
      <c r="AY1210" s="17" t="s">
        <v>140</v>
      </c>
      <c r="BE1210" s="232">
        <f>IF(N1210="základní",J1210,0)</f>
        <v>0</v>
      </c>
      <c r="BF1210" s="232">
        <f>IF(N1210="snížená",J1210,0)</f>
        <v>0</v>
      </c>
      <c r="BG1210" s="232">
        <f>IF(N1210="zákl. přenesená",J1210,0)</f>
        <v>0</v>
      </c>
      <c r="BH1210" s="232">
        <f>IF(N1210="sníž. přenesená",J1210,0)</f>
        <v>0</v>
      </c>
      <c r="BI1210" s="232">
        <f>IF(N1210="nulová",J1210,0)</f>
        <v>0</v>
      </c>
      <c r="BJ1210" s="17" t="s">
        <v>79</v>
      </c>
      <c r="BK1210" s="232">
        <f>ROUND(I1210*H1210,2)</f>
        <v>0</v>
      </c>
      <c r="BL1210" s="17" t="s">
        <v>610</v>
      </c>
      <c r="BM1210" s="231" t="s">
        <v>1311</v>
      </c>
    </row>
    <row r="1211" s="13" customFormat="1">
      <c r="A1211" s="13"/>
      <c r="B1211" s="233"/>
      <c r="C1211" s="234"/>
      <c r="D1211" s="235" t="s">
        <v>148</v>
      </c>
      <c r="E1211" s="236" t="s">
        <v>1</v>
      </c>
      <c r="F1211" s="237" t="s">
        <v>1312</v>
      </c>
      <c r="G1211" s="234"/>
      <c r="H1211" s="238">
        <v>21.52</v>
      </c>
      <c r="I1211" s="239"/>
      <c r="J1211" s="234"/>
      <c r="K1211" s="234"/>
      <c r="L1211" s="240"/>
      <c r="M1211" s="241"/>
      <c r="N1211" s="242"/>
      <c r="O1211" s="242"/>
      <c r="P1211" s="242"/>
      <c r="Q1211" s="242"/>
      <c r="R1211" s="242"/>
      <c r="S1211" s="242"/>
      <c r="T1211" s="24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244" t="s">
        <v>148</v>
      </c>
      <c r="AU1211" s="244" t="s">
        <v>83</v>
      </c>
      <c r="AV1211" s="13" t="s">
        <v>83</v>
      </c>
      <c r="AW1211" s="13" t="s">
        <v>31</v>
      </c>
      <c r="AX1211" s="13" t="s">
        <v>74</v>
      </c>
      <c r="AY1211" s="244" t="s">
        <v>140</v>
      </c>
    </row>
    <row r="1212" s="14" customFormat="1">
      <c r="A1212" s="14"/>
      <c r="B1212" s="245"/>
      <c r="C1212" s="246"/>
      <c r="D1212" s="235" t="s">
        <v>148</v>
      </c>
      <c r="E1212" s="247" t="s">
        <v>1</v>
      </c>
      <c r="F1212" s="248" t="s">
        <v>151</v>
      </c>
      <c r="G1212" s="246"/>
      <c r="H1212" s="249">
        <v>21.52</v>
      </c>
      <c r="I1212" s="250"/>
      <c r="J1212" s="246"/>
      <c r="K1212" s="246"/>
      <c r="L1212" s="251"/>
      <c r="M1212" s="252"/>
      <c r="N1212" s="253"/>
      <c r="O1212" s="253"/>
      <c r="P1212" s="253"/>
      <c r="Q1212" s="253"/>
      <c r="R1212" s="253"/>
      <c r="S1212" s="253"/>
      <c r="T1212" s="254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T1212" s="255" t="s">
        <v>148</v>
      </c>
      <c r="AU1212" s="255" t="s">
        <v>83</v>
      </c>
      <c r="AV1212" s="14" t="s">
        <v>89</v>
      </c>
      <c r="AW1212" s="14" t="s">
        <v>31</v>
      </c>
      <c r="AX1212" s="14" t="s">
        <v>79</v>
      </c>
      <c r="AY1212" s="255" t="s">
        <v>140</v>
      </c>
    </row>
    <row r="1213" s="2" customFormat="1" ht="33" customHeight="1">
      <c r="A1213" s="38"/>
      <c r="B1213" s="39"/>
      <c r="C1213" s="219" t="s">
        <v>1313</v>
      </c>
      <c r="D1213" s="219" t="s">
        <v>143</v>
      </c>
      <c r="E1213" s="220" t="s">
        <v>1314</v>
      </c>
      <c r="F1213" s="221" t="s">
        <v>1315</v>
      </c>
      <c r="G1213" s="222" t="s">
        <v>643</v>
      </c>
      <c r="H1213" s="281"/>
      <c r="I1213" s="224"/>
      <c r="J1213" s="225">
        <f>ROUND(I1213*H1213,2)</f>
        <v>0</v>
      </c>
      <c r="K1213" s="226"/>
      <c r="L1213" s="44"/>
      <c r="M1213" s="227" t="s">
        <v>1</v>
      </c>
      <c r="N1213" s="228" t="s">
        <v>39</v>
      </c>
      <c r="O1213" s="91"/>
      <c r="P1213" s="229">
        <f>O1213*H1213</f>
        <v>0</v>
      </c>
      <c r="Q1213" s="229">
        <v>0</v>
      </c>
      <c r="R1213" s="229">
        <f>Q1213*H1213</f>
        <v>0</v>
      </c>
      <c r="S1213" s="229">
        <v>0</v>
      </c>
      <c r="T1213" s="230">
        <f>S1213*H1213</f>
        <v>0</v>
      </c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R1213" s="231" t="s">
        <v>610</v>
      </c>
      <c r="AT1213" s="231" t="s">
        <v>143</v>
      </c>
      <c r="AU1213" s="231" t="s">
        <v>83</v>
      </c>
      <c r="AY1213" s="17" t="s">
        <v>140</v>
      </c>
      <c r="BE1213" s="232">
        <f>IF(N1213="základní",J1213,0)</f>
        <v>0</v>
      </c>
      <c r="BF1213" s="232">
        <f>IF(N1213="snížená",J1213,0)</f>
        <v>0</v>
      </c>
      <c r="BG1213" s="232">
        <f>IF(N1213="zákl. přenesená",J1213,0)</f>
        <v>0</v>
      </c>
      <c r="BH1213" s="232">
        <f>IF(N1213="sníž. přenesená",J1213,0)</f>
        <v>0</v>
      </c>
      <c r="BI1213" s="232">
        <f>IF(N1213="nulová",J1213,0)</f>
        <v>0</v>
      </c>
      <c r="BJ1213" s="17" t="s">
        <v>79</v>
      </c>
      <c r="BK1213" s="232">
        <f>ROUND(I1213*H1213,2)</f>
        <v>0</v>
      </c>
      <c r="BL1213" s="17" t="s">
        <v>610</v>
      </c>
      <c r="BM1213" s="231" t="s">
        <v>1316</v>
      </c>
    </row>
    <row r="1214" s="12" customFormat="1" ht="22.8" customHeight="1">
      <c r="A1214" s="12"/>
      <c r="B1214" s="203"/>
      <c r="C1214" s="204"/>
      <c r="D1214" s="205" t="s">
        <v>73</v>
      </c>
      <c r="E1214" s="217" t="s">
        <v>1317</v>
      </c>
      <c r="F1214" s="217" t="s">
        <v>1318</v>
      </c>
      <c r="G1214" s="204"/>
      <c r="H1214" s="204"/>
      <c r="I1214" s="207"/>
      <c r="J1214" s="218">
        <f>BK1214</f>
        <v>0</v>
      </c>
      <c r="K1214" s="204"/>
      <c r="L1214" s="209"/>
      <c r="M1214" s="210"/>
      <c r="N1214" s="211"/>
      <c r="O1214" s="211"/>
      <c r="P1214" s="212">
        <f>SUM(P1215:P1227)</f>
        <v>0</v>
      </c>
      <c r="Q1214" s="211"/>
      <c r="R1214" s="212">
        <f>SUM(R1215:R1227)</f>
        <v>0.061320000000000006</v>
      </c>
      <c r="S1214" s="211"/>
      <c r="T1214" s="213">
        <f>SUM(T1215:T1227)</f>
        <v>0</v>
      </c>
      <c r="U1214" s="12"/>
      <c r="V1214" s="12"/>
      <c r="W1214" s="12"/>
      <c r="X1214" s="12"/>
      <c r="Y1214" s="12"/>
      <c r="Z1214" s="12"/>
      <c r="AA1214" s="12"/>
      <c r="AB1214" s="12"/>
      <c r="AC1214" s="12"/>
      <c r="AD1214" s="12"/>
      <c r="AE1214" s="12"/>
      <c r="AR1214" s="214" t="s">
        <v>83</v>
      </c>
      <c r="AT1214" s="215" t="s">
        <v>73</v>
      </c>
      <c r="AU1214" s="215" t="s">
        <v>79</v>
      </c>
      <c r="AY1214" s="214" t="s">
        <v>140</v>
      </c>
      <c r="BK1214" s="216">
        <f>SUM(BK1215:BK1227)</f>
        <v>0</v>
      </c>
    </row>
    <row r="1215" s="2" customFormat="1" ht="16.5" customHeight="1">
      <c r="A1215" s="38"/>
      <c r="B1215" s="39"/>
      <c r="C1215" s="219" t="s">
        <v>1319</v>
      </c>
      <c r="D1215" s="219" t="s">
        <v>143</v>
      </c>
      <c r="E1215" s="220" t="s">
        <v>1320</v>
      </c>
      <c r="F1215" s="221" t="s">
        <v>1321</v>
      </c>
      <c r="G1215" s="222" t="s">
        <v>146</v>
      </c>
      <c r="H1215" s="223">
        <v>40</v>
      </c>
      <c r="I1215" s="224"/>
      <c r="J1215" s="225">
        <f>ROUND(I1215*H1215,2)</f>
        <v>0</v>
      </c>
      <c r="K1215" s="226"/>
      <c r="L1215" s="44"/>
      <c r="M1215" s="227" t="s">
        <v>1</v>
      </c>
      <c r="N1215" s="228" t="s">
        <v>39</v>
      </c>
      <c r="O1215" s="91"/>
      <c r="P1215" s="229">
        <f>O1215*H1215</f>
        <v>0</v>
      </c>
      <c r="Q1215" s="229">
        <v>6.9999999999999994E-05</v>
      </c>
      <c r="R1215" s="229">
        <f>Q1215*H1215</f>
        <v>0.0027999999999999995</v>
      </c>
      <c r="S1215" s="229">
        <v>0</v>
      </c>
      <c r="T1215" s="230">
        <f>S1215*H1215</f>
        <v>0</v>
      </c>
      <c r="U1215" s="38"/>
      <c r="V1215" s="38"/>
      <c r="W1215" s="38"/>
      <c r="X1215" s="38"/>
      <c r="Y1215" s="38"/>
      <c r="Z1215" s="38"/>
      <c r="AA1215" s="38"/>
      <c r="AB1215" s="38"/>
      <c r="AC1215" s="38"/>
      <c r="AD1215" s="38"/>
      <c r="AE1215" s="38"/>
      <c r="AR1215" s="231" t="s">
        <v>610</v>
      </c>
      <c r="AT1215" s="231" t="s">
        <v>143</v>
      </c>
      <c r="AU1215" s="231" t="s">
        <v>83</v>
      </c>
      <c r="AY1215" s="17" t="s">
        <v>140</v>
      </c>
      <c r="BE1215" s="232">
        <f>IF(N1215="základní",J1215,0)</f>
        <v>0</v>
      </c>
      <c r="BF1215" s="232">
        <f>IF(N1215="snížená",J1215,0)</f>
        <v>0</v>
      </c>
      <c r="BG1215" s="232">
        <f>IF(N1215="zákl. přenesená",J1215,0)</f>
        <v>0</v>
      </c>
      <c r="BH1215" s="232">
        <f>IF(N1215="sníž. přenesená",J1215,0)</f>
        <v>0</v>
      </c>
      <c r="BI1215" s="232">
        <f>IF(N1215="nulová",J1215,0)</f>
        <v>0</v>
      </c>
      <c r="BJ1215" s="17" t="s">
        <v>79</v>
      </c>
      <c r="BK1215" s="232">
        <f>ROUND(I1215*H1215,2)</f>
        <v>0</v>
      </c>
      <c r="BL1215" s="17" t="s">
        <v>610</v>
      </c>
      <c r="BM1215" s="231" t="s">
        <v>1322</v>
      </c>
    </row>
    <row r="1216" s="2" customFormat="1" ht="24.15" customHeight="1">
      <c r="A1216" s="38"/>
      <c r="B1216" s="39"/>
      <c r="C1216" s="219" t="s">
        <v>1323</v>
      </c>
      <c r="D1216" s="219" t="s">
        <v>143</v>
      </c>
      <c r="E1216" s="220" t="s">
        <v>1324</v>
      </c>
      <c r="F1216" s="221" t="s">
        <v>1325</v>
      </c>
      <c r="G1216" s="222" t="s">
        <v>146</v>
      </c>
      <c r="H1216" s="223">
        <v>40</v>
      </c>
      <c r="I1216" s="224"/>
      <c r="J1216" s="225">
        <f>ROUND(I1216*H1216,2)</f>
        <v>0</v>
      </c>
      <c r="K1216" s="226"/>
      <c r="L1216" s="44"/>
      <c r="M1216" s="227" t="s">
        <v>1</v>
      </c>
      <c r="N1216" s="228" t="s">
        <v>39</v>
      </c>
      <c r="O1216" s="91"/>
      <c r="P1216" s="229">
        <f>O1216*H1216</f>
        <v>0</v>
      </c>
      <c r="Q1216" s="229">
        <v>6.9999999999999994E-05</v>
      </c>
      <c r="R1216" s="229">
        <f>Q1216*H1216</f>
        <v>0.0027999999999999995</v>
      </c>
      <c r="S1216" s="229">
        <v>0</v>
      </c>
      <c r="T1216" s="230">
        <f>S1216*H1216</f>
        <v>0</v>
      </c>
      <c r="U1216" s="38"/>
      <c r="V1216" s="38"/>
      <c r="W1216" s="38"/>
      <c r="X1216" s="38"/>
      <c r="Y1216" s="38"/>
      <c r="Z1216" s="38"/>
      <c r="AA1216" s="38"/>
      <c r="AB1216" s="38"/>
      <c r="AC1216" s="38"/>
      <c r="AD1216" s="38"/>
      <c r="AE1216" s="38"/>
      <c r="AR1216" s="231" t="s">
        <v>610</v>
      </c>
      <c r="AT1216" s="231" t="s">
        <v>143</v>
      </c>
      <c r="AU1216" s="231" t="s">
        <v>83</v>
      </c>
      <c r="AY1216" s="17" t="s">
        <v>140</v>
      </c>
      <c r="BE1216" s="232">
        <f>IF(N1216="základní",J1216,0)</f>
        <v>0</v>
      </c>
      <c r="BF1216" s="232">
        <f>IF(N1216="snížená",J1216,0)</f>
        <v>0</v>
      </c>
      <c r="BG1216" s="232">
        <f>IF(N1216="zákl. přenesená",J1216,0)</f>
        <v>0</v>
      </c>
      <c r="BH1216" s="232">
        <f>IF(N1216="sníž. přenesená",J1216,0)</f>
        <v>0</v>
      </c>
      <c r="BI1216" s="232">
        <f>IF(N1216="nulová",J1216,0)</f>
        <v>0</v>
      </c>
      <c r="BJ1216" s="17" t="s">
        <v>79</v>
      </c>
      <c r="BK1216" s="232">
        <f>ROUND(I1216*H1216,2)</f>
        <v>0</v>
      </c>
      <c r="BL1216" s="17" t="s">
        <v>610</v>
      </c>
      <c r="BM1216" s="231" t="s">
        <v>1326</v>
      </c>
    </row>
    <row r="1217" s="2" customFormat="1" ht="16.5" customHeight="1">
      <c r="A1217" s="38"/>
      <c r="B1217" s="39"/>
      <c r="C1217" s="219" t="s">
        <v>1327</v>
      </c>
      <c r="D1217" s="219" t="s">
        <v>143</v>
      </c>
      <c r="E1217" s="220" t="s">
        <v>1328</v>
      </c>
      <c r="F1217" s="221" t="s">
        <v>1329</v>
      </c>
      <c r="G1217" s="222" t="s">
        <v>146</v>
      </c>
      <c r="H1217" s="223">
        <v>40</v>
      </c>
      <c r="I1217" s="224"/>
      <c r="J1217" s="225">
        <f>ROUND(I1217*H1217,2)</f>
        <v>0</v>
      </c>
      <c r="K1217" s="226"/>
      <c r="L1217" s="44"/>
      <c r="M1217" s="227" t="s">
        <v>1</v>
      </c>
      <c r="N1217" s="228" t="s">
        <v>39</v>
      </c>
      <c r="O1217" s="91"/>
      <c r="P1217" s="229">
        <f>O1217*H1217</f>
        <v>0</v>
      </c>
      <c r="Q1217" s="229">
        <v>0</v>
      </c>
      <c r="R1217" s="229">
        <f>Q1217*H1217</f>
        <v>0</v>
      </c>
      <c r="S1217" s="229">
        <v>0</v>
      </c>
      <c r="T1217" s="230">
        <f>S1217*H1217</f>
        <v>0</v>
      </c>
      <c r="U1217" s="38"/>
      <c r="V1217" s="38"/>
      <c r="W1217" s="38"/>
      <c r="X1217" s="38"/>
      <c r="Y1217" s="38"/>
      <c r="Z1217" s="38"/>
      <c r="AA1217" s="38"/>
      <c r="AB1217" s="38"/>
      <c r="AC1217" s="38"/>
      <c r="AD1217" s="38"/>
      <c r="AE1217" s="38"/>
      <c r="AR1217" s="231" t="s">
        <v>610</v>
      </c>
      <c r="AT1217" s="231" t="s">
        <v>143</v>
      </c>
      <c r="AU1217" s="231" t="s">
        <v>83</v>
      </c>
      <c r="AY1217" s="17" t="s">
        <v>140</v>
      </c>
      <c r="BE1217" s="232">
        <f>IF(N1217="základní",J1217,0)</f>
        <v>0</v>
      </c>
      <c r="BF1217" s="232">
        <f>IF(N1217="snížená",J1217,0)</f>
        <v>0</v>
      </c>
      <c r="BG1217" s="232">
        <f>IF(N1217="zákl. přenesená",J1217,0)</f>
        <v>0</v>
      </c>
      <c r="BH1217" s="232">
        <f>IF(N1217="sníž. přenesená",J1217,0)</f>
        <v>0</v>
      </c>
      <c r="BI1217" s="232">
        <f>IF(N1217="nulová",J1217,0)</f>
        <v>0</v>
      </c>
      <c r="BJ1217" s="17" t="s">
        <v>79</v>
      </c>
      <c r="BK1217" s="232">
        <f>ROUND(I1217*H1217,2)</f>
        <v>0</v>
      </c>
      <c r="BL1217" s="17" t="s">
        <v>610</v>
      </c>
      <c r="BM1217" s="231" t="s">
        <v>1330</v>
      </c>
    </row>
    <row r="1218" s="2" customFormat="1" ht="24.15" customHeight="1">
      <c r="A1218" s="38"/>
      <c r="B1218" s="39"/>
      <c r="C1218" s="219" t="s">
        <v>1331</v>
      </c>
      <c r="D1218" s="219" t="s">
        <v>143</v>
      </c>
      <c r="E1218" s="220" t="s">
        <v>1332</v>
      </c>
      <c r="F1218" s="221" t="s">
        <v>1333</v>
      </c>
      <c r="G1218" s="222" t="s">
        <v>146</v>
      </c>
      <c r="H1218" s="223">
        <v>40</v>
      </c>
      <c r="I1218" s="224"/>
      <c r="J1218" s="225">
        <f>ROUND(I1218*H1218,2)</f>
        <v>0</v>
      </c>
      <c r="K1218" s="226"/>
      <c r="L1218" s="44"/>
      <c r="M1218" s="227" t="s">
        <v>1</v>
      </c>
      <c r="N1218" s="228" t="s">
        <v>39</v>
      </c>
      <c r="O1218" s="91"/>
      <c r="P1218" s="229">
        <f>O1218*H1218</f>
        <v>0</v>
      </c>
      <c r="Q1218" s="229">
        <v>0.00013999999999999999</v>
      </c>
      <c r="R1218" s="229">
        <f>Q1218*H1218</f>
        <v>0.0055999999999999991</v>
      </c>
      <c r="S1218" s="229">
        <v>0</v>
      </c>
      <c r="T1218" s="230">
        <f>S1218*H1218</f>
        <v>0</v>
      </c>
      <c r="U1218" s="38"/>
      <c r="V1218" s="38"/>
      <c r="W1218" s="38"/>
      <c r="X1218" s="38"/>
      <c r="Y1218" s="38"/>
      <c r="Z1218" s="38"/>
      <c r="AA1218" s="38"/>
      <c r="AB1218" s="38"/>
      <c r="AC1218" s="38"/>
      <c r="AD1218" s="38"/>
      <c r="AE1218" s="38"/>
      <c r="AR1218" s="231" t="s">
        <v>610</v>
      </c>
      <c r="AT1218" s="231" t="s">
        <v>143</v>
      </c>
      <c r="AU1218" s="231" t="s">
        <v>83</v>
      </c>
      <c r="AY1218" s="17" t="s">
        <v>140</v>
      </c>
      <c r="BE1218" s="232">
        <f>IF(N1218="základní",J1218,0)</f>
        <v>0</v>
      </c>
      <c r="BF1218" s="232">
        <f>IF(N1218="snížená",J1218,0)</f>
        <v>0</v>
      </c>
      <c r="BG1218" s="232">
        <f>IF(N1218="zákl. přenesená",J1218,0)</f>
        <v>0</v>
      </c>
      <c r="BH1218" s="232">
        <f>IF(N1218="sníž. přenesená",J1218,0)</f>
        <v>0</v>
      </c>
      <c r="BI1218" s="232">
        <f>IF(N1218="nulová",J1218,0)</f>
        <v>0</v>
      </c>
      <c r="BJ1218" s="17" t="s">
        <v>79</v>
      </c>
      <c r="BK1218" s="232">
        <f>ROUND(I1218*H1218,2)</f>
        <v>0</v>
      </c>
      <c r="BL1218" s="17" t="s">
        <v>610</v>
      </c>
      <c r="BM1218" s="231" t="s">
        <v>1334</v>
      </c>
    </row>
    <row r="1219" s="2" customFormat="1" ht="24.15" customHeight="1">
      <c r="A1219" s="38"/>
      <c r="B1219" s="39"/>
      <c r="C1219" s="219" t="s">
        <v>1335</v>
      </c>
      <c r="D1219" s="219" t="s">
        <v>143</v>
      </c>
      <c r="E1219" s="220" t="s">
        <v>1336</v>
      </c>
      <c r="F1219" s="221" t="s">
        <v>1337</v>
      </c>
      <c r="G1219" s="222" t="s">
        <v>146</v>
      </c>
      <c r="H1219" s="223">
        <v>40</v>
      </c>
      <c r="I1219" s="224"/>
      <c r="J1219" s="225">
        <f>ROUND(I1219*H1219,2)</f>
        <v>0</v>
      </c>
      <c r="K1219" s="226"/>
      <c r="L1219" s="44"/>
      <c r="M1219" s="227" t="s">
        <v>1</v>
      </c>
      <c r="N1219" s="228" t="s">
        <v>39</v>
      </c>
      <c r="O1219" s="91"/>
      <c r="P1219" s="229">
        <f>O1219*H1219</f>
        <v>0</v>
      </c>
      <c r="Q1219" s="229">
        <v>0.00023000000000000001</v>
      </c>
      <c r="R1219" s="229">
        <f>Q1219*H1219</f>
        <v>0.0091999999999999998</v>
      </c>
      <c r="S1219" s="229">
        <v>0</v>
      </c>
      <c r="T1219" s="230">
        <f>S1219*H1219</f>
        <v>0</v>
      </c>
      <c r="U1219" s="38"/>
      <c r="V1219" s="38"/>
      <c r="W1219" s="38"/>
      <c r="X1219" s="38"/>
      <c r="Y1219" s="38"/>
      <c r="Z1219" s="38"/>
      <c r="AA1219" s="38"/>
      <c r="AB1219" s="38"/>
      <c r="AC1219" s="38"/>
      <c r="AD1219" s="38"/>
      <c r="AE1219" s="38"/>
      <c r="AR1219" s="231" t="s">
        <v>610</v>
      </c>
      <c r="AT1219" s="231" t="s">
        <v>143</v>
      </c>
      <c r="AU1219" s="231" t="s">
        <v>83</v>
      </c>
      <c r="AY1219" s="17" t="s">
        <v>140</v>
      </c>
      <c r="BE1219" s="232">
        <f>IF(N1219="základní",J1219,0)</f>
        <v>0</v>
      </c>
      <c r="BF1219" s="232">
        <f>IF(N1219="snížená",J1219,0)</f>
        <v>0</v>
      </c>
      <c r="BG1219" s="232">
        <f>IF(N1219="zákl. přenesená",J1219,0)</f>
        <v>0</v>
      </c>
      <c r="BH1219" s="232">
        <f>IF(N1219="sníž. přenesená",J1219,0)</f>
        <v>0</v>
      </c>
      <c r="BI1219" s="232">
        <f>IF(N1219="nulová",J1219,0)</f>
        <v>0</v>
      </c>
      <c r="BJ1219" s="17" t="s">
        <v>79</v>
      </c>
      <c r="BK1219" s="232">
        <f>ROUND(I1219*H1219,2)</f>
        <v>0</v>
      </c>
      <c r="BL1219" s="17" t="s">
        <v>610</v>
      </c>
      <c r="BM1219" s="231" t="s">
        <v>1338</v>
      </c>
    </row>
    <row r="1220" s="2" customFormat="1" ht="24.15" customHeight="1">
      <c r="A1220" s="38"/>
      <c r="B1220" s="39"/>
      <c r="C1220" s="219" t="s">
        <v>1339</v>
      </c>
      <c r="D1220" s="219" t="s">
        <v>143</v>
      </c>
      <c r="E1220" s="220" t="s">
        <v>1340</v>
      </c>
      <c r="F1220" s="221" t="s">
        <v>1341</v>
      </c>
      <c r="G1220" s="222" t="s">
        <v>271</v>
      </c>
      <c r="H1220" s="223">
        <v>450</v>
      </c>
      <c r="I1220" s="224"/>
      <c r="J1220" s="225">
        <f>ROUND(I1220*H1220,2)</f>
        <v>0</v>
      </c>
      <c r="K1220" s="226"/>
      <c r="L1220" s="44"/>
      <c r="M1220" s="227" t="s">
        <v>1</v>
      </c>
      <c r="N1220" s="228" t="s">
        <v>39</v>
      </c>
      <c r="O1220" s="91"/>
      <c r="P1220" s="229">
        <f>O1220*H1220</f>
        <v>0</v>
      </c>
      <c r="Q1220" s="229">
        <v>0</v>
      </c>
      <c r="R1220" s="229">
        <f>Q1220*H1220</f>
        <v>0</v>
      </c>
      <c r="S1220" s="229">
        <v>0</v>
      </c>
      <c r="T1220" s="230">
        <f>S1220*H1220</f>
        <v>0</v>
      </c>
      <c r="U1220" s="38"/>
      <c r="V1220" s="38"/>
      <c r="W1220" s="38"/>
      <c r="X1220" s="38"/>
      <c r="Y1220" s="38"/>
      <c r="Z1220" s="38"/>
      <c r="AA1220" s="38"/>
      <c r="AB1220" s="38"/>
      <c r="AC1220" s="38"/>
      <c r="AD1220" s="38"/>
      <c r="AE1220" s="38"/>
      <c r="AR1220" s="231" t="s">
        <v>610</v>
      </c>
      <c r="AT1220" s="231" t="s">
        <v>143</v>
      </c>
      <c r="AU1220" s="231" t="s">
        <v>83</v>
      </c>
      <c r="AY1220" s="17" t="s">
        <v>140</v>
      </c>
      <c r="BE1220" s="232">
        <f>IF(N1220="základní",J1220,0)</f>
        <v>0</v>
      </c>
      <c r="BF1220" s="232">
        <f>IF(N1220="snížená",J1220,0)</f>
        <v>0</v>
      </c>
      <c r="BG1220" s="232">
        <f>IF(N1220="zákl. přenesená",J1220,0)</f>
        <v>0</v>
      </c>
      <c r="BH1220" s="232">
        <f>IF(N1220="sníž. přenesená",J1220,0)</f>
        <v>0</v>
      </c>
      <c r="BI1220" s="232">
        <f>IF(N1220="nulová",J1220,0)</f>
        <v>0</v>
      </c>
      <c r="BJ1220" s="17" t="s">
        <v>79</v>
      </c>
      <c r="BK1220" s="232">
        <f>ROUND(I1220*H1220,2)</f>
        <v>0</v>
      </c>
      <c r="BL1220" s="17" t="s">
        <v>610</v>
      </c>
      <c r="BM1220" s="231" t="s">
        <v>1342</v>
      </c>
    </row>
    <row r="1221" s="15" customFormat="1">
      <c r="A1221" s="15"/>
      <c r="B1221" s="256"/>
      <c r="C1221" s="257"/>
      <c r="D1221" s="235" t="s">
        <v>148</v>
      </c>
      <c r="E1221" s="258" t="s">
        <v>1</v>
      </c>
      <c r="F1221" s="259" t="s">
        <v>1343</v>
      </c>
      <c r="G1221" s="257"/>
      <c r="H1221" s="258" t="s">
        <v>1</v>
      </c>
      <c r="I1221" s="260"/>
      <c r="J1221" s="257"/>
      <c r="K1221" s="257"/>
      <c r="L1221" s="261"/>
      <c r="M1221" s="262"/>
      <c r="N1221" s="263"/>
      <c r="O1221" s="263"/>
      <c r="P1221" s="263"/>
      <c r="Q1221" s="263"/>
      <c r="R1221" s="263"/>
      <c r="S1221" s="263"/>
      <c r="T1221" s="264"/>
      <c r="U1221" s="15"/>
      <c r="V1221" s="15"/>
      <c r="W1221" s="15"/>
      <c r="X1221" s="15"/>
      <c r="Y1221" s="15"/>
      <c r="Z1221" s="15"/>
      <c r="AA1221" s="15"/>
      <c r="AB1221" s="15"/>
      <c r="AC1221" s="15"/>
      <c r="AD1221" s="15"/>
      <c r="AE1221" s="15"/>
      <c r="AT1221" s="265" t="s">
        <v>148</v>
      </c>
      <c r="AU1221" s="265" t="s">
        <v>83</v>
      </c>
      <c r="AV1221" s="15" t="s">
        <v>79</v>
      </c>
      <c r="AW1221" s="15" t="s">
        <v>31</v>
      </c>
      <c r="AX1221" s="15" t="s">
        <v>74</v>
      </c>
      <c r="AY1221" s="265" t="s">
        <v>140</v>
      </c>
    </row>
    <row r="1222" s="13" customFormat="1">
      <c r="A1222" s="13"/>
      <c r="B1222" s="233"/>
      <c r="C1222" s="234"/>
      <c r="D1222" s="235" t="s">
        <v>148</v>
      </c>
      <c r="E1222" s="236" t="s">
        <v>1</v>
      </c>
      <c r="F1222" s="237" t="s">
        <v>1344</v>
      </c>
      <c r="G1222" s="234"/>
      <c r="H1222" s="238">
        <v>450</v>
      </c>
      <c r="I1222" s="239"/>
      <c r="J1222" s="234"/>
      <c r="K1222" s="234"/>
      <c r="L1222" s="240"/>
      <c r="M1222" s="241"/>
      <c r="N1222" s="242"/>
      <c r="O1222" s="242"/>
      <c r="P1222" s="242"/>
      <c r="Q1222" s="242"/>
      <c r="R1222" s="242"/>
      <c r="S1222" s="242"/>
      <c r="T1222" s="243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44" t="s">
        <v>148</v>
      </c>
      <c r="AU1222" s="244" t="s">
        <v>83</v>
      </c>
      <c r="AV1222" s="13" t="s">
        <v>83</v>
      </c>
      <c r="AW1222" s="13" t="s">
        <v>31</v>
      </c>
      <c r="AX1222" s="13" t="s">
        <v>79</v>
      </c>
      <c r="AY1222" s="244" t="s">
        <v>140</v>
      </c>
    </row>
    <row r="1223" s="2" customFormat="1" ht="16.5" customHeight="1">
      <c r="A1223" s="38"/>
      <c r="B1223" s="39"/>
      <c r="C1223" s="266" t="s">
        <v>1345</v>
      </c>
      <c r="D1223" s="266" t="s">
        <v>245</v>
      </c>
      <c r="E1223" s="267" t="s">
        <v>1346</v>
      </c>
      <c r="F1223" s="268" t="s">
        <v>1347</v>
      </c>
      <c r="G1223" s="269" t="s">
        <v>1348</v>
      </c>
      <c r="H1223" s="270">
        <v>9</v>
      </c>
      <c r="I1223" s="271"/>
      <c r="J1223" s="272">
        <f>ROUND(I1223*H1223,2)</f>
        <v>0</v>
      </c>
      <c r="K1223" s="273"/>
      <c r="L1223" s="274"/>
      <c r="M1223" s="275" t="s">
        <v>1</v>
      </c>
      <c r="N1223" s="276" t="s">
        <v>39</v>
      </c>
      <c r="O1223" s="91"/>
      <c r="P1223" s="229">
        <f>O1223*H1223</f>
        <v>0</v>
      </c>
      <c r="Q1223" s="229">
        <v>0.001</v>
      </c>
      <c r="R1223" s="229">
        <f>Q1223*H1223</f>
        <v>0.0090000000000000011</v>
      </c>
      <c r="S1223" s="229">
        <v>0</v>
      </c>
      <c r="T1223" s="230">
        <f>S1223*H1223</f>
        <v>0</v>
      </c>
      <c r="U1223" s="38"/>
      <c r="V1223" s="38"/>
      <c r="W1223" s="38"/>
      <c r="X1223" s="38"/>
      <c r="Y1223" s="38"/>
      <c r="Z1223" s="38"/>
      <c r="AA1223" s="38"/>
      <c r="AB1223" s="38"/>
      <c r="AC1223" s="38"/>
      <c r="AD1223" s="38"/>
      <c r="AE1223" s="38"/>
      <c r="AR1223" s="231" t="s">
        <v>615</v>
      </c>
      <c r="AT1223" s="231" t="s">
        <v>245</v>
      </c>
      <c r="AU1223" s="231" t="s">
        <v>83</v>
      </c>
      <c r="AY1223" s="17" t="s">
        <v>140</v>
      </c>
      <c r="BE1223" s="232">
        <f>IF(N1223="základní",J1223,0)</f>
        <v>0</v>
      </c>
      <c r="BF1223" s="232">
        <f>IF(N1223="snížená",J1223,0)</f>
        <v>0</v>
      </c>
      <c r="BG1223" s="232">
        <f>IF(N1223="zákl. přenesená",J1223,0)</f>
        <v>0</v>
      </c>
      <c r="BH1223" s="232">
        <f>IF(N1223="sníž. přenesená",J1223,0)</f>
        <v>0</v>
      </c>
      <c r="BI1223" s="232">
        <f>IF(N1223="nulová",J1223,0)</f>
        <v>0</v>
      </c>
      <c r="BJ1223" s="17" t="s">
        <v>79</v>
      </c>
      <c r="BK1223" s="232">
        <f>ROUND(I1223*H1223,2)</f>
        <v>0</v>
      </c>
      <c r="BL1223" s="17" t="s">
        <v>610</v>
      </c>
      <c r="BM1223" s="231" t="s">
        <v>1349</v>
      </c>
    </row>
    <row r="1224" s="13" customFormat="1">
      <c r="A1224" s="13"/>
      <c r="B1224" s="233"/>
      <c r="C1224" s="234"/>
      <c r="D1224" s="235" t="s">
        <v>148</v>
      </c>
      <c r="E1224" s="234"/>
      <c r="F1224" s="237" t="s">
        <v>1350</v>
      </c>
      <c r="G1224" s="234"/>
      <c r="H1224" s="238">
        <v>9</v>
      </c>
      <c r="I1224" s="239"/>
      <c r="J1224" s="234"/>
      <c r="K1224" s="234"/>
      <c r="L1224" s="240"/>
      <c r="M1224" s="241"/>
      <c r="N1224" s="242"/>
      <c r="O1224" s="242"/>
      <c r="P1224" s="242"/>
      <c r="Q1224" s="242"/>
      <c r="R1224" s="242"/>
      <c r="S1224" s="242"/>
      <c r="T1224" s="243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44" t="s">
        <v>148</v>
      </c>
      <c r="AU1224" s="244" t="s">
        <v>83</v>
      </c>
      <c r="AV1224" s="13" t="s">
        <v>83</v>
      </c>
      <c r="AW1224" s="13" t="s">
        <v>4</v>
      </c>
      <c r="AX1224" s="13" t="s">
        <v>79</v>
      </c>
      <c r="AY1224" s="244" t="s">
        <v>140</v>
      </c>
    </row>
    <row r="1225" s="2" customFormat="1" ht="24.15" customHeight="1">
      <c r="A1225" s="38"/>
      <c r="B1225" s="39"/>
      <c r="C1225" s="219" t="s">
        <v>1351</v>
      </c>
      <c r="D1225" s="219" t="s">
        <v>143</v>
      </c>
      <c r="E1225" s="220" t="s">
        <v>1352</v>
      </c>
      <c r="F1225" s="221" t="s">
        <v>1353</v>
      </c>
      <c r="G1225" s="222" t="s">
        <v>146</v>
      </c>
      <c r="H1225" s="223">
        <v>152</v>
      </c>
      <c r="I1225" s="224"/>
      <c r="J1225" s="225">
        <f>ROUND(I1225*H1225,2)</f>
        <v>0</v>
      </c>
      <c r="K1225" s="226"/>
      <c r="L1225" s="44"/>
      <c r="M1225" s="227" t="s">
        <v>1</v>
      </c>
      <c r="N1225" s="228" t="s">
        <v>39</v>
      </c>
      <c r="O1225" s="91"/>
      <c r="P1225" s="229">
        <f>O1225*H1225</f>
        <v>0</v>
      </c>
      <c r="Q1225" s="229">
        <v>0.00021000000000000001</v>
      </c>
      <c r="R1225" s="229">
        <f>Q1225*H1225</f>
        <v>0.031920000000000004</v>
      </c>
      <c r="S1225" s="229">
        <v>0</v>
      </c>
      <c r="T1225" s="230">
        <f>S1225*H1225</f>
        <v>0</v>
      </c>
      <c r="U1225" s="38"/>
      <c r="V1225" s="38"/>
      <c r="W1225" s="38"/>
      <c r="X1225" s="38"/>
      <c r="Y1225" s="38"/>
      <c r="Z1225" s="38"/>
      <c r="AA1225" s="38"/>
      <c r="AB1225" s="38"/>
      <c r="AC1225" s="38"/>
      <c r="AD1225" s="38"/>
      <c r="AE1225" s="38"/>
      <c r="AR1225" s="231" t="s">
        <v>89</v>
      </c>
      <c r="AT1225" s="231" t="s">
        <v>143</v>
      </c>
      <c r="AU1225" s="231" t="s">
        <v>83</v>
      </c>
      <c r="AY1225" s="17" t="s">
        <v>140</v>
      </c>
      <c r="BE1225" s="232">
        <f>IF(N1225="základní",J1225,0)</f>
        <v>0</v>
      </c>
      <c r="BF1225" s="232">
        <f>IF(N1225="snížená",J1225,0)</f>
        <v>0</v>
      </c>
      <c r="BG1225" s="232">
        <f>IF(N1225="zákl. přenesená",J1225,0)</f>
        <v>0</v>
      </c>
      <c r="BH1225" s="232">
        <f>IF(N1225="sníž. přenesená",J1225,0)</f>
        <v>0</v>
      </c>
      <c r="BI1225" s="232">
        <f>IF(N1225="nulová",J1225,0)</f>
        <v>0</v>
      </c>
      <c r="BJ1225" s="17" t="s">
        <v>79</v>
      </c>
      <c r="BK1225" s="232">
        <f>ROUND(I1225*H1225,2)</f>
        <v>0</v>
      </c>
      <c r="BL1225" s="17" t="s">
        <v>89</v>
      </c>
      <c r="BM1225" s="231" t="s">
        <v>1354</v>
      </c>
    </row>
    <row r="1226" s="15" customFormat="1">
      <c r="A1226" s="15"/>
      <c r="B1226" s="256"/>
      <c r="C1226" s="257"/>
      <c r="D1226" s="235" t="s">
        <v>148</v>
      </c>
      <c r="E1226" s="258" t="s">
        <v>1</v>
      </c>
      <c r="F1226" s="259" t="s">
        <v>1355</v>
      </c>
      <c r="G1226" s="257"/>
      <c r="H1226" s="258" t="s">
        <v>1</v>
      </c>
      <c r="I1226" s="260"/>
      <c r="J1226" s="257"/>
      <c r="K1226" s="257"/>
      <c r="L1226" s="261"/>
      <c r="M1226" s="262"/>
      <c r="N1226" s="263"/>
      <c r="O1226" s="263"/>
      <c r="P1226" s="263"/>
      <c r="Q1226" s="263"/>
      <c r="R1226" s="263"/>
      <c r="S1226" s="263"/>
      <c r="T1226" s="264"/>
      <c r="U1226" s="15"/>
      <c r="V1226" s="15"/>
      <c r="W1226" s="15"/>
      <c r="X1226" s="15"/>
      <c r="Y1226" s="15"/>
      <c r="Z1226" s="15"/>
      <c r="AA1226" s="15"/>
      <c r="AB1226" s="15"/>
      <c r="AC1226" s="15"/>
      <c r="AD1226" s="15"/>
      <c r="AE1226" s="15"/>
      <c r="AT1226" s="265" t="s">
        <v>148</v>
      </c>
      <c r="AU1226" s="265" t="s">
        <v>83</v>
      </c>
      <c r="AV1226" s="15" t="s">
        <v>79</v>
      </c>
      <c r="AW1226" s="15" t="s">
        <v>31</v>
      </c>
      <c r="AX1226" s="15" t="s">
        <v>74</v>
      </c>
      <c r="AY1226" s="265" t="s">
        <v>140</v>
      </c>
    </row>
    <row r="1227" s="13" customFormat="1">
      <c r="A1227" s="13"/>
      <c r="B1227" s="233"/>
      <c r="C1227" s="234"/>
      <c r="D1227" s="235" t="s">
        <v>148</v>
      </c>
      <c r="E1227" s="236" t="s">
        <v>1</v>
      </c>
      <c r="F1227" s="237" t="s">
        <v>1356</v>
      </c>
      <c r="G1227" s="234"/>
      <c r="H1227" s="238">
        <v>152</v>
      </c>
      <c r="I1227" s="239"/>
      <c r="J1227" s="234"/>
      <c r="K1227" s="234"/>
      <c r="L1227" s="240"/>
      <c r="M1227" s="241"/>
      <c r="N1227" s="242"/>
      <c r="O1227" s="242"/>
      <c r="P1227" s="242"/>
      <c r="Q1227" s="242"/>
      <c r="R1227" s="242"/>
      <c r="S1227" s="242"/>
      <c r="T1227" s="24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44" t="s">
        <v>148</v>
      </c>
      <c r="AU1227" s="244" t="s">
        <v>83</v>
      </c>
      <c r="AV1227" s="13" t="s">
        <v>83</v>
      </c>
      <c r="AW1227" s="13" t="s">
        <v>31</v>
      </c>
      <c r="AX1227" s="13" t="s">
        <v>79</v>
      </c>
      <c r="AY1227" s="244" t="s">
        <v>140</v>
      </c>
    </row>
    <row r="1228" s="12" customFormat="1" ht="22.8" customHeight="1">
      <c r="A1228" s="12"/>
      <c r="B1228" s="203"/>
      <c r="C1228" s="204"/>
      <c r="D1228" s="205" t="s">
        <v>73</v>
      </c>
      <c r="E1228" s="217" t="s">
        <v>1357</v>
      </c>
      <c r="F1228" s="217" t="s">
        <v>1358</v>
      </c>
      <c r="G1228" s="204"/>
      <c r="H1228" s="204"/>
      <c r="I1228" s="207"/>
      <c r="J1228" s="218">
        <f>BK1228</f>
        <v>0</v>
      </c>
      <c r="K1228" s="204"/>
      <c r="L1228" s="209"/>
      <c r="M1228" s="210"/>
      <c r="N1228" s="211"/>
      <c r="O1228" s="211"/>
      <c r="P1228" s="212">
        <f>SUM(P1229:P1396)</f>
        <v>0</v>
      </c>
      <c r="Q1228" s="211"/>
      <c r="R1228" s="212">
        <f>SUM(R1229:R1396)</f>
        <v>2.3365260700000001</v>
      </c>
      <c r="S1228" s="211"/>
      <c r="T1228" s="213">
        <f>SUM(T1229:T1396)</f>
        <v>0.46339246000000001</v>
      </c>
      <c r="U1228" s="12"/>
      <c r="V1228" s="12"/>
      <c r="W1228" s="12"/>
      <c r="X1228" s="12"/>
      <c r="Y1228" s="12"/>
      <c r="Z1228" s="12"/>
      <c r="AA1228" s="12"/>
      <c r="AB1228" s="12"/>
      <c r="AC1228" s="12"/>
      <c r="AD1228" s="12"/>
      <c r="AE1228" s="12"/>
      <c r="AR1228" s="214" t="s">
        <v>83</v>
      </c>
      <c r="AT1228" s="215" t="s">
        <v>73</v>
      </c>
      <c r="AU1228" s="215" t="s">
        <v>79</v>
      </c>
      <c r="AY1228" s="214" t="s">
        <v>140</v>
      </c>
      <c r="BK1228" s="216">
        <f>SUM(BK1229:BK1396)</f>
        <v>0</v>
      </c>
    </row>
    <row r="1229" s="2" customFormat="1" ht="24.15" customHeight="1">
      <c r="A1229" s="38"/>
      <c r="B1229" s="39"/>
      <c r="C1229" s="219" t="s">
        <v>1359</v>
      </c>
      <c r="D1229" s="219" t="s">
        <v>143</v>
      </c>
      <c r="E1229" s="220" t="s">
        <v>1360</v>
      </c>
      <c r="F1229" s="221" t="s">
        <v>1361</v>
      </c>
      <c r="G1229" s="222" t="s">
        <v>146</v>
      </c>
      <c r="H1229" s="223">
        <v>1865.4390000000001</v>
      </c>
      <c r="I1229" s="224"/>
      <c r="J1229" s="225">
        <f>ROUND(I1229*H1229,2)</f>
        <v>0</v>
      </c>
      <c r="K1229" s="226"/>
      <c r="L1229" s="44"/>
      <c r="M1229" s="227" t="s">
        <v>1</v>
      </c>
      <c r="N1229" s="228" t="s">
        <v>39</v>
      </c>
      <c r="O1229" s="91"/>
      <c r="P1229" s="229">
        <f>O1229*H1229</f>
        <v>0</v>
      </c>
      <c r="Q1229" s="229">
        <v>0</v>
      </c>
      <c r="R1229" s="229">
        <f>Q1229*H1229</f>
        <v>0</v>
      </c>
      <c r="S1229" s="229">
        <v>0</v>
      </c>
      <c r="T1229" s="230">
        <f>S1229*H1229</f>
        <v>0</v>
      </c>
      <c r="U1229" s="38"/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  <c r="AR1229" s="231" t="s">
        <v>610</v>
      </c>
      <c r="AT1229" s="231" t="s">
        <v>143</v>
      </c>
      <c r="AU1229" s="231" t="s">
        <v>83</v>
      </c>
      <c r="AY1229" s="17" t="s">
        <v>140</v>
      </c>
      <c r="BE1229" s="232">
        <f>IF(N1229="základní",J1229,0)</f>
        <v>0</v>
      </c>
      <c r="BF1229" s="232">
        <f>IF(N1229="snížená",J1229,0)</f>
        <v>0</v>
      </c>
      <c r="BG1229" s="232">
        <f>IF(N1229="zákl. přenesená",J1229,0)</f>
        <v>0</v>
      </c>
      <c r="BH1229" s="232">
        <f>IF(N1229="sníž. přenesená",J1229,0)</f>
        <v>0</v>
      </c>
      <c r="BI1229" s="232">
        <f>IF(N1229="nulová",J1229,0)</f>
        <v>0</v>
      </c>
      <c r="BJ1229" s="17" t="s">
        <v>79</v>
      </c>
      <c r="BK1229" s="232">
        <f>ROUND(I1229*H1229,2)</f>
        <v>0</v>
      </c>
      <c r="BL1229" s="17" t="s">
        <v>610</v>
      </c>
      <c r="BM1229" s="231" t="s">
        <v>1362</v>
      </c>
    </row>
    <row r="1230" s="15" customFormat="1">
      <c r="A1230" s="15"/>
      <c r="B1230" s="256"/>
      <c r="C1230" s="257"/>
      <c r="D1230" s="235" t="s">
        <v>148</v>
      </c>
      <c r="E1230" s="258" t="s">
        <v>1</v>
      </c>
      <c r="F1230" s="259" t="s">
        <v>1363</v>
      </c>
      <c r="G1230" s="257"/>
      <c r="H1230" s="258" t="s">
        <v>1</v>
      </c>
      <c r="I1230" s="260"/>
      <c r="J1230" s="257"/>
      <c r="K1230" s="257"/>
      <c r="L1230" s="261"/>
      <c r="M1230" s="262"/>
      <c r="N1230" s="263"/>
      <c r="O1230" s="263"/>
      <c r="P1230" s="263"/>
      <c r="Q1230" s="263"/>
      <c r="R1230" s="263"/>
      <c r="S1230" s="263"/>
      <c r="T1230" s="264"/>
      <c r="U1230" s="15"/>
      <c r="V1230" s="15"/>
      <c r="W1230" s="15"/>
      <c r="X1230" s="15"/>
      <c r="Y1230" s="15"/>
      <c r="Z1230" s="15"/>
      <c r="AA1230" s="15"/>
      <c r="AB1230" s="15"/>
      <c r="AC1230" s="15"/>
      <c r="AD1230" s="15"/>
      <c r="AE1230" s="15"/>
      <c r="AT1230" s="265" t="s">
        <v>148</v>
      </c>
      <c r="AU1230" s="265" t="s">
        <v>83</v>
      </c>
      <c r="AV1230" s="15" t="s">
        <v>79</v>
      </c>
      <c r="AW1230" s="15" t="s">
        <v>31</v>
      </c>
      <c r="AX1230" s="15" t="s">
        <v>74</v>
      </c>
      <c r="AY1230" s="265" t="s">
        <v>140</v>
      </c>
    </row>
    <row r="1231" s="13" customFormat="1">
      <c r="A1231" s="13"/>
      <c r="B1231" s="233"/>
      <c r="C1231" s="234"/>
      <c r="D1231" s="235" t="s">
        <v>148</v>
      </c>
      <c r="E1231" s="236" t="s">
        <v>1</v>
      </c>
      <c r="F1231" s="237" t="s">
        <v>1364</v>
      </c>
      <c r="G1231" s="234"/>
      <c r="H1231" s="238">
        <v>671.39400000000001</v>
      </c>
      <c r="I1231" s="239"/>
      <c r="J1231" s="234"/>
      <c r="K1231" s="234"/>
      <c r="L1231" s="240"/>
      <c r="M1231" s="241"/>
      <c r="N1231" s="242"/>
      <c r="O1231" s="242"/>
      <c r="P1231" s="242"/>
      <c r="Q1231" s="242"/>
      <c r="R1231" s="242"/>
      <c r="S1231" s="242"/>
      <c r="T1231" s="24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44" t="s">
        <v>148</v>
      </c>
      <c r="AU1231" s="244" t="s">
        <v>83</v>
      </c>
      <c r="AV1231" s="13" t="s">
        <v>83</v>
      </c>
      <c r="AW1231" s="13" t="s">
        <v>31</v>
      </c>
      <c r="AX1231" s="13" t="s">
        <v>74</v>
      </c>
      <c r="AY1231" s="244" t="s">
        <v>140</v>
      </c>
    </row>
    <row r="1232" s="13" customFormat="1">
      <c r="A1232" s="13"/>
      <c r="B1232" s="233"/>
      <c r="C1232" s="234"/>
      <c r="D1232" s="235" t="s">
        <v>148</v>
      </c>
      <c r="E1232" s="236" t="s">
        <v>1</v>
      </c>
      <c r="F1232" s="237" t="s">
        <v>1365</v>
      </c>
      <c r="G1232" s="234"/>
      <c r="H1232" s="238">
        <v>18.719999999999999</v>
      </c>
      <c r="I1232" s="239"/>
      <c r="J1232" s="234"/>
      <c r="K1232" s="234"/>
      <c r="L1232" s="240"/>
      <c r="M1232" s="241"/>
      <c r="N1232" s="242"/>
      <c r="O1232" s="242"/>
      <c r="P1232" s="242"/>
      <c r="Q1232" s="242"/>
      <c r="R1232" s="242"/>
      <c r="S1232" s="242"/>
      <c r="T1232" s="243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44" t="s">
        <v>148</v>
      </c>
      <c r="AU1232" s="244" t="s">
        <v>83</v>
      </c>
      <c r="AV1232" s="13" t="s">
        <v>83</v>
      </c>
      <c r="AW1232" s="13" t="s">
        <v>31</v>
      </c>
      <c r="AX1232" s="13" t="s">
        <v>74</v>
      </c>
      <c r="AY1232" s="244" t="s">
        <v>140</v>
      </c>
    </row>
    <row r="1233" s="13" customFormat="1">
      <c r="A1233" s="13"/>
      <c r="B1233" s="233"/>
      <c r="C1233" s="234"/>
      <c r="D1233" s="235" t="s">
        <v>148</v>
      </c>
      <c r="E1233" s="236" t="s">
        <v>1</v>
      </c>
      <c r="F1233" s="237" t="s">
        <v>1366</v>
      </c>
      <c r="G1233" s="234"/>
      <c r="H1233" s="238">
        <v>67.581999999999994</v>
      </c>
      <c r="I1233" s="239"/>
      <c r="J1233" s="234"/>
      <c r="K1233" s="234"/>
      <c r="L1233" s="240"/>
      <c r="M1233" s="241"/>
      <c r="N1233" s="242"/>
      <c r="O1233" s="242"/>
      <c r="P1233" s="242"/>
      <c r="Q1233" s="242"/>
      <c r="R1233" s="242"/>
      <c r="S1233" s="242"/>
      <c r="T1233" s="24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44" t="s">
        <v>148</v>
      </c>
      <c r="AU1233" s="244" t="s">
        <v>83</v>
      </c>
      <c r="AV1233" s="13" t="s">
        <v>83</v>
      </c>
      <c r="AW1233" s="13" t="s">
        <v>31</v>
      </c>
      <c r="AX1233" s="13" t="s">
        <v>74</v>
      </c>
      <c r="AY1233" s="244" t="s">
        <v>140</v>
      </c>
    </row>
    <row r="1234" s="13" customFormat="1">
      <c r="A1234" s="13"/>
      <c r="B1234" s="233"/>
      <c r="C1234" s="234"/>
      <c r="D1234" s="235" t="s">
        <v>148</v>
      </c>
      <c r="E1234" s="236" t="s">
        <v>1</v>
      </c>
      <c r="F1234" s="237" t="s">
        <v>1367</v>
      </c>
      <c r="G1234" s="234"/>
      <c r="H1234" s="238">
        <v>78.903999999999996</v>
      </c>
      <c r="I1234" s="239"/>
      <c r="J1234" s="234"/>
      <c r="K1234" s="234"/>
      <c r="L1234" s="240"/>
      <c r="M1234" s="241"/>
      <c r="N1234" s="242"/>
      <c r="O1234" s="242"/>
      <c r="P1234" s="242"/>
      <c r="Q1234" s="242"/>
      <c r="R1234" s="242"/>
      <c r="S1234" s="242"/>
      <c r="T1234" s="243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244" t="s">
        <v>148</v>
      </c>
      <c r="AU1234" s="244" t="s">
        <v>83</v>
      </c>
      <c r="AV1234" s="13" t="s">
        <v>83</v>
      </c>
      <c r="AW1234" s="13" t="s">
        <v>31</v>
      </c>
      <c r="AX1234" s="13" t="s">
        <v>74</v>
      </c>
      <c r="AY1234" s="244" t="s">
        <v>140</v>
      </c>
    </row>
    <row r="1235" s="13" customFormat="1">
      <c r="A1235" s="13"/>
      <c r="B1235" s="233"/>
      <c r="C1235" s="234"/>
      <c r="D1235" s="235" t="s">
        <v>148</v>
      </c>
      <c r="E1235" s="236" t="s">
        <v>1</v>
      </c>
      <c r="F1235" s="237" t="s">
        <v>1368</v>
      </c>
      <c r="G1235" s="234"/>
      <c r="H1235" s="238">
        <v>31.048999999999999</v>
      </c>
      <c r="I1235" s="239"/>
      <c r="J1235" s="234"/>
      <c r="K1235" s="234"/>
      <c r="L1235" s="240"/>
      <c r="M1235" s="241"/>
      <c r="N1235" s="242"/>
      <c r="O1235" s="242"/>
      <c r="P1235" s="242"/>
      <c r="Q1235" s="242"/>
      <c r="R1235" s="242"/>
      <c r="S1235" s="242"/>
      <c r="T1235" s="24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44" t="s">
        <v>148</v>
      </c>
      <c r="AU1235" s="244" t="s">
        <v>83</v>
      </c>
      <c r="AV1235" s="13" t="s">
        <v>83</v>
      </c>
      <c r="AW1235" s="13" t="s">
        <v>31</v>
      </c>
      <c r="AX1235" s="13" t="s">
        <v>74</v>
      </c>
      <c r="AY1235" s="244" t="s">
        <v>140</v>
      </c>
    </row>
    <row r="1236" s="13" customFormat="1">
      <c r="A1236" s="13"/>
      <c r="B1236" s="233"/>
      <c r="C1236" s="234"/>
      <c r="D1236" s="235" t="s">
        <v>148</v>
      </c>
      <c r="E1236" s="236" t="s">
        <v>1</v>
      </c>
      <c r="F1236" s="237" t="s">
        <v>1369</v>
      </c>
      <c r="G1236" s="234"/>
      <c r="H1236" s="238">
        <v>52.649999999999999</v>
      </c>
      <c r="I1236" s="239"/>
      <c r="J1236" s="234"/>
      <c r="K1236" s="234"/>
      <c r="L1236" s="240"/>
      <c r="M1236" s="241"/>
      <c r="N1236" s="242"/>
      <c r="O1236" s="242"/>
      <c r="P1236" s="242"/>
      <c r="Q1236" s="242"/>
      <c r="R1236" s="242"/>
      <c r="S1236" s="242"/>
      <c r="T1236" s="24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244" t="s">
        <v>148</v>
      </c>
      <c r="AU1236" s="244" t="s">
        <v>83</v>
      </c>
      <c r="AV1236" s="13" t="s">
        <v>83</v>
      </c>
      <c r="AW1236" s="13" t="s">
        <v>31</v>
      </c>
      <c r="AX1236" s="13" t="s">
        <v>74</v>
      </c>
      <c r="AY1236" s="244" t="s">
        <v>140</v>
      </c>
    </row>
    <row r="1237" s="13" customFormat="1">
      <c r="A1237" s="13"/>
      <c r="B1237" s="233"/>
      <c r="C1237" s="234"/>
      <c r="D1237" s="235" t="s">
        <v>148</v>
      </c>
      <c r="E1237" s="236" t="s">
        <v>1</v>
      </c>
      <c r="F1237" s="237" t="s">
        <v>1370</v>
      </c>
      <c r="G1237" s="234"/>
      <c r="H1237" s="238">
        <v>47.700000000000003</v>
      </c>
      <c r="I1237" s="239"/>
      <c r="J1237" s="234"/>
      <c r="K1237" s="234"/>
      <c r="L1237" s="240"/>
      <c r="M1237" s="241"/>
      <c r="N1237" s="242"/>
      <c r="O1237" s="242"/>
      <c r="P1237" s="242"/>
      <c r="Q1237" s="242"/>
      <c r="R1237" s="242"/>
      <c r="S1237" s="242"/>
      <c r="T1237" s="24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244" t="s">
        <v>148</v>
      </c>
      <c r="AU1237" s="244" t="s">
        <v>83</v>
      </c>
      <c r="AV1237" s="13" t="s">
        <v>83</v>
      </c>
      <c r="AW1237" s="13" t="s">
        <v>31</v>
      </c>
      <c r="AX1237" s="13" t="s">
        <v>74</v>
      </c>
      <c r="AY1237" s="244" t="s">
        <v>140</v>
      </c>
    </row>
    <row r="1238" s="13" customFormat="1">
      <c r="A1238" s="13"/>
      <c r="B1238" s="233"/>
      <c r="C1238" s="234"/>
      <c r="D1238" s="235" t="s">
        <v>148</v>
      </c>
      <c r="E1238" s="236" t="s">
        <v>1</v>
      </c>
      <c r="F1238" s="237" t="s">
        <v>1371</v>
      </c>
      <c r="G1238" s="234"/>
      <c r="H1238" s="238">
        <v>66.989999999999995</v>
      </c>
      <c r="I1238" s="239"/>
      <c r="J1238" s="234"/>
      <c r="K1238" s="234"/>
      <c r="L1238" s="240"/>
      <c r="M1238" s="241"/>
      <c r="N1238" s="242"/>
      <c r="O1238" s="242"/>
      <c r="P1238" s="242"/>
      <c r="Q1238" s="242"/>
      <c r="R1238" s="242"/>
      <c r="S1238" s="242"/>
      <c r="T1238" s="24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44" t="s">
        <v>148</v>
      </c>
      <c r="AU1238" s="244" t="s">
        <v>83</v>
      </c>
      <c r="AV1238" s="13" t="s">
        <v>83</v>
      </c>
      <c r="AW1238" s="13" t="s">
        <v>31</v>
      </c>
      <c r="AX1238" s="13" t="s">
        <v>74</v>
      </c>
      <c r="AY1238" s="244" t="s">
        <v>140</v>
      </c>
    </row>
    <row r="1239" s="13" customFormat="1">
      <c r="A1239" s="13"/>
      <c r="B1239" s="233"/>
      <c r="C1239" s="234"/>
      <c r="D1239" s="235" t="s">
        <v>148</v>
      </c>
      <c r="E1239" s="236" t="s">
        <v>1</v>
      </c>
      <c r="F1239" s="237" t="s">
        <v>1372</v>
      </c>
      <c r="G1239" s="234"/>
      <c r="H1239" s="238">
        <v>58.259999999999998</v>
      </c>
      <c r="I1239" s="239"/>
      <c r="J1239" s="234"/>
      <c r="K1239" s="234"/>
      <c r="L1239" s="240"/>
      <c r="M1239" s="241"/>
      <c r="N1239" s="242"/>
      <c r="O1239" s="242"/>
      <c r="P1239" s="242"/>
      <c r="Q1239" s="242"/>
      <c r="R1239" s="242"/>
      <c r="S1239" s="242"/>
      <c r="T1239" s="24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44" t="s">
        <v>148</v>
      </c>
      <c r="AU1239" s="244" t="s">
        <v>83</v>
      </c>
      <c r="AV1239" s="13" t="s">
        <v>83</v>
      </c>
      <c r="AW1239" s="13" t="s">
        <v>31</v>
      </c>
      <c r="AX1239" s="13" t="s">
        <v>74</v>
      </c>
      <c r="AY1239" s="244" t="s">
        <v>140</v>
      </c>
    </row>
    <row r="1240" s="13" customFormat="1">
      <c r="A1240" s="13"/>
      <c r="B1240" s="233"/>
      <c r="C1240" s="234"/>
      <c r="D1240" s="235" t="s">
        <v>148</v>
      </c>
      <c r="E1240" s="236" t="s">
        <v>1</v>
      </c>
      <c r="F1240" s="237" t="s">
        <v>1373</v>
      </c>
      <c r="G1240" s="234"/>
      <c r="H1240" s="238">
        <v>84.540000000000006</v>
      </c>
      <c r="I1240" s="239"/>
      <c r="J1240" s="234"/>
      <c r="K1240" s="234"/>
      <c r="L1240" s="240"/>
      <c r="M1240" s="241"/>
      <c r="N1240" s="242"/>
      <c r="O1240" s="242"/>
      <c r="P1240" s="242"/>
      <c r="Q1240" s="242"/>
      <c r="R1240" s="242"/>
      <c r="S1240" s="242"/>
      <c r="T1240" s="24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44" t="s">
        <v>148</v>
      </c>
      <c r="AU1240" s="244" t="s">
        <v>83</v>
      </c>
      <c r="AV1240" s="13" t="s">
        <v>83</v>
      </c>
      <c r="AW1240" s="13" t="s">
        <v>31</v>
      </c>
      <c r="AX1240" s="13" t="s">
        <v>74</v>
      </c>
      <c r="AY1240" s="244" t="s">
        <v>140</v>
      </c>
    </row>
    <row r="1241" s="15" customFormat="1">
      <c r="A1241" s="15"/>
      <c r="B1241" s="256"/>
      <c r="C1241" s="257"/>
      <c r="D1241" s="235" t="s">
        <v>148</v>
      </c>
      <c r="E1241" s="258" t="s">
        <v>1</v>
      </c>
      <c r="F1241" s="259" t="s">
        <v>1374</v>
      </c>
      <c r="G1241" s="257"/>
      <c r="H1241" s="258" t="s">
        <v>1</v>
      </c>
      <c r="I1241" s="260"/>
      <c r="J1241" s="257"/>
      <c r="K1241" s="257"/>
      <c r="L1241" s="261"/>
      <c r="M1241" s="262"/>
      <c r="N1241" s="263"/>
      <c r="O1241" s="263"/>
      <c r="P1241" s="263"/>
      <c r="Q1241" s="263"/>
      <c r="R1241" s="263"/>
      <c r="S1241" s="263"/>
      <c r="T1241" s="264"/>
      <c r="U1241" s="15"/>
      <c r="V1241" s="15"/>
      <c r="W1241" s="15"/>
      <c r="X1241" s="15"/>
      <c r="Y1241" s="15"/>
      <c r="Z1241" s="15"/>
      <c r="AA1241" s="15"/>
      <c r="AB1241" s="15"/>
      <c r="AC1241" s="15"/>
      <c r="AD1241" s="15"/>
      <c r="AE1241" s="15"/>
      <c r="AT1241" s="265" t="s">
        <v>148</v>
      </c>
      <c r="AU1241" s="265" t="s">
        <v>83</v>
      </c>
      <c r="AV1241" s="15" t="s">
        <v>79</v>
      </c>
      <c r="AW1241" s="15" t="s">
        <v>31</v>
      </c>
      <c r="AX1241" s="15" t="s">
        <v>74</v>
      </c>
      <c r="AY1241" s="265" t="s">
        <v>140</v>
      </c>
    </row>
    <row r="1242" s="13" customFormat="1">
      <c r="A1242" s="13"/>
      <c r="B1242" s="233"/>
      <c r="C1242" s="234"/>
      <c r="D1242" s="235" t="s">
        <v>148</v>
      </c>
      <c r="E1242" s="236" t="s">
        <v>1</v>
      </c>
      <c r="F1242" s="237" t="s">
        <v>1375</v>
      </c>
      <c r="G1242" s="234"/>
      <c r="H1242" s="238">
        <v>471.88</v>
      </c>
      <c r="I1242" s="239"/>
      <c r="J1242" s="234"/>
      <c r="K1242" s="234"/>
      <c r="L1242" s="240"/>
      <c r="M1242" s="241"/>
      <c r="N1242" s="242"/>
      <c r="O1242" s="242"/>
      <c r="P1242" s="242"/>
      <c r="Q1242" s="242"/>
      <c r="R1242" s="242"/>
      <c r="S1242" s="242"/>
      <c r="T1242" s="24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44" t="s">
        <v>148</v>
      </c>
      <c r="AU1242" s="244" t="s">
        <v>83</v>
      </c>
      <c r="AV1242" s="13" t="s">
        <v>83</v>
      </c>
      <c r="AW1242" s="13" t="s">
        <v>31</v>
      </c>
      <c r="AX1242" s="13" t="s">
        <v>74</v>
      </c>
      <c r="AY1242" s="244" t="s">
        <v>140</v>
      </c>
    </row>
    <row r="1243" s="13" customFormat="1">
      <c r="A1243" s="13"/>
      <c r="B1243" s="233"/>
      <c r="C1243" s="234"/>
      <c r="D1243" s="235" t="s">
        <v>148</v>
      </c>
      <c r="E1243" s="236" t="s">
        <v>1</v>
      </c>
      <c r="F1243" s="237" t="s">
        <v>1376</v>
      </c>
      <c r="G1243" s="234"/>
      <c r="H1243" s="238">
        <v>4.9500000000000002</v>
      </c>
      <c r="I1243" s="239"/>
      <c r="J1243" s="234"/>
      <c r="K1243" s="234"/>
      <c r="L1243" s="240"/>
      <c r="M1243" s="241"/>
      <c r="N1243" s="242"/>
      <c r="O1243" s="242"/>
      <c r="P1243" s="242"/>
      <c r="Q1243" s="242"/>
      <c r="R1243" s="242"/>
      <c r="S1243" s="242"/>
      <c r="T1243" s="24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44" t="s">
        <v>148</v>
      </c>
      <c r="AU1243" s="244" t="s">
        <v>83</v>
      </c>
      <c r="AV1243" s="13" t="s">
        <v>83</v>
      </c>
      <c r="AW1243" s="13" t="s">
        <v>31</v>
      </c>
      <c r="AX1243" s="13" t="s">
        <v>74</v>
      </c>
      <c r="AY1243" s="244" t="s">
        <v>140</v>
      </c>
    </row>
    <row r="1244" s="13" customFormat="1">
      <c r="A1244" s="13"/>
      <c r="B1244" s="233"/>
      <c r="C1244" s="234"/>
      <c r="D1244" s="235" t="s">
        <v>148</v>
      </c>
      <c r="E1244" s="236" t="s">
        <v>1</v>
      </c>
      <c r="F1244" s="237" t="s">
        <v>1181</v>
      </c>
      <c r="G1244" s="234"/>
      <c r="H1244" s="238">
        <v>20.420000000000002</v>
      </c>
      <c r="I1244" s="239"/>
      <c r="J1244" s="234"/>
      <c r="K1244" s="234"/>
      <c r="L1244" s="240"/>
      <c r="M1244" s="241"/>
      <c r="N1244" s="242"/>
      <c r="O1244" s="242"/>
      <c r="P1244" s="242"/>
      <c r="Q1244" s="242"/>
      <c r="R1244" s="242"/>
      <c r="S1244" s="242"/>
      <c r="T1244" s="243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T1244" s="244" t="s">
        <v>148</v>
      </c>
      <c r="AU1244" s="244" t="s">
        <v>83</v>
      </c>
      <c r="AV1244" s="13" t="s">
        <v>83</v>
      </c>
      <c r="AW1244" s="13" t="s">
        <v>31</v>
      </c>
      <c r="AX1244" s="13" t="s">
        <v>74</v>
      </c>
      <c r="AY1244" s="244" t="s">
        <v>140</v>
      </c>
    </row>
    <row r="1245" s="13" customFormat="1">
      <c r="A1245" s="13"/>
      <c r="B1245" s="233"/>
      <c r="C1245" s="234"/>
      <c r="D1245" s="235" t="s">
        <v>148</v>
      </c>
      <c r="E1245" s="236" t="s">
        <v>1</v>
      </c>
      <c r="F1245" s="237" t="s">
        <v>1182</v>
      </c>
      <c r="G1245" s="234"/>
      <c r="H1245" s="238">
        <v>49.460000000000001</v>
      </c>
      <c r="I1245" s="239"/>
      <c r="J1245" s="234"/>
      <c r="K1245" s="234"/>
      <c r="L1245" s="240"/>
      <c r="M1245" s="241"/>
      <c r="N1245" s="242"/>
      <c r="O1245" s="242"/>
      <c r="P1245" s="242"/>
      <c r="Q1245" s="242"/>
      <c r="R1245" s="242"/>
      <c r="S1245" s="242"/>
      <c r="T1245" s="24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44" t="s">
        <v>148</v>
      </c>
      <c r="AU1245" s="244" t="s">
        <v>83</v>
      </c>
      <c r="AV1245" s="13" t="s">
        <v>83</v>
      </c>
      <c r="AW1245" s="13" t="s">
        <v>31</v>
      </c>
      <c r="AX1245" s="13" t="s">
        <v>74</v>
      </c>
      <c r="AY1245" s="244" t="s">
        <v>140</v>
      </c>
    </row>
    <row r="1246" s="13" customFormat="1">
      <c r="A1246" s="13"/>
      <c r="B1246" s="233"/>
      <c r="C1246" s="234"/>
      <c r="D1246" s="235" t="s">
        <v>148</v>
      </c>
      <c r="E1246" s="236" t="s">
        <v>1</v>
      </c>
      <c r="F1246" s="237" t="s">
        <v>1183</v>
      </c>
      <c r="G1246" s="234"/>
      <c r="H1246" s="238">
        <v>21.48</v>
      </c>
      <c r="I1246" s="239"/>
      <c r="J1246" s="234"/>
      <c r="K1246" s="234"/>
      <c r="L1246" s="240"/>
      <c r="M1246" s="241"/>
      <c r="N1246" s="242"/>
      <c r="O1246" s="242"/>
      <c r="P1246" s="242"/>
      <c r="Q1246" s="242"/>
      <c r="R1246" s="242"/>
      <c r="S1246" s="242"/>
      <c r="T1246" s="243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44" t="s">
        <v>148</v>
      </c>
      <c r="AU1246" s="244" t="s">
        <v>83</v>
      </c>
      <c r="AV1246" s="13" t="s">
        <v>83</v>
      </c>
      <c r="AW1246" s="13" t="s">
        <v>31</v>
      </c>
      <c r="AX1246" s="13" t="s">
        <v>74</v>
      </c>
      <c r="AY1246" s="244" t="s">
        <v>140</v>
      </c>
    </row>
    <row r="1247" s="13" customFormat="1">
      <c r="A1247" s="13"/>
      <c r="B1247" s="233"/>
      <c r="C1247" s="234"/>
      <c r="D1247" s="235" t="s">
        <v>148</v>
      </c>
      <c r="E1247" s="236" t="s">
        <v>1</v>
      </c>
      <c r="F1247" s="237" t="s">
        <v>1184</v>
      </c>
      <c r="G1247" s="234"/>
      <c r="H1247" s="238">
        <v>18.859999999999999</v>
      </c>
      <c r="I1247" s="239"/>
      <c r="J1247" s="234"/>
      <c r="K1247" s="234"/>
      <c r="L1247" s="240"/>
      <c r="M1247" s="241"/>
      <c r="N1247" s="242"/>
      <c r="O1247" s="242"/>
      <c r="P1247" s="242"/>
      <c r="Q1247" s="242"/>
      <c r="R1247" s="242"/>
      <c r="S1247" s="242"/>
      <c r="T1247" s="24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44" t="s">
        <v>148</v>
      </c>
      <c r="AU1247" s="244" t="s">
        <v>83</v>
      </c>
      <c r="AV1247" s="13" t="s">
        <v>83</v>
      </c>
      <c r="AW1247" s="13" t="s">
        <v>31</v>
      </c>
      <c r="AX1247" s="13" t="s">
        <v>74</v>
      </c>
      <c r="AY1247" s="244" t="s">
        <v>140</v>
      </c>
    </row>
    <row r="1248" s="13" customFormat="1">
      <c r="A1248" s="13"/>
      <c r="B1248" s="233"/>
      <c r="C1248" s="234"/>
      <c r="D1248" s="235" t="s">
        <v>148</v>
      </c>
      <c r="E1248" s="236" t="s">
        <v>1</v>
      </c>
      <c r="F1248" s="237" t="s">
        <v>1185</v>
      </c>
      <c r="G1248" s="234"/>
      <c r="H1248" s="238">
        <v>14.73</v>
      </c>
      <c r="I1248" s="239"/>
      <c r="J1248" s="234"/>
      <c r="K1248" s="234"/>
      <c r="L1248" s="240"/>
      <c r="M1248" s="241"/>
      <c r="N1248" s="242"/>
      <c r="O1248" s="242"/>
      <c r="P1248" s="242"/>
      <c r="Q1248" s="242"/>
      <c r="R1248" s="242"/>
      <c r="S1248" s="242"/>
      <c r="T1248" s="24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44" t="s">
        <v>148</v>
      </c>
      <c r="AU1248" s="244" t="s">
        <v>83</v>
      </c>
      <c r="AV1248" s="13" t="s">
        <v>83</v>
      </c>
      <c r="AW1248" s="13" t="s">
        <v>31</v>
      </c>
      <c r="AX1248" s="13" t="s">
        <v>74</v>
      </c>
      <c r="AY1248" s="244" t="s">
        <v>140</v>
      </c>
    </row>
    <row r="1249" s="13" customFormat="1">
      <c r="A1249" s="13"/>
      <c r="B1249" s="233"/>
      <c r="C1249" s="234"/>
      <c r="D1249" s="235" t="s">
        <v>148</v>
      </c>
      <c r="E1249" s="236" t="s">
        <v>1</v>
      </c>
      <c r="F1249" s="237" t="s">
        <v>891</v>
      </c>
      <c r="G1249" s="234"/>
      <c r="H1249" s="238">
        <v>30.640000000000001</v>
      </c>
      <c r="I1249" s="239"/>
      <c r="J1249" s="234"/>
      <c r="K1249" s="234"/>
      <c r="L1249" s="240"/>
      <c r="M1249" s="241"/>
      <c r="N1249" s="242"/>
      <c r="O1249" s="242"/>
      <c r="P1249" s="242"/>
      <c r="Q1249" s="242"/>
      <c r="R1249" s="242"/>
      <c r="S1249" s="242"/>
      <c r="T1249" s="24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44" t="s">
        <v>148</v>
      </c>
      <c r="AU1249" s="244" t="s">
        <v>83</v>
      </c>
      <c r="AV1249" s="13" t="s">
        <v>83</v>
      </c>
      <c r="AW1249" s="13" t="s">
        <v>31</v>
      </c>
      <c r="AX1249" s="13" t="s">
        <v>74</v>
      </c>
      <c r="AY1249" s="244" t="s">
        <v>140</v>
      </c>
    </row>
    <row r="1250" s="13" customFormat="1">
      <c r="A1250" s="13"/>
      <c r="B1250" s="233"/>
      <c r="C1250" s="234"/>
      <c r="D1250" s="235" t="s">
        <v>148</v>
      </c>
      <c r="E1250" s="236" t="s">
        <v>1</v>
      </c>
      <c r="F1250" s="237" t="s">
        <v>1186</v>
      </c>
      <c r="G1250" s="234"/>
      <c r="H1250" s="238">
        <v>5.7699999999999996</v>
      </c>
      <c r="I1250" s="239"/>
      <c r="J1250" s="234"/>
      <c r="K1250" s="234"/>
      <c r="L1250" s="240"/>
      <c r="M1250" s="241"/>
      <c r="N1250" s="242"/>
      <c r="O1250" s="242"/>
      <c r="P1250" s="242"/>
      <c r="Q1250" s="242"/>
      <c r="R1250" s="242"/>
      <c r="S1250" s="242"/>
      <c r="T1250" s="24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44" t="s">
        <v>148</v>
      </c>
      <c r="AU1250" s="244" t="s">
        <v>83</v>
      </c>
      <c r="AV1250" s="13" t="s">
        <v>83</v>
      </c>
      <c r="AW1250" s="13" t="s">
        <v>31</v>
      </c>
      <c r="AX1250" s="13" t="s">
        <v>74</v>
      </c>
      <c r="AY1250" s="244" t="s">
        <v>140</v>
      </c>
    </row>
    <row r="1251" s="13" customFormat="1">
      <c r="A1251" s="13"/>
      <c r="B1251" s="233"/>
      <c r="C1251" s="234"/>
      <c r="D1251" s="235" t="s">
        <v>148</v>
      </c>
      <c r="E1251" s="236" t="s">
        <v>1</v>
      </c>
      <c r="F1251" s="237" t="s">
        <v>1187</v>
      </c>
      <c r="G1251" s="234"/>
      <c r="H1251" s="238">
        <v>49.460000000000001</v>
      </c>
      <c r="I1251" s="239"/>
      <c r="J1251" s="234"/>
      <c r="K1251" s="234"/>
      <c r="L1251" s="240"/>
      <c r="M1251" s="241"/>
      <c r="N1251" s="242"/>
      <c r="O1251" s="242"/>
      <c r="P1251" s="242"/>
      <c r="Q1251" s="242"/>
      <c r="R1251" s="242"/>
      <c r="S1251" s="242"/>
      <c r="T1251" s="24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T1251" s="244" t="s">
        <v>148</v>
      </c>
      <c r="AU1251" s="244" t="s">
        <v>83</v>
      </c>
      <c r="AV1251" s="13" t="s">
        <v>83</v>
      </c>
      <c r="AW1251" s="13" t="s">
        <v>31</v>
      </c>
      <c r="AX1251" s="13" t="s">
        <v>74</v>
      </c>
      <c r="AY1251" s="244" t="s">
        <v>140</v>
      </c>
    </row>
    <row r="1252" s="14" customFormat="1">
      <c r="A1252" s="14"/>
      <c r="B1252" s="245"/>
      <c r="C1252" s="246"/>
      <c r="D1252" s="235" t="s">
        <v>148</v>
      </c>
      <c r="E1252" s="247" t="s">
        <v>1</v>
      </c>
      <c r="F1252" s="248" t="s">
        <v>151</v>
      </c>
      <c r="G1252" s="246"/>
      <c r="H1252" s="249">
        <v>1865.4390000000001</v>
      </c>
      <c r="I1252" s="250"/>
      <c r="J1252" s="246"/>
      <c r="K1252" s="246"/>
      <c r="L1252" s="251"/>
      <c r="M1252" s="252"/>
      <c r="N1252" s="253"/>
      <c r="O1252" s="253"/>
      <c r="P1252" s="253"/>
      <c r="Q1252" s="253"/>
      <c r="R1252" s="253"/>
      <c r="S1252" s="253"/>
      <c r="T1252" s="254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T1252" s="255" t="s">
        <v>148</v>
      </c>
      <c r="AU1252" s="255" t="s">
        <v>83</v>
      </c>
      <c r="AV1252" s="14" t="s">
        <v>89</v>
      </c>
      <c r="AW1252" s="14" t="s">
        <v>31</v>
      </c>
      <c r="AX1252" s="14" t="s">
        <v>79</v>
      </c>
      <c r="AY1252" s="255" t="s">
        <v>140</v>
      </c>
    </row>
    <row r="1253" s="2" customFormat="1" ht="16.5" customHeight="1">
      <c r="A1253" s="38"/>
      <c r="B1253" s="39"/>
      <c r="C1253" s="219" t="s">
        <v>1377</v>
      </c>
      <c r="D1253" s="219" t="s">
        <v>143</v>
      </c>
      <c r="E1253" s="220" t="s">
        <v>1378</v>
      </c>
      <c r="F1253" s="221" t="s">
        <v>1379</v>
      </c>
      <c r="G1253" s="222" t="s">
        <v>146</v>
      </c>
      <c r="H1253" s="223">
        <v>1362.9190000000001</v>
      </c>
      <c r="I1253" s="224"/>
      <c r="J1253" s="225">
        <f>ROUND(I1253*H1253,2)</f>
        <v>0</v>
      </c>
      <c r="K1253" s="226"/>
      <c r="L1253" s="44"/>
      <c r="M1253" s="227" t="s">
        <v>1</v>
      </c>
      <c r="N1253" s="228" t="s">
        <v>39</v>
      </c>
      <c r="O1253" s="91"/>
      <c r="P1253" s="229">
        <f>O1253*H1253</f>
        <v>0</v>
      </c>
      <c r="Q1253" s="229">
        <v>0.001</v>
      </c>
      <c r="R1253" s="229">
        <f>Q1253*H1253</f>
        <v>1.3629190000000002</v>
      </c>
      <c r="S1253" s="229">
        <v>0.00031</v>
      </c>
      <c r="T1253" s="230">
        <f>S1253*H1253</f>
        <v>0.42250489000000002</v>
      </c>
      <c r="U1253" s="38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  <c r="AR1253" s="231" t="s">
        <v>610</v>
      </c>
      <c r="AT1253" s="231" t="s">
        <v>143</v>
      </c>
      <c r="AU1253" s="231" t="s">
        <v>83</v>
      </c>
      <c r="AY1253" s="17" t="s">
        <v>140</v>
      </c>
      <c r="BE1253" s="232">
        <f>IF(N1253="základní",J1253,0)</f>
        <v>0</v>
      </c>
      <c r="BF1253" s="232">
        <f>IF(N1253="snížená",J1253,0)</f>
        <v>0</v>
      </c>
      <c r="BG1253" s="232">
        <f>IF(N1253="zákl. přenesená",J1253,0)</f>
        <v>0</v>
      </c>
      <c r="BH1253" s="232">
        <f>IF(N1253="sníž. přenesená",J1253,0)</f>
        <v>0</v>
      </c>
      <c r="BI1253" s="232">
        <f>IF(N1253="nulová",J1253,0)</f>
        <v>0</v>
      </c>
      <c r="BJ1253" s="17" t="s">
        <v>79</v>
      </c>
      <c r="BK1253" s="232">
        <f>ROUND(I1253*H1253,2)</f>
        <v>0</v>
      </c>
      <c r="BL1253" s="17" t="s">
        <v>610</v>
      </c>
      <c r="BM1253" s="231" t="s">
        <v>1380</v>
      </c>
    </row>
    <row r="1254" s="15" customFormat="1">
      <c r="A1254" s="15"/>
      <c r="B1254" s="256"/>
      <c r="C1254" s="257"/>
      <c r="D1254" s="235" t="s">
        <v>148</v>
      </c>
      <c r="E1254" s="258" t="s">
        <v>1</v>
      </c>
      <c r="F1254" s="259" t="s">
        <v>1363</v>
      </c>
      <c r="G1254" s="257"/>
      <c r="H1254" s="258" t="s">
        <v>1</v>
      </c>
      <c r="I1254" s="260"/>
      <c r="J1254" s="257"/>
      <c r="K1254" s="257"/>
      <c r="L1254" s="261"/>
      <c r="M1254" s="262"/>
      <c r="N1254" s="263"/>
      <c r="O1254" s="263"/>
      <c r="P1254" s="263"/>
      <c r="Q1254" s="263"/>
      <c r="R1254" s="263"/>
      <c r="S1254" s="263"/>
      <c r="T1254" s="264"/>
      <c r="U1254" s="15"/>
      <c r="V1254" s="15"/>
      <c r="W1254" s="15"/>
      <c r="X1254" s="15"/>
      <c r="Y1254" s="15"/>
      <c r="Z1254" s="15"/>
      <c r="AA1254" s="15"/>
      <c r="AB1254" s="15"/>
      <c r="AC1254" s="15"/>
      <c r="AD1254" s="15"/>
      <c r="AE1254" s="15"/>
      <c r="AT1254" s="265" t="s">
        <v>148</v>
      </c>
      <c r="AU1254" s="265" t="s">
        <v>83</v>
      </c>
      <c r="AV1254" s="15" t="s">
        <v>79</v>
      </c>
      <c r="AW1254" s="15" t="s">
        <v>31</v>
      </c>
      <c r="AX1254" s="15" t="s">
        <v>74</v>
      </c>
      <c r="AY1254" s="265" t="s">
        <v>140</v>
      </c>
    </row>
    <row r="1255" s="13" customFormat="1">
      <c r="A1255" s="13"/>
      <c r="B1255" s="233"/>
      <c r="C1255" s="234"/>
      <c r="D1255" s="235" t="s">
        <v>148</v>
      </c>
      <c r="E1255" s="236" t="s">
        <v>1</v>
      </c>
      <c r="F1255" s="237" t="s">
        <v>1364</v>
      </c>
      <c r="G1255" s="234"/>
      <c r="H1255" s="238">
        <v>671.39400000000001</v>
      </c>
      <c r="I1255" s="239"/>
      <c r="J1255" s="234"/>
      <c r="K1255" s="234"/>
      <c r="L1255" s="240"/>
      <c r="M1255" s="241"/>
      <c r="N1255" s="242"/>
      <c r="O1255" s="242"/>
      <c r="P1255" s="242"/>
      <c r="Q1255" s="242"/>
      <c r="R1255" s="242"/>
      <c r="S1255" s="242"/>
      <c r="T1255" s="24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44" t="s">
        <v>148</v>
      </c>
      <c r="AU1255" s="244" t="s">
        <v>83</v>
      </c>
      <c r="AV1255" s="13" t="s">
        <v>83</v>
      </c>
      <c r="AW1255" s="13" t="s">
        <v>31</v>
      </c>
      <c r="AX1255" s="13" t="s">
        <v>74</v>
      </c>
      <c r="AY1255" s="244" t="s">
        <v>140</v>
      </c>
    </row>
    <row r="1256" s="13" customFormat="1">
      <c r="A1256" s="13"/>
      <c r="B1256" s="233"/>
      <c r="C1256" s="234"/>
      <c r="D1256" s="235" t="s">
        <v>148</v>
      </c>
      <c r="E1256" s="236" t="s">
        <v>1</v>
      </c>
      <c r="F1256" s="237" t="s">
        <v>1365</v>
      </c>
      <c r="G1256" s="234"/>
      <c r="H1256" s="238">
        <v>18.719999999999999</v>
      </c>
      <c r="I1256" s="239"/>
      <c r="J1256" s="234"/>
      <c r="K1256" s="234"/>
      <c r="L1256" s="240"/>
      <c r="M1256" s="241"/>
      <c r="N1256" s="242"/>
      <c r="O1256" s="242"/>
      <c r="P1256" s="242"/>
      <c r="Q1256" s="242"/>
      <c r="R1256" s="242"/>
      <c r="S1256" s="242"/>
      <c r="T1256" s="24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44" t="s">
        <v>148</v>
      </c>
      <c r="AU1256" s="244" t="s">
        <v>83</v>
      </c>
      <c r="AV1256" s="13" t="s">
        <v>83</v>
      </c>
      <c r="AW1256" s="13" t="s">
        <v>31</v>
      </c>
      <c r="AX1256" s="13" t="s">
        <v>74</v>
      </c>
      <c r="AY1256" s="244" t="s">
        <v>140</v>
      </c>
    </row>
    <row r="1257" s="13" customFormat="1">
      <c r="A1257" s="13"/>
      <c r="B1257" s="233"/>
      <c r="C1257" s="234"/>
      <c r="D1257" s="235" t="s">
        <v>148</v>
      </c>
      <c r="E1257" s="236" t="s">
        <v>1</v>
      </c>
      <c r="F1257" s="237" t="s">
        <v>1366</v>
      </c>
      <c r="G1257" s="234"/>
      <c r="H1257" s="238">
        <v>67.581999999999994</v>
      </c>
      <c r="I1257" s="239"/>
      <c r="J1257" s="234"/>
      <c r="K1257" s="234"/>
      <c r="L1257" s="240"/>
      <c r="M1257" s="241"/>
      <c r="N1257" s="242"/>
      <c r="O1257" s="242"/>
      <c r="P1257" s="242"/>
      <c r="Q1257" s="242"/>
      <c r="R1257" s="242"/>
      <c r="S1257" s="242"/>
      <c r="T1257" s="24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44" t="s">
        <v>148</v>
      </c>
      <c r="AU1257" s="244" t="s">
        <v>83</v>
      </c>
      <c r="AV1257" s="13" t="s">
        <v>83</v>
      </c>
      <c r="AW1257" s="13" t="s">
        <v>31</v>
      </c>
      <c r="AX1257" s="13" t="s">
        <v>74</v>
      </c>
      <c r="AY1257" s="244" t="s">
        <v>140</v>
      </c>
    </row>
    <row r="1258" s="13" customFormat="1">
      <c r="A1258" s="13"/>
      <c r="B1258" s="233"/>
      <c r="C1258" s="234"/>
      <c r="D1258" s="235" t="s">
        <v>148</v>
      </c>
      <c r="E1258" s="236" t="s">
        <v>1</v>
      </c>
      <c r="F1258" s="237" t="s">
        <v>1367</v>
      </c>
      <c r="G1258" s="234"/>
      <c r="H1258" s="238">
        <v>78.903999999999996</v>
      </c>
      <c r="I1258" s="239"/>
      <c r="J1258" s="234"/>
      <c r="K1258" s="234"/>
      <c r="L1258" s="240"/>
      <c r="M1258" s="241"/>
      <c r="N1258" s="242"/>
      <c r="O1258" s="242"/>
      <c r="P1258" s="242"/>
      <c r="Q1258" s="242"/>
      <c r="R1258" s="242"/>
      <c r="S1258" s="242"/>
      <c r="T1258" s="24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T1258" s="244" t="s">
        <v>148</v>
      </c>
      <c r="AU1258" s="244" t="s">
        <v>83</v>
      </c>
      <c r="AV1258" s="13" t="s">
        <v>83</v>
      </c>
      <c r="AW1258" s="13" t="s">
        <v>31</v>
      </c>
      <c r="AX1258" s="13" t="s">
        <v>74</v>
      </c>
      <c r="AY1258" s="244" t="s">
        <v>140</v>
      </c>
    </row>
    <row r="1259" s="13" customFormat="1">
      <c r="A1259" s="13"/>
      <c r="B1259" s="233"/>
      <c r="C1259" s="234"/>
      <c r="D1259" s="235" t="s">
        <v>148</v>
      </c>
      <c r="E1259" s="236" t="s">
        <v>1</v>
      </c>
      <c r="F1259" s="237" t="s">
        <v>1368</v>
      </c>
      <c r="G1259" s="234"/>
      <c r="H1259" s="238">
        <v>31.048999999999999</v>
      </c>
      <c r="I1259" s="239"/>
      <c r="J1259" s="234"/>
      <c r="K1259" s="234"/>
      <c r="L1259" s="240"/>
      <c r="M1259" s="241"/>
      <c r="N1259" s="242"/>
      <c r="O1259" s="242"/>
      <c r="P1259" s="242"/>
      <c r="Q1259" s="242"/>
      <c r="R1259" s="242"/>
      <c r="S1259" s="242"/>
      <c r="T1259" s="24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44" t="s">
        <v>148</v>
      </c>
      <c r="AU1259" s="244" t="s">
        <v>83</v>
      </c>
      <c r="AV1259" s="13" t="s">
        <v>83</v>
      </c>
      <c r="AW1259" s="13" t="s">
        <v>31</v>
      </c>
      <c r="AX1259" s="13" t="s">
        <v>74</v>
      </c>
      <c r="AY1259" s="244" t="s">
        <v>140</v>
      </c>
    </row>
    <row r="1260" s="13" customFormat="1">
      <c r="A1260" s="13"/>
      <c r="B1260" s="233"/>
      <c r="C1260" s="234"/>
      <c r="D1260" s="235" t="s">
        <v>148</v>
      </c>
      <c r="E1260" s="236" t="s">
        <v>1</v>
      </c>
      <c r="F1260" s="237" t="s">
        <v>1369</v>
      </c>
      <c r="G1260" s="234"/>
      <c r="H1260" s="238">
        <v>52.649999999999999</v>
      </c>
      <c r="I1260" s="239"/>
      <c r="J1260" s="234"/>
      <c r="K1260" s="234"/>
      <c r="L1260" s="240"/>
      <c r="M1260" s="241"/>
      <c r="N1260" s="242"/>
      <c r="O1260" s="242"/>
      <c r="P1260" s="242"/>
      <c r="Q1260" s="242"/>
      <c r="R1260" s="242"/>
      <c r="S1260" s="242"/>
      <c r="T1260" s="24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T1260" s="244" t="s">
        <v>148</v>
      </c>
      <c r="AU1260" s="244" t="s">
        <v>83</v>
      </c>
      <c r="AV1260" s="13" t="s">
        <v>83</v>
      </c>
      <c r="AW1260" s="13" t="s">
        <v>31</v>
      </c>
      <c r="AX1260" s="13" t="s">
        <v>74</v>
      </c>
      <c r="AY1260" s="244" t="s">
        <v>140</v>
      </c>
    </row>
    <row r="1261" s="13" customFormat="1">
      <c r="A1261" s="13"/>
      <c r="B1261" s="233"/>
      <c r="C1261" s="234"/>
      <c r="D1261" s="235" t="s">
        <v>148</v>
      </c>
      <c r="E1261" s="236" t="s">
        <v>1</v>
      </c>
      <c r="F1261" s="237" t="s">
        <v>1370</v>
      </c>
      <c r="G1261" s="234"/>
      <c r="H1261" s="238">
        <v>47.700000000000003</v>
      </c>
      <c r="I1261" s="239"/>
      <c r="J1261" s="234"/>
      <c r="K1261" s="234"/>
      <c r="L1261" s="240"/>
      <c r="M1261" s="241"/>
      <c r="N1261" s="242"/>
      <c r="O1261" s="242"/>
      <c r="P1261" s="242"/>
      <c r="Q1261" s="242"/>
      <c r="R1261" s="242"/>
      <c r="S1261" s="242"/>
      <c r="T1261" s="24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T1261" s="244" t="s">
        <v>148</v>
      </c>
      <c r="AU1261" s="244" t="s">
        <v>83</v>
      </c>
      <c r="AV1261" s="13" t="s">
        <v>83</v>
      </c>
      <c r="AW1261" s="13" t="s">
        <v>31</v>
      </c>
      <c r="AX1261" s="13" t="s">
        <v>74</v>
      </c>
      <c r="AY1261" s="244" t="s">
        <v>140</v>
      </c>
    </row>
    <row r="1262" s="13" customFormat="1">
      <c r="A1262" s="13"/>
      <c r="B1262" s="233"/>
      <c r="C1262" s="234"/>
      <c r="D1262" s="235" t="s">
        <v>148</v>
      </c>
      <c r="E1262" s="236" t="s">
        <v>1</v>
      </c>
      <c r="F1262" s="237" t="s">
        <v>1371</v>
      </c>
      <c r="G1262" s="234"/>
      <c r="H1262" s="238">
        <v>66.989999999999995</v>
      </c>
      <c r="I1262" s="239"/>
      <c r="J1262" s="234"/>
      <c r="K1262" s="234"/>
      <c r="L1262" s="240"/>
      <c r="M1262" s="241"/>
      <c r="N1262" s="242"/>
      <c r="O1262" s="242"/>
      <c r="P1262" s="242"/>
      <c r="Q1262" s="242"/>
      <c r="R1262" s="242"/>
      <c r="S1262" s="242"/>
      <c r="T1262" s="24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44" t="s">
        <v>148</v>
      </c>
      <c r="AU1262" s="244" t="s">
        <v>83</v>
      </c>
      <c r="AV1262" s="13" t="s">
        <v>83</v>
      </c>
      <c r="AW1262" s="13" t="s">
        <v>31</v>
      </c>
      <c r="AX1262" s="13" t="s">
        <v>74</v>
      </c>
      <c r="AY1262" s="244" t="s">
        <v>140</v>
      </c>
    </row>
    <row r="1263" s="13" customFormat="1">
      <c r="A1263" s="13"/>
      <c r="B1263" s="233"/>
      <c r="C1263" s="234"/>
      <c r="D1263" s="235" t="s">
        <v>148</v>
      </c>
      <c r="E1263" s="236" t="s">
        <v>1</v>
      </c>
      <c r="F1263" s="237" t="s">
        <v>1372</v>
      </c>
      <c r="G1263" s="234"/>
      <c r="H1263" s="238">
        <v>58.259999999999998</v>
      </c>
      <c r="I1263" s="239"/>
      <c r="J1263" s="234"/>
      <c r="K1263" s="234"/>
      <c r="L1263" s="240"/>
      <c r="M1263" s="241"/>
      <c r="N1263" s="242"/>
      <c r="O1263" s="242"/>
      <c r="P1263" s="242"/>
      <c r="Q1263" s="242"/>
      <c r="R1263" s="242"/>
      <c r="S1263" s="242"/>
      <c r="T1263" s="24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44" t="s">
        <v>148</v>
      </c>
      <c r="AU1263" s="244" t="s">
        <v>83</v>
      </c>
      <c r="AV1263" s="13" t="s">
        <v>83</v>
      </c>
      <c r="AW1263" s="13" t="s">
        <v>31</v>
      </c>
      <c r="AX1263" s="13" t="s">
        <v>74</v>
      </c>
      <c r="AY1263" s="244" t="s">
        <v>140</v>
      </c>
    </row>
    <row r="1264" s="13" customFormat="1">
      <c r="A1264" s="13"/>
      <c r="B1264" s="233"/>
      <c r="C1264" s="234"/>
      <c r="D1264" s="235" t="s">
        <v>148</v>
      </c>
      <c r="E1264" s="236" t="s">
        <v>1</v>
      </c>
      <c r="F1264" s="237" t="s">
        <v>1373</v>
      </c>
      <c r="G1264" s="234"/>
      <c r="H1264" s="238">
        <v>84.540000000000006</v>
      </c>
      <c r="I1264" s="239"/>
      <c r="J1264" s="234"/>
      <c r="K1264" s="234"/>
      <c r="L1264" s="240"/>
      <c r="M1264" s="241"/>
      <c r="N1264" s="242"/>
      <c r="O1264" s="242"/>
      <c r="P1264" s="242"/>
      <c r="Q1264" s="242"/>
      <c r="R1264" s="242"/>
      <c r="S1264" s="242"/>
      <c r="T1264" s="24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44" t="s">
        <v>148</v>
      </c>
      <c r="AU1264" s="244" t="s">
        <v>83</v>
      </c>
      <c r="AV1264" s="13" t="s">
        <v>83</v>
      </c>
      <c r="AW1264" s="13" t="s">
        <v>31</v>
      </c>
      <c r="AX1264" s="13" t="s">
        <v>74</v>
      </c>
      <c r="AY1264" s="244" t="s">
        <v>140</v>
      </c>
    </row>
    <row r="1265" s="15" customFormat="1">
      <c r="A1265" s="15"/>
      <c r="B1265" s="256"/>
      <c r="C1265" s="257"/>
      <c r="D1265" s="235" t="s">
        <v>148</v>
      </c>
      <c r="E1265" s="258" t="s">
        <v>1</v>
      </c>
      <c r="F1265" s="259" t="s">
        <v>1374</v>
      </c>
      <c r="G1265" s="257"/>
      <c r="H1265" s="258" t="s">
        <v>1</v>
      </c>
      <c r="I1265" s="260"/>
      <c r="J1265" s="257"/>
      <c r="K1265" s="257"/>
      <c r="L1265" s="261"/>
      <c r="M1265" s="262"/>
      <c r="N1265" s="263"/>
      <c r="O1265" s="263"/>
      <c r="P1265" s="263"/>
      <c r="Q1265" s="263"/>
      <c r="R1265" s="263"/>
      <c r="S1265" s="263"/>
      <c r="T1265" s="264"/>
      <c r="U1265" s="15"/>
      <c r="V1265" s="15"/>
      <c r="W1265" s="15"/>
      <c r="X1265" s="15"/>
      <c r="Y1265" s="15"/>
      <c r="Z1265" s="15"/>
      <c r="AA1265" s="15"/>
      <c r="AB1265" s="15"/>
      <c r="AC1265" s="15"/>
      <c r="AD1265" s="15"/>
      <c r="AE1265" s="15"/>
      <c r="AT1265" s="265" t="s">
        <v>148</v>
      </c>
      <c r="AU1265" s="265" t="s">
        <v>83</v>
      </c>
      <c r="AV1265" s="15" t="s">
        <v>79</v>
      </c>
      <c r="AW1265" s="15" t="s">
        <v>31</v>
      </c>
      <c r="AX1265" s="15" t="s">
        <v>74</v>
      </c>
      <c r="AY1265" s="265" t="s">
        <v>140</v>
      </c>
    </row>
    <row r="1266" s="13" customFormat="1">
      <c r="A1266" s="13"/>
      <c r="B1266" s="233"/>
      <c r="C1266" s="234"/>
      <c r="D1266" s="235" t="s">
        <v>148</v>
      </c>
      <c r="E1266" s="236" t="s">
        <v>1</v>
      </c>
      <c r="F1266" s="237" t="s">
        <v>1381</v>
      </c>
      <c r="G1266" s="234"/>
      <c r="H1266" s="238">
        <v>0</v>
      </c>
      <c r="I1266" s="239"/>
      <c r="J1266" s="234"/>
      <c r="K1266" s="234"/>
      <c r="L1266" s="240"/>
      <c r="M1266" s="241"/>
      <c r="N1266" s="242"/>
      <c r="O1266" s="242"/>
      <c r="P1266" s="242"/>
      <c r="Q1266" s="242"/>
      <c r="R1266" s="242"/>
      <c r="S1266" s="242"/>
      <c r="T1266" s="24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44" t="s">
        <v>148</v>
      </c>
      <c r="AU1266" s="244" t="s">
        <v>83</v>
      </c>
      <c r="AV1266" s="13" t="s">
        <v>83</v>
      </c>
      <c r="AW1266" s="13" t="s">
        <v>31</v>
      </c>
      <c r="AX1266" s="13" t="s">
        <v>74</v>
      </c>
      <c r="AY1266" s="244" t="s">
        <v>140</v>
      </c>
    </row>
    <row r="1267" s="13" customFormat="1">
      <c r="A1267" s="13"/>
      <c r="B1267" s="233"/>
      <c r="C1267" s="234"/>
      <c r="D1267" s="235" t="s">
        <v>148</v>
      </c>
      <c r="E1267" s="236" t="s">
        <v>1</v>
      </c>
      <c r="F1267" s="237" t="s">
        <v>1376</v>
      </c>
      <c r="G1267" s="234"/>
      <c r="H1267" s="238">
        <v>4.9500000000000002</v>
      </c>
      <c r="I1267" s="239"/>
      <c r="J1267" s="234"/>
      <c r="K1267" s="234"/>
      <c r="L1267" s="240"/>
      <c r="M1267" s="241"/>
      <c r="N1267" s="242"/>
      <c r="O1267" s="242"/>
      <c r="P1267" s="242"/>
      <c r="Q1267" s="242"/>
      <c r="R1267" s="242"/>
      <c r="S1267" s="242"/>
      <c r="T1267" s="24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44" t="s">
        <v>148</v>
      </c>
      <c r="AU1267" s="244" t="s">
        <v>83</v>
      </c>
      <c r="AV1267" s="13" t="s">
        <v>83</v>
      </c>
      <c r="AW1267" s="13" t="s">
        <v>31</v>
      </c>
      <c r="AX1267" s="13" t="s">
        <v>74</v>
      </c>
      <c r="AY1267" s="244" t="s">
        <v>140</v>
      </c>
    </row>
    <row r="1268" s="13" customFormat="1">
      <c r="A1268" s="13"/>
      <c r="B1268" s="233"/>
      <c r="C1268" s="234"/>
      <c r="D1268" s="235" t="s">
        <v>148</v>
      </c>
      <c r="E1268" s="236" t="s">
        <v>1</v>
      </c>
      <c r="F1268" s="237" t="s">
        <v>1181</v>
      </c>
      <c r="G1268" s="234"/>
      <c r="H1268" s="238">
        <v>20.420000000000002</v>
      </c>
      <c r="I1268" s="239"/>
      <c r="J1268" s="234"/>
      <c r="K1268" s="234"/>
      <c r="L1268" s="240"/>
      <c r="M1268" s="241"/>
      <c r="N1268" s="242"/>
      <c r="O1268" s="242"/>
      <c r="P1268" s="242"/>
      <c r="Q1268" s="242"/>
      <c r="R1268" s="242"/>
      <c r="S1268" s="242"/>
      <c r="T1268" s="24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44" t="s">
        <v>148</v>
      </c>
      <c r="AU1268" s="244" t="s">
        <v>83</v>
      </c>
      <c r="AV1268" s="13" t="s">
        <v>83</v>
      </c>
      <c r="AW1268" s="13" t="s">
        <v>31</v>
      </c>
      <c r="AX1268" s="13" t="s">
        <v>74</v>
      </c>
      <c r="AY1268" s="244" t="s">
        <v>140</v>
      </c>
    </row>
    <row r="1269" s="13" customFormat="1">
      <c r="A1269" s="13"/>
      <c r="B1269" s="233"/>
      <c r="C1269" s="234"/>
      <c r="D1269" s="235" t="s">
        <v>148</v>
      </c>
      <c r="E1269" s="236" t="s">
        <v>1</v>
      </c>
      <c r="F1269" s="237" t="s">
        <v>1182</v>
      </c>
      <c r="G1269" s="234"/>
      <c r="H1269" s="238">
        <v>49.460000000000001</v>
      </c>
      <c r="I1269" s="239"/>
      <c r="J1269" s="234"/>
      <c r="K1269" s="234"/>
      <c r="L1269" s="240"/>
      <c r="M1269" s="241"/>
      <c r="N1269" s="242"/>
      <c r="O1269" s="242"/>
      <c r="P1269" s="242"/>
      <c r="Q1269" s="242"/>
      <c r="R1269" s="242"/>
      <c r="S1269" s="242"/>
      <c r="T1269" s="24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44" t="s">
        <v>148</v>
      </c>
      <c r="AU1269" s="244" t="s">
        <v>83</v>
      </c>
      <c r="AV1269" s="13" t="s">
        <v>83</v>
      </c>
      <c r="AW1269" s="13" t="s">
        <v>31</v>
      </c>
      <c r="AX1269" s="13" t="s">
        <v>74</v>
      </c>
      <c r="AY1269" s="244" t="s">
        <v>140</v>
      </c>
    </row>
    <row r="1270" s="13" customFormat="1">
      <c r="A1270" s="13"/>
      <c r="B1270" s="233"/>
      <c r="C1270" s="234"/>
      <c r="D1270" s="235" t="s">
        <v>148</v>
      </c>
      <c r="E1270" s="236" t="s">
        <v>1</v>
      </c>
      <c r="F1270" s="237" t="s">
        <v>1183</v>
      </c>
      <c r="G1270" s="234"/>
      <c r="H1270" s="238">
        <v>21.48</v>
      </c>
      <c r="I1270" s="239"/>
      <c r="J1270" s="234"/>
      <c r="K1270" s="234"/>
      <c r="L1270" s="240"/>
      <c r="M1270" s="241"/>
      <c r="N1270" s="242"/>
      <c r="O1270" s="242"/>
      <c r="P1270" s="242"/>
      <c r="Q1270" s="242"/>
      <c r="R1270" s="242"/>
      <c r="S1270" s="242"/>
      <c r="T1270" s="24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44" t="s">
        <v>148</v>
      </c>
      <c r="AU1270" s="244" t="s">
        <v>83</v>
      </c>
      <c r="AV1270" s="13" t="s">
        <v>83</v>
      </c>
      <c r="AW1270" s="13" t="s">
        <v>31</v>
      </c>
      <c r="AX1270" s="13" t="s">
        <v>74</v>
      </c>
      <c r="AY1270" s="244" t="s">
        <v>140</v>
      </c>
    </row>
    <row r="1271" s="13" customFormat="1">
      <c r="A1271" s="13"/>
      <c r="B1271" s="233"/>
      <c r="C1271" s="234"/>
      <c r="D1271" s="235" t="s">
        <v>148</v>
      </c>
      <c r="E1271" s="236" t="s">
        <v>1</v>
      </c>
      <c r="F1271" s="237" t="s">
        <v>1184</v>
      </c>
      <c r="G1271" s="234"/>
      <c r="H1271" s="238">
        <v>18.859999999999999</v>
      </c>
      <c r="I1271" s="239"/>
      <c r="J1271" s="234"/>
      <c r="K1271" s="234"/>
      <c r="L1271" s="240"/>
      <c r="M1271" s="241"/>
      <c r="N1271" s="242"/>
      <c r="O1271" s="242"/>
      <c r="P1271" s="242"/>
      <c r="Q1271" s="242"/>
      <c r="R1271" s="242"/>
      <c r="S1271" s="242"/>
      <c r="T1271" s="24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44" t="s">
        <v>148</v>
      </c>
      <c r="AU1271" s="244" t="s">
        <v>83</v>
      </c>
      <c r="AV1271" s="13" t="s">
        <v>83</v>
      </c>
      <c r="AW1271" s="13" t="s">
        <v>31</v>
      </c>
      <c r="AX1271" s="13" t="s">
        <v>74</v>
      </c>
      <c r="AY1271" s="244" t="s">
        <v>140</v>
      </c>
    </row>
    <row r="1272" s="13" customFormat="1">
      <c r="A1272" s="13"/>
      <c r="B1272" s="233"/>
      <c r="C1272" s="234"/>
      <c r="D1272" s="235" t="s">
        <v>148</v>
      </c>
      <c r="E1272" s="236" t="s">
        <v>1</v>
      </c>
      <c r="F1272" s="237" t="s">
        <v>1185</v>
      </c>
      <c r="G1272" s="234"/>
      <c r="H1272" s="238">
        <v>14.73</v>
      </c>
      <c r="I1272" s="239"/>
      <c r="J1272" s="234"/>
      <c r="K1272" s="234"/>
      <c r="L1272" s="240"/>
      <c r="M1272" s="241"/>
      <c r="N1272" s="242"/>
      <c r="O1272" s="242"/>
      <c r="P1272" s="242"/>
      <c r="Q1272" s="242"/>
      <c r="R1272" s="242"/>
      <c r="S1272" s="242"/>
      <c r="T1272" s="243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44" t="s">
        <v>148</v>
      </c>
      <c r="AU1272" s="244" t="s">
        <v>83</v>
      </c>
      <c r="AV1272" s="13" t="s">
        <v>83</v>
      </c>
      <c r="AW1272" s="13" t="s">
        <v>31</v>
      </c>
      <c r="AX1272" s="13" t="s">
        <v>74</v>
      </c>
      <c r="AY1272" s="244" t="s">
        <v>140</v>
      </c>
    </row>
    <row r="1273" s="13" customFormat="1">
      <c r="A1273" s="13"/>
      <c r="B1273" s="233"/>
      <c r="C1273" s="234"/>
      <c r="D1273" s="235" t="s">
        <v>148</v>
      </c>
      <c r="E1273" s="236" t="s">
        <v>1</v>
      </c>
      <c r="F1273" s="237" t="s">
        <v>1382</v>
      </c>
      <c r="G1273" s="234"/>
      <c r="H1273" s="238">
        <v>0</v>
      </c>
      <c r="I1273" s="239"/>
      <c r="J1273" s="234"/>
      <c r="K1273" s="234"/>
      <c r="L1273" s="240"/>
      <c r="M1273" s="241"/>
      <c r="N1273" s="242"/>
      <c r="O1273" s="242"/>
      <c r="P1273" s="242"/>
      <c r="Q1273" s="242"/>
      <c r="R1273" s="242"/>
      <c r="S1273" s="242"/>
      <c r="T1273" s="24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44" t="s">
        <v>148</v>
      </c>
      <c r="AU1273" s="244" t="s">
        <v>83</v>
      </c>
      <c r="AV1273" s="13" t="s">
        <v>83</v>
      </c>
      <c r="AW1273" s="13" t="s">
        <v>31</v>
      </c>
      <c r="AX1273" s="13" t="s">
        <v>74</v>
      </c>
      <c r="AY1273" s="244" t="s">
        <v>140</v>
      </c>
    </row>
    <row r="1274" s="13" customFormat="1">
      <c r="A1274" s="13"/>
      <c r="B1274" s="233"/>
      <c r="C1274" s="234"/>
      <c r="D1274" s="235" t="s">
        <v>148</v>
      </c>
      <c r="E1274" s="236" t="s">
        <v>1</v>
      </c>
      <c r="F1274" s="237" t="s">
        <v>1186</v>
      </c>
      <c r="G1274" s="234"/>
      <c r="H1274" s="238">
        <v>5.7699999999999996</v>
      </c>
      <c r="I1274" s="239"/>
      <c r="J1274" s="234"/>
      <c r="K1274" s="234"/>
      <c r="L1274" s="240"/>
      <c r="M1274" s="241"/>
      <c r="N1274" s="242"/>
      <c r="O1274" s="242"/>
      <c r="P1274" s="242"/>
      <c r="Q1274" s="242"/>
      <c r="R1274" s="242"/>
      <c r="S1274" s="242"/>
      <c r="T1274" s="24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44" t="s">
        <v>148</v>
      </c>
      <c r="AU1274" s="244" t="s">
        <v>83</v>
      </c>
      <c r="AV1274" s="13" t="s">
        <v>83</v>
      </c>
      <c r="AW1274" s="13" t="s">
        <v>31</v>
      </c>
      <c r="AX1274" s="13" t="s">
        <v>74</v>
      </c>
      <c r="AY1274" s="244" t="s">
        <v>140</v>
      </c>
    </row>
    <row r="1275" s="13" customFormat="1">
      <c r="A1275" s="13"/>
      <c r="B1275" s="233"/>
      <c r="C1275" s="234"/>
      <c r="D1275" s="235" t="s">
        <v>148</v>
      </c>
      <c r="E1275" s="236" t="s">
        <v>1</v>
      </c>
      <c r="F1275" s="237" t="s">
        <v>1187</v>
      </c>
      <c r="G1275" s="234"/>
      <c r="H1275" s="238">
        <v>49.460000000000001</v>
      </c>
      <c r="I1275" s="239"/>
      <c r="J1275" s="234"/>
      <c r="K1275" s="234"/>
      <c r="L1275" s="240"/>
      <c r="M1275" s="241"/>
      <c r="N1275" s="242"/>
      <c r="O1275" s="242"/>
      <c r="P1275" s="242"/>
      <c r="Q1275" s="242"/>
      <c r="R1275" s="242"/>
      <c r="S1275" s="242"/>
      <c r="T1275" s="24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T1275" s="244" t="s">
        <v>148</v>
      </c>
      <c r="AU1275" s="244" t="s">
        <v>83</v>
      </c>
      <c r="AV1275" s="13" t="s">
        <v>83</v>
      </c>
      <c r="AW1275" s="13" t="s">
        <v>31</v>
      </c>
      <c r="AX1275" s="13" t="s">
        <v>74</v>
      </c>
      <c r="AY1275" s="244" t="s">
        <v>140</v>
      </c>
    </row>
    <row r="1276" s="14" customFormat="1">
      <c r="A1276" s="14"/>
      <c r="B1276" s="245"/>
      <c r="C1276" s="246"/>
      <c r="D1276" s="235" t="s">
        <v>148</v>
      </c>
      <c r="E1276" s="247" t="s">
        <v>1</v>
      </c>
      <c r="F1276" s="248" t="s">
        <v>151</v>
      </c>
      <c r="G1276" s="246"/>
      <c r="H1276" s="249">
        <v>1362.9190000000001</v>
      </c>
      <c r="I1276" s="250"/>
      <c r="J1276" s="246"/>
      <c r="K1276" s="246"/>
      <c r="L1276" s="251"/>
      <c r="M1276" s="252"/>
      <c r="N1276" s="253"/>
      <c r="O1276" s="253"/>
      <c r="P1276" s="253"/>
      <c r="Q1276" s="253"/>
      <c r="R1276" s="253"/>
      <c r="S1276" s="253"/>
      <c r="T1276" s="254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T1276" s="255" t="s">
        <v>148</v>
      </c>
      <c r="AU1276" s="255" t="s">
        <v>83</v>
      </c>
      <c r="AV1276" s="14" t="s">
        <v>89</v>
      </c>
      <c r="AW1276" s="14" t="s">
        <v>31</v>
      </c>
      <c r="AX1276" s="14" t="s">
        <v>79</v>
      </c>
      <c r="AY1276" s="255" t="s">
        <v>140</v>
      </c>
    </row>
    <row r="1277" s="2" customFormat="1" ht="24.15" customHeight="1">
      <c r="A1277" s="38"/>
      <c r="B1277" s="39"/>
      <c r="C1277" s="219" t="s">
        <v>1383</v>
      </c>
      <c r="D1277" s="219" t="s">
        <v>143</v>
      </c>
      <c r="E1277" s="220" t="s">
        <v>1384</v>
      </c>
      <c r="F1277" s="221" t="s">
        <v>1385</v>
      </c>
      <c r="G1277" s="222" t="s">
        <v>146</v>
      </c>
      <c r="H1277" s="223">
        <v>1362.9190000000001</v>
      </c>
      <c r="I1277" s="224"/>
      <c r="J1277" s="225">
        <f>ROUND(I1277*H1277,2)</f>
        <v>0</v>
      </c>
      <c r="K1277" s="226"/>
      <c r="L1277" s="44"/>
      <c r="M1277" s="227" t="s">
        <v>1</v>
      </c>
      <c r="N1277" s="228" t="s">
        <v>39</v>
      </c>
      <c r="O1277" s="91"/>
      <c r="P1277" s="229">
        <f>O1277*H1277</f>
        <v>0</v>
      </c>
      <c r="Q1277" s="229">
        <v>0</v>
      </c>
      <c r="R1277" s="229">
        <f>Q1277*H1277</f>
        <v>0</v>
      </c>
      <c r="S1277" s="229">
        <v>0</v>
      </c>
      <c r="T1277" s="230">
        <f>S1277*H1277</f>
        <v>0</v>
      </c>
      <c r="U1277" s="38"/>
      <c r="V1277" s="38"/>
      <c r="W1277" s="38"/>
      <c r="X1277" s="38"/>
      <c r="Y1277" s="38"/>
      <c r="Z1277" s="38"/>
      <c r="AA1277" s="38"/>
      <c r="AB1277" s="38"/>
      <c r="AC1277" s="38"/>
      <c r="AD1277" s="38"/>
      <c r="AE1277" s="38"/>
      <c r="AR1277" s="231" t="s">
        <v>610</v>
      </c>
      <c r="AT1277" s="231" t="s">
        <v>143</v>
      </c>
      <c r="AU1277" s="231" t="s">
        <v>83</v>
      </c>
      <c r="AY1277" s="17" t="s">
        <v>140</v>
      </c>
      <c r="BE1277" s="232">
        <f>IF(N1277="základní",J1277,0)</f>
        <v>0</v>
      </c>
      <c r="BF1277" s="232">
        <f>IF(N1277="snížená",J1277,0)</f>
        <v>0</v>
      </c>
      <c r="BG1277" s="232">
        <f>IF(N1277="zákl. přenesená",J1277,0)</f>
        <v>0</v>
      </c>
      <c r="BH1277" s="232">
        <f>IF(N1277="sníž. přenesená",J1277,0)</f>
        <v>0</v>
      </c>
      <c r="BI1277" s="232">
        <f>IF(N1277="nulová",J1277,0)</f>
        <v>0</v>
      </c>
      <c r="BJ1277" s="17" t="s">
        <v>79</v>
      </c>
      <c r="BK1277" s="232">
        <f>ROUND(I1277*H1277,2)</f>
        <v>0</v>
      </c>
      <c r="BL1277" s="17" t="s">
        <v>610</v>
      </c>
      <c r="BM1277" s="231" t="s">
        <v>1386</v>
      </c>
    </row>
    <row r="1278" s="15" customFormat="1">
      <c r="A1278" s="15"/>
      <c r="B1278" s="256"/>
      <c r="C1278" s="257"/>
      <c r="D1278" s="235" t="s">
        <v>148</v>
      </c>
      <c r="E1278" s="258" t="s">
        <v>1</v>
      </c>
      <c r="F1278" s="259" t="s">
        <v>1363</v>
      </c>
      <c r="G1278" s="257"/>
      <c r="H1278" s="258" t="s">
        <v>1</v>
      </c>
      <c r="I1278" s="260"/>
      <c r="J1278" s="257"/>
      <c r="K1278" s="257"/>
      <c r="L1278" s="261"/>
      <c r="M1278" s="262"/>
      <c r="N1278" s="263"/>
      <c r="O1278" s="263"/>
      <c r="P1278" s="263"/>
      <c r="Q1278" s="263"/>
      <c r="R1278" s="263"/>
      <c r="S1278" s="263"/>
      <c r="T1278" s="264"/>
      <c r="U1278" s="15"/>
      <c r="V1278" s="15"/>
      <c r="W1278" s="15"/>
      <c r="X1278" s="15"/>
      <c r="Y1278" s="15"/>
      <c r="Z1278" s="15"/>
      <c r="AA1278" s="15"/>
      <c r="AB1278" s="15"/>
      <c r="AC1278" s="15"/>
      <c r="AD1278" s="15"/>
      <c r="AE1278" s="15"/>
      <c r="AT1278" s="265" t="s">
        <v>148</v>
      </c>
      <c r="AU1278" s="265" t="s">
        <v>83</v>
      </c>
      <c r="AV1278" s="15" t="s">
        <v>79</v>
      </c>
      <c r="AW1278" s="15" t="s">
        <v>31</v>
      </c>
      <c r="AX1278" s="15" t="s">
        <v>74</v>
      </c>
      <c r="AY1278" s="265" t="s">
        <v>140</v>
      </c>
    </row>
    <row r="1279" s="13" customFormat="1">
      <c r="A1279" s="13"/>
      <c r="B1279" s="233"/>
      <c r="C1279" s="234"/>
      <c r="D1279" s="235" t="s">
        <v>148</v>
      </c>
      <c r="E1279" s="236" t="s">
        <v>1</v>
      </c>
      <c r="F1279" s="237" t="s">
        <v>1364</v>
      </c>
      <c r="G1279" s="234"/>
      <c r="H1279" s="238">
        <v>671.39400000000001</v>
      </c>
      <c r="I1279" s="239"/>
      <c r="J1279" s="234"/>
      <c r="K1279" s="234"/>
      <c r="L1279" s="240"/>
      <c r="M1279" s="241"/>
      <c r="N1279" s="242"/>
      <c r="O1279" s="242"/>
      <c r="P1279" s="242"/>
      <c r="Q1279" s="242"/>
      <c r="R1279" s="242"/>
      <c r="S1279" s="242"/>
      <c r="T1279" s="24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44" t="s">
        <v>148</v>
      </c>
      <c r="AU1279" s="244" t="s">
        <v>83</v>
      </c>
      <c r="AV1279" s="13" t="s">
        <v>83</v>
      </c>
      <c r="AW1279" s="13" t="s">
        <v>31</v>
      </c>
      <c r="AX1279" s="13" t="s">
        <v>74</v>
      </c>
      <c r="AY1279" s="244" t="s">
        <v>140</v>
      </c>
    </row>
    <row r="1280" s="13" customFormat="1">
      <c r="A1280" s="13"/>
      <c r="B1280" s="233"/>
      <c r="C1280" s="234"/>
      <c r="D1280" s="235" t="s">
        <v>148</v>
      </c>
      <c r="E1280" s="236" t="s">
        <v>1</v>
      </c>
      <c r="F1280" s="237" t="s">
        <v>1365</v>
      </c>
      <c r="G1280" s="234"/>
      <c r="H1280" s="238">
        <v>18.719999999999999</v>
      </c>
      <c r="I1280" s="239"/>
      <c r="J1280" s="234"/>
      <c r="K1280" s="234"/>
      <c r="L1280" s="240"/>
      <c r="M1280" s="241"/>
      <c r="N1280" s="242"/>
      <c r="O1280" s="242"/>
      <c r="P1280" s="242"/>
      <c r="Q1280" s="242"/>
      <c r="R1280" s="242"/>
      <c r="S1280" s="242"/>
      <c r="T1280" s="24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244" t="s">
        <v>148</v>
      </c>
      <c r="AU1280" s="244" t="s">
        <v>83</v>
      </c>
      <c r="AV1280" s="13" t="s">
        <v>83</v>
      </c>
      <c r="AW1280" s="13" t="s">
        <v>31</v>
      </c>
      <c r="AX1280" s="13" t="s">
        <v>74</v>
      </c>
      <c r="AY1280" s="244" t="s">
        <v>140</v>
      </c>
    </row>
    <row r="1281" s="13" customFormat="1">
      <c r="A1281" s="13"/>
      <c r="B1281" s="233"/>
      <c r="C1281" s="234"/>
      <c r="D1281" s="235" t="s">
        <v>148</v>
      </c>
      <c r="E1281" s="236" t="s">
        <v>1</v>
      </c>
      <c r="F1281" s="237" t="s">
        <v>1366</v>
      </c>
      <c r="G1281" s="234"/>
      <c r="H1281" s="238">
        <v>67.581999999999994</v>
      </c>
      <c r="I1281" s="239"/>
      <c r="J1281" s="234"/>
      <c r="K1281" s="234"/>
      <c r="L1281" s="240"/>
      <c r="M1281" s="241"/>
      <c r="N1281" s="242"/>
      <c r="O1281" s="242"/>
      <c r="P1281" s="242"/>
      <c r="Q1281" s="242"/>
      <c r="R1281" s="242"/>
      <c r="S1281" s="242"/>
      <c r="T1281" s="24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44" t="s">
        <v>148</v>
      </c>
      <c r="AU1281" s="244" t="s">
        <v>83</v>
      </c>
      <c r="AV1281" s="13" t="s">
        <v>83</v>
      </c>
      <c r="AW1281" s="13" t="s">
        <v>31</v>
      </c>
      <c r="AX1281" s="13" t="s">
        <v>74</v>
      </c>
      <c r="AY1281" s="244" t="s">
        <v>140</v>
      </c>
    </row>
    <row r="1282" s="13" customFormat="1">
      <c r="A1282" s="13"/>
      <c r="B1282" s="233"/>
      <c r="C1282" s="234"/>
      <c r="D1282" s="235" t="s">
        <v>148</v>
      </c>
      <c r="E1282" s="236" t="s">
        <v>1</v>
      </c>
      <c r="F1282" s="237" t="s">
        <v>1367</v>
      </c>
      <c r="G1282" s="234"/>
      <c r="H1282" s="238">
        <v>78.903999999999996</v>
      </c>
      <c r="I1282" s="239"/>
      <c r="J1282" s="234"/>
      <c r="K1282" s="234"/>
      <c r="L1282" s="240"/>
      <c r="M1282" s="241"/>
      <c r="N1282" s="242"/>
      <c r="O1282" s="242"/>
      <c r="P1282" s="242"/>
      <c r="Q1282" s="242"/>
      <c r="R1282" s="242"/>
      <c r="S1282" s="242"/>
      <c r="T1282" s="243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44" t="s">
        <v>148</v>
      </c>
      <c r="AU1282" s="244" t="s">
        <v>83</v>
      </c>
      <c r="AV1282" s="13" t="s">
        <v>83</v>
      </c>
      <c r="AW1282" s="13" t="s">
        <v>31</v>
      </c>
      <c r="AX1282" s="13" t="s">
        <v>74</v>
      </c>
      <c r="AY1282" s="244" t="s">
        <v>140</v>
      </c>
    </row>
    <row r="1283" s="13" customFormat="1">
      <c r="A1283" s="13"/>
      <c r="B1283" s="233"/>
      <c r="C1283" s="234"/>
      <c r="D1283" s="235" t="s">
        <v>148</v>
      </c>
      <c r="E1283" s="236" t="s">
        <v>1</v>
      </c>
      <c r="F1283" s="237" t="s">
        <v>1368</v>
      </c>
      <c r="G1283" s="234"/>
      <c r="H1283" s="238">
        <v>31.048999999999999</v>
      </c>
      <c r="I1283" s="239"/>
      <c r="J1283" s="234"/>
      <c r="K1283" s="234"/>
      <c r="L1283" s="240"/>
      <c r="M1283" s="241"/>
      <c r="N1283" s="242"/>
      <c r="O1283" s="242"/>
      <c r="P1283" s="242"/>
      <c r="Q1283" s="242"/>
      <c r="R1283" s="242"/>
      <c r="S1283" s="242"/>
      <c r="T1283" s="24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44" t="s">
        <v>148</v>
      </c>
      <c r="AU1283" s="244" t="s">
        <v>83</v>
      </c>
      <c r="AV1283" s="13" t="s">
        <v>83</v>
      </c>
      <c r="AW1283" s="13" t="s">
        <v>31</v>
      </c>
      <c r="AX1283" s="13" t="s">
        <v>74</v>
      </c>
      <c r="AY1283" s="244" t="s">
        <v>140</v>
      </c>
    </row>
    <row r="1284" s="13" customFormat="1">
      <c r="A1284" s="13"/>
      <c r="B1284" s="233"/>
      <c r="C1284" s="234"/>
      <c r="D1284" s="235" t="s">
        <v>148</v>
      </c>
      <c r="E1284" s="236" t="s">
        <v>1</v>
      </c>
      <c r="F1284" s="237" t="s">
        <v>1369</v>
      </c>
      <c r="G1284" s="234"/>
      <c r="H1284" s="238">
        <v>52.649999999999999</v>
      </c>
      <c r="I1284" s="239"/>
      <c r="J1284" s="234"/>
      <c r="K1284" s="234"/>
      <c r="L1284" s="240"/>
      <c r="M1284" s="241"/>
      <c r="N1284" s="242"/>
      <c r="O1284" s="242"/>
      <c r="P1284" s="242"/>
      <c r="Q1284" s="242"/>
      <c r="R1284" s="242"/>
      <c r="S1284" s="242"/>
      <c r="T1284" s="24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44" t="s">
        <v>148</v>
      </c>
      <c r="AU1284" s="244" t="s">
        <v>83</v>
      </c>
      <c r="AV1284" s="13" t="s">
        <v>83</v>
      </c>
      <c r="AW1284" s="13" t="s">
        <v>31</v>
      </c>
      <c r="AX1284" s="13" t="s">
        <v>74</v>
      </c>
      <c r="AY1284" s="244" t="s">
        <v>140</v>
      </c>
    </row>
    <row r="1285" s="13" customFormat="1">
      <c r="A1285" s="13"/>
      <c r="B1285" s="233"/>
      <c r="C1285" s="234"/>
      <c r="D1285" s="235" t="s">
        <v>148</v>
      </c>
      <c r="E1285" s="236" t="s">
        <v>1</v>
      </c>
      <c r="F1285" s="237" t="s">
        <v>1370</v>
      </c>
      <c r="G1285" s="234"/>
      <c r="H1285" s="238">
        <v>47.700000000000003</v>
      </c>
      <c r="I1285" s="239"/>
      <c r="J1285" s="234"/>
      <c r="K1285" s="234"/>
      <c r="L1285" s="240"/>
      <c r="M1285" s="241"/>
      <c r="N1285" s="242"/>
      <c r="O1285" s="242"/>
      <c r="P1285" s="242"/>
      <c r="Q1285" s="242"/>
      <c r="R1285" s="242"/>
      <c r="S1285" s="242"/>
      <c r="T1285" s="24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44" t="s">
        <v>148</v>
      </c>
      <c r="AU1285" s="244" t="s">
        <v>83</v>
      </c>
      <c r="AV1285" s="13" t="s">
        <v>83</v>
      </c>
      <c r="AW1285" s="13" t="s">
        <v>31</v>
      </c>
      <c r="AX1285" s="13" t="s">
        <v>74</v>
      </c>
      <c r="AY1285" s="244" t="s">
        <v>140</v>
      </c>
    </row>
    <row r="1286" s="13" customFormat="1">
      <c r="A1286" s="13"/>
      <c r="B1286" s="233"/>
      <c r="C1286" s="234"/>
      <c r="D1286" s="235" t="s">
        <v>148</v>
      </c>
      <c r="E1286" s="236" t="s">
        <v>1</v>
      </c>
      <c r="F1286" s="237" t="s">
        <v>1371</v>
      </c>
      <c r="G1286" s="234"/>
      <c r="H1286" s="238">
        <v>66.989999999999995</v>
      </c>
      <c r="I1286" s="239"/>
      <c r="J1286" s="234"/>
      <c r="K1286" s="234"/>
      <c r="L1286" s="240"/>
      <c r="M1286" s="241"/>
      <c r="N1286" s="242"/>
      <c r="O1286" s="242"/>
      <c r="P1286" s="242"/>
      <c r="Q1286" s="242"/>
      <c r="R1286" s="242"/>
      <c r="S1286" s="242"/>
      <c r="T1286" s="24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T1286" s="244" t="s">
        <v>148</v>
      </c>
      <c r="AU1286" s="244" t="s">
        <v>83</v>
      </c>
      <c r="AV1286" s="13" t="s">
        <v>83</v>
      </c>
      <c r="AW1286" s="13" t="s">
        <v>31</v>
      </c>
      <c r="AX1286" s="13" t="s">
        <v>74</v>
      </c>
      <c r="AY1286" s="244" t="s">
        <v>140</v>
      </c>
    </row>
    <row r="1287" s="13" customFormat="1">
      <c r="A1287" s="13"/>
      <c r="B1287" s="233"/>
      <c r="C1287" s="234"/>
      <c r="D1287" s="235" t="s">
        <v>148</v>
      </c>
      <c r="E1287" s="236" t="s">
        <v>1</v>
      </c>
      <c r="F1287" s="237" t="s">
        <v>1372</v>
      </c>
      <c r="G1287" s="234"/>
      <c r="H1287" s="238">
        <v>58.259999999999998</v>
      </c>
      <c r="I1287" s="239"/>
      <c r="J1287" s="234"/>
      <c r="K1287" s="234"/>
      <c r="L1287" s="240"/>
      <c r="M1287" s="241"/>
      <c r="N1287" s="242"/>
      <c r="O1287" s="242"/>
      <c r="P1287" s="242"/>
      <c r="Q1287" s="242"/>
      <c r="R1287" s="242"/>
      <c r="S1287" s="242"/>
      <c r="T1287" s="24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244" t="s">
        <v>148</v>
      </c>
      <c r="AU1287" s="244" t="s">
        <v>83</v>
      </c>
      <c r="AV1287" s="13" t="s">
        <v>83</v>
      </c>
      <c r="AW1287" s="13" t="s">
        <v>31</v>
      </c>
      <c r="AX1287" s="13" t="s">
        <v>74</v>
      </c>
      <c r="AY1287" s="244" t="s">
        <v>140</v>
      </c>
    </row>
    <row r="1288" s="13" customFormat="1">
      <c r="A1288" s="13"/>
      <c r="B1288" s="233"/>
      <c r="C1288" s="234"/>
      <c r="D1288" s="235" t="s">
        <v>148</v>
      </c>
      <c r="E1288" s="236" t="s">
        <v>1</v>
      </c>
      <c r="F1288" s="237" t="s">
        <v>1373</v>
      </c>
      <c r="G1288" s="234"/>
      <c r="H1288" s="238">
        <v>84.540000000000006</v>
      </c>
      <c r="I1288" s="239"/>
      <c r="J1288" s="234"/>
      <c r="K1288" s="234"/>
      <c r="L1288" s="240"/>
      <c r="M1288" s="241"/>
      <c r="N1288" s="242"/>
      <c r="O1288" s="242"/>
      <c r="P1288" s="242"/>
      <c r="Q1288" s="242"/>
      <c r="R1288" s="242"/>
      <c r="S1288" s="242"/>
      <c r="T1288" s="24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44" t="s">
        <v>148</v>
      </c>
      <c r="AU1288" s="244" t="s">
        <v>83</v>
      </c>
      <c r="AV1288" s="13" t="s">
        <v>83</v>
      </c>
      <c r="AW1288" s="13" t="s">
        <v>31</v>
      </c>
      <c r="AX1288" s="13" t="s">
        <v>74</v>
      </c>
      <c r="AY1288" s="244" t="s">
        <v>140</v>
      </c>
    </row>
    <row r="1289" s="15" customFormat="1">
      <c r="A1289" s="15"/>
      <c r="B1289" s="256"/>
      <c r="C1289" s="257"/>
      <c r="D1289" s="235" t="s">
        <v>148</v>
      </c>
      <c r="E1289" s="258" t="s">
        <v>1</v>
      </c>
      <c r="F1289" s="259" t="s">
        <v>1374</v>
      </c>
      <c r="G1289" s="257"/>
      <c r="H1289" s="258" t="s">
        <v>1</v>
      </c>
      <c r="I1289" s="260"/>
      <c r="J1289" s="257"/>
      <c r="K1289" s="257"/>
      <c r="L1289" s="261"/>
      <c r="M1289" s="262"/>
      <c r="N1289" s="263"/>
      <c r="O1289" s="263"/>
      <c r="P1289" s="263"/>
      <c r="Q1289" s="263"/>
      <c r="R1289" s="263"/>
      <c r="S1289" s="263"/>
      <c r="T1289" s="264"/>
      <c r="U1289" s="15"/>
      <c r="V1289" s="15"/>
      <c r="W1289" s="15"/>
      <c r="X1289" s="15"/>
      <c r="Y1289" s="15"/>
      <c r="Z1289" s="15"/>
      <c r="AA1289" s="15"/>
      <c r="AB1289" s="15"/>
      <c r="AC1289" s="15"/>
      <c r="AD1289" s="15"/>
      <c r="AE1289" s="15"/>
      <c r="AT1289" s="265" t="s">
        <v>148</v>
      </c>
      <c r="AU1289" s="265" t="s">
        <v>83</v>
      </c>
      <c r="AV1289" s="15" t="s">
        <v>79</v>
      </c>
      <c r="AW1289" s="15" t="s">
        <v>31</v>
      </c>
      <c r="AX1289" s="15" t="s">
        <v>74</v>
      </c>
      <c r="AY1289" s="265" t="s">
        <v>140</v>
      </c>
    </row>
    <row r="1290" s="13" customFormat="1">
      <c r="A1290" s="13"/>
      <c r="B1290" s="233"/>
      <c r="C1290" s="234"/>
      <c r="D1290" s="235" t="s">
        <v>148</v>
      </c>
      <c r="E1290" s="236" t="s">
        <v>1</v>
      </c>
      <c r="F1290" s="237" t="s">
        <v>1381</v>
      </c>
      <c r="G1290" s="234"/>
      <c r="H1290" s="238">
        <v>0</v>
      </c>
      <c r="I1290" s="239"/>
      <c r="J1290" s="234"/>
      <c r="K1290" s="234"/>
      <c r="L1290" s="240"/>
      <c r="M1290" s="241"/>
      <c r="N1290" s="242"/>
      <c r="O1290" s="242"/>
      <c r="P1290" s="242"/>
      <c r="Q1290" s="242"/>
      <c r="R1290" s="242"/>
      <c r="S1290" s="242"/>
      <c r="T1290" s="243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44" t="s">
        <v>148</v>
      </c>
      <c r="AU1290" s="244" t="s">
        <v>83</v>
      </c>
      <c r="AV1290" s="13" t="s">
        <v>83</v>
      </c>
      <c r="AW1290" s="13" t="s">
        <v>31</v>
      </c>
      <c r="AX1290" s="13" t="s">
        <v>74</v>
      </c>
      <c r="AY1290" s="244" t="s">
        <v>140</v>
      </c>
    </row>
    <row r="1291" s="13" customFormat="1">
      <c r="A1291" s="13"/>
      <c r="B1291" s="233"/>
      <c r="C1291" s="234"/>
      <c r="D1291" s="235" t="s">
        <v>148</v>
      </c>
      <c r="E1291" s="236" t="s">
        <v>1</v>
      </c>
      <c r="F1291" s="237" t="s">
        <v>1376</v>
      </c>
      <c r="G1291" s="234"/>
      <c r="H1291" s="238">
        <v>4.9500000000000002</v>
      </c>
      <c r="I1291" s="239"/>
      <c r="J1291" s="234"/>
      <c r="K1291" s="234"/>
      <c r="L1291" s="240"/>
      <c r="M1291" s="241"/>
      <c r="N1291" s="242"/>
      <c r="O1291" s="242"/>
      <c r="P1291" s="242"/>
      <c r="Q1291" s="242"/>
      <c r="R1291" s="242"/>
      <c r="S1291" s="242"/>
      <c r="T1291" s="243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44" t="s">
        <v>148</v>
      </c>
      <c r="AU1291" s="244" t="s">
        <v>83</v>
      </c>
      <c r="AV1291" s="13" t="s">
        <v>83</v>
      </c>
      <c r="AW1291" s="13" t="s">
        <v>31</v>
      </c>
      <c r="AX1291" s="13" t="s">
        <v>74</v>
      </c>
      <c r="AY1291" s="244" t="s">
        <v>140</v>
      </c>
    </row>
    <row r="1292" s="13" customFormat="1">
      <c r="A1292" s="13"/>
      <c r="B1292" s="233"/>
      <c r="C1292" s="234"/>
      <c r="D1292" s="235" t="s">
        <v>148</v>
      </c>
      <c r="E1292" s="236" t="s">
        <v>1</v>
      </c>
      <c r="F1292" s="237" t="s">
        <v>1181</v>
      </c>
      <c r="G1292" s="234"/>
      <c r="H1292" s="238">
        <v>20.420000000000002</v>
      </c>
      <c r="I1292" s="239"/>
      <c r="J1292" s="234"/>
      <c r="K1292" s="234"/>
      <c r="L1292" s="240"/>
      <c r="M1292" s="241"/>
      <c r="N1292" s="242"/>
      <c r="O1292" s="242"/>
      <c r="P1292" s="242"/>
      <c r="Q1292" s="242"/>
      <c r="R1292" s="242"/>
      <c r="S1292" s="242"/>
      <c r="T1292" s="24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44" t="s">
        <v>148</v>
      </c>
      <c r="AU1292" s="244" t="s">
        <v>83</v>
      </c>
      <c r="AV1292" s="13" t="s">
        <v>83</v>
      </c>
      <c r="AW1292" s="13" t="s">
        <v>31</v>
      </c>
      <c r="AX1292" s="13" t="s">
        <v>74</v>
      </c>
      <c r="AY1292" s="244" t="s">
        <v>140</v>
      </c>
    </row>
    <row r="1293" s="13" customFormat="1">
      <c r="A1293" s="13"/>
      <c r="B1293" s="233"/>
      <c r="C1293" s="234"/>
      <c r="D1293" s="235" t="s">
        <v>148</v>
      </c>
      <c r="E1293" s="236" t="s">
        <v>1</v>
      </c>
      <c r="F1293" s="237" t="s">
        <v>1182</v>
      </c>
      <c r="G1293" s="234"/>
      <c r="H1293" s="238">
        <v>49.460000000000001</v>
      </c>
      <c r="I1293" s="239"/>
      <c r="J1293" s="234"/>
      <c r="K1293" s="234"/>
      <c r="L1293" s="240"/>
      <c r="M1293" s="241"/>
      <c r="N1293" s="242"/>
      <c r="O1293" s="242"/>
      <c r="P1293" s="242"/>
      <c r="Q1293" s="242"/>
      <c r="R1293" s="242"/>
      <c r="S1293" s="242"/>
      <c r="T1293" s="24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44" t="s">
        <v>148</v>
      </c>
      <c r="AU1293" s="244" t="s">
        <v>83</v>
      </c>
      <c r="AV1293" s="13" t="s">
        <v>83</v>
      </c>
      <c r="AW1293" s="13" t="s">
        <v>31</v>
      </c>
      <c r="AX1293" s="13" t="s">
        <v>74</v>
      </c>
      <c r="AY1293" s="244" t="s">
        <v>140</v>
      </c>
    </row>
    <row r="1294" s="13" customFormat="1">
      <c r="A1294" s="13"/>
      <c r="B1294" s="233"/>
      <c r="C1294" s="234"/>
      <c r="D1294" s="235" t="s">
        <v>148</v>
      </c>
      <c r="E1294" s="236" t="s">
        <v>1</v>
      </c>
      <c r="F1294" s="237" t="s">
        <v>1183</v>
      </c>
      <c r="G1294" s="234"/>
      <c r="H1294" s="238">
        <v>21.48</v>
      </c>
      <c r="I1294" s="239"/>
      <c r="J1294" s="234"/>
      <c r="K1294" s="234"/>
      <c r="L1294" s="240"/>
      <c r="M1294" s="241"/>
      <c r="N1294" s="242"/>
      <c r="O1294" s="242"/>
      <c r="P1294" s="242"/>
      <c r="Q1294" s="242"/>
      <c r="R1294" s="242"/>
      <c r="S1294" s="242"/>
      <c r="T1294" s="24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44" t="s">
        <v>148</v>
      </c>
      <c r="AU1294" s="244" t="s">
        <v>83</v>
      </c>
      <c r="AV1294" s="13" t="s">
        <v>83</v>
      </c>
      <c r="AW1294" s="13" t="s">
        <v>31</v>
      </c>
      <c r="AX1294" s="13" t="s">
        <v>74</v>
      </c>
      <c r="AY1294" s="244" t="s">
        <v>140</v>
      </c>
    </row>
    <row r="1295" s="13" customFormat="1">
      <c r="A1295" s="13"/>
      <c r="B1295" s="233"/>
      <c r="C1295" s="234"/>
      <c r="D1295" s="235" t="s">
        <v>148</v>
      </c>
      <c r="E1295" s="236" t="s">
        <v>1</v>
      </c>
      <c r="F1295" s="237" t="s">
        <v>1184</v>
      </c>
      <c r="G1295" s="234"/>
      <c r="H1295" s="238">
        <v>18.859999999999999</v>
      </c>
      <c r="I1295" s="239"/>
      <c r="J1295" s="234"/>
      <c r="K1295" s="234"/>
      <c r="L1295" s="240"/>
      <c r="M1295" s="241"/>
      <c r="N1295" s="242"/>
      <c r="O1295" s="242"/>
      <c r="P1295" s="242"/>
      <c r="Q1295" s="242"/>
      <c r="R1295" s="242"/>
      <c r="S1295" s="242"/>
      <c r="T1295" s="243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T1295" s="244" t="s">
        <v>148</v>
      </c>
      <c r="AU1295" s="244" t="s">
        <v>83</v>
      </c>
      <c r="AV1295" s="13" t="s">
        <v>83</v>
      </c>
      <c r="AW1295" s="13" t="s">
        <v>31</v>
      </c>
      <c r="AX1295" s="13" t="s">
        <v>74</v>
      </c>
      <c r="AY1295" s="244" t="s">
        <v>140</v>
      </c>
    </row>
    <row r="1296" s="13" customFormat="1">
      <c r="A1296" s="13"/>
      <c r="B1296" s="233"/>
      <c r="C1296" s="234"/>
      <c r="D1296" s="235" t="s">
        <v>148</v>
      </c>
      <c r="E1296" s="236" t="s">
        <v>1</v>
      </c>
      <c r="F1296" s="237" t="s">
        <v>1185</v>
      </c>
      <c r="G1296" s="234"/>
      <c r="H1296" s="238">
        <v>14.73</v>
      </c>
      <c r="I1296" s="239"/>
      <c r="J1296" s="234"/>
      <c r="K1296" s="234"/>
      <c r="L1296" s="240"/>
      <c r="M1296" s="241"/>
      <c r="N1296" s="242"/>
      <c r="O1296" s="242"/>
      <c r="P1296" s="242"/>
      <c r="Q1296" s="242"/>
      <c r="R1296" s="242"/>
      <c r="S1296" s="242"/>
      <c r="T1296" s="243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244" t="s">
        <v>148</v>
      </c>
      <c r="AU1296" s="244" t="s">
        <v>83</v>
      </c>
      <c r="AV1296" s="13" t="s">
        <v>83</v>
      </c>
      <c r="AW1296" s="13" t="s">
        <v>31</v>
      </c>
      <c r="AX1296" s="13" t="s">
        <v>74</v>
      </c>
      <c r="AY1296" s="244" t="s">
        <v>140</v>
      </c>
    </row>
    <row r="1297" s="13" customFormat="1">
      <c r="A1297" s="13"/>
      <c r="B1297" s="233"/>
      <c r="C1297" s="234"/>
      <c r="D1297" s="235" t="s">
        <v>148</v>
      </c>
      <c r="E1297" s="236" t="s">
        <v>1</v>
      </c>
      <c r="F1297" s="237" t="s">
        <v>1382</v>
      </c>
      <c r="G1297" s="234"/>
      <c r="H1297" s="238">
        <v>0</v>
      </c>
      <c r="I1297" s="239"/>
      <c r="J1297" s="234"/>
      <c r="K1297" s="234"/>
      <c r="L1297" s="240"/>
      <c r="M1297" s="241"/>
      <c r="N1297" s="242"/>
      <c r="O1297" s="242"/>
      <c r="P1297" s="242"/>
      <c r="Q1297" s="242"/>
      <c r="R1297" s="242"/>
      <c r="S1297" s="242"/>
      <c r="T1297" s="24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T1297" s="244" t="s">
        <v>148</v>
      </c>
      <c r="AU1297" s="244" t="s">
        <v>83</v>
      </c>
      <c r="AV1297" s="13" t="s">
        <v>83</v>
      </c>
      <c r="AW1297" s="13" t="s">
        <v>31</v>
      </c>
      <c r="AX1297" s="13" t="s">
        <v>74</v>
      </c>
      <c r="AY1297" s="244" t="s">
        <v>140</v>
      </c>
    </row>
    <row r="1298" s="13" customFormat="1">
      <c r="A1298" s="13"/>
      <c r="B1298" s="233"/>
      <c r="C1298" s="234"/>
      <c r="D1298" s="235" t="s">
        <v>148</v>
      </c>
      <c r="E1298" s="236" t="s">
        <v>1</v>
      </c>
      <c r="F1298" s="237" t="s">
        <v>1186</v>
      </c>
      <c r="G1298" s="234"/>
      <c r="H1298" s="238">
        <v>5.7699999999999996</v>
      </c>
      <c r="I1298" s="239"/>
      <c r="J1298" s="234"/>
      <c r="K1298" s="234"/>
      <c r="L1298" s="240"/>
      <c r="M1298" s="241"/>
      <c r="N1298" s="242"/>
      <c r="O1298" s="242"/>
      <c r="P1298" s="242"/>
      <c r="Q1298" s="242"/>
      <c r="R1298" s="242"/>
      <c r="S1298" s="242"/>
      <c r="T1298" s="243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T1298" s="244" t="s">
        <v>148</v>
      </c>
      <c r="AU1298" s="244" t="s">
        <v>83</v>
      </c>
      <c r="AV1298" s="13" t="s">
        <v>83</v>
      </c>
      <c r="AW1298" s="13" t="s">
        <v>31</v>
      </c>
      <c r="AX1298" s="13" t="s">
        <v>74</v>
      </c>
      <c r="AY1298" s="244" t="s">
        <v>140</v>
      </c>
    </row>
    <row r="1299" s="13" customFormat="1">
      <c r="A1299" s="13"/>
      <c r="B1299" s="233"/>
      <c r="C1299" s="234"/>
      <c r="D1299" s="235" t="s">
        <v>148</v>
      </c>
      <c r="E1299" s="236" t="s">
        <v>1</v>
      </c>
      <c r="F1299" s="237" t="s">
        <v>1187</v>
      </c>
      <c r="G1299" s="234"/>
      <c r="H1299" s="238">
        <v>49.460000000000001</v>
      </c>
      <c r="I1299" s="239"/>
      <c r="J1299" s="234"/>
      <c r="K1299" s="234"/>
      <c r="L1299" s="240"/>
      <c r="M1299" s="241"/>
      <c r="N1299" s="242"/>
      <c r="O1299" s="242"/>
      <c r="P1299" s="242"/>
      <c r="Q1299" s="242"/>
      <c r="R1299" s="242"/>
      <c r="S1299" s="242"/>
      <c r="T1299" s="243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44" t="s">
        <v>148</v>
      </c>
      <c r="AU1299" s="244" t="s">
        <v>83</v>
      </c>
      <c r="AV1299" s="13" t="s">
        <v>83</v>
      </c>
      <c r="AW1299" s="13" t="s">
        <v>31</v>
      </c>
      <c r="AX1299" s="13" t="s">
        <v>74</v>
      </c>
      <c r="AY1299" s="244" t="s">
        <v>140</v>
      </c>
    </row>
    <row r="1300" s="14" customFormat="1">
      <c r="A1300" s="14"/>
      <c r="B1300" s="245"/>
      <c r="C1300" s="246"/>
      <c r="D1300" s="235" t="s">
        <v>148</v>
      </c>
      <c r="E1300" s="247" t="s">
        <v>1</v>
      </c>
      <c r="F1300" s="248" t="s">
        <v>151</v>
      </c>
      <c r="G1300" s="246"/>
      <c r="H1300" s="249">
        <v>1362.9190000000001</v>
      </c>
      <c r="I1300" s="250"/>
      <c r="J1300" s="246"/>
      <c r="K1300" s="246"/>
      <c r="L1300" s="251"/>
      <c r="M1300" s="252"/>
      <c r="N1300" s="253"/>
      <c r="O1300" s="253"/>
      <c r="P1300" s="253"/>
      <c r="Q1300" s="253"/>
      <c r="R1300" s="253"/>
      <c r="S1300" s="253"/>
      <c r="T1300" s="254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55" t="s">
        <v>148</v>
      </c>
      <c r="AU1300" s="255" t="s">
        <v>83</v>
      </c>
      <c r="AV1300" s="14" t="s">
        <v>89</v>
      </c>
      <c r="AW1300" s="14" t="s">
        <v>31</v>
      </c>
      <c r="AX1300" s="14" t="s">
        <v>79</v>
      </c>
      <c r="AY1300" s="255" t="s">
        <v>140</v>
      </c>
    </row>
    <row r="1301" s="2" customFormat="1" ht="16.5" customHeight="1">
      <c r="A1301" s="38"/>
      <c r="B1301" s="39"/>
      <c r="C1301" s="219" t="s">
        <v>1387</v>
      </c>
      <c r="D1301" s="219" t="s">
        <v>143</v>
      </c>
      <c r="E1301" s="220" t="s">
        <v>1388</v>
      </c>
      <c r="F1301" s="221" t="s">
        <v>1389</v>
      </c>
      <c r="G1301" s="222" t="s">
        <v>146</v>
      </c>
      <c r="H1301" s="223">
        <v>1362.9190000000001</v>
      </c>
      <c r="I1301" s="224"/>
      <c r="J1301" s="225">
        <f>ROUND(I1301*H1301,2)</f>
        <v>0</v>
      </c>
      <c r="K1301" s="226"/>
      <c r="L1301" s="44"/>
      <c r="M1301" s="227" t="s">
        <v>1</v>
      </c>
      <c r="N1301" s="228" t="s">
        <v>39</v>
      </c>
      <c r="O1301" s="91"/>
      <c r="P1301" s="229">
        <f>O1301*H1301</f>
        <v>0</v>
      </c>
      <c r="Q1301" s="229">
        <v>3.0000000000000001E-05</v>
      </c>
      <c r="R1301" s="229">
        <f>Q1301*H1301</f>
        <v>0.040887570000000005</v>
      </c>
      <c r="S1301" s="229">
        <v>0</v>
      </c>
      <c r="T1301" s="230">
        <f>S1301*H1301</f>
        <v>0</v>
      </c>
      <c r="U1301" s="38"/>
      <c r="V1301" s="38"/>
      <c r="W1301" s="38"/>
      <c r="X1301" s="38"/>
      <c r="Y1301" s="38"/>
      <c r="Z1301" s="38"/>
      <c r="AA1301" s="38"/>
      <c r="AB1301" s="38"/>
      <c r="AC1301" s="38"/>
      <c r="AD1301" s="38"/>
      <c r="AE1301" s="38"/>
      <c r="AR1301" s="231" t="s">
        <v>610</v>
      </c>
      <c r="AT1301" s="231" t="s">
        <v>143</v>
      </c>
      <c r="AU1301" s="231" t="s">
        <v>83</v>
      </c>
      <c r="AY1301" s="17" t="s">
        <v>140</v>
      </c>
      <c r="BE1301" s="232">
        <f>IF(N1301="základní",J1301,0)</f>
        <v>0</v>
      </c>
      <c r="BF1301" s="232">
        <f>IF(N1301="snížená",J1301,0)</f>
        <v>0</v>
      </c>
      <c r="BG1301" s="232">
        <f>IF(N1301="zákl. přenesená",J1301,0)</f>
        <v>0</v>
      </c>
      <c r="BH1301" s="232">
        <f>IF(N1301="sníž. přenesená",J1301,0)</f>
        <v>0</v>
      </c>
      <c r="BI1301" s="232">
        <f>IF(N1301="nulová",J1301,0)</f>
        <v>0</v>
      </c>
      <c r="BJ1301" s="17" t="s">
        <v>79</v>
      </c>
      <c r="BK1301" s="232">
        <f>ROUND(I1301*H1301,2)</f>
        <v>0</v>
      </c>
      <c r="BL1301" s="17" t="s">
        <v>610</v>
      </c>
      <c r="BM1301" s="231" t="s">
        <v>1390</v>
      </c>
    </row>
    <row r="1302" s="15" customFormat="1">
      <c r="A1302" s="15"/>
      <c r="B1302" s="256"/>
      <c r="C1302" s="257"/>
      <c r="D1302" s="235" t="s">
        <v>148</v>
      </c>
      <c r="E1302" s="258" t="s">
        <v>1</v>
      </c>
      <c r="F1302" s="259" t="s">
        <v>1363</v>
      </c>
      <c r="G1302" s="257"/>
      <c r="H1302" s="258" t="s">
        <v>1</v>
      </c>
      <c r="I1302" s="260"/>
      <c r="J1302" s="257"/>
      <c r="K1302" s="257"/>
      <c r="L1302" s="261"/>
      <c r="M1302" s="262"/>
      <c r="N1302" s="263"/>
      <c r="O1302" s="263"/>
      <c r="P1302" s="263"/>
      <c r="Q1302" s="263"/>
      <c r="R1302" s="263"/>
      <c r="S1302" s="263"/>
      <c r="T1302" s="264"/>
      <c r="U1302" s="15"/>
      <c r="V1302" s="15"/>
      <c r="W1302" s="15"/>
      <c r="X1302" s="15"/>
      <c r="Y1302" s="15"/>
      <c r="Z1302" s="15"/>
      <c r="AA1302" s="15"/>
      <c r="AB1302" s="15"/>
      <c r="AC1302" s="15"/>
      <c r="AD1302" s="15"/>
      <c r="AE1302" s="15"/>
      <c r="AT1302" s="265" t="s">
        <v>148</v>
      </c>
      <c r="AU1302" s="265" t="s">
        <v>83</v>
      </c>
      <c r="AV1302" s="15" t="s">
        <v>79</v>
      </c>
      <c r="AW1302" s="15" t="s">
        <v>31</v>
      </c>
      <c r="AX1302" s="15" t="s">
        <v>74</v>
      </c>
      <c r="AY1302" s="265" t="s">
        <v>140</v>
      </c>
    </row>
    <row r="1303" s="13" customFormat="1">
      <c r="A1303" s="13"/>
      <c r="B1303" s="233"/>
      <c r="C1303" s="234"/>
      <c r="D1303" s="235" t="s">
        <v>148</v>
      </c>
      <c r="E1303" s="236" t="s">
        <v>1</v>
      </c>
      <c r="F1303" s="237" t="s">
        <v>1364</v>
      </c>
      <c r="G1303" s="234"/>
      <c r="H1303" s="238">
        <v>671.39400000000001</v>
      </c>
      <c r="I1303" s="239"/>
      <c r="J1303" s="234"/>
      <c r="K1303" s="234"/>
      <c r="L1303" s="240"/>
      <c r="M1303" s="241"/>
      <c r="N1303" s="242"/>
      <c r="O1303" s="242"/>
      <c r="P1303" s="242"/>
      <c r="Q1303" s="242"/>
      <c r="R1303" s="242"/>
      <c r="S1303" s="242"/>
      <c r="T1303" s="243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244" t="s">
        <v>148</v>
      </c>
      <c r="AU1303" s="244" t="s">
        <v>83</v>
      </c>
      <c r="AV1303" s="13" t="s">
        <v>83</v>
      </c>
      <c r="AW1303" s="13" t="s">
        <v>31</v>
      </c>
      <c r="AX1303" s="13" t="s">
        <v>74</v>
      </c>
      <c r="AY1303" s="244" t="s">
        <v>140</v>
      </c>
    </row>
    <row r="1304" s="13" customFormat="1">
      <c r="A1304" s="13"/>
      <c r="B1304" s="233"/>
      <c r="C1304" s="234"/>
      <c r="D1304" s="235" t="s">
        <v>148</v>
      </c>
      <c r="E1304" s="236" t="s">
        <v>1</v>
      </c>
      <c r="F1304" s="237" t="s">
        <v>1365</v>
      </c>
      <c r="G1304" s="234"/>
      <c r="H1304" s="238">
        <v>18.719999999999999</v>
      </c>
      <c r="I1304" s="239"/>
      <c r="J1304" s="234"/>
      <c r="K1304" s="234"/>
      <c r="L1304" s="240"/>
      <c r="M1304" s="241"/>
      <c r="N1304" s="242"/>
      <c r="O1304" s="242"/>
      <c r="P1304" s="242"/>
      <c r="Q1304" s="242"/>
      <c r="R1304" s="242"/>
      <c r="S1304" s="242"/>
      <c r="T1304" s="243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T1304" s="244" t="s">
        <v>148</v>
      </c>
      <c r="AU1304" s="244" t="s">
        <v>83</v>
      </c>
      <c r="AV1304" s="13" t="s">
        <v>83</v>
      </c>
      <c r="AW1304" s="13" t="s">
        <v>31</v>
      </c>
      <c r="AX1304" s="13" t="s">
        <v>74</v>
      </c>
      <c r="AY1304" s="244" t="s">
        <v>140</v>
      </c>
    </row>
    <row r="1305" s="13" customFormat="1">
      <c r="A1305" s="13"/>
      <c r="B1305" s="233"/>
      <c r="C1305" s="234"/>
      <c r="D1305" s="235" t="s">
        <v>148</v>
      </c>
      <c r="E1305" s="236" t="s">
        <v>1</v>
      </c>
      <c r="F1305" s="237" t="s">
        <v>1366</v>
      </c>
      <c r="G1305" s="234"/>
      <c r="H1305" s="238">
        <v>67.581999999999994</v>
      </c>
      <c r="I1305" s="239"/>
      <c r="J1305" s="234"/>
      <c r="K1305" s="234"/>
      <c r="L1305" s="240"/>
      <c r="M1305" s="241"/>
      <c r="N1305" s="242"/>
      <c r="O1305" s="242"/>
      <c r="P1305" s="242"/>
      <c r="Q1305" s="242"/>
      <c r="R1305" s="242"/>
      <c r="S1305" s="242"/>
      <c r="T1305" s="24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44" t="s">
        <v>148</v>
      </c>
      <c r="AU1305" s="244" t="s">
        <v>83</v>
      </c>
      <c r="AV1305" s="13" t="s">
        <v>83</v>
      </c>
      <c r="AW1305" s="13" t="s">
        <v>31</v>
      </c>
      <c r="AX1305" s="13" t="s">
        <v>74</v>
      </c>
      <c r="AY1305" s="244" t="s">
        <v>140</v>
      </c>
    </row>
    <row r="1306" s="13" customFormat="1">
      <c r="A1306" s="13"/>
      <c r="B1306" s="233"/>
      <c r="C1306" s="234"/>
      <c r="D1306" s="235" t="s">
        <v>148</v>
      </c>
      <c r="E1306" s="236" t="s">
        <v>1</v>
      </c>
      <c r="F1306" s="237" t="s">
        <v>1367</v>
      </c>
      <c r="G1306" s="234"/>
      <c r="H1306" s="238">
        <v>78.903999999999996</v>
      </c>
      <c r="I1306" s="239"/>
      <c r="J1306" s="234"/>
      <c r="K1306" s="234"/>
      <c r="L1306" s="240"/>
      <c r="M1306" s="241"/>
      <c r="N1306" s="242"/>
      <c r="O1306" s="242"/>
      <c r="P1306" s="242"/>
      <c r="Q1306" s="242"/>
      <c r="R1306" s="242"/>
      <c r="S1306" s="242"/>
      <c r="T1306" s="24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44" t="s">
        <v>148</v>
      </c>
      <c r="AU1306" s="244" t="s">
        <v>83</v>
      </c>
      <c r="AV1306" s="13" t="s">
        <v>83</v>
      </c>
      <c r="AW1306" s="13" t="s">
        <v>31</v>
      </c>
      <c r="AX1306" s="13" t="s">
        <v>74</v>
      </c>
      <c r="AY1306" s="244" t="s">
        <v>140</v>
      </c>
    </row>
    <row r="1307" s="13" customFormat="1">
      <c r="A1307" s="13"/>
      <c r="B1307" s="233"/>
      <c r="C1307" s="234"/>
      <c r="D1307" s="235" t="s">
        <v>148</v>
      </c>
      <c r="E1307" s="236" t="s">
        <v>1</v>
      </c>
      <c r="F1307" s="237" t="s">
        <v>1368</v>
      </c>
      <c r="G1307" s="234"/>
      <c r="H1307" s="238">
        <v>31.048999999999999</v>
      </c>
      <c r="I1307" s="239"/>
      <c r="J1307" s="234"/>
      <c r="K1307" s="234"/>
      <c r="L1307" s="240"/>
      <c r="M1307" s="241"/>
      <c r="N1307" s="242"/>
      <c r="O1307" s="242"/>
      <c r="P1307" s="242"/>
      <c r="Q1307" s="242"/>
      <c r="R1307" s="242"/>
      <c r="S1307" s="242"/>
      <c r="T1307" s="243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244" t="s">
        <v>148</v>
      </c>
      <c r="AU1307" s="244" t="s">
        <v>83</v>
      </c>
      <c r="AV1307" s="13" t="s">
        <v>83</v>
      </c>
      <c r="AW1307" s="13" t="s">
        <v>31</v>
      </c>
      <c r="AX1307" s="13" t="s">
        <v>74</v>
      </c>
      <c r="AY1307" s="244" t="s">
        <v>140</v>
      </c>
    </row>
    <row r="1308" s="13" customFormat="1">
      <c r="A1308" s="13"/>
      <c r="B1308" s="233"/>
      <c r="C1308" s="234"/>
      <c r="D1308" s="235" t="s">
        <v>148</v>
      </c>
      <c r="E1308" s="236" t="s">
        <v>1</v>
      </c>
      <c r="F1308" s="237" t="s">
        <v>1369</v>
      </c>
      <c r="G1308" s="234"/>
      <c r="H1308" s="238">
        <v>52.649999999999999</v>
      </c>
      <c r="I1308" s="239"/>
      <c r="J1308" s="234"/>
      <c r="K1308" s="234"/>
      <c r="L1308" s="240"/>
      <c r="M1308" s="241"/>
      <c r="N1308" s="242"/>
      <c r="O1308" s="242"/>
      <c r="P1308" s="242"/>
      <c r="Q1308" s="242"/>
      <c r="R1308" s="242"/>
      <c r="S1308" s="242"/>
      <c r="T1308" s="243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244" t="s">
        <v>148</v>
      </c>
      <c r="AU1308" s="244" t="s">
        <v>83</v>
      </c>
      <c r="AV1308" s="13" t="s">
        <v>83</v>
      </c>
      <c r="AW1308" s="13" t="s">
        <v>31</v>
      </c>
      <c r="AX1308" s="13" t="s">
        <v>74</v>
      </c>
      <c r="AY1308" s="244" t="s">
        <v>140</v>
      </c>
    </row>
    <row r="1309" s="13" customFormat="1">
      <c r="A1309" s="13"/>
      <c r="B1309" s="233"/>
      <c r="C1309" s="234"/>
      <c r="D1309" s="235" t="s">
        <v>148</v>
      </c>
      <c r="E1309" s="236" t="s">
        <v>1</v>
      </c>
      <c r="F1309" s="237" t="s">
        <v>1370</v>
      </c>
      <c r="G1309" s="234"/>
      <c r="H1309" s="238">
        <v>47.700000000000003</v>
      </c>
      <c r="I1309" s="239"/>
      <c r="J1309" s="234"/>
      <c r="K1309" s="234"/>
      <c r="L1309" s="240"/>
      <c r="M1309" s="241"/>
      <c r="N1309" s="242"/>
      <c r="O1309" s="242"/>
      <c r="P1309" s="242"/>
      <c r="Q1309" s="242"/>
      <c r="R1309" s="242"/>
      <c r="S1309" s="242"/>
      <c r="T1309" s="243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44" t="s">
        <v>148</v>
      </c>
      <c r="AU1309" s="244" t="s">
        <v>83</v>
      </c>
      <c r="AV1309" s="13" t="s">
        <v>83</v>
      </c>
      <c r="AW1309" s="13" t="s">
        <v>31</v>
      </c>
      <c r="AX1309" s="13" t="s">
        <v>74</v>
      </c>
      <c r="AY1309" s="244" t="s">
        <v>140</v>
      </c>
    </row>
    <row r="1310" s="13" customFormat="1">
      <c r="A1310" s="13"/>
      <c r="B1310" s="233"/>
      <c r="C1310" s="234"/>
      <c r="D1310" s="235" t="s">
        <v>148</v>
      </c>
      <c r="E1310" s="236" t="s">
        <v>1</v>
      </c>
      <c r="F1310" s="237" t="s">
        <v>1371</v>
      </c>
      <c r="G1310" s="234"/>
      <c r="H1310" s="238">
        <v>66.989999999999995</v>
      </c>
      <c r="I1310" s="239"/>
      <c r="J1310" s="234"/>
      <c r="K1310" s="234"/>
      <c r="L1310" s="240"/>
      <c r="M1310" s="241"/>
      <c r="N1310" s="242"/>
      <c r="O1310" s="242"/>
      <c r="P1310" s="242"/>
      <c r="Q1310" s="242"/>
      <c r="R1310" s="242"/>
      <c r="S1310" s="242"/>
      <c r="T1310" s="243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T1310" s="244" t="s">
        <v>148</v>
      </c>
      <c r="AU1310" s="244" t="s">
        <v>83</v>
      </c>
      <c r="AV1310" s="13" t="s">
        <v>83</v>
      </c>
      <c r="AW1310" s="13" t="s">
        <v>31</v>
      </c>
      <c r="AX1310" s="13" t="s">
        <v>74</v>
      </c>
      <c r="AY1310" s="244" t="s">
        <v>140</v>
      </c>
    </row>
    <row r="1311" s="13" customFormat="1">
      <c r="A1311" s="13"/>
      <c r="B1311" s="233"/>
      <c r="C1311" s="234"/>
      <c r="D1311" s="235" t="s">
        <v>148</v>
      </c>
      <c r="E1311" s="236" t="s">
        <v>1</v>
      </c>
      <c r="F1311" s="237" t="s">
        <v>1372</v>
      </c>
      <c r="G1311" s="234"/>
      <c r="H1311" s="238">
        <v>58.259999999999998</v>
      </c>
      <c r="I1311" s="239"/>
      <c r="J1311" s="234"/>
      <c r="K1311" s="234"/>
      <c r="L1311" s="240"/>
      <c r="M1311" s="241"/>
      <c r="N1311" s="242"/>
      <c r="O1311" s="242"/>
      <c r="P1311" s="242"/>
      <c r="Q1311" s="242"/>
      <c r="R1311" s="242"/>
      <c r="S1311" s="242"/>
      <c r="T1311" s="243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44" t="s">
        <v>148</v>
      </c>
      <c r="AU1311" s="244" t="s">
        <v>83</v>
      </c>
      <c r="AV1311" s="13" t="s">
        <v>83</v>
      </c>
      <c r="AW1311" s="13" t="s">
        <v>31</v>
      </c>
      <c r="AX1311" s="13" t="s">
        <v>74</v>
      </c>
      <c r="AY1311" s="244" t="s">
        <v>140</v>
      </c>
    </row>
    <row r="1312" s="13" customFormat="1">
      <c r="A1312" s="13"/>
      <c r="B1312" s="233"/>
      <c r="C1312" s="234"/>
      <c r="D1312" s="235" t="s">
        <v>148</v>
      </c>
      <c r="E1312" s="236" t="s">
        <v>1</v>
      </c>
      <c r="F1312" s="237" t="s">
        <v>1373</v>
      </c>
      <c r="G1312" s="234"/>
      <c r="H1312" s="238">
        <v>84.540000000000006</v>
      </c>
      <c r="I1312" s="239"/>
      <c r="J1312" s="234"/>
      <c r="K1312" s="234"/>
      <c r="L1312" s="240"/>
      <c r="M1312" s="241"/>
      <c r="N1312" s="242"/>
      <c r="O1312" s="242"/>
      <c r="P1312" s="242"/>
      <c r="Q1312" s="242"/>
      <c r="R1312" s="242"/>
      <c r="S1312" s="242"/>
      <c r="T1312" s="243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T1312" s="244" t="s">
        <v>148</v>
      </c>
      <c r="AU1312" s="244" t="s">
        <v>83</v>
      </c>
      <c r="AV1312" s="13" t="s">
        <v>83</v>
      </c>
      <c r="AW1312" s="13" t="s">
        <v>31</v>
      </c>
      <c r="AX1312" s="13" t="s">
        <v>74</v>
      </c>
      <c r="AY1312" s="244" t="s">
        <v>140</v>
      </c>
    </row>
    <row r="1313" s="15" customFormat="1">
      <c r="A1313" s="15"/>
      <c r="B1313" s="256"/>
      <c r="C1313" s="257"/>
      <c r="D1313" s="235" t="s">
        <v>148</v>
      </c>
      <c r="E1313" s="258" t="s">
        <v>1</v>
      </c>
      <c r="F1313" s="259" t="s">
        <v>1374</v>
      </c>
      <c r="G1313" s="257"/>
      <c r="H1313" s="258" t="s">
        <v>1</v>
      </c>
      <c r="I1313" s="260"/>
      <c r="J1313" s="257"/>
      <c r="K1313" s="257"/>
      <c r="L1313" s="261"/>
      <c r="M1313" s="262"/>
      <c r="N1313" s="263"/>
      <c r="O1313" s="263"/>
      <c r="P1313" s="263"/>
      <c r="Q1313" s="263"/>
      <c r="R1313" s="263"/>
      <c r="S1313" s="263"/>
      <c r="T1313" s="264"/>
      <c r="U1313" s="15"/>
      <c r="V1313" s="15"/>
      <c r="W1313" s="15"/>
      <c r="X1313" s="15"/>
      <c r="Y1313" s="15"/>
      <c r="Z1313" s="15"/>
      <c r="AA1313" s="15"/>
      <c r="AB1313" s="15"/>
      <c r="AC1313" s="15"/>
      <c r="AD1313" s="15"/>
      <c r="AE1313" s="15"/>
      <c r="AT1313" s="265" t="s">
        <v>148</v>
      </c>
      <c r="AU1313" s="265" t="s">
        <v>83</v>
      </c>
      <c r="AV1313" s="15" t="s">
        <v>79</v>
      </c>
      <c r="AW1313" s="15" t="s">
        <v>31</v>
      </c>
      <c r="AX1313" s="15" t="s">
        <v>74</v>
      </c>
      <c r="AY1313" s="265" t="s">
        <v>140</v>
      </c>
    </row>
    <row r="1314" s="13" customFormat="1">
      <c r="A1314" s="13"/>
      <c r="B1314" s="233"/>
      <c r="C1314" s="234"/>
      <c r="D1314" s="235" t="s">
        <v>148</v>
      </c>
      <c r="E1314" s="236" t="s">
        <v>1</v>
      </c>
      <c r="F1314" s="237" t="s">
        <v>1381</v>
      </c>
      <c r="G1314" s="234"/>
      <c r="H1314" s="238">
        <v>0</v>
      </c>
      <c r="I1314" s="239"/>
      <c r="J1314" s="234"/>
      <c r="K1314" s="234"/>
      <c r="L1314" s="240"/>
      <c r="M1314" s="241"/>
      <c r="N1314" s="242"/>
      <c r="O1314" s="242"/>
      <c r="P1314" s="242"/>
      <c r="Q1314" s="242"/>
      <c r="R1314" s="242"/>
      <c r="S1314" s="242"/>
      <c r="T1314" s="243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T1314" s="244" t="s">
        <v>148</v>
      </c>
      <c r="AU1314" s="244" t="s">
        <v>83</v>
      </c>
      <c r="AV1314" s="13" t="s">
        <v>83</v>
      </c>
      <c r="AW1314" s="13" t="s">
        <v>31</v>
      </c>
      <c r="AX1314" s="13" t="s">
        <v>74</v>
      </c>
      <c r="AY1314" s="244" t="s">
        <v>140</v>
      </c>
    </row>
    <row r="1315" s="13" customFormat="1">
      <c r="A1315" s="13"/>
      <c r="B1315" s="233"/>
      <c r="C1315" s="234"/>
      <c r="D1315" s="235" t="s">
        <v>148</v>
      </c>
      <c r="E1315" s="236" t="s">
        <v>1</v>
      </c>
      <c r="F1315" s="237" t="s">
        <v>1376</v>
      </c>
      <c r="G1315" s="234"/>
      <c r="H1315" s="238">
        <v>4.9500000000000002</v>
      </c>
      <c r="I1315" s="239"/>
      <c r="J1315" s="234"/>
      <c r="K1315" s="234"/>
      <c r="L1315" s="240"/>
      <c r="M1315" s="241"/>
      <c r="N1315" s="242"/>
      <c r="O1315" s="242"/>
      <c r="P1315" s="242"/>
      <c r="Q1315" s="242"/>
      <c r="R1315" s="242"/>
      <c r="S1315" s="242"/>
      <c r="T1315" s="243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44" t="s">
        <v>148</v>
      </c>
      <c r="AU1315" s="244" t="s">
        <v>83</v>
      </c>
      <c r="AV1315" s="13" t="s">
        <v>83</v>
      </c>
      <c r="AW1315" s="13" t="s">
        <v>31</v>
      </c>
      <c r="AX1315" s="13" t="s">
        <v>74</v>
      </c>
      <c r="AY1315" s="244" t="s">
        <v>140</v>
      </c>
    </row>
    <row r="1316" s="13" customFormat="1">
      <c r="A1316" s="13"/>
      <c r="B1316" s="233"/>
      <c r="C1316" s="234"/>
      <c r="D1316" s="235" t="s">
        <v>148</v>
      </c>
      <c r="E1316" s="236" t="s">
        <v>1</v>
      </c>
      <c r="F1316" s="237" t="s">
        <v>1181</v>
      </c>
      <c r="G1316" s="234"/>
      <c r="H1316" s="238">
        <v>20.420000000000002</v>
      </c>
      <c r="I1316" s="239"/>
      <c r="J1316" s="234"/>
      <c r="K1316" s="234"/>
      <c r="L1316" s="240"/>
      <c r="M1316" s="241"/>
      <c r="N1316" s="242"/>
      <c r="O1316" s="242"/>
      <c r="P1316" s="242"/>
      <c r="Q1316" s="242"/>
      <c r="R1316" s="242"/>
      <c r="S1316" s="242"/>
      <c r="T1316" s="24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244" t="s">
        <v>148</v>
      </c>
      <c r="AU1316" s="244" t="s">
        <v>83</v>
      </c>
      <c r="AV1316" s="13" t="s">
        <v>83</v>
      </c>
      <c r="AW1316" s="13" t="s">
        <v>31</v>
      </c>
      <c r="AX1316" s="13" t="s">
        <v>74</v>
      </c>
      <c r="AY1316" s="244" t="s">
        <v>140</v>
      </c>
    </row>
    <row r="1317" s="13" customFormat="1">
      <c r="A1317" s="13"/>
      <c r="B1317" s="233"/>
      <c r="C1317" s="234"/>
      <c r="D1317" s="235" t="s">
        <v>148</v>
      </c>
      <c r="E1317" s="236" t="s">
        <v>1</v>
      </c>
      <c r="F1317" s="237" t="s">
        <v>1182</v>
      </c>
      <c r="G1317" s="234"/>
      <c r="H1317" s="238">
        <v>49.460000000000001</v>
      </c>
      <c r="I1317" s="239"/>
      <c r="J1317" s="234"/>
      <c r="K1317" s="234"/>
      <c r="L1317" s="240"/>
      <c r="M1317" s="241"/>
      <c r="N1317" s="242"/>
      <c r="O1317" s="242"/>
      <c r="P1317" s="242"/>
      <c r="Q1317" s="242"/>
      <c r="R1317" s="242"/>
      <c r="S1317" s="242"/>
      <c r="T1317" s="243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44" t="s">
        <v>148</v>
      </c>
      <c r="AU1317" s="244" t="s">
        <v>83</v>
      </c>
      <c r="AV1317" s="13" t="s">
        <v>83</v>
      </c>
      <c r="AW1317" s="13" t="s">
        <v>31</v>
      </c>
      <c r="AX1317" s="13" t="s">
        <v>74</v>
      </c>
      <c r="AY1317" s="244" t="s">
        <v>140</v>
      </c>
    </row>
    <row r="1318" s="13" customFormat="1">
      <c r="A1318" s="13"/>
      <c r="B1318" s="233"/>
      <c r="C1318" s="234"/>
      <c r="D1318" s="235" t="s">
        <v>148</v>
      </c>
      <c r="E1318" s="236" t="s">
        <v>1</v>
      </c>
      <c r="F1318" s="237" t="s">
        <v>1183</v>
      </c>
      <c r="G1318" s="234"/>
      <c r="H1318" s="238">
        <v>21.48</v>
      </c>
      <c r="I1318" s="239"/>
      <c r="J1318" s="234"/>
      <c r="K1318" s="234"/>
      <c r="L1318" s="240"/>
      <c r="M1318" s="241"/>
      <c r="N1318" s="242"/>
      <c r="O1318" s="242"/>
      <c r="P1318" s="242"/>
      <c r="Q1318" s="242"/>
      <c r="R1318" s="242"/>
      <c r="S1318" s="242"/>
      <c r="T1318" s="243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T1318" s="244" t="s">
        <v>148</v>
      </c>
      <c r="AU1318" s="244" t="s">
        <v>83</v>
      </c>
      <c r="AV1318" s="13" t="s">
        <v>83</v>
      </c>
      <c r="AW1318" s="13" t="s">
        <v>31</v>
      </c>
      <c r="AX1318" s="13" t="s">
        <v>74</v>
      </c>
      <c r="AY1318" s="244" t="s">
        <v>140</v>
      </c>
    </row>
    <row r="1319" s="13" customFormat="1">
      <c r="A1319" s="13"/>
      <c r="B1319" s="233"/>
      <c r="C1319" s="234"/>
      <c r="D1319" s="235" t="s">
        <v>148</v>
      </c>
      <c r="E1319" s="236" t="s">
        <v>1</v>
      </c>
      <c r="F1319" s="237" t="s">
        <v>1184</v>
      </c>
      <c r="G1319" s="234"/>
      <c r="H1319" s="238">
        <v>18.859999999999999</v>
      </c>
      <c r="I1319" s="239"/>
      <c r="J1319" s="234"/>
      <c r="K1319" s="234"/>
      <c r="L1319" s="240"/>
      <c r="M1319" s="241"/>
      <c r="N1319" s="242"/>
      <c r="O1319" s="242"/>
      <c r="P1319" s="242"/>
      <c r="Q1319" s="242"/>
      <c r="R1319" s="242"/>
      <c r="S1319" s="242"/>
      <c r="T1319" s="24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T1319" s="244" t="s">
        <v>148</v>
      </c>
      <c r="AU1319" s="244" t="s">
        <v>83</v>
      </c>
      <c r="AV1319" s="13" t="s">
        <v>83</v>
      </c>
      <c r="AW1319" s="13" t="s">
        <v>31</v>
      </c>
      <c r="AX1319" s="13" t="s">
        <v>74</v>
      </c>
      <c r="AY1319" s="244" t="s">
        <v>140</v>
      </c>
    </row>
    <row r="1320" s="13" customFormat="1">
      <c r="A1320" s="13"/>
      <c r="B1320" s="233"/>
      <c r="C1320" s="234"/>
      <c r="D1320" s="235" t="s">
        <v>148</v>
      </c>
      <c r="E1320" s="236" t="s">
        <v>1</v>
      </c>
      <c r="F1320" s="237" t="s">
        <v>1185</v>
      </c>
      <c r="G1320" s="234"/>
      <c r="H1320" s="238">
        <v>14.73</v>
      </c>
      <c r="I1320" s="239"/>
      <c r="J1320" s="234"/>
      <c r="K1320" s="234"/>
      <c r="L1320" s="240"/>
      <c r="M1320" s="241"/>
      <c r="N1320" s="242"/>
      <c r="O1320" s="242"/>
      <c r="P1320" s="242"/>
      <c r="Q1320" s="242"/>
      <c r="R1320" s="242"/>
      <c r="S1320" s="242"/>
      <c r="T1320" s="24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T1320" s="244" t="s">
        <v>148</v>
      </c>
      <c r="AU1320" s="244" t="s">
        <v>83</v>
      </c>
      <c r="AV1320" s="13" t="s">
        <v>83</v>
      </c>
      <c r="AW1320" s="13" t="s">
        <v>31</v>
      </c>
      <c r="AX1320" s="13" t="s">
        <v>74</v>
      </c>
      <c r="AY1320" s="244" t="s">
        <v>140</v>
      </c>
    </row>
    <row r="1321" s="13" customFormat="1">
      <c r="A1321" s="13"/>
      <c r="B1321" s="233"/>
      <c r="C1321" s="234"/>
      <c r="D1321" s="235" t="s">
        <v>148</v>
      </c>
      <c r="E1321" s="236" t="s">
        <v>1</v>
      </c>
      <c r="F1321" s="237" t="s">
        <v>1382</v>
      </c>
      <c r="G1321" s="234"/>
      <c r="H1321" s="238">
        <v>0</v>
      </c>
      <c r="I1321" s="239"/>
      <c r="J1321" s="234"/>
      <c r="K1321" s="234"/>
      <c r="L1321" s="240"/>
      <c r="M1321" s="241"/>
      <c r="N1321" s="242"/>
      <c r="O1321" s="242"/>
      <c r="P1321" s="242"/>
      <c r="Q1321" s="242"/>
      <c r="R1321" s="242"/>
      <c r="S1321" s="242"/>
      <c r="T1321" s="243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T1321" s="244" t="s">
        <v>148</v>
      </c>
      <c r="AU1321" s="244" t="s">
        <v>83</v>
      </c>
      <c r="AV1321" s="13" t="s">
        <v>83</v>
      </c>
      <c r="AW1321" s="13" t="s">
        <v>31</v>
      </c>
      <c r="AX1321" s="13" t="s">
        <v>74</v>
      </c>
      <c r="AY1321" s="244" t="s">
        <v>140</v>
      </c>
    </row>
    <row r="1322" s="13" customFormat="1">
      <c r="A1322" s="13"/>
      <c r="B1322" s="233"/>
      <c r="C1322" s="234"/>
      <c r="D1322" s="235" t="s">
        <v>148</v>
      </c>
      <c r="E1322" s="236" t="s">
        <v>1</v>
      </c>
      <c r="F1322" s="237" t="s">
        <v>1186</v>
      </c>
      <c r="G1322" s="234"/>
      <c r="H1322" s="238">
        <v>5.7699999999999996</v>
      </c>
      <c r="I1322" s="239"/>
      <c r="J1322" s="234"/>
      <c r="K1322" s="234"/>
      <c r="L1322" s="240"/>
      <c r="M1322" s="241"/>
      <c r="N1322" s="242"/>
      <c r="O1322" s="242"/>
      <c r="P1322" s="242"/>
      <c r="Q1322" s="242"/>
      <c r="R1322" s="242"/>
      <c r="S1322" s="242"/>
      <c r="T1322" s="24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244" t="s">
        <v>148</v>
      </c>
      <c r="AU1322" s="244" t="s">
        <v>83</v>
      </c>
      <c r="AV1322" s="13" t="s">
        <v>83</v>
      </c>
      <c r="AW1322" s="13" t="s">
        <v>31</v>
      </c>
      <c r="AX1322" s="13" t="s">
        <v>74</v>
      </c>
      <c r="AY1322" s="244" t="s">
        <v>140</v>
      </c>
    </row>
    <row r="1323" s="13" customFormat="1">
      <c r="A1323" s="13"/>
      <c r="B1323" s="233"/>
      <c r="C1323" s="234"/>
      <c r="D1323" s="235" t="s">
        <v>148</v>
      </c>
      <c r="E1323" s="236" t="s">
        <v>1</v>
      </c>
      <c r="F1323" s="237" t="s">
        <v>1187</v>
      </c>
      <c r="G1323" s="234"/>
      <c r="H1323" s="238">
        <v>49.460000000000001</v>
      </c>
      <c r="I1323" s="239"/>
      <c r="J1323" s="234"/>
      <c r="K1323" s="234"/>
      <c r="L1323" s="240"/>
      <c r="M1323" s="241"/>
      <c r="N1323" s="242"/>
      <c r="O1323" s="242"/>
      <c r="P1323" s="242"/>
      <c r="Q1323" s="242"/>
      <c r="R1323" s="242"/>
      <c r="S1323" s="242"/>
      <c r="T1323" s="24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44" t="s">
        <v>148</v>
      </c>
      <c r="AU1323" s="244" t="s">
        <v>83</v>
      </c>
      <c r="AV1323" s="13" t="s">
        <v>83</v>
      </c>
      <c r="AW1323" s="13" t="s">
        <v>31</v>
      </c>
      <c r="AX1323" s="13" t="s">
        <v>74</v>
      </c>
      <c r="AY1323" s="244" t="s">
        <v>140</v>
      </c>
    </row>
    <row r="1324" s="14" customFormat="1">
      <c r="A1324" s="14"/>
      <c r="B1324" s="245"/>
      <c r="C1324" s="246"/>
      <c r="D1324" s="235" t="s">
        <v>148</v>
      </c>
      <c r="E1324" s="247" t="s">
        <v>1</v>
      </c>
      <c r="F1324" s="248" t="s">
        <v>151</v>
      </c>
      <c r="G1324" s="246"/>
      <c r="H1324" s="249">
        <v>1362.9190000000001</v>
      </c>
      <c r="I1324" s="250"/>
      <c r="J1324" s="246"/>
      <c r="K1324" s="246"/>
      <c r="L1324" s="251"/>
      <c r="M1324" s="252"/>
      <c r="N1324" s="253"/>
      <c r="O1324" s="253"/>
      <c r="P1324" s="253"/>
      <c r="Q1324" s="253"/>
      <c r="R1324" s="253"/>
      <c r="S1324" s="253"/>
      <c r="T1324" s="254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55" t="s">
        <v>148</v>
      </c>
      <c r="AU1324" s="255" t="s">
        <v>83</v>
      </c>
      <c r="AV1324" s="14" t="s">
        <v>89</v>
      </c>
      <c r="AW1324" s="14" t="s">
        <v>31</v>
      </c>
      <c r="AX1324" s="14" t="s">
        <v>79</v>
      </c>
      <c r="AY1324" s="255" t="s">
        <v>140</v>
      </c>
    </row>
    <row r="1325" s="2" customFormat="1" ht="16.5" customHeight="1">
      <c r="A1325" s="38"/>
      <c r="B1325" s="39"/>
      <c r="C1325" s="219" t="s">
        <v>1391</v>
      </c>
      <c r="D1325" s="219" t="s">
        <v>143</v>
      </c>
      <c r="E1325" s="220" t="s">
        <v>1392</v>
      </c>
      <c r="F1325" s="221" t="s">
        <v>1393</v>
      </c>
      <c r="G1325" s="222" t="s">
        <v>146</v>
      </c>
      <c r="H1325" s="223">
        <v>1362.9190000000001</v>
      </c>
      <c r="I1325" s="224"/>
      <c r="J1325" s="225">
        <f>ROUND(I1325*H1325,2)</f>
        <v>0</v>
      </c>
      <c r="K1325" s="226"/>
      <c r="L1325" s="44"/>
      <c r="M1325" s="227" t="s">
        <v>1</v>
      </c>
      <c r="N1325" s="228" t="s">
        <v>39</v>
      </c>
      <c r="O1325" s="91"/>
      <c r="P1325" s="229">
        <f>O1325*H1325</f>
        <v>0</v>
      </c>
      <c r="Q1325" s="229">
        <v>0</v>
      </c>
      <c r="R1325" s="229">
        <f>Q1325*H1325</f>
        <v>0</v>
      </c>
      <c r="S1325" s="229">
        <v>3.0000000000000001E-05</v>
      </c>
      <c r="T1325" s="230">
        <f>S1325*H1325</f>
        <v>0.040887570000000005</v>
      </c>
      <c r="U1325" s="38"/>
      <c r="V1325" s="38"/>
      <c r="W1325" s="38"/>
      <c r="X1325" s="38"/>
      <c r="Y1325" s="38"/>
      <c r="Z1325" s="38"/>
      <c r="AA1325" s="38"/>
      <c r="AB1325" s="38"/>
      <c r="AC1325" s="38"/>
      <c r="AD1325" s="38"/>
      <c r="AE1325" s="38"/>
      <c r="AR1325" s="231" t="s">
        <v>610</v>
      </c>
      <c r="AT1325" s="231" t="s">
        <v>143</v>
      </c>
      <c r="AU1325" s="231" t="s">
        <v>83</v>
      </c>
      <c r="AY1325" s="17" t="s">
        <v>140</v>
      </c>
      <c r="BE1325" s="232">
        <f>IF(N1325="základní",J1325,0)</f>
        <v>0</v>
      </c>
      <c r="BF1325" s="232">
        <f>IF(N1325="snížená",J1325,0)</f>
        <v>0</v>
      </c>
      <c r="BG1325" s="232">
        <f>IF(N1325="zákl. přenesená",J1325,0)</f>
        <v>0</v>
      </c>
      <c r="BH1325" s="232">
        <f>IF(N1325="sníž. přenesená",J1325,0)</f>
        <v>0</v>
      </c>
      <c r="BI1325" s="232">
        <f>IF(N1325="nulová",J1325,0)</f>
        <v>0</v>
      </c>
      <c r="BJ1325" s="17" t="s">
        <v>79</v>
      </c>
      <c r="BK1325" s="232">
        <f>ROUND(I1325*H1325,2)</f>
        <v>0</v>
      </c>
      <c r="BL1325" s="17" t="s">
        <v>610</v>
      </c>
      <c r="BM1325" s="231" t="s">
        <v>1394</v>
      </c>
    </row>
    <row r="1326" s="15" customFormat="1">
      <c r="A1326" s="15"/>
      <c r="B1326" s="256"/>
      <c r="C1326" s="257"/>
      <c r="D1326" s="235" t="s">
        <v>148</v>
      </c>
      <c r="E1326" s="258" t="s">
        <v>1</v>
      </c>
      <c r="F1326" s="259" t="s">
        <v>1363</v>
      </c>
      <c r="G1326" s="257"/>
      <c r="H1326" s="258" t="s">
        <v>1</v>
      </c>
      <c r="I1326" s="260"/>
      <c r="J1326" s="257"/>
      <c r="K1326" s="257"/>
      <c r="L1326" s="261"/>
      <c r="M1326" s="262"/>
      <c r="N1326" s="263"/>
      <c r="O1326" s="263"/>
      <c r="P1326" s="263"/>
      <c r="Q1326" s="263"/>
      <c r="R1326" s="263"/>
      <c r="S1326" s="263"/>
      <c r="T1326" s="264"/>
      <c r="U1326" s="15"/>
      <c r="V1326" s="15"/>
      <c r="W1326" s="15"/>
      <c r="X1326" s="15"/>
      <c r="Y1326" s="15"/>
      <c r="Z1326" s="15"/>
      <c r="AA1326" s="15"/>
      <c r="AB1326" s="15"/>
      <c r="AC1326" s="15"/>
      <c r="AD1326" s="15"/>
      <c r="AE1326" s="15"/>
      <c r="AT1326" s="265" t="s">
        <v>148</v>
      </c>
      <c r="AU1326" s="265" t="s">
        <v>83</v>
      </c>
      <c r="AV1326" s="15" t="s">
        <v>79</v>
      </c>
      <c r="AW1326" s="15" t="s">
        <v>31</v>
      </c>
      <c r="AX1326" s="15" t="s">
        <v>74</v>
      </c>
      <c r="AY1326" s="265" t="s">
        <v>140</v>
      </c>
    </row>
    <row r="1327" s="13" customFormat="1">
      <c r="A1327" s="13"/>
      <c r="B1327" s="233"/>
      <c r="C1327" s="234"/>
      <c r="D1327" s="235" t="s">
        <v>148</v>
      </c>
      <c r="E1327" s="236" t="s">
        <v>1</v>
      </c>
      <c r="F1327" s="237" t="s">
        <v>1364</v>
      </c>
      <c r="G1327" s="234"/>
      <c r="H1327" s="238">
        <v>671.39400000000001</v>
      </c>
      <c r="I1327" s="239"/>
      <c r="J1327" s="234"/>
      <c r="K1327" s="234"/>
      <c r="L1327" s="240"/>
      <c r="M1327" s="241"/>
      <c r="N1327" s="242"/>
      <c r="O1327" s="242"/>
      <c r="P1327" s="242"/>
      <c r="Q1327" s="242"/>
      <c r="R1327" s="242"/>
      <c r="S1327" s="242"/>
      <c r="T1327" s="24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244" t="s">
        <v>148</v>
      </c>
      <c r="AU1327" s="244" t="s">
        <v>83</v>
      </c>
      <c r="AV1327" s="13" t="s">
        <v>83</v>
      </c>
      <c r="AW1327" s="13" t="s">
        <v>31</v>
      </c>
      <c r="AX1327" s="13" t="s">
        <v>74</v>
      </c>
      <c r="AY1327" s="244" t="s">
        <v>140</v>
      </c>
    </row>
    <row r="1328" s="13" customFormat="1">
      <c r="A1328" s="13"/>
      <c r="B1328" s="233"/>
      <c r="C1328" s="234"/>
      <c r="D1328" s="235" t="s">
        <v>148</v>
      </c>
      <c r="E1328" s="236" t="s">
        <v>1</v>
      </c>
      <c r="F1328" s="237" t="s">
        <v>1365</v>
      </c>
      <c r="G1328" s="234"/>
      <c r="H1328" s="238">
        <v>18.719999999999999</v>
      </c>
      <c r="I1328" s="239"/>
      <c r="J1328" s="234"/>
      <c r="K1328" s="234"/>
      <c r="L1328" s="240"/>
      <c r="M1328" s="241"/>
      <c r="N1328" s="242"/>
      <c r="O1328" s="242"/>
      <c r="P1328" s="242"/>
      <c r="Q1328" s="242"/>
      <c r="R1328" s="242"/>
      <c r="S1328" s="242"/>
      <c r="T1328" s="24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T1328" s="244" t="s">
        <v>148</v>
      </c>
      <c r="AU1328" s="244" t="s">
        <v>83</v>
      </c>
      <c r="AV1328" s="13" t="s">
        <v>83</v>
      </c>
      <c r="AW1328" s="13" t="s">
        <v>31</v>
      </c>
      <c r="AX1328" s="13" t="s">
        <v>74</v>
      </c>
      <c r="AY1328" s="244" t="s">
        <v>140</v>
      </c>
    </row>
    <row r="1329" s="13" customFormat="1">
      <c r="A1329" s="13"/>
      <c r="B1329" s="233"/>
      <c r="C1329" s="234"/>
      <c r="D1329" s="235" t="s">
        <v>148</v>
      </c>
      <c r="E1329" s="236" t="s">
        <v>1</v>
      </c>
      <c r="F1329" s="237" t="s">
        <v>1366</v>
      </c>
      <c r="G1329" s="234"/>
      <c r="H1329" s="238">
        <v>67.581999999999994</v>
      </c>
      <c r="I1329" s="239"/>
      <c r="J1329" s="234"/>
      <c r="K1329" s="234"/>
      <c r="L1329" s="240"/>
      <c r="M1329" s="241"/>
      <c r="N1329" s="242"/>
      <c r="O1329" s="242"/>
      <c r="P1329" s="242"/>
      <c r="Q1329" s="242"/>
      <c r="R1329" s="242"/>
      <c r="S1329" s="242"/>
      <c r="T1329" s="24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T1329" s="244" t="s">
        <v>148</v>
      </c>
      <c r="AU1329" s="244" t="s">
        <v>83</v>
      </c>
      <c r="AV1329" s="13" t="s">
        <v>83</v>
      </c>
      <c r="AW1329" s="13" t="s">
        <v>31</v>
      </c>
      <c r="AX1329" s="13" t="s">
        <v>74</v>
      </c>
      <c r="AY1329" s="244" t="s">
        <v>140</v>
      </c>
    </row>
    <row r="1330" s="13" customFormat="1">
      <c r="A1330" s="13"/>
      <c r="B1330" s="233"/>
      <c r="C1330" s="234"/>
      <c r="D1330" s="235" t="s">
        <v>148</v>
      </c>
      <c r="E1330" s="236" t="s">
        <v>1</v>
      </c>
      <c r="F1330" s="237" t="s">
        <v>1367</v>
      </c>
      <c r="G1330" s="234"/>
      <c r="H1330" s="238">
        <v>78.903999999999996</v>
      </c>
      <c r="I1330" s="239"/>
      <c r="J1330" s="234"/>
      <c r="K1330" s="234"/>
      <c r="L1330" s="240"/>
      <c r="M1330" s="241"/>
      <c r="N1330" s="242"/>
      <c r="O1330" s="242"/>
      <c r="P1330" s="242"/>
      <c r="Q1330" s="242"/>
      <c r="R1330" s="242"/>
      <c r="S1330" s="242"/>
      <c r="T1330" s="24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44" t="s">
        <v>148</v>
      </c>
      <c r="AU1330" s="244" t="s">
        <v>83</v>
      </c>
      <c r="AV1330" s="13" t="s">
        <v>83</v>
      </c>
      <c r="AW1330" s="13" t="s">
        <v>31</v>
      </c>
      <c r="AX1330" s="13" t="s">
        <v>74</v>
      </c>
      <c r="AY1330" s="244" t="s">
        <v>140</v>
      </c>
    </row>
    <row r="1331" s="13" customFormat="1">
      <c r="A1331" s="13"/>
      <c r="B1331" s="233"/>
      <c r="C1331" s="234"/>
      <c r="D1331" s="235" t="s">
        <v>148</v>
      </c>
      <c r="E1331" s="236" t="s">
        <v>1</v>
      </c>
      <c r="F1331" s="237" t="s">
        <v>1368</v>
      </c>
      <c r="G1331" s="234"/>
      <c r="H1331" s="238">
        <v>31.048999999999999</v>
      </c>
      <c r="I1331" s="239"/>
      <c r="J1331" s="234"/>
      <c r="K1331" s="234"/>
      <c r="L1331" s="240"/>
      <c r="M1331" s="241"/>
      <c r="N1331" s="242"/>
      <c r="O1331" s="242"/>
      <c r="P1331" s="242"/>
      <c r="Q1331" s="242"/>
      <c r="R1331" s="242"/>
      <c r="S1331" s="242"/>
      <c r="T1331" s="24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44" t="s">
        <v>148</v>
      </c>
      <c r="AU1331" s="244" t="s">
        <v>83</v>
      </c>
      <c r="AV1331" s="13" t="s">
        <v>83</v>
      </c>
      <c r="AW1331" s="13" t="s">
        <v>31</v>
      </c>
      <c r="AX1331" s="13" t="s">
        <v>74</v>
      </c>
      <c r="AY1331" s="244" t="s">
        <v>140</v>
      </c>
    </row>
    <row r="1332" s="13" customFormat="1">
      <c r="A1332" s="13"/>
      <c r="B1332" s="233"/>
      <c r="C1332" s="234"/>
      <c r="D1332" s="235" t="s">
        <v>148</v>
      </c>
      <c r="E1332" s="236" t="s">
        <v>1</v>
      </c>
      <c r="F1332" s="237" t="s">
        <v>1369</v>
      </c>
      <c r="G1332" s="234"/>
      <c r="H1332" s="238">
        <v>52.649999999999999</v>
      </c>
      <c r="I1332" s="239"/>
      <c r="J1332" s="234"/>
      <c r="K1332" s="234"/>
      <c r="L1332" s="240"/>
      <c r="M1332" s="241"/>
      <c r="N1332" s="242"/>
      <c r="O1332" s="242"/>
      <c r="P1332" s="242"/>
      <c r="Q1332" s="242"/>
      <c r="R1332" s="242"/>
      <c r="S1332" s="242"/>
      <c r="T1332" s="243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T1332" s="244" t="s">
        <v>148</v>
      </c>
      <c r="AU1332" s="244" t="s">
        <v>83</v>
      </c>
      <c r="AV1332" s="13" t="s">
        <v>83</v>
      </c>
      <c r="AW1332" s="13" t="s">
        <v>31</v>
      </c>
      <c r="AX1332" s="13" t="s">
        <v>74</v>
      </c>
      <c r="AY1332" s="244" t="s">
        <v>140</v>
      </c>
    </row>
    <row r="1333" s="13" customFormat="1">
      <c r="A1333" s="13"/>
      <c r="B1333" s="233"/>
      <c r="C1333" s="234"/>
      <c r="D1333" s="235" t="s">
        <v>148</v>
      </c>
      <c r="E1333" s="236" t="s">
        <v>1</v>
      </c>
      <c r="F1333" s="237" t="s">
        <v>1370</v>
      </c>
      <c r="G1333" s="234"/>
      <c r="H1333" s="238">
        <v>47.700000000000003</v>
      </c>
      <c r="I1333" s="239"/>
      <c r="J1333" s="234"/>
      <c r="K1333" s="234"/>
      <c r="L1333" s="240"/>
      <c r="M1333" s="241"/>
      <c r="N1333" s="242"/>
      <c r="O1333" s="242"/>
      <c r="P1333" s="242"/>
      <c r="Q1333" s="242"/>
      <c r="R1333" s="242"/>
      <c r="S1333" s="242"/>
      <c r="T1333" s="24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44" t="s">
        <v>148</v>
      </c>
      <c r="AU1333" s="244" t="s">
        <v>83</v>
      </c>
      <c r="AV1333" s="13" t="s">
        <v>83</v>
      </c>
      <c r="AW1333" s="13" t="s">
        <v>31</v>
      </c>
      <c r="AX1333" s="13" t="s">
        <v>74</v>
      </c>
      <c r="AY1333" s="244" t="s">
        <v>140</v>
      </c>
    </row>
    <row r="1334" s="13" customFormat="1">
      <c r="A1334" s="13"/>
      <c r="B1334" s="233"/>
      <c r="C1334" s="234"/>
      <c r="D1334" s="235" t="s">
        <v>148</v>
      </c>
      <c r="E1334" s="236" t="s">
        <v>1</v>
      </c>
      <c r="F1334" s="237" t="s">
        <v>1371</v>
      </c>
      <c r="G1334" s="234"/>
      <c r="H1334" s="238">
        <v>66.989999999999995</v>
      </c>
      <c r="I1334" s="239"/>
      <c r="J1334" s="234"/>
      <c r="K1334" s="234"/>
      <c r="L1334" s="240"/>
      <c r="M1334" s="241"/>
      <c r="N1334" s="242"/>
      <c r="O1334" s="242"/>
      <c r="P1334" s="242"/>
      <c r="Q1334" s="242"/>
      <c r="R1334" s="242"/>
      <c r="S1334" s="242"/>
      <c r="T1334" s="24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244" t="s">
        <v>148</v>
      </c>
      <c r="AU1334" s="244" t="s">
        <v>83</v>
      </c>
      <c r="AV1334" s="13" t="s">
        <v>83</v>
      </c>
      <c r="AW1334" s="13" t="s">
        <v>31</v>
      </c>
      <c r="AX1334" s="13" t="s">
        <v>74</v>
      </c>
      <c r="AY1334" s="244" t="s">
        <v>140</v>
      </c>
    </row>
    <row r="1335" s="13" customFormat="1">
      <c r="A1335" s="13"/>
      <c r="B1335" s="233"/>
      <c r="C1335" s="234"/>
      <c r="D1335" s="235" t="s">
        <v>148</v>
      </c>
      <c r="E1335" s="236" t="s">
        <v>1</v>
      </c>
      <c r="F1335" s="237" t="s">
        <v>1372</v>
      </c>
      <c r="G1335" s="234"/>
      <c r="H1335" s="238">
        <v>58.259999999999998</v>
      </c>
      <c r="I1335" s="239"/>
      <c r="J1335" s="234"/>
      <c r="K1335" s="234"/>
      <c r="L1335" s="240"/>
      <c r="M1335" s="241"/>
      <c r="N1335" s="242"/>
      <c r="O1335" s="242"/>
      <c r="P1335" s="242"/>
      <c r="Q1335" s="242"/>
      <c r="R1335" s="242"/>
      <c r="S1335" s="242"/>
      <c r="T1335" s="243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T1335" s="244" t="s">
        <v>148</v>
      </c>
      <c r="AU1335" s="244" t="s">
        <v>83</v>
      </c>
      <c r="AV1335" s="13" t="s">
        <v>83</v>
      </c>
      <c r="AW1335" s="13" t="s">
        <v>31</v>
      </c>
      <c r="AX1335" s="13" t="s">
        <v>74</v>
      </c>
      <c r="AY1335" s="244" t="s">
        <v>140</v>
      </c>
    </row>
    <row r="1336" s="13" customFormat="1">
      <c r="A1336" s="13"/>
      <c r="B1336" s="233"/>
      <c r="C1336" s="234"/>
      <c r="D1336" s="235" t="s">
        <v>148</v>
      </c>
      <c r="E1336" s="236" t="s">
        <v>1</v>
      </c>
      <c r="F1336" s="237" t="s">
        <v>1373</v>
      </c>
      <c r="G1336" s="234"/>
      <c r="H1336" s="238">
        <v>84.540000000000006</v>
      </c>
      <c r="I1336" s="239"/>
      <c r="J1336" s="234"/>
      <c r="K1336" s="234"/>
      <c r="L1336" s="240"/>
      <c r="M1336" s="241"/>
      <c r="N1336" s="242"/>
      <c r="O1336" s="242"/>
      <c r="P1336" s="242"/>
      <c r="Q1336" s="242"/>
      <c r="R1336" s="242"/>
      <c r="S1336" s="242"/>
      <c r="T1336" s="24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T1336" s="244" t="s">
        <v>148</v>
      </c>
      <c r="AU1336" s="244" t="s">
        <v>83</v>
      </c>
      <c r="AV1336" s="13" t="s">
        <v>83</v>
      </c>
      <c r="AW1336" s="13" t="s">
        <v>31</v>
      </c>
      <c r="AX1336" s="13" t="s">
        <v>74</v>
      </c>
      <c r="AY1336" s="244" t="s">
        <v>140</v>
      </c>
    </row>
    <row r="1337" s="15" customFormat="1">
      <c r="A1337" s="15"/>
      <c r="B1337" s="256"/>
      <c r="C1337" s="257"/>
      <c r="D1337" s="235" t="s">
        <v>148</v>
      </c>
      <c r="E1337" s="258" t="s">
        <v>1</v>
      </c>
      <c r="F1337" s="259" t="s">
        <v>1374</v>
      </c>
      <c r="G1337" s="257"/>
      <c r="H1337" s="258" t="s">
        <v>1</v>
      </c>
      <c r="I1337" s="260"/>
      <c r="J1337" s="257"/>
      <c r="K1337" s="257"/>
      <c r="L1337" s="261"/>
      <c r="M1337" s="262"/>
      <c r="N1337" s="263"/>
      <c r="O1337" s="263"/>
      <c r="P1337" s="263"/>
      <c r="Q1337" s="263"/>
      <c r="R1337" s="263"/>
      <c r="S1337" s="263"/>
      <c r="T1337" s="264"/>
      <c r="U1337" s="15"/>
      <c r="V1337" s="15"/>
      <c r="W1337" s="15"/>
      <c r="X1337" s="15"/>
      <c r="Y1337" s="15"/>
      <c r="Z1337" s="15"/>
      <c r="AA1337" s="15"/>
      <c r="AB1337" s="15"/>
      <c r="AC1337" s="15"/>
      <c r="AD1337" s="15"/>
      <c r="AE1337" s="15"/>
      <c r="AT1337" s="265" t="s">
        <v>148</v>
      </c>
      <c r="AU1337" s="265" t="s">
        <v>83</v>
      </c>
      <c r="AV1337" s="15" t="s">
        <v>79</v>
      </c>
      <c r="AW1337" s="15" t="s">
        <v>31</v>
      </c>
      <c r="AX1337" s="15" t="s">
        <v>74</v>
      </c>
      <c r="AY1337" s="265" t="s">
        <v>140</v>
      </c>
    </row>
    <row r="1338" s="13" customFormat="1">
      <c r="A1338" s="13"/>
      <c r="B1338" s="233"/>
      <c r="C1338" s="234"/>
      <c r="D1338" s="235" t="s">
        <v>148</v>
      </c>
      <c r="E1338" s="236" t="s">
        <v>1</v>
      </c>
      <c r="F1338" s="237" t="s">
        <v>1381</v>
      </c>
      <c r="G1338" s="234"/>
      <c r="H1338" s="238">
        <v>0</v>
      </c>
      <c r="I1338" s="239"/>
      <c r="J1338" s="234"/>
      <c r="K1338" s="234"/>
      <c r="L1338" s="240"/>
      <c r="M1338" s="241"/>
      <c r="N1338" s="242"/>
      <c r="O1338" s="242"/>
      <c r="P1338" s="242"/>
      <c r="Q1338" s="242"/>
      <c r="R1338" s="242"/>
      <c r="S1338" s="242"/>
      <c r="T1338" s="24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T1338" s="244" t="s">
        <v>148</v>
      </c>
      <c r="AU1338" s="244" t="s">
        <v>83</v>
      </c>
      <c r="AV1338" s="13" t="s">
        <v>83</v>
      </c>
      <c r="AW1338" s="13" t="s">
        <v>31</v>
      </c>
      <c r="AX1338" s="13" t="s">
        <v>74</v>
      </c>
      <c r="AY1338" s="244" t="s">
        <v>140</v>
      </c>
    </row>
    <row r="1339" s="13" customFormat="1">
      <c r="A1339" s="13"/>
      <c r="B1339" s="233"/>
      <c r="C1339" s="234"/>
      <c r="D1339" s="235" t="s">
        <v>148</v>
      </c>
      <c r="E1339" s="236" t="s">
        <v>1</v>
      </c>
      <c r="F1339" s="237" t="s">
        <v>1376</v>
      </c>
      <c r="G1339" s="234"/>
      <c r="H1339" s="238">
        <v>4.9500000000000002</v>
      </c>
      <c r="I1339" s="239"/>
      <c r="J1339" s="234"/>
      <c r="K1339" s="234"/>
      <c r="L1339" s="240"/>
      <c r="M1339" s="241"/>
      <c r="N1339" s="242"/>
      <c r="O1339" s="242"/>
      <c r="P1339" s="242"/>
      <c r="Q1339" s="242"/>
      <c r="R1339" s="242"/>
      <c r="S1339" s="242"/>
      <c r="T1339" s="24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44" t="s">
        <v>148</v>
      </c>
      <c r="AU1339" s="244" t="s">
        <v>83</v>
      </c>
      <c r="AV1339" s="13" t="s">
        <v>83</v>
      </c>
      <c r="AW1339" s="13" t="s">
        <v>31</v>
      </c>
      <c r="AX1339" s="13" t="s">
        <v>74</v>
      </c>
      <c r="AY1339" s="244" t="s">
        <v>140</v>
      </c>
    </row>
    <row r="1340" s="13" customFormat="1">
      <c r="A1340" s="13"/>
      <c r="B1340" s="233"/>
      <c r="C1340" s="234"/>
      <c r="D1340" s="235" t="s">
        <v>148</v>
      </c>
      <c r="E1340" s="236" t="s">
        <v>1</v>
      </c>
      <c r="F1340" s="237" t="s">
        <v>1181</v>
      </c>
      <c r="G1340" s="234"/>
      <c r="H1340" s="238">
        <v>20.420000000000002</v>
      </c>
      <c r="I1340" s="239"/>
      <c r="J1340" s="234"/>
      <c r="K1340" s="234"/>
      <c r="L1340" s="240"/>
      <c r="M1340" s="241"/>
      <c r="N1340" s="242"/>
      <c r="O1340" s="242"/>
      <c r="P1340" s="242"/>
      <c r="Q1340" s="242"/>
      <c r="R1340" s="242"/>
      <c r="S1340" s="242"/>
      <c r="T1340" s="24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T1340" s="244" t="s">
        <v>148</v>
      </c>
      <c r="AU1340" s="244" t="s">
        <v>83</v>
      </c>
      <c r="AV1340" s="13" t="s">
        <v>83</v>
      </c>
      <c r="AW1340" s="13" t="s">
        <v>31</v>
      </c>
      <c r="AX1340" s="13" t="s">
        <v>74</v>
      </c>
      <c r="AY1340" s="244" t="s">
        <v>140</v>
      </c>
    </row>
    <row r="1341" s="13" customFormat="1">
      <c r="A1341" s="13"/>
      <c r="B1341" s="233"/>
      <c r="C1341" s="234"/>
      <c r="D1341" s="235" t="s">
        <v>148</v>
      </c>
      <c r="E1341" s="236" t="s">
        <v>1</v>
      </c>
      <c r="F1341" s="237" t="s">
        <v>1182</v>
      </c>
      <c r="G1341" s="234"/>
      <c r="H1341" s="238">
        <v>49.460000000000001</v>
      </c>
      <c r="I1341" s="239"/>
      <c r="J1341" s="234"/>
      <c r="K1341" s="234"/>
      <c r="L1341" s="240"/>
      <c r="M1341" s="241"/>
      <c r="N1341" s="242"/>
      <c r="O1341" s="242"/>
      <c r="P1341" s="242"/>
      <c r="Q1341" s="242"/>
      <c r="R1341" s="242"/>
      <c r="S1341" s="242"/>
      <c r="T1341" s="24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244" t="s">
        <v>148</v>
      </c>
      <c r="AU1341" s="244" t="s">
        <v>83</v>
      </c>
      <c r="AV1341" s="13" t="s">
        <v>83</v>
      </c>
      <c r="AW1341" s="13" t="s">
        <v>31</v>
      </c>
      <c r="AX1341" s="13" t="s">
        <v>74</v>
      </c>
      <c r="AY1341" s="244" t="s">
        <v>140</v>
      </c>
    </row>
    <row r="1342" s="13" customFormat="1">
      <c r="A1342" s="13"/>
      <c r="B1342" s="233"/>
      <c r="C1342" s="234"/>
      <c r="D1342" s="235" t="s">
        <v>148</v>
      </c>
      <c r="E1342" s="236" t="s">
        <v>1</v>
      </c>
      <c r="F1342" s="237" t="s">
        <v>1183</v>
      </c>
      <c r="G1342" s="234"/>
      <c r="H1342" s="238">
        <v>21.48</v>
      </c>
      <c r="I1342" s="239"/>
      <c r="J1342" s="234"/>
      <c r="K1342" s="234"/>
      <c r="L1342" s="240"/>
      <c r="M1342" s="241"/>
      <c r="N1342" s="242"/>
      <c r="O1342" s="242"/>
      <c r="P1342" s="242"/>
      <c r="Q1342" s="242"/>
      <c r="R1342" s="242"/>
      <c r="S1342" s="242"/>
      <c r="T1342" s="24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T1342" s="244" t="s">
        <v>148</v>
      </c>
      <c r="AU1342" s="244" t="s">
        <v>83</v>
      </c>
      <c r="AV1342" s="13" t="s">
        <v>83</v>
      </c>
      <c r="AW1342" s="13" t="s">
        <v>31</v>
      </c>
      <c r="AX1342" s="13" t="s">
        <v>74</v>
      </c>
      <c r="AY1342" s="244" t="s">
        <v>140</v>
      </c>
    </row>
    <row r="1343" s="13" customFormat="1">
      <c r="A1343" s="13"/>
      <c r="B1343" s="233"/>
      <c r="C1343" s="234"/>
      <c r="D1343" s="235" t="s">
        <v>148</v>
      </c>
      <c r="E1343" s="236" t="s">
        <v>1</v>
      </c>
      <c r="F1343" s="237" t="s">
        <v>1184</v>
      </c>
      <c r="G1343" s="234"/>
      <c r="H1343" s="238">
        <v>18.859999999999999</v>
      </c>
      <c r="I1343" s="239"/>
      <c r="J1343" s="234"/>
      <c r="K1343" s="234"/>
      <c r="L1343" s="240"/>
      <c r="M1343" s="241"/>
      <c r="N1343" s="242"/>
      <c r="O1343" s="242"/>
      <c r="P1343" s="242"/>
      <c r="Q1343" s="242"/>
      <c r="R1343" s="242"/>
      <c r="S1343" s="242"/>
      <c r="T1343" s="24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T1343" s="244" t="s">
        <v>148</v>
      </c>
      <c r="AU1343" s="244" t="s">
        <v>83</v>
      </c>
      <c r="AV1343" s="13" t="s">
        <v>83</v>
      </c>
      <c r="AW1343" s="13" t="s">
        <v>31</v>
      </c>
      <c r="AX1343" s="13" t="s">
        <v>74</v>
      </c>
      <c r="AY1343" s="244" t="s">
        <v>140</v>
      </c>
    </row>
    <row r="1344" s="13" customFormat="1">
      <c r="A1344" s="13"/>
      <c r="B1344" s="233"/>
      <c r="C1344" s="234"/>
      <c r="D1344" s="235" t="s">
        <v>148</v>
      </c>
      <c r="E1344" s="236" t="s">
        <v>1</v>
      </c>
      <c r="F1344" s="237" t="s">
        <v>1185</v>
      </c>
      <c r="G1344" s="234"/>
      <c r="H1344" s="238">
        <v>14.73</v>
      </c>
      <c r="I1344" s="239"/>
      <c r="J1344" s="234"/>
      <c r="K1344" s="234"/>
      <c r="L1344" s="240"/>
      <c r="M1344" s="241"/>
      <c r="N1344" s="242"/>
      <c r="O1344" s="242"/>
      <c r="P1344" s="242"/>
      <c r="Q1344" s="242"/>
      <c r="R1344" s="242"/>
      <c r="S1344" s="242"/>
      <c r="T1344" s="24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T1344" s="244" t="s">
        <v>148</v>
      </c>
      <c r="AU1344" s="244" t="s">
        <v>83</v>
      </c>
      <c r="AV1344" s="13" t="s">
        <v>83</v>
      </c>
      <c r="AW1344" s="13" t="s">
        <v>31</v>
      </c>
      <c r="AX1344" s="13" t="s">
        <v>74</v>
      </c>
      <c r="AY1344" s="244" t="s">
        <v>140</v>
      </c>
    </row>
    <row r="1345" s="13" customFormat="1">
      <c r="A1345" s="13"/>
      <c r="B1345" s="233"/>
      <c r="C1345" s="234"/>
      <c r="D1345" s="235" t="s">
        <v>148</v>
      </c>
      <c r="E1345" s="236" t="s">
        <v>1</v>
      </c>
      <c r="F1345" s="237" t="s">
        <v>1382</v>
      </c>
      <c r="G1345" s="234"/>
      <c r="H1345" s="238">
        <v>0</v>
      </c>
      <c r="I1345" s="239"/>
      <c r="J1345" s="234"/>
      <c r="K1345" s="234"/>
      <c r="L1345" s="240"/>
      <c r="M1345" s="241"/>
      <c r="N1345" s="242"/>
      <c r="O1345" s="242"/>
      <c r="P1345" s="242"/>
      <c r="Q1345" s="242"/>
      <c r="R1345" s="242"/>
      <c r="S1345" s="242"/>
      <c r="T1345" s="24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244" t="s">
        <v>148</v>
      </c>
      <c r="AU1345" s="244" t="s">
        <v>83</v>
      </c>
      <c r="AV1345" s="13" t="s">
        <v>83</v>
      </c>
      <c r="AW1345" s="13" t="s">
        <v>31</v>
      </c>
      <c r="AX1345" s="13" t="s">
        <v>74</v>
      </c>
      <c r="AY1345" s="244" t="s">
        <v>140</v>
      </c>
    </row>
    <row r="1346" s="13" customFormat="1">
      <c r="A1346" s="13"/>
      <c r="B1346" s="233"/>
      <c r="C1346" s="234"/>
      <c r="D1346" s="235" t="s">
        <v>148</v>
      </c>
      <c r="E1346" s="236" t="s">
        <v>1</v>
      </c>
      <c r="F1346" s="237" t="s">
        <v>1186</v>
      </c>
      <c r="G1346" s="234"/>
      <c r="H1346" s="238">
        <v>5.7699999999999996</v>
      </c>
      <c r="I1346" s="239"/>
      <c r="J1346" s="234"/>
      <c r="K1346" s="234"/>
      <c r="L1346" s="240"/>
      <c r="M1346" s="241"/>
      <c r="N1346" s="242"/>
      <c r="O1346" s="242"/>
      <c r="P1346" s="242"/>
      <c r="Q1346" s="242"/>
      <c r="R1346" s="242"/>
      <c r="S1346" s="242"/>
      <c r="T1346" s="243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T1346" s="244" t="s">
        <v>148</v>
      </c>
      <c r="AU1346" s="244" t="s">
        <v>83</v>
      </c>
      <c r="AV1346" s="13" t="s">
        <v>83</v>
      </c>
      <c r="AW1346" s="13" t="s">
        <v>31</v>
      </c>
      <c r="AX1346" s="13" t="s">
        <v>74</v>
      </c>
      <c r="AY1346" s="244" t="s">
        <v>140</v>
      </c>
    </row>
    <row r="1347" s="13" customFormat="1">
      <c r="A1347" s="13"/>
      <c r="B1347" s="233"/>
      <c r="C1347" s="234"/>
      <c r="D1347" s="235" t="s">
        <v>148</v>
      </c>
      <c r="E1347" s="236" t="s">
        <v>1</v>
      </c>
      <c r="F1347" s="237" t="s">
        <v>1187</v>
      </c>
      <c r="G1347" s="234"/>
      <c r="H1347" s="238">
        <v>49.460000000000001</v>
      </c>
      <c r="I1347" s="239"/>
      <c r="J1347" s="234"/>
      <c r="K1347" s="234"/>
      <c r="L1347" s="240"/>
      <c r="M1347" s="241"/>
      <c r="N1347" s="242"/>
      <c r="O1347" s="242"/>
      <c r="P1347" s="242"/>
      <c r="Q1347" s="242"/>
      <c r="R1347" s="242"/>
      <c r="S1347" s="242"/>
      <c r="T1347" s="24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244" t="s">
        <v>148</v>
      </c>
      <c r="AU1347" s="244" t="s">
        <v>83</v>
      </c>
      <c r="AV1347" s="13" t="s">
        <v>83</v>
      </c>
      <c r="AW1347" s="13" t="s">
        <v>31</v>
      </c>
      <c r="AX1347" s="13" t="s">
        <v>74</v>
      </c>
      <c r="AY1347" s="244" t="s">
        <v>140</v>
      </c>
    </row>
    <row r="1348" s="14" customFormat="1">
      <c r="A1348" s="14"/>
      <c r="B1348" s="245"/>
      <c r="C1348" s="246"/>
      <c r="D1348" s="235" t="s">
        <v>148</v>
      </c>
      <c r="E1348" s="247" t="s">
        <v>1</v>
      </c>
      <c r="F1348" s="248" t="s">
        <v>151</v>
      </c>
      <c r="G1348" s="246"/>
      <c r="H1348" s="249">
        <v>1362.9190000000001</v>
      </c>
      <c r="I1348" s="250"/>
      <c r="J1348" s="246"/>
      <c r="K1348" s="246"/>
      <c r="L1348" s="251"/>
      <c r="M1348" s="252"/>
      <c r="N1348" s="253"/>
      <c r="O1348" s="253"/>
      <c r="P1348" s="253"/>
      <c r="Q1348" s="253"/>
      <c r="R1348" s="253"/>
      <c r="S1348" s="253"/>
      <c r="T1348" s="254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T1348" s="255" t="s">
        <v>148</v>
      </c>
      <c r="AU1348" s="255" t="s">
        <v>83</v>
      </c>
      <c r="AV1348" s="14" t="s">
        <v>89</v>
      </c>
      <c r="AW1348" s="14" t="s">
        <v>31</v>
      </c>
      <c r="AX1348" s="14" t="s">
        <v>79</v>
      </c>
      <c r="AY1348" s="255" t="s">
        <v>140</v>
      </c>
    </row>
    <row r="1349" s="2" customFormat="1" ht="24.15" customHeight="1">
      <c r="A1349" s="38"/>
      <c r="B1349" s="39"/>
      <c r="C1349" s="219" t="s">
        <v>1395</v>
      </c>
      <c r="D1349" s="219" t="s">
        <v>143</v>
      </c>
      <c r="E1349" s="220" t="s">
        <v>1396</v>
      </c>
      <c r="F1349" s="221" t="s">
        <v>1397</v>
      </c>
      <c r="G1349" s="222" t="s">
        <v>146</v>
      </c>
      <c r="H1349" s="223">
        <v>1865.4390000000001</v>
      </c>
      <c r="I1349" s="224"/>
      <c r="J1349" s="225">
        <f>ROUND(I1349*H1349,2)</f>
        <v>0</v>
      </c>
      <c r="K1349" s="226"/>
      <c r="L1349" s="44"/>
      <c r="M1349" s="227" t="s">
        <v>1</v>
      </c>
      <c r="N1349" s="228" t="s">
        <v>39</v>
      </c>
      <c r="O1349" s="91"/>
      <c r="P1349" s="229">
        <f>O1349*H1349</f>
        <v>0</v>
      </c>
      <c r="Q1349" s="229">
        <v>0.00021000000000000001</v>
      </c>
      <c r="R1349" s="229">
        <f>Q1349*H1349</f>
        <v>0.39174219000000005</v>
      </c>
      <c r="S1349" s="229">
        <v>0</v>
      </c>
      <c r="T1349" s="230">
        <f>S1349*H1349</f>
        <v>0</v>
      </c>
      <c r="U1349" s="38"/>
      <c r="V1349" s="38"/>
      <c r="W1349" s="38"/>
      <c r="X1349" s="38"/>
      <c r="Y1349" s="38"/>
      <c r="Z1349" s="38"/>
      <c r="AA1349" s="38"/>
      <c r="AB1349" s="38"/>
      <c r="AC1349" s="38"/>
      <c r="AD1349" s="38"/>
      <c r="AE1349" s="38"/>
      <c r="AR1349" s="231" t="s">
        <v>610</v>
      </c>
      <c r="AT1349" s="231" t="s">
        <v>143</v>
      </c>
      <c r="AU1349" s="231" t="s">
        <v>83</v>
      </c>
      <c r="AY1349" s="17" t="s">
        <v>140</v>
      </c>
      <c r="BE1349" s="232">
        <f>IF(N1349="základní",J1349,0)</f>
        <v>0</v>
      </c>
      <c r="BF1349" s="232">
        <f>IF(N1349="snížená",J1349,0)</f>
        <v>0</v>
      </c>
      <c r="BG1349" s="232">
        <f>IF(N1349="zákl. přenesená",J1349,0)</f>
        <v>0</v>
      </c>
      <c r="BH1349" s="232">
        <f>IF(N1349="sníž. přenesená",J1349,0)</f>
        <v>0</v>
      </c>
      <c r="BI1349" s="232">
        <f>IF(N1349="nulová",J1349,0)</f>
        <v>0</v>
      </c>
      <c r="BJ1349" s="17" t="s">
        <v>79</v>
      </c>
      <c r="BK1349" s="232">
        <f>ROUND(I1349*H1349,2)</f>
        <v>0</v>
      </c>
      <c r="BL1349" s="17" t="s">
        <v>610</v>
      </c>
      <c r="BM1349" s="231" t="s">
        <v>1398</v>
      </c>
    </row>
    <row r="1350" s="15" customFormat="1">
      <c r="A1350" s="15"/>
      <c r="B1350" s="256"/>
      <c r="C1350" s="257"/>
      <c r="D1350" s="235" t="s">
        <v>148</v>
      </c>
      <c r="E1350" s="258" t="s">
        <v>1</v>
      </c>
      <c r="F1350" s="259" t="s">
        <v>1363</v>
      </c>
      <c r="G1350" s="257"/>
      <c r="H1350" s="258" t="s">
        <v>1</v>
      </c>
      <c r="I1350" s="260"/>
      <c r="J1350" s="257"/>
      <c r="K1350" s="257"/>
      <c r="L1350" s="261"/>
      <c r="M1350" s="262"/>
      <c r="N1350" s="263"/>
      <c r="O1350" s="263"/>
      <c r="P1350" s="263"/>
      <c r="Q1350" s="263"/>
      <c r="R1350" s="263"/>
      <c r="S1350" s="263"/>
      <c r="T1350" s="264"/>
      <c r="U1350" s="15"/>
      <c r="V1350" s="15"/>
      <c r="W1350" s="15"/>
      <c r="X1350" s="15"/>
      <c r="Y1350" s="15"/>
      <c r="Z1350" s="15"/>
      <c r="AA1350" s="15"/>
      <c r="AB1350" s="15"/>
      <c r="AC1350" s="15"/>
      <c r="AD1350" s="15"/>
      <c r="AE1350" s="15"/>
      <c r="AT1350" s="265" t="s">
        <v>148</v>
      </c>
      <c r="AU1350" s="265" t="s">
        <v>83</v>
      </c>
      <c r="AV1350" s="15" t="s">
        <v>79</v>
      </c>
      <c r="AW1350" s="15" t="s">
        <v>31</v>
      </c>
      <c r="AX1350" s="15" t="s">
        <v>74</v>
      </c>
      <c r="AY1350" s="265" t="s">
        <v>140</v>
      </c>
    </row>
    <row r="1351" s="13" customFormat="1">
      <c r="A1351" s="13"/>
      <c r="B1351" s="233"/>
      <c r="C1351" s="234"/>
      <c r="D1351" s="235" t="s">
        <v>148</v>
      </c>
      <c r="E1351" s="236" t="s">
        <v>1</v>
      </c>
      <c r="F1351" s="237" t="s">
        <v>1364</v>
      </c>
      <c r="G1351" s="234"/>
      <c r="H1351" s="238">
        <v>671.39400000000001</v>
      </c>
      <c r="I1351" s="239"/>
      <c r="J1351" s="234"/>
      <c r="K1351" s="234"/>
      <c r="L1351" s="240"/>
      <c r="M1351" s="241"/>
      <c r="N1351" s="242"/>
      <c r="O1351" s="242"/>
      <c r="P1351" s="242"/>
      <c r="Q1351" s="242"/>
      <c r="R1351" s="242"/>
      <c r="S1351" s="242"/>
      <c r="T1351" s="24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T1351" s="244" t="s">
        <v>148</v>
      </c>
      <c r="AU1351" s="244" t="s">
        <v>83</v>
      </c>
      <c r="AV1351" s="13" t="s">
        <v>83</v>
      </c>
      <c r="AW1351" s="13" t="s">
        <v>31</v>
      </c>
      <c r="AX1351" s="13" t="s">
        <v>74</v>
      </c>
      <c r="AY1351" s="244" t="s">
        <v>140</v>
      </c>
    </row>
    <row r="1352" s="13" customFormat="1">
      <c r="A1352" s="13"/>
      <c r="B1352" s="233"/>
      <c r="C1352" s="234"/>
      <c r="D1352" s="235" t="s">
        <v>148</v>
      </c>
      <c r="E1352" s="236" t="s">
        <v>1</v>
      </c>
      <c r="F1352" s="237" t="s">
        <v>1365</v>
      </c>
      <c r="G1352" s="234"/>
      <c r="H1352" s="238">
        <v>18.719999999999999</v>
      </c>
      <c r="I1352" s="239"/>
      <c r="J1352" s="234"/>
      <c r="K1352" s="234"/>
      <c r="L1352" s="240"/>
      <c r="M1352" s="241"/>
      <c r="N1352" s="242"/>
      <c r="O1352" s="242"/>
      <c r="P1352" s="242"/>
      <c r="Q1352" s="242"/>
      <c r="R1352" s="242"/>
      <c r="S1352" s="242"/>
      <c r="T1352" s="24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44" t="s">
        <v>148</v>
      </c>
      <c r="AU1352" s="244" t="s">
        <v>83</v>
      </c>
      <c r="AV1352" s="13" t="s">
        <v>83</v>
      </c>
      <c r="AW1352" s="13" t="s">
        <v>31</v>
      </c>
      <c r="AX1352" s="13" t="s">
        <v>74</v>
      </c>
      <c r="AY1352" s="244" t="s">
        <v>140</v>
      </c>
    </row>
    <row r="1353" s="13" customFormat="1">
      <c r="A1353" s="13"/>
      <c r="B1353" s="233"/>
      <c r="C1353" s="234"/>
      <c r="D1353" s="235" t="s">
        <v>148</v>
      </c>
      <c r="E1353" s="236" t="s">
        <v>1</v>
      </c>
      <c r="F1353" s="237" t="s">
        <v>1366</v>
      </c>
      <c r="G1353" s="234"/>
      <c r="H1353" s="238">
        <v>67.581999999999994</v>
      </c>
      <c r="I1353" s="239"/>
      <c r="J1353" s="234"/>
      <c r="K1353" s="234"/>
      <c r="L1353" s="240"/>
      <c r="M1353" s="241"/>
      <c r="N1353" s="242"/>
      <c r="O1353" s="242"/>
      <c r="P1353" s="242"/>
      <c r="Q1353" s="242"/>
      <c r="R1353" s="242"/>
      <c r="S1353" s="242"/>
      <c r="T1353" s="24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T1353" s="244" t="s">
        <v>148</v>
      </c>
      <c r="AU1353" s="244" t="s">
        <v>83</v>
      </c>
      <c r="AV1353" s="13" t="s">
        <v>83</v>
      </c>
      <c r="AW1353" s="13" t="s">
        <v>31</v>
      </c>
      <c r="AX1353" s="13" t="s">
        <v>74</v>
      </c>
      <c r="AY1353" s="244" t="s">
        <v>140</v>
      </c>
    </row>
    <row r="1354" s="13" customFormat="1">
      <c r="A1354" s="13"/>
      <c r="B1354" s="233"/>
      <c r="C1354" s="234"/>
      <c r="D1354" s="235" t="s">
        <v>148</v>
      </c>
      <c r="E1354" s="236" t="s">
        <v>1</v>
      </c>
      <c r="F1354" s="237" t="s">
        <v>1367</v>
      </c>
      <c r="G1354" s="234"/>
      <c r="H1354" s="238">
        <v>78.903999999999996</v>
      </c>
      <c r="I1354" s="239"/>
      <c r="J1354" s="234"/>
      <c r="K1354" s="234"/>
      <c r="L1354" s="240"/>
      <c r="M1354" s="241"/>
      <c r="N1354" s="242"/>
      <c r="O1354" s="242"/>
      <c r="P1354" s="242"/>
      <c r="Q1354" s="242"/>
      <c r="R1354" s="242"/>
      <c r="S1354" s="242"/>
      <c r="T1354" s="243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44" t="s">
        <v>148</v>
      </c>
      <c r="AU1354" s="244" t="s">
        <v>83</v>
      </c>
      <c r="AV1354" s="13" t="s">
        <v>83</v>
      </c>
      <c r="AW1354" s="13" t="s">
        <v>31</v>
      </c>
      <c r="AX1354" s="13" t="s">
        <v>74</v>
      </c>
      <c r="AY1354" s="244" t="s">
        <v>140</v>
      </c>
    </row>
    <row r="1355" s="13" customFormat="1">
      <c r="A1355" s="13"/>
      <c r="B1355" s="233"/>
      <c r="C1355" s="234"/>
      <c r="D1355" s="235" t="s">
        <v>148</v>
      </c>
      <c r="E1355" s="236" t="s">
        <v>1</v>
      </c>
      <c r="F1355" s="237" t="s">
        <v>1368</v>
      </c>
      <c r="G1355" s="234"/>
      <c r="H1355" s="238">
        <v>31.048999999999999</v>
      </c>
      <c r="I1355" s="239"/>
      <c r="J1355" s="234"/>
      <c r="K1355" s="234"/>
      <c r="L1355" s="240"/>
      <c r="M1355" s="241"/>
      <c r="N1355" s="242"/>
      <c r="O1355" s="242"/>
      <c r="P1355" s="242"/>
      <c r="Q1355" s="242"/>
      <c r="R1355" s="242"/>
      <c r="S1355" s="242"/>
      <c r="T1355" s="24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T1355" s="244" t="s">
        <v>148</v>
      </c>
      <c r="AU1355" s="244" t="s">
        <v>83</v>
      </c>
      <c r="AV1355" s="13" t="s">
        <v>83</v>
      </c>
      <c r="AW1355" s="13" t="s">
        <v>31</v>
      </c>
      <c r="AX1355" s="13" t="s">
        <v>74</v>
      </c>
      <c r="AY1355" s="244" t="s">
        <v>140</v>
      </c>
    </row>
    <row r="1356" s="13" customFormat="1">
      <c r="A1356" s="13"/>
      <c r="B1356" s="233"/>
      <c r="C1356" s="234"/>
      <c r="D1356" s="235" t="s">
        <v>148</v>
      </c>
      <c r="E1356" s="236" t="s">
        <v>1</v>
      </c>
      <c r="F1356" s="237" t="s">
        <v>1369</v>
      </c>
      <c r="G1356" s="234"/>
      <c r="H1356" s="238">
        <v>52.649999999999999</v>
      </c>
      <c r="I1356" s="239"/>
      <c r="J1356" s="234"/>
      <c r="K1356" s="234"/>
      <c r="L1356" s="240"/>
      <c r="M1356" s="241"/>
      <c r="N1356" s="242"/>
      <c r="O1356" s="242"/>
      <c r="P1356" s="242"/>
      <c r="Q1356" s="242"/>
      <c r="R1356" s="242"/>
      <c r="S1356" s="242"/>
      <c r="T1356" s="24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T1356" s="244" t="s">
        <v>148</v>
      </c>
      <c r="AU1356" s="244" t="s">
        <v>83</v>
      </c>
      <c r="AV1356" s="13" t="s">
        <v>83</v>
      </c>
      <c r="AW1356" s="13" t="s">
        <v>31</v>
      </c>
      <c r="AX1356" s="13" t="s">
        <v>74</v>
      </c>
      <c r="AY1356" s="244" t="s">
        <v>140</v>
      </c>
    </row>
    <row r="1357" s="13" customFormat="1">
      <c r="A1357" s="13"/>
      <c r="B1357" s="233"/>
      <c r="C1357" s="234"/>
      <c r="D1357" s="235" t="s">
        <v>148</v>
      </c>
      <c r="E1357" s="236" t="s">
        <v>1</v>
      </c>
      <c r="F1357" s="237" t="s">
        <v>1370</v>
      </c>
      <c r="G1357" s="234"/>
      <c r="H1357" s="238">
        <v>47.700000000000003</v>
      </c>
      <c r="I1357" s="239"/>
      <c r="J1357" s="234"/>
      <c r="K1357" s="234"/>
      <c r="L1357" s="240"/>
      <c r="M1357" s="241"/>
      <c r="N1357" s="242"/>
      <c r="O1357" s="242"/>
      <c r="P1357" s="242"/>
      <c r="Q1357" s="242"/>
      <c r="R1357" s="242"/>
      <c r="S1357" s="242"/>
      <c r="T1357" s="24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44" t="s">
        <v>148</v>
      </c>
      <c r="AU1357" s="244" t="s">
        <v>83</v>
      </c>
      <c r="AV1357" s="13" t="s">
        <v>83</v>
      </c>
      <c r="AW1357" s="13" t="s">
        <v>31</v>
      </c>
      <c r="AX1357" s="13" t="s">
        <v>74</v>
      </c>
      <c r="AY1357" s="244" t="s">
        <v>140</v>
      </c>
    </row>
    <row r="1358" s="13" customFormat="1">
      <c r="A1358" s="13"/>
      <c r="B1358" s="233"/>
      <c r="C1358" s="234"/>
      <c r="D1358" s="235" t="s">
        <v>148</v>
      </c>
      <c r="E1358" s="236" t="s">
        <v>1</v>
      </c>
      <c r="F1358" s="237" t="s">
        <v>1371</v>
      </c>
      <c r="G1358" s="234"/>
      <c r="H1358" s="238">
        <v>66.989999999999995</v>
      </c>
      <c r="I1358" s="239"/>
      <c r="J1358" s="234"/>
      <c r="K1358" s="234"/>
      <c r="L1358" s="240"/>
      <c r="M1358" s="241"/>
      <c r="N1358" s="242"/>
      <c r="O1358" s="242"/>
      <c r="P1358" s="242"/>
      <c r="Q1358" s="242"/>
      <c r="R1358" s="242"/>
      <c r="S1358" s="242"/>
      <c r="T1358" s="24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T1358" s="244" t="s">
        <v>148</v>
      </c>
      <c r="AU1358" s="244" t="s">
        <v>83</v>
      </c>
      <c r="AV1358" s="13" t="s">
        <v>83</v>
      </c>
      <c r="AW1358" s="13" t="s">
        <v>31</v>
      </c>
      <c r="AX1358" s="13" t="s">
        <v>74</v>
      </c>
      <c r="AY1358" s="244" t="s">
        <v>140</v>
      </c>
    </row>
    <row r="1359" s="13" customFormat="1">
      <c r="A1359" s="13"/>
      <c r="B1359" s="233"/>
      <c r="C1359" s="234"/>
      <c r="D1359" s="235" t="s">
        <v>148</v>
      </c>
      <c r="E1359" s="236" t="s">
        <v>1</v>
      </c>
      <c r="F1359" s="237" t="s">
        <v>1372</v>
      </c>
      <c r="G1359" s="234"/>
      <c r="H1359" s="238">
        <v>58.259999999999998</v>
      </c>
      <c r="I1359" s="239"/>
      <c r="J1359" s="234"/>
      <c r="K1359" s="234"/>
      <c r="L1359" s="240"/>
      <c r="M1359" s="241"/>
      <c r="N1359" s="242"/>
      <c r="O1359" s="242"/>
      <c r="P1359" s="242"/>
      <c r="Q1359" s="242"/>
      <c r="R1359" s="242"/>
      <c r="S1359" s="242"/>
      <c r="T1359" s="24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T1359" s="244" t="s">
        <v>148</v>
      </c>
      <c r="AU1359" s="244" t="s">
        <v>83</v>
      </c>
      <c r="AV1359" s="13" t="s">
        <v>83</v>
      </c>
      <c r="AW1359" s="13" t="s">
        <v>31</v>
      </c>
      <c r="AX1359" s="13" t="s">
        <v>74</v>
      </c>
      <c r="AY1359" s="244" t="s">
        <v>140</v>
      </c>
    </row>
    <row r="1360" s="13" customFormat="1">
      <c r="A1360" s="13"/>
      <c r="B1360" s="233"/>
      <c r="C1360" s="234"/>
      <c r="D1360" s="235" t="s">
        <v>148</v>
      </c>
      <c r="E1360" s="236" t="s">
        <v>1</v>
      </c>
      <c r="F1360" s="237" t="s">
        <v>1373</v>
      </c>
      <c r="G1360" s="234"/>
      <c r="H1360" s="238">
        <v>84.540000000000006</v>
      </c>
      <c r="I1360" s="239"/>
      <c r="J1360" s="234"/>
      <c r="K1360" s="234"/>
      <c r="L1360" s="240"/>
      <c r="M1360" s="241"/>
      <c r="N1360" s="242"/>
      <c r="O1360" s="242"/>
      <c r="P1360" s="242"/>
      <c r="Q1360" s="242"/>
      <c r="R1360" s="242"/>
      <c r="S1360" s="242"/>
      <c r="T1360" s="24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T1360" s="244" t="s">
        <v>148</v>
      </c>
      <c r="AU1360" s="244" t="s">
        <v>83</v>
      </c>
      <c r="AV1360" s="13" t="s">
        <v>83</v>
      </c>
      <c r="AW1360" s="13" t="s">
        <v>31</v>
      </c>
      <c r="AX1360" s="13" t="s">
        <v>74</v>
      </c>
      <c r="AY1360" s="244" t="s">
        <v>140</v>
      </c>
    </row>
    <row r="1361" s="15" customFormat="1">
      <c r="A1361" s="15"/>
      <c r="B1361" s="256"/>
      <c r="C1361" s="257"/>
      <c r="D1361" s="235" t="s">
        <v>148</v>
      </c>
      <c r="E1361" s="258" t="s">
        <v>1</v>
      </c>
      <c r="F1361" s="259" t="s">
        <v>1374</v>
      </c>
      <c r="G1361" s="257"/>
      <c r="H1361" s="258" t="s">
        <v>1</v>
      </c>
      <c r="I1361" s="260"/>
      <c r="J1361" s="257"/>
      <c r="K1361" s="257"/>
      <c r="L1361" s="261"/>
      <c r="M1361" s="262"/>
      <c r="N1361" s="263"/>
      <c r="O1361" s="263"/>
      <c r="P1361" s="263"/>
      <c r="Q1361" s="263"/>
      <c r="R1361" s="263"/>
      <c r="S1361" s="263"/>
      <c r="T1361" s="264"/>
      <c r="U1361" s="15"/>
      <c r="V1361" s="15"/>
      <c r="W1361" s="15"/>
      <c r="X1361" s="15"/>
      <c r="Y1361" s="15"/>
      <c r="Z1361" s="15"/>
      <c r="AA1361" s="15"/>
      <c r="AB1361" s="15"/>
      <c r="AC1361" s="15"/>
      <c r="AD1361" s="15"/>
      <c r="AE1361" s="15"/>
      <c r="AT1361" s="265" t="s">
        <v>148</v>
      </c>
      <c r="AU1361" s="265" t="s">
        <v>83</v>
      </c>
      <c r="AV1361" s="15" t="s">
        <v>79</v>
      </c>
      <c r="AW1361" s="15" t="s">
        <v>31</v>
      </c>
      <c r="AX1361" s="15" t="s">
        <v>74</v>
      </c>
      <c r="AY1361" s="265" t="s">
        <v>140</v>
      </c>
    </row>
    <row r="1362" s="13" customFormat="1">
      <c r="A1362" s="13"/>
      <c r="B1362" s="233"/>
      <c r="C1362" s="234"/>
      <c r="D1362" s="235" t="s">
        <v>148</v>
      </c>
      <c r="E1362" s="236" t="s">
        <v>1</v>
      </c>
      <c r="F1362" s="237" t="s">
        <v>1375</v>
      </c>
      <c r="G1362" s="234"/>
      <c r="H1362" s="238">
        <v>471.88</v>
      </c>
      <c r="I1362" s="239"/>
      <c r="J1362" s="234"/>
      <c r="K1362" s="234"/>
      <c r="L1362" s="240"/>
      <c r="M1362" s="241"/>
      <c r="N1362" s="242"/>
      <c r="O1362" s="242"/>
      <c r="P1362" s="242"/>
      <c r="Q1362" s="242"/>
      <c r="R1362" s="242"/>
      <c r="S1362" s="242"/>
      <c r="T1362" s="24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T1362" s="244" t="s">
        <v>148</v>
      </c>
      <c r="AU1362" s="244" t="s">
        <v>83</v>
      </c>
      <c r="AV1362" s="13" t="s">
        <v>83</v>
      </c>
      <c r="AW1362" s="13" t="s">
        <v>31</v>
      </c>
      <c r="AX1362" s="13" t="s">
        <v>74</v>
      </c>
      <c r="AY1362" s="244" t="s">
        <v>140</v>
      </c>
    </row>
    <row r="1363" s="13" customFormat="1">
      <c r="A1363" s="13"/>
      <c r="B1363" s="233"/>
      <c r="C1363" s="234"/>
      <c r="D1363" s="235" t="s">
        <v>148</v>
      </c>
      <c r="E1363" s="236" t="s">
        <v>1</v>
      </c>
      <c r="F1363" s="237" t="s">
        <v>1376</v>
      </c>
      <c r="G1363" s="234"/>
      <c r="H1363" s="238">
        <v>4.9500000000000002</v>
      </c>
      <c r="I1363" s="239"/>
      <c r="J1363" s="234"/>
      <c r="K1363" s="234"/>
      <c r="L1363" s="240"/>
      <c r="M1363" s="241"/>
      <c r="N1363" s="242"/>
      <c r="O1363" s="242"/>
      <c r="P1363" s="242"/>
      <c r="Q1363" s="242"/>
      <c r="R1363" s="242"/>
      <c r="S1363" s="242"/>
      <c r="T1363" s="243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T1363" s="244" t="s">
        <v>148</v>
      </c>
      <c r="AU1363" s="244" t="s">
        <v>83</v>
      </c>
      <c r="AV1363" s="13" t="s">
        <v>83</v>
      </c>
      <c r="AW1363" s="13" t="s">
        <v>31</v>
      </c>
      <c r="AX1363" s="13" t="s">
        <v>74</v>
      </c>
      <c r="AY1363" s="244" t="s">
        <v>140</v>
      </c>
    </row>
    <row r="1364" s="13" customFormat="1">
      <c r="A1364" s="13"/>
      <c r="B1364" s="233"/>
      <c r="C1364" s="234"/>
      <c r="D1364" s="235" t="s">
        <v>148</v>
      </c>
      <c r="E1364" s="236" t="s">
        <v>1</v>
      </c>
      <c r="F1364" s="237" t="s">
        <v>1181</v>
      </c>
      <c r="G1364" s="234"/>
      <c r="H1364" s="238">
        <v>20.420000000000002</v>
      </c>
      <c r="I1364" s="239"/>
      <c r="J1364" s="234"/>
      <c r="K1364" s="234"/>
      <c r="L1364" s="240"/>
      <c r="M1364" s="241"/>
      <c r="N1364" s="242"/>
      <c r="O1364" s="242"/>
      <c r="P1364" s="242"/>
      <c r="Q1364" s="242"/>
      <c r="R1364" s="242"/>
      <c r="S1364" s="242"/>
      <c r="T1364" s="24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T1364" s="244" t="s">
        <v>148</v>
      </c>
      <c r="AU1364" s="244" t="s">
        <v>83</v>
      </c>
      <c r="AV1364" s="13" t="s">
        <v>83</v>
      </c>
      <c r="AW1364" s="13" t="s">
        <v>31</v>
      </c>
      <c r="AX1364" s="13" t="s">
        <v>74</v>
      </c>
      <c r="AY1364" s="244" t="s">
        <v>140</v>
      </c>
    </row>
    <row r="1365" s="13" customFormat="1">
      <c r="A1365" s="13"/>
      <c r="B1365" s="233"/>
      <c r="C1365" s="234"/>
      <c r="D1365" s="235" t="s">
        <v>148</v>
      </c>
      <c r="E1365" s="236" t="s">
        <v>1</v>
      </c>
      <c r="F1365" s="237" t="s">
        <v>1182</v>
      </c>
      <c r="G1365" s="234"/>
      <c r="H1365" s="238">
        <v>49.460000000000001</v>
      </c>
      <c r="I1365" s="239"/>
      <c r="J1365" s="234"/>
      <c r="K1365" s="234"/>
      <c r="L1365" s="240"/>
      <c r="M1365" s="241"/>
      <c r="N1365" s="242"/>
      <c r="O1365" s="242"/>
      <c r="P1365" s="242"/>
      <c r="Q1365" s="242"/>
      <c r="R1365" s="242"/>
      <c r="S1365" s="242"/>
      <c r="T1365" s="243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244" t="s">
        <v>148</v>
      </c>
      <c r="AU1365" s="244" t="s">
        <v>83</v>
      </c>
      <c r="AV1365" s="13" t="s">
        <v>83</v>
      </c>
      <c r="AW1365" s="13" t="s">
        <v>31</v>
      </c>
      <c r="AX1365" s="13" t="s">
        <v>74</v>
      </c>
      <c r="AY1365" s="244" t="s">
        <v>140</v>
      </c>
    </row>
    <row r="1366" s="13" customFormat="1">
      <c r="A1366" s="13"/>
      <c r="B1366" s="233"/>
      <c r="C1366" s="234"/>
      <c r="D1366" s="235" t="s">
        <v>148</v>
      </c>
      <c r="E1366" s="236" t="s">
        <v>1</v>
      </c>
      <c r="F1366" s="237" t="s">
        <v>1183</v>
      </c>
      <c r="G1366" s="234"/>
      <c r="H1366" s="238">
        <v>21.48</v>
      </c>
      <c r="I1366" s="239"/>
      <c r="J1366" s="234"/>
      <c r="K1366" s="234"/>
      <c r="L1366" s="240"/>
      <c r="M1366" s="241"/>
      <c r="N1366" s="242"/>
      <c r="O1366" s="242"/>
      <c r="P1366" s="242"/>
      <c r="Q1366" s="242"/>
      <c r="R1366" s="242"/>
      <c r="S1366" s="242"/>
      <c r="T1366" s="243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T1366" s="244" t="s">
        <v>148</v>
      </c>
      <c r="AU1366" s="244" t="s">
        <v>83</v>
      </c>
      <c r="AV1366" s="13" t="s">
        <v>83</v>
      </c>
      <c r="AW1366" s="13" t="s">
        <v>31</v>
      </c>
      <c r="AX1366" s="13" t="s">
        <v>74</v>
      </c>
      <c r="AY1366" s="244" t="s">
        <v>140</v>
      </c>
    </row>
    <row r="1367" s="13" customFormat="1">
      <c r="A1367" s="13"/>
      <c r="B1367" s="233"/>
      <c r="C1367" s="234"/>
      <c r="D1367" s="235" t="s">
        <v>148</v>
      </c>
      <c r="E1367" s="236" t="s">
        <v>1</v>
      </c>
      <c r="F1367" s="237" t="s">
        <v>1184</v>
      </c>
      <c r="G1367" s="234"/>
      <c r="H1367" s="238">
        <v>18.859999999999999</v>
      </c>
      <c r="I1367" s="239"/>
      <c r="J1367" s="234"/>
      <c r="K1367" s="234"/>
      <c r="L1367" s="240"/>
      <c r="M1367" s="241"/>
      <c r="N1367" s="242"/>
      <c r="O1367" s="242"/>
      <c r="P1367" s="242"/>
      <c r="Q1367" s="242"/>
      <c r="R1367" s="242"/>
      <c r="S1367" s="242"/>
      <c r="T1367" s="243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T1367" s="244" t="s">
        <v>148</v>
      </c>
      <c r="AU1367" s="244" t="s">
        <v>83</v>
      </c>
      <c r="AV1367" s="13" t="s">
        <v>83</v>
      </c>
      <c r="AW1367" s="13" t="s">
        <v>31</v>
      </c>
      <c r="AX1367" s="13" t="s">
        <v>74</v>
      </c>
      <c r="AY1367" s="244" t="s">
        <v>140</v>
      </c>
    </row>
    <row r="1368" s="13" customFormat="1">
      <c r="A1368" s="13"/>
      <c r="B1368" s="233"/>
      <c r="C1368" s="234"/>
      <c r="D1368" s="235" t="s">
        <v>148</v>
      </c>
      <c r="E1368" s="236" t="s">
        <v>1</v>
      </c>
      <c r="F1368" s="237" t="s">
        <v>1185</v>
      </c>
      <c r="G1368" s="234"/>
      <c r="H1368" s="238">
        <v>14.73</v>
      </c>
      <c r="I1368" s="239"/>
      <c r="J1368" s="234"/>
      <c r="K1368" s="234"/>
      <c r="L1368" s="240"/>
      <c r="M1368" s="241"/>
      <c r="N1368" s="242"/>
      <c r="O1368" s="242"/>
      <c r="P1368" s="242"/>
      <c r="Q1368" s="242"/>
      <c r="R1368" s="242"/>
      <c r="S1368" s="242"/>
      <c r="T1368" s="243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44" t="s">
        <v>148</v>
      </c>
      <c r="AU1368" s="244" t="s">
        <v>83</v>
      </c>
      <c r="AV1368" s="13" t="s">
        <v>83</v>
      </c>
      <c r="AW1368" s="13" t="s">
        <v>31</v>
      </c>
      <c r="AX1368" s="13" t="s">
        <v>74</v>
      </c>
      <c r="AY1368" s="244" t="s">
        <v>140</v>
      </c>
    </row>
    <row r="1369" s="13" customFormat="1">
      <c r="A1369" s="13"/>
      <c r="B1369" s="233"/>
      <c r="C1369" s="234"/>
      <c r="D1369" s="235" t="s">
        <v>148</v>
      </c>
      <c r="E1369" s="236" t="s">
        <v>1</v>
      </c>
      <c r="F1369" s="237" t="s">
        <v>891</v>
      </c>
      <c r="G1369" s="234"/>
      <c r="H1369" s="238">
        <v>30.640000000000001</v>
      </c>
      <c r="I1369" s="239"/>
      <c r="J1369" s="234"/>
      <c r="K1369" s="234"/>
      <c r="L1369" s="240"/>
      <c r="M1369" s="241"/>
      <c r="N1369" s="242"/>
      <c r="O1369" s="242"/>
      <c r="P1369" s="242"/>
      <c r="Q1369" s="242"/>
      <c r="R1369" s="242"/>
      <c r="S1369" s="242"/>
      <c r="T1369" s="24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44" t="s">
        <v>148</v>
      </c>
      <c r="AU1369" s="244" t="s">
        <v>83</v>
      </c>
      <c r="AV1369" s="13" t="s">
        <v>83</v>
      </c>
      <c r="AW1369" s="13" t="s">
        <v>31</v>
      </c>
      <c r="AX1369" s="13" t="s">
        <v>74</v>
      </c>
      <c r="AY1369" s="244" t="s">
        <v>140</v>
      </c>
    </row>
    <row r="1370" s="13" customFormat="1">
      <c r="A1370" s="13"/>
      <c r="B1370" s="233"/>
      <c r="C1370" s="234"/>
      <c r="D1370" s="235" t="s">
        <v>148</v>
      </c>
      <c r="E1370" s="236" t="s">
        <v>1</v>
      </c>
      <c r="F1370" s="237" t="s">
        <v>1186</v>
      </c>
      <c r="G1370" s="234"/>
      <c r="H1370" s="238">
        <v>5.7699999999999996</v>
      </c>
      <c r="I1370" s="239"/>
      <c r="J1370" s="234"/>
      <c r="K1370" s="234"/>
      <c r="L1370" s="240"/>
      <c r="M1370" s="241"/>
      <c r="N1370" s="242"/>
      <c r="O1370" s="242"/>
      <c r="P1370" s="242"/>
      <c r="Q1370" s="242"/>
      <c r="R1370" s="242"/>
      <c r="S1370" s="242"/>
      <c r="T1370" s="243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T1370" s="244" t="s">
        <v>148</v>
      </c>
      <c r="AU1370" s="244" t="s">
        <v>83</v>
      </c>
      <c r="AV1370" s="13" t="s">
        <v>83</v>
      </c>
      <c r="AW1370" s="13" t="s">
        <v>31</v>
      </c>
      <c r="AX1370" s="13" t="s">
        <v>74</v>
      </c>
      <c r="AY1370" s="244" t="s">
        <v>140</v>
      </c>
    </row>
    <row r="1371" s="13" customFormat="1">
      <c r="A1371" s="13"/>
      <c r="B1371" s="233"/>
      <c r="C1371" s="234"/>
      <c r="D1371" s="235" t="s">
        <v>148</v>
      </c>
      <c r="E1371" s="236" t="s">
        <v>1</v>
      </c>
      <c r="F1371" s="237" t="s">
        <v>1187</v>
      </c>
      <c r="G1371" s="234"/>
      <c r="H1371" s="238">
        <v>49.460000000000001</v>
      </c>
      <c r="I1371" s="239"/>
      <c r="J1371" s="234"/>
      <c r="K1371" s="234"/>
      <c r="L1371" s="240"/>
      <c r="M1371" s="241"/>
      <c r="N1371" s="242"/>
      <c r="O1371" s="242"/>
      <c r="P1371" s="242"/>
      <c r="Q1371" s="242"/>
      <c r="R1371" s="242"/>
      <c r="S1371" s="242"/>
      <c r="T1371" s="243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44" t="s">
        <v>148</v>
      </c>
      <c r="AU1371" s="244" t="s">
        <v>83</v>
      </c>
      <c r="AV1371" s="13" t="s">
        <v>83</v>
      </c>
      <c r="AW1371" s="13" t="s">
        <v>31</v>
      </c>
      <c r="AX1371" s="13" t="s">
        <v>74</v>
      </c>
      <c r="AY1371" s="244" t="s">
        <v>140</v>
      </c>
    </row>
    <row r="1372" s="14" customFormat="1">
      <c r="A1372" s="14"/>
      <c r="B1372" s="245"/>
      <c r="C1372" s="246"/>
      <c r="D1372" s="235" t="s">
        <v>148</v>
      </c>
      <c r="E1372" s="247" t="s">
        <v>1</v>
      </c>
      <c r="F1372" s="248" t="s">
        <v>151</v>
      </c>
      <c r="G1372" s="246"/>
      <c r="H1372" s="249">
        <v>1865.4390000000001</v>
      </c>
      <c r="I1372" s="250"/>
      <c r="J1372" s="246"/>
      <c r="K1372" s="246"/>
      <c r="L1372" s="251"/>
      <c r="M1372" s="252"/>
      <c r="N1372" s="253"/>
      <c r="O1372" s="253"/>
      <c r="P1372" s="253"/>
      <c r="Q1372" s="253"/>
      <c r="R1372" s="253"/>
      <c r="S1372" s="253"/>
      <c r="T1372" s="254"/>
      <c r="U1372" s="14"/>
      <c r="V1372" s="14"/>
      <c r="W1372" s="14"/>
      <c r="X1372" s="14"/>
      <c r="Y1372" s="14"/>
      <c r="Z1372" s="14"/>
      <c r="AA1372" s="14"/>
      <c r="AB1372" s="14"/>
      <c r="AC1372" s="14"/>
      <c r="AD1372" s="14"/>
      <c r="AE1372" s="14"/>
      <c r="AT1372" s="255" t="s">
        <v>148</v>
      </c>
      <c r="AU1372" s="255" t="s">
        <v>83</v>
      </c>
      <c r="AV1372" s="14" t="s">
        <v>89</v>
      </c>
      <c r="AW1372" s="14" t="s">
        <v>31</v>
      </c>
      <c r="AX1372" s="14" t="s">
        <v>79</v>
      </c>
      <c r="AY1372" s="255" t="s">
        <v>140</v>
      </c>
    </row>
    <row r="1373" s="2" customFormat="1" ht="33" customHeight="1">
      <c r="A1373" s="38"/>
      <c r="B1373" s="39"/>
      <c r="C1373" s="219" t="s">
        <v>1399</v>
      </c>
      <c r="D1373" s="219" t="s">
        <v>143</v>
      </c>
      <c r="E1373" s="220" t="s">
        <v>1400</v>
      </c>
      <c r="F1373" s="221" t="s">
        <v>1401</v>
      </c>
      <c r="G1373" s="222" t="s">
        <v>146</v>
      </c>
      <c r="H1373" s="223">
        <v>1865.4390000000001</v>
      </c>
      <c r="I1373" s="224"/>
      <c r="J1373" s="225">
        <f>ROUND(I1373*H1373,2)</f>
        <v>0</v>
      </c>
      <c r="K1373" s="226"/>
      <c r="L1373" s="44"/>
      <c r="M1373" s="227" t="s">
        <v>1</v>
      </c>
      <c r="N1373" s="228" t="s">
        <v>39</v>
      </c>
      <c r="O1373" s="91"/>
      <c r="P1373" s="229">
        <f>O1373*H1373</f>
        <v>0</v>
      </c>
      <c r="Q1373" s="229">
        <v>0.00029</v>
      </c>
      <c r="R1373" s="229">
        <f>Q1373*H1373</f>
        <v>0.54097731000000004</v>
      </c>
      <c r="S1373" s="229">
        <v>0</v>
      </c>
      <c r="T1373" s="230">
        <f>S1373*H1373</f>
        <v>0</v>
      </c>
      <c r="U1373" s="38"/>
      <c r="V1373" s="38"/>
      <c r="W1373" s="38"/>
      <c r="X1373" s="38"/>
      <c r="Y1373" s="38"/>
      <c r="Z1373" s="38"/>
      <c r="AA1373" s="38"/>
      <c r="AB1373" s="38"/>
      <c r="AC1373" s="38"/>
      <c r="AD1373" s="38"/>
      <c r="AE1373" s="38"/>
      <c r="AR1373" s="231" t="s">
        <v>610</v>
      </c>
      <c r="AT1373" s="231" t="s">
        <v>143</v>
      </c>
      <c r="AU1373" s="231" t="s">
        <v>83</v>
      </c>
      <c r="AY1373" s="17" t="s">
        <v>140</v>
      </c>
      <c r="BE1373" s="232">
        <f>IF(N1373="základní",J1373,0)</f>
        <v>0</v>
      </c>
      <c r="BF1373" s="232">
        <f>IF(N1373="snížená",J1373,0)</f>
        <v>0</v>
      </c>
      <c r="BG1373" s="232">
        <f>IF(N1373="zákl. přenesená",J1373,0)</f>
        <v>0</v>
      </c>
      <c r="BH1373" s="232">
        <f>IF(N1373="sníž. přenesená",J1373,0)</f>
        <v>0</v>
      </c>
      <c r="BI1373" s="232">
        <f>IF(N1373="nulová",J1373,0)</f>
        <v>0</v>
      </c>
      <c r="BJ1373" s="17" t="s">
        <v>79</v>
      </c>
      <c r="BK1373" s="232">
        <f>ROUND(I1373*H1373,2)</f>
        <v>0</v>
      </c>
      <c r="BL1373" s="17" t="s">
        <v>610</v>
      </c>
      <c r="BM1373" s="231" t="s">
        <v>1402</v>
      </c>
    </row>
    <row r="1374" s="15" customFormat="1">
      <c r="A1374" s="15"/>
      <c r="B1374" s="256"/>
      <c r="C1374" s="257"/>
      <c r="D1374" s="235" t="s">
        <v>148</v>
      </c>
      <c r="E1374" s="258" t="s">
        <v>1</v>
      </c>
      <c r="F1374" s="259" t="s">
        <v>1363</v>
      </c>
      <c r="G1374" s="257"/>
      <c r="H1374" s="258" t="s">
        <v>1</v>
      </c>
      <c r="I1374" s="260"/>
      <c r="J1374" s="257"/>
      <c r="K1374" s="257"/>
      <c r="L1374" s="261"/>
      <c r="M1374" s="262"/>
      <c r="N1374" s="263"/>
      <c r="O1374" s="263"/>
      <c r="P1374" s="263"/>
      <c r="Q1374" s="263"/>
      <c r="R1374" s="263"/>
      <c r="S1374" s="263"/>
      <c r="T1374" s="264"/>
      <c r="U1374" s="15"/>
      <c r="V1374" s="15"/>
      <c r="W1374" s="15"/>
      <c r="X1374" s="15"/>
      <c r="Y1374" s="15"/>
      <c r="Z1374" s="15"/>
      <c r="AA1374" s="15"/>
      <c r="AB1374" s="15"/>
      <c r="AC1374" s="15"/>
      <c r="AD1374" s="15"/>
      <c r="AE1374" s="15"/>
      <c r="AT1374" s="265" t="s">
        <v>148</v>
      </c>
      <c r="AU1374" s="265" t="s">
        <v>83</v>
      </c>
      <c r="AV1374" s="15" t="s">
        <v>79</v>
      </c>
      <c r="AW1374" s="15" t="s">
        <v>31</v>
      </c>
      <c r="AX1374" s="15" t="s">
        <v>74</v>
      </c>
      <c r="AY1374" s="265" t="s">
        <v>140</v>
      </c>
    </row>
    <row r="1375" s="13" customFormat="1">
      <c r="A1375" s="13"/>
      <c r="B1375" s="233"/>
      <c r="C1375" s="234"/>
      <c r="D1375" s="235" t="s">
        <v>148</v>
      </c>
      <c r="E1375" s="236" t="s">
        <v>1</v>
      </c>
      <c r="F1375" s="237" t="s">
        <v>1364</v>
      </c>
      <c r="G1375" s="234"/>
      <c r="H1375" s="238">
        <v>671.39400000000001</v>
      </c>
      <c r="I1375" s="239"/>
      <c r="J1375" s="234"/>
      <c r="K1375" s="234"/>
      <c r="L1375" s="240"/>
      <c r="M1375" s="241"/>
      <c r="N1375" s="242"/>
      <c r="O1375" s="242"/>
      <c r="P1375" s="242"/>
      <c r="Q1375" s="242"/>
      <c r="R1375" s="242"/>
      <c r="S1375" s="242"/>
      <c r="T1375" s="243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244" t="s">
        <v>148</v>
      </c>
      <c r="AU1375" s="244" t="s">
        <v>83</v>
      </c>
      <c r="AV1375" s="13" t="s">
        <v>83</v>
      </c>
      <c r="AW1375" s="13" t="s">
        <v>31</v>
      </c>
      <c r="AX1375" s="13" t="s">
        <v>74</v>
      </c>
      <c r="AY1375" s="244" t="s">
        <v>140</v>
      </c>
    </row>
    <row r="1376" s="13" customFormat="1">
      <c r="A1376" s="13"/>
      <c r="B1376" s="233"/>
      <c r="C1376" s="234"/>
      <c r="D1376" s="235" t="s">
        <v>148</v>
      </c>
      <c r="E1376" s="236" t="s">
        <v>1</v>
      </c>
      <c r="F1376" s="237" t="s">
        <v>1365</v>
      </c>
      <c r="G1376" s="234"/>
      <c r="H1376" s="238">
        <v>18.719999999999999</v>
      </c>
      <c r="I1376" s="239"/>
      <c r="J1376" s="234"/>
      <c r="K1376" s="234"/>
      <c r="L1376" s="240"/>
      <c r="M1376" s="241"/>
      <c r="N1376" s="242"/>
      <c r="O1376" s="242"/>
      <c r="P1376" s="242"/>
      <c r="Q1376" s="242"/>
      <c r="R1376" s="242"/>
      <c r="S1376" s="242"/>
      <c r="T1376" s="243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T1376" s="244" t="s">
        <v>148</v>
      </c>
      <c r="AU1376" s="244" t="s">
        <v>83</v>
      </c>
      <c r="AV1376" s="13" t="s">
        <v>83</v>
      </c>
      <c r="AW1376" s="13" t="s">
        <v>31</v>
      </c>
      <c r="AX1376" s="13" t="s">
        <v>74</v>
      </c>
      <c r="AY1376" s="244" t="s">
        <v>140</v>
      </c>
    </row>
    <row r="1377" s="13" customFormat="1">
      <c r="A1377" s="13"/>
      <c r="B1377" s="233"/>
      <c r="C1377" s="234"/>
      <c r="D1377" s="235" t="s">
        <v>148</v>
      </c>
      <c r="E1377" s="236" t="s">
        <v>1</v>
      </c>
      <c r="F1377" s="237" t="s">
        <v>1366</v>
      </c>
      <c r="G1377" s="234"/>
      <c r="H1377" s="238">
        <v>67.581999999999994</v>
      </c>
      <c r="I1377" s="239"/>
      <c r="J1377" s="234"/>
      <c r="K1377" s="234"/>
      <c r="L1377" s="240"/>
      <c r="M1377" s="241"/>
      <c r="N1377" s="242"/>
      <c r="O1377" s="242"/>
      <c r="P1377" s="242"/>
      <c r="Q1377" s="242"/>
      <c r="R1377" s="242"/>
      <c r="S1377" s="242"/>
      <c r="T1377" s="243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T1377" s="244" t="s">
        <v>148</v>
      </c>
      <c r="AU1377" s="244" t="s">
        <v>83</v>
      </c>
      <c r="AV1377" s="13" t="s">
        <v>83</v>
      </c>
      <c r="AW1377" s="13" t="s">
        <v>31</v>
      </c>
      <c r="AX1377" s="13" t="s">
        <v>74</v>
      </c>
      <c r="AY1377" s="244" t="s">
        <v>140</v>
      </c>
    </row>
    <row r="1378" s="13" customFormat="1">
      <c r="A1378" s="13"/>
      <c r="B1378" s="233"/>
      <c r="C1378" s="234"/>
      <c r="D1378" s="235" t="s">
        <v>148</v>
      </c>
      <c r="E1378" s="236" t="s">
        <v>1</v>
      </c>
      <c r="F1378" s="237" t="s">
        <v>1367</v>
      </c>
      <c r="G1378" s="234"/>
      <c r="H1378" s="238">
        <v>78.903999999999996</v>
      </c>
      <c r="I1378" s="239"/>
      <c r="J1378" s="234"/>
      <c r="K1378" s="234"/>
      <c r="L1378" s="240"/>
      <c r="M1378" s="241"/>
      <c r="N1378" s="242"/>
      <c r="O1378" s="242"/>
      <c r="P1378" s="242"/>
      <c r="Q1378" s="242"/>
      <c r="R1378" s="242"/>
      <c r="S1378" s="242"/>
      <c r="T1378" s="243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244" t="s">
        <v>148</v>
      </c>
      <c r="AU1378" s="244" t="s">
        <v>83</v>
      </c>
      <c r="AV1378" s="13" t="s">
        <v>83</v>
      </c>
      <c r="AW1378" s="13" t="s">
        <v>31</v>
      </c>
      <c r="AX1378" s="13" t="s">
        <v>74</v>
      </c>
      <c r="AY1378" s="244" t="s">
        <v>140</v>
      </c>
    </row>
    <row r="1379" s="13" customFormat="1">
      <c r="A1379" s="13"/>
      <c r="B1379" s="233"/>
      <c r="C1379" s="234"/>
      <c r="D1379" s="235" t="s">
        <v>148</v>
      </c>
      <c r="E1379" s="236" t="s">
        <v>1</v>
      </c>
      <c r="F1379" s="237" t="s">
        <v>1368</v>
      </c>
      <c r="G1379" s="234"/>
      <c r="H1379" s="238">
        <v>31.048999999999999</v>
      </c>
      <c r="I1379" s="239"/>
      <c r="J1379" s="234"/>
      <c r="K1379" s="234"/>
      <c r="L1379" s="240"/>
      <c r="M1379" s="241"/>
      <c r="N1379" s="242"/>
      <c r="O1379" s="242"/>
      <c r="P1379" s="242"/>
      <c r="Q1379" s="242"/>
      <c r="R1379" s="242"/>
      <c r="S1379" s="242"/>
      <c r="T1379" s="243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T1379" s="244" t="s">
        <v>148</v>
      </c>
      <c r="AU1379" s="244" t="s">
        <v>83</v>
      </c>
      <c r="AV1379" s="13" t="s">
        <v>83</v>
      </c>
      <c r="AW1379" s="13" t="s">
        <v>31</v>
      </c>
      <c r="AX1379" s="13" t="s">
        <v>74</v>
      </c>
      <c r="AY1379" s="244" t="s">
        <v>140</v>
      </c>
    </row>
    <row r="1380" s="13" customFormat="1">
      <c r="A1380" s="13"/>
      <c r="B1380" s="233"/>
      <c r="C1380" s="234"/>
      <c r="D1380" s="235" t="s">
        <v>148</v>
      </c>
      <c r="E1380" s="236" t="s">
        <v>1</v>
      </c>
      <c r="F1380" s="237" t="s">
        <v>1369</v>
      </c>
      <c r="G1380" s="234"/>
      <c r="H1380" s="238">
        <v>52.649999999999999</v>
      </c>
      <c r="I1380" s="239"/>
      <c r="J1380" s="234"/>
      <c r="K1380" s="234"/>
      <c r="L1380" s="240"/>
      <c r="M1380" s="241"/>
      <c r="N1380" s="242"/>
      <c r="O1380" s="242"/>
      <c r="P1380" s="242"/>
      <c r="Q1380" s="242"/>
      <c r="R1380" s="242"/>
      <c r="S1380" s="242"/>
      <c r="T1380" s="243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244" t="s">
        <v>148</v>
      </c>
      <c r="AU1380" s="244" t="s">
        <v>83</v>
      </c>
      <c r="AV1380" s="13" t="s">
        <v>83</v>
      </c>
      <c r="AW1380" s="13" t="s">
        <v>31</v>
      </c>
      <c r="AX1380" s="13" t="s">
        <v>74</v>
      </c>
      <c r="AY1380" s="244" t="s">
        <v>140</v>
      </c>
    </row>
    <row r="1381" s="13" customFormat="1">
      <c r="A1381" s="13"/>
      <c r="B1381" s="233"/>
      <c r="C1381" s="234"/>
      <c r="D1381" s="235" t="s">
        <v>148</v>
      </c>
      <c r="E1381" s="236" t="s">
        <v>1</v>
      </c>
      <c r="F1381" s="237" t="s">
        <v>1370</v>
      </c>
      <c r="G1381" s="234"/>
      <c r="H1381" s="238">
        <v>47.700000000000003</v>
      </c>
      <c r="I1381" s="239"/>
      <c r="J1381" s="234"/>
      <c r="K1381" s="234"/>
      <c r="L1381" s="240"/>
      <c r="M1381" s="241"/>
      <c r="N1381" s="242"/>
      <c r="O1381" s="242"/>
      <c r="P1381" s="242"/>
      <c r="Q1381" s="242"/>
      <c r="R1381" s="242"/>
      <c r="S1381" s="242"/>
      <c r="T1381" s="243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244" t="s">
        <v>148</v>
      </c>
      <c r="AU1381" s="244" t="s">
        <v>83</v>
      </c>
      <c r="AV1381" s="13" t="s">
        <v>83</v>
      </c>
      <c r="AW1381" s="13" t="s">
        <v>31</v>
      </c>
      <c r="AX1381" s="13" t="s">
        <v>74</v>
      </c>
      <c r="AY1381" s="244" t="s">
        <v>140</v>
      </c>
    </row>
    <row r="1382" s="13" customFormat="1">
      <c r="A1382" s="13"/>
      <c r="B1382" s="233"/>
      <c r="C1382" s="234"/>
      <c r="D1382" s="235" t="s">
        <v>148</v>
      </c>
      <c r="E1382" s="236" t="s">
        <v>1</v>
      </c>
      <c r="F1382" s="237" t="s">
        <v>1371</v>
      </c>
      <c r="G1382" s="234"/>
      <c r="H1382" s="238">
        <v>66.989999999999995</v>
      </c>
      <c r="I1382" s="239"/>
      <c r="J1382" s="234"/>
      <c r="K1382" s="234"/>
      <c r="L1382" s="240"/>
      <c r="M1382" s="241"/>
      <c r="N1382" s="242"/>
      <c r="O1382" s="242"/>
      <c r="P1382" s="242"/>
      <c r="Q1382" s="242"/>
      <c r="R1382" s="242"/>
      <c r="S1382" s="242"/>
      <c r="T1382" s="24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244" t="s">
        <v>148</v>
      </c>
      <c r="AU1382" s="244" t="s">
        <v>83</v>
      </c>
      <c r="AV1382" s="13" t="s">
        <v>83</v>
      </c>
      <c r="AW1382" s="13" t="s">
        <v>31</v>
      </c>
      <c r="AX1382" s="13" t="s">
        <v>74</v>
      </c>
      <c r="AY1382" s="244" t="s">
        <v>140</v>
      </c>
    </row>
    <row r="1383" s="13" customFormat="1">
      <c r="A1383" s="13"/>
      <c r="B1383" s="233"/>
      <c r="C1383" s="234"/>
      <c r="D1383" s="235" t="s">
        <v>148</v>
      </c>
      <c r="E1383" s="236" t="s">
        <v>1</v>
      </c>
      <c r="F1383" s="237" t="s">
        <v>1372</v>
      </c>
      <c r="G1383" s="234"/>
      <c r="H1383" s="238">
        <v>58.259999999999998</v>
      </c>
      <c r="I1383" s="239"/>
      <c r="J1383" s="234"/>
      <c r="K1383" s="234"/>
      <c r="L1383" s="240"/>
      <c r="M1383" s="241"/>
      <c r="N1383" s="242"/>
      <c r="O1383" s="242"/>
      <c r="P1383" s="242"/>
      <c r="Q1383" s="242"/>
      <c r="R1383" s="242"/>
      <c r="S1383" s="242"/>
      <c r="T1383" s="24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244" t="s">
        <v>148</v>
      </c>
      <c r="AU1383" s="244" t="s">
        <v>83</v>
      </c>
      <c r="AV1383" s="13" t="s">
        <v>83</v>
      </c>
      <c r="AW1383" s="13" t="s">
        <v>31</v>
      </c>
      <c r="AX1383" s="13" t="s">
        <v>74</v>
      </c>
      <c r="AY1383" s="244" t="s">
        <v>140</v>
      </c>
    </row>
    <row r="1384" s="13" customFormat="1">
      <c r="A1384" s="13"/>
      <c r="B1384" s="233"/>
      <c r="C1384" s="234"/>
      <c r="D1384" s="235" t="s">
        <v>148</v>
      </c>
      <c r="E1384" s="236" t="s">
        <v>1</v>
      </c>
      <c r="F1384" s="237" t="s">
        <v>1373</v>
      </c>
      <c r="G1384" s="234"/>
      <c r="H1384" s="238">
        <v>84.540000000000006</v>
      </c>
      <c r="I1384" s="239"/>
      <c r="J1384" s="234"/>
      <c r="K1384" s="234"/>
      <c r="L1384" s="240"/>
      <c r="M1384" s="241"/>
      <c r="N1384" s="242"/>
      <c r="O1384" s="242"/>
      <c r="P1384" s="242"/>
      <c r="Q1384" s="242"/>
      <c r="R1384" s="242"/>
      <c r="S1384" s="242"/>
      <c r="T1384" s="243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244" t="s">
        <v>148</v>
      </c>
      <c r="AU1384" s="244" t="s">
        <v>83</v>
      </c>
      <c r="AV1384" s="13" t="s">
        <v>83</v>
      </c>
      <c r="AW1384" s="13" t="s">
        <v>31</v>
      </c>
      <c r="AX1384" s="13" t="s">
        <v>74</v>
      </c>
      <c r="AY1384" s="244" t="s">
        <v>140</v>
      </c>
    </row>
    <row r="1385" s="15" customFormat="1">
      <c r="A1385" s="15"/>
      <c r="B1385" s="256"/>
      <c r="C1385" s="257"/>
      <c r="D1385" s="235" t="s">
        <v>148</v>
      </c>
      <c r="E1385" s="258" t="s">
        <v>1</v>
      </c>
      <c r="F1385" s="259" t="s">
        <v>1374</v>
      </c>
      <c r="G1385" s="257"/>
      <c r="H1385" s="258" t="s">
        <v>1</v>
      </c>
      <c r="I1385" s="260"/>
      <c r="J1385" s="257"/>
      <c r="K1385" s="257"/>
      <c r="L1385" s="261"/>
      <c r="M1385" s="262"/>
      <c r="N1385" s="263"/>
      <c r="O1385" s="263"/>
      <c r="P1385" s="263"/>
      <c r="Q1385" s="263"/>
      <c r="R1385" s="263"/>
      <c r="S1385" s="263"/>
      <c r="T1385" s="264"/>
      <c r="U1385" s="15"/>
      <c r="V1385" s="15"/>
      <c r="W1385" s="15"/>
      <c r="X1385" s="15"/>
      <c r="Y1385" s="15"/>
      <c r="Z1385" s="15"/>
      <c r="AA1385" s="15"/>
      <c r="AB1385" s="15"/>
      <c r="AC1385" s="15"/>
      <c r="AD1385" s="15"/>
      <c r="AE1385" s="15"/>
      <c r="AT1385" s="265" t="s">
        <v>148</v>
      </c>
      <c r="AU1385" s="265" t="s">
        <v>83</v>
      </c>
      <c r="AV1385" s="15" t="s">
        <v>79</v>
      </c>
      <c r="AW1385" s="15" t="s">
        <v>31</v>
      </c>
      <c r="AX1385" s="15" t="s">
        <v>74</v>
      </c>
      <c r="AY1385" s="265" t="s">
        <v>140</v>
      </c>
    </row>
    <row r="1386" s="13" customFormat="1">
      <c r="A1386" s="13"/>
      <c r="B1386" s="233"/>
      <c r="C1386" s="234"/>
      <c r="D1386" s="235" t="s">
        <v>148</v>
      </c>
      <c r="E1386" s="236" t="s">
        <v>1</v>
      </c>
      <c r="F1386" s="237" t="s">
        <v>1375</v>
      </c>
      <c r="G1386" s="234"/>
      <c r="H1386" s="238">
        <v>471.88</v>
      </c>
      <c r="I1386" s="239"/>
      <c r="J1386" s="234"/>
      <c r="K1386" s="234"/>
      <c r="L1386" s="240"/>
      <c r="M1386" s="241"/>
      <c r="N1386" s="242"/>
      <c r="O1386" s="242"/>
      <c r="P1386" s="242"/>
      <c r="Q1386" s="242"/>
      <c r="R1386" s="242"/>
      <c r="S1386" s="242"/>
      <c r="T1386" s="24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244" t="s">
        <v>148</v>
      </c>
      <c r="AU1386" s="244" t="s">
        <v>83</v>
      </c>
      <c r="AV1386" s="13" t="s">
        <v>83</v>
      </c>
      <c r="AW1386" s="13" t="s">
        <v>31</v>
      </c>
      <c r="AX1386" s="13" t="s">
        <v>74</v>
      </c>
      <c r="AY1386" s="244" t="s">
        <v>140</v>
      </c>
    </row>
    <row r="1387" s="13" customFormat="1">
      <c r="A1387" s="13"/>
      <c r="B1387" s="233"/>
      <c r="C1387" s="234"/>
      <c r="D1387" s="235" t="s">
        <v>148</v>
      </c>
      <c r="E1387" s="236" t="s">
        <v>1</v>
      </c>
      <c r="F1387" s="237" t="s">
        <v>1376</v>
      </c>
      <c r="G1387" s="234"/>
      <c r="H1387" s="238">
        <v>4.9500000000000002</v>
      </c>
      <c r="I1387" s="239"/>
      <c r="J1387" s="234"/>
      <c r="K1387" s="234"/>
      <c r="L1387" s="240"/>
      <c r="M1387" s="241"/>
      <c r="N1387" s="242"/>
      <c r="O1387" s="242"/>
      <c r="P1387" s="242"/>
      <c r="Q1387" s="242"/>
      <c r="R1387" s="242"/>
      <c r="S1387" s="242"/>
      <c r="T1387" s="243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44" t="s">
        <v>148</v>
      </c>
      <c r="AU1387" s="244" t="s">
        <v>83</v>
      </c>
      <c r="AV1387" s="13" t="s">
        <v>83</v>
      </c>
      <c r="AW1387" s="13" t="s">
        <v>31</v>
      </c>
      <c r="AX1387" s="13" t="s">
        <v>74</v>
      </c>
      <c r="AY1387" s="244" t="s">
        <v>140</v>
      </c>
    </row>
    <row r="1388" s="13" customFormat="1">
      <c r="A1388" s="13"/>
      <c r="B1388" s="233"/>
      <c r="C1388" s="234"/>
      <c r="D1388" s="235" t="s">
        <v>148</v>
      </c>
      <c r="E1388" s="236" t="s">
        <v>1</v>
      </c>
      <c r="F1388" s="237" t="s">
        <v>1181</v>
      </c>
      <c r="G1388" s="234"/>
      <c r="H1388" s="238">
        <v>20.420000000000002</v>
      </c>
      <c r="I1388" s="239"/>
      <c r="J1388" s="234"/>
      <c r="K1388" s="234"/>
      <c r="L1388" s="240"/>
      <c r="M1388" s="241"/>
      <c r="N1388" s="242"/>
      <c r="O1388" s="242"/>
      <c r="P1388" s="242"/>
      <c r="Q1388" s="242"/>
      <c r="R1388" s="242"/>
      <c r="S1388" s="242"/>
      <c r="T1388" s="243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T1388" s="244" t="s">
        <v>148</v>
      </c>
      <c r="AU1388" s="244" t="s">
        <v>83</v>
      </c>
      <c r="AV1388" s="13" t="s">
        <v>83</v>
      </c>
      <c r="AW1388" s="13" t="s">
        <v>31</v>
      </c>
      <c r="AX1388" s="13" t="s">
        <v>74</v>
      </c>
      <c r="AY1388" s="244" t="s">
        <v>140</v>
      </c>
    </row>
    <row r="1389" s="13" customFormat="1">
      <c r="A1389" s="13"/>
      <c r="B1389" s="233"/>
      <c r="C1389" s="234"/>
      <c r="D1389" s="235" t="s">
        <v>148</v>
      </c>
      <c r="E1389" s="236" t="s">
        <v>1</v>
      </c>
      <c r="F1389" s="237" t="s">
        <v>1182</v>
      </c>
      <c r="G1389" s="234"/>
      <c r="H1389" s="238">
        <v>49.460000000000001</v>
      </c>
      <c r="I1389" s="239"/>
      <c r="J1389" s="234"/>
      <c r="K1389" s="234"/>
      <c r="L1389" s="240"/>
      <c r="M1389" s="241"/>
      <c r="N1389" s="242"/>
      <c r="O1389" s="242"/>
      <c r="P1389" s="242"/>
      <c r="Q1389" s="242"/>
      <c r="R1389" s="242"/>
      <c r="S1389" s="242"/>
      <c r="T1389" s="243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T1389" s="244" t="s">
        <v>148</v>
      </c>
      <c r="AU1389" s="244" t="s">
        <v>83</v>
      </c>
      <c r="AV1389" s="13" t="s">
        <v>83</v>
      </c>
      <c r="AW1389" s="13" t="s">
        <v>31</v>
      </c>
      <c r="AX1389" s="13" t="s">
        <v>74</v>
      </c>
      <c r="AY1389" s="244" t="s">
        <v>140</v>
      </c>
    </row>
    <row r="1390" s="13" customFormat="1">
      <c r="A1390" s="13"/>
      <c r="B1390" s="233"/>
      <c r="C1390" s="234"/>
      <c r="D1390" s="235" t="s">
        <v>148</v>
      </c>
      <c r="E1390" s="236" t="s">
        <v>1</v>
      </c>
      <c r="F1390" s="237" t="s">
        <v>1183</v>
      </c>
      <c r="G1390" s="234"/>
      <c r="H1390" s="238">
        <v>21.48</v>
      </c>
      <c r="I1390" s="239"/>
      <c r="J1390" s="234"/>
      <c r="K1390" s="234"/>
      <c r="L1390" s="240"/>
      <c r="M1390" s="241"/>
      <c r="N1390" s="242"/>
      <c r="O1390" s="242"/>
      <c r="P1390" s="242"/>
      <c r="Q1390" s="242"/>
      <c r="R1390" s="242"/>
      <c r="S1390" s="242"/>
      <c r="T1390" s="24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44" t="s">
        <v>148</v>
      </c>
      <c r="AU1390" s="244" t="s">
        <v>83</v>
      </c>
      <c r="AV1390" s="13" t="s">
        <v>83</v>
      </c>
      <c r="AW1390" s="13" t="s">
        <v>31</v>
      </c>
      <c r="AX1390" s="13" t="s">
        <v>74</v>
      </c>
      <c r="AY1390" s="244" t="s">
        <v>140</v>
      </c>
    </row>
    <row r="1391" s="13" customFormat="1">
      <c r="A1391" s="13"/>
      <c r="B1391" s="233"/>
      <c r="C1391" s="234"/>
      <c r="D1391" s="235" t="s">
        <v>148</v>
      </c>
      <c r="E1391" s="236" t="s">
        <v>1</v>
      </c>
      <c r="F1391" s="237" t="s">
        <v>1184</v>
      </c>
      <c r="G1391" s="234"/>
      <c r="H1391" s="238">
        <v>18.859999999999999</v>
      </c>
      <c r="I1391" s="239"/>
      <c r="J1391" s="234"/>
      <c r="K1391" s="234"/>
      <c r="L1391" s="240"/>
      <c r="M1391" s="241"/>
      <c r="N1391" s="242"/>
      <c r="O1391" s="242"/>
      <c r="P1391" s="242"/>
      <c r="Q1391" s="242"/>
      <c r="R1391" s="242"/>
      <c r="S1391" s="242"/>
      <c r="T1391" s="243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244" t="s">
        <v>148</v>
      </c>
      <c r="AU1391" s="244" t="s">
        <v>83</v>
      </c>
      <c r="AV1391" s="13" t="s">
        <v>83</v>
      </c>
      <c r="AW1391" s="13" t="s">
        <v>31</v>
      </c>
      <c r="AX1391" s="13" t="s">
        <v>74</v>
      </c>
      <c r="AY1391" s="244" t="s">
        <v>140</v>
      </c>
    </row>
    <row r="1392" s="13" customFormat="1">
      <c r="A1392" s="13"/>
      <c r="B1392" s="233"/>
      <c r="C1392" s="234"/>
      <c r="D1392" s="235" t="s">
        <v>148</v>
      </c>
      <c r="E1392" s="236" t="s">
        <v>1</v>
      </c>
      <c r="F1392" s="237" t="s">
        <v>1185</v>
      </c>
      <c r="G1392" s="234"/>
      <c r="H1392" s="238">
        <v>14.73</v>
      </c>
      <c r="I1392" s="239"/>
      <c r="J1392" s="234"/>
      <c r="K1392" s="234"/>
      <c r="L1392" s="240"/>
      <c r="M1392" s="241"/>
      <c r="N1392" s="242"/>
      <c r="O1392" s="242"/>
      <c r="P1392" s="242"/>
      <c r="Q1392" s="242"/>
      <c r="R1392" s="242"/>
      <c r="S1392" s="242"/>
      <c r="T1392" s="243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T1392" s="244" t="s">
        <v>148</v>
      </c>
      <c r="AU1392" s="244" t="s">
        <v>83</v>
      </c>
      <c r="AV1392" s="13" t="s">
        <v>83</v>
      </c>
      <c r="AW1392" s="13" t="s">
        <v>31</v>
      </c>
      <c r="AX1392" s="13" t="s">
        <v>74</v>
      </c>
      <c r="AY1392" s="244" t="s">
        <v>140</v>
      </c>
    </row>
    <row r="1393" s="13" customFormat="1">
      <c r="A1393" s="13"/>
      <c r="B1393" s="233"/>
      <c r="C1393" s="234"/>
      <c r="D1393" s="235" t="s">
        <v>148</v>
      </c>
      <c r="E1393" s="236" t="s">
        <v>1</v>
      </c>
      <c r="F1393" s="237" t="s">
        <v>891</v>
      </c>
      <c r="G1393" s="234"/>
      <c r="H1393" s="238">
        <v>30.640000000000001</v>
      </c>
      <c r="I1393" s="239"/>
      <c r="J1393" s="234"/>
      <c r="K1393" s="234"/>
      <c r="L1393" s="240"/>
      <c r="M1393" s="241"/>
      <c r="N1393" s="242"/>
      <c r="O1393" s="242"/>
      <c r="P1393" s="242"/>
      <c r="Q1393" s="242"/>
      <c r="R1393" s="242"/>
      <c r="S1393" s="242"/>
      <c r="T1393" s="243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T1393" s="244" t="s">
        <v>148</v>
      </c>
      <c r="AU1393" s="244" t="s">
        <v>83</v>
      </c>
      <c r="AV1393" s="13" t="s">
        <v>83</v>
      </c>
      <c r="AW1393" s="13" t="s">
        <v>31</v>
      </c>
      <c r="AX1393" s="13" t="s">
        <v>74</v>
      </c>
      <c r="AY1393" s="244" t="s">
        <v>140</v>
      </c>
    </row>
    <row r="1394" s="13" customFormat="1">
      <c r="A1394" s="13"/>
      <c r="B1394" s="233"/>
      <c r="C1394" s="234"/>
      <c r="D1394" s="235" t="s">
        <v>148</v>
      </c>
      <c r="E1394" s="236" t="s">
        <v>1</v>
      </c>
      <c r="F1394" s="237" t="s">
        <v>1186</v>
      </c>
      <c r="G1394" s="234"/>
      <c r="H1394" s="238">
        <v>5.7699999999999996</v>
      </c>
      <c r="I1394" s="239"/>
      <c r="J1394" s="234"/>
      <c r="K1394" s="234"/>
      <c r="L1394" s="240"/>
      <c r="M1394" s="241"/>
      <c r="N1394" s="242"/>
      <c r="O1394" s="242"/>
      <c r="P1394" s="242"/>
      <c r="Q1394" s="242"/>
      <c r="R1394" s="242"/>
      <c r="S1394" s="242"/>
      <c r="T1394" s="243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T1394" s="244" t="s">
        <v>148</v>
      </c>
      <c r="AU1394" s="244" t="s">
        <v>83</v>
      </c>
      <c r="AV1394" s="13" t="s">
        <v>83</v>
      </c>
      <c r="AW1394" s="13" t="s">
        <v>31</v>
      </c>
      <c r="AX1394" s="13" t="s">
        <v>74</v>
      </c>
      <c r="AY1394" s="244" t="s">
        <v>140</v>
      </c>
    </row>
    <row r="1395" s="13" customFormat="1">
      <c r="A1395" s="13"/>
      <c r="B1395" s="233"/>
      <c r="C1395" s="234"/>
      <c r="D1395" s="235" t="s">
        <v>148</v>
      </c>
      <c r="E1395" s="236" t="s">
        <v>1</v>
      </c>
      <c r="F1395" s="237" t="s">
        <v>1187</v>
      </c>
      <c r="G1395" s="234"/>
      <c r="H1395" s="238">
        <v>49.460000000000001</v>
      </c>
      <c r="I1395" s="239"/>
      <c r="J1395" s="234"/>
      <c r="K1395" s="234"/>
      <c r="L1395" s="240"/>
      <c r="M1395" s="241"/>
      <c r="N1395" s="242"/>
      <c r="O1395" s="242"/>
      <c r="P1395" s="242"/>
      <c r="Q1395" s="242"/>
      <c r="R1395" s="242"/>
      <c r="S1395" s="242"/>
      <c r="T1395" s="243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44" t="s">
        <v>148</v>
      </c>
      <c r="AU1395" s="244" t="s">
        <v>83</v>
      </c>
      <c r="AV1395" s="13" t="s">
        <v>83</v>
      </c>
      <c r="AW1395" s="13" t="s">
        <v>31</v>
      </c>
      <c r="AX1395" s="13" t="s">
        <v>74</v>
      </c>
      <c r="AY1395" s="244" t="s">
        <v>140</v>
      </c>
    </row>
    <row r="1396" s="14" customFormat="1">
      <c r="A1396" s="14"/>
      <c r="B1396" s="245"/>
      <c r="C1396" s="246"/>
      <c r="D1396" s="235" t="s">
        <v>148</v>
      </c>
      <c r="E1396" s="247" t="s">
        <v>1</v>
      </c>
      <c r="F1396" s="248" t="s">
        <v>151</v>
      </c>
      <c r="G1396" s="246"/>
      <c r="H1396" s="249">
        <v>1865.4390000000001</v>
      </c>
      <c r="I1396" s="250"/>
      <c r="J1396" s="246"/>
      <c r="K1396" s="246"/>
      <c r="L1396" s="251"/>
      <c r="M1396" s="282"/>
      <c r="N1396" s="283"/>
      <c r="O1396" s="283"/>
      <c r="P1396" s="283"/>
      <c r="Q1396" s="283"/>
      <c r="R1396" s="283"/>
      <c r="S1396" s="283"/>
      <c r="T1396" s="284"/>
      <c r="U1396" s="14"/>
      <c r="V1396" s="14"/>
      <c r="W1396" s="14"/>
      <c r="X1396" s="14"/>
      <c r="Y1396" s="14"/>
      <c r="Z1396" s="14"/>
      <c r="AA1396" s="14"/>
      <c r="AB1396" s="14"/>
      <c r="AC1396" s="14"/>
      <c r="AD1396" s="14"/>
      <c r="AE1396" s="14"/>
      <c r="AT1396" s="255" t="s">
        <v>148</v>
      </c>
      <c r="AU1396" s="255" t="s">
        <v>83</v>
      </c>
      <c r="AV1396" s="14" t="s">
        <v>89</v>
      </c>
      <c r="AW1396" s="14" t="s">
        <v>31</v>
      </c>
      <c r="AX1396" s="14" t="s">
        <v>79</v>
      </c>
      <c r="AY1396" s="255" t="s">
        <v>140</v>
      </c>
    </row>
    <row r="1397" s="2" customFormat="1" ht="6.96" customHeight="1">
      <c r="A1397" s="38"/>
      <c r="B1397" s="66"/>
      <c r="C1397" s="67"/>
      <c r="D1397" s="67"/>
      <c r="E1397" s="67"/>
      <c r="F1397" s="67"/>
      <c r="G1397" s="67"/>
      <c r="H1397" s="67"/>
      <c r="I1397" s="67"/>
      <c r="J1397" s="67"/>
      <c r="K1397" s="67"/>
      <c r="L1397" s="44"/>
      <c r="M1397" s="38"/>
      <c r="O1397" s="38"/>
      <c r="P1397" s="38"/>
      <c r="Q1397" s="38"/>
      <c r="R1397" s="38"/>
      <c r="S1397" s="38"/>
      <c r="T1397" s="38"/>
      <c r="U1397" s="38"/>
      <c r="V1397" s="38"/>
      <c r="W1397" s="38"/>
      <c r="X1397" s="38"/>
      <c r="Y1397" s="38"/>
      <c r="Z1397" s="38"/>
      <c r="AA1397" s="38"/>
      <c r="AB1397" s="38"/>
      <c r="AC1397" s="38"/>
      <c r="AD1397" s="38"/>
      <c r="AE1397" s="38"/>
    </row>
  </sheetData>
  <sheetProtection sheet="1" autoFilter="0" formatColumns="0" formatRows="0" objects="1" scenarios="1" spinCount="100000" saltValue="urbU0szhIgaoGmsiek+Vl70Cu/cUBjaHu/yMERUlpcVnI2f6A8Tjhrl0x6aF53t7QghgDo23MUjlQYwCcrC6OQ==" hashValue="XjLEZIFqS/N9cOqAzd0jo9gxQ9Bb89uRyxCFOguruV3PxbK/Kjfzac6ATj0aONMM5Wn+knS0LUoXT/Rw0N0Aww==" algorithmName="SHA-512" password="CC35"/>
  <autoFilter ref="C140:K1396"/>
  <mergeCells count="9">
    <mergeCell ref="E7:H7"/>
    <mergeCell ref="E9:H9"/>
    <mergeCell ref="E18:H18"/>
    <mergeCell ref="E27:H27"/>
    <mergeCell ref="E85:H85"/>
    <mergeCell ref="E87:H87"/>
    <mergeCell ref="E131:H131"/>
    <mergeCell ref="E133:H13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ZATEPLENÍ A REKONSTRUKCE PODHLEDU, ELEKTROINSTALACE A OSVĚTLENÍ TĚLOCVIČNY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1403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14. 9. 2025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>P2Projekt s.r.o.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ROUND(J116,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ROUND((SUM(BE116:BE223)),  2)</f>
        <v>0</v>
      </c>
      <c r="G33" s="38"/>
      <c r="H33" s="38"/>
      <c r="I33" s="155">
        <v>0.20999999999999999</v>
      </c>
      <c r="J33" s="154">
        <f>ROUND(((SUM(BE116:BE223))*I33),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ROUND((SUM(BF116:BF223)),  2)</f>
        <v>0</v>
      </c>
      <c r="G34" s="38"/>
      <c r="H34" s="38"/>
      <c r="I34" s="155">
        <v>0.12</v>
      </c>
      <c r="J34" s="154">
        <f>ROUND(((SUM(BF116:BF223))*I34),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ROUND((SUM(BG116:BG223)),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ROUND((SUM(BH116:BH223)),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ROUND((SUM(BI116:BI223)),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ZATEPLENÍ A REKONSTRUKCE PODHLEDU, ELEKTROINSTALACE A OSVĚTLENÍ TĚLOCVIČNY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2 -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14. 9. 2025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P2Projekt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96</v>
      </c>
      <c r="D94" s="176"/>
      <c r="E94" s="176"/>
      <c r="F94" s="176"/>
      <c r="G94" s="176"/>
      <c r="H94" s="176"/>
      <c r="I94" s="176"/>
      <c r="J94" s="177" t="s">
        <v>97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98</v>
      </c>
      <c r="D96" s="40"/>
      <c r="E96" s="40"/>
      <c r="F96" s="40"/>
      <c r="G96" s="40"/>
      <c r="H96" s="40"/>
      <c r="I96" s="40"/>
      <c r="J96" s="110">
        <f>J116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99</v>
      </c>
    </row>
    <row r="97" s="2" customFormat="1" ht="21.84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102" s="2" customFormat="1" ht="6.96" customHeight="1">
      <c r="A102" s="38"/>
      <c r="B102" s="68"/>
      <c r="C102" s="69"/>
      <c r="D102" s="69"/>
      <c r="E102" s="69"/>
      <c r="F102" s="69"/>
      <c r="G102" s="69"/>
      <c r="H102" s="69"/>
      <c r="I102" s="69"/>
      <c r="J102" s="69"/>
      <c r="K102" s="69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24.96" customHeight="1">
      <c r="A103" s="38"/>
      <c r="B103" s="39"/>
      <c r="C103" s="23" t="s">
        <v>125</v>
      </c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12" customHeight="1">
      <c r="A105" s="38"/>
      <c r="B105" s="39"/>
      <c r="C105" s="32" t="s">
        <v>16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6.25" customHeight="1">
      <c r="A106" s="38"/>
      <c r="B106" s="39"/>
      <c r="C106" s="40"/>
      <c r="D106" s="40"/>
      <c r="E106" s="174" t="str">
        <f>E7</f>
        <v>ZATEPLENÍ A REKONSTRUKCE PODHLEDU, ELEKTROINSTALACE A OSVĚTLENÍ TĚLOCVIČNY</v>
      </c>
      <c r="F106" s="32"/>
      <c r="G106" s="32"/>
      <c r="H106" s="32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93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76" t="str">
        <f>E9</f>
        <v>2 - ELEKTROINSTALACE</v>
      </c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20</v>
      </c>
      <c r="D110" s="40"/>
      <c r="E110" s="40"/>
      <c r="F110" s="27" t="str">
        <f>F12</f>
        <v xml:space="preserve"> </v>
      </c>
      <c r="G110" s="40"/>
      <c r="H110" s="40"/>
      <c r="I110" s="32" t="s">
        <v>22</v>
      </c>
      <c r="J110" s="79" t="str">
        <f>IF(J12="","",J12)</f>
        <v>14. 9. 2025</v>
      </c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5.15" customHeight="1">
      <c r="A112" s="38"/>
      <c r="B112" s="39"/>
      <c r="C112" s="32" t="s">
        <v>24</v>
      </c>
      <c r="D112" s="40"/>
      <c r="E112" s="40"/>
      <c r="F112" s="27" t="str">
        <f>E15</f>
        <v xml:space="preserve"> </v>
      </c>
      <c r="G112" s="40"/>
      <c r="H112" s="40"/>
      <c r="I112" s="32" t="s">
        <v>29</v>
      </c>
      <c r="J112" s="36" t="str">
        <f>E21</f>
        <v>P2Projekt s.r.o.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27</v>
      </c>
      <c r="D113" s="40"/>
      <c r="E113" s="40"/>
      <c r="F113" s="27" t="str">
        <f>IF(E18="","",E18)</f>
        <v>Vyplň údaj</v>
      </c>
      <c r="G113" s="40"/>
      <c r="H113" s="40"/>
      <c r="I113" s="32" t="s">
        <v>32</v>
      </c>
      <c r="J113" s="36" t="str">
        <f>E24</f>
        <v xml:space="preserve"> 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0.32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1" customFormat="1" ht="29.28" customHeight="1">
      <c r="A115" s="191"/>
      <c r="B115" s="192"/>
      <c r="C115" s="193" t="s">
        <v>126</v>
      </c>
      <c r="D115" s="194" t="s">
        <v>59</v>
      </c>
      <c r="E115" s="194" t="s">
        <v>55</v>
      </c>
      <c r="F115" s="194" t="s">
        <v>56</v>
      </c>
      <c r="G115" s="194" t="s">
        <v>127</v>
      </c>
      <c r="H115" s="194" t="s">
        <v>128</v>
      </c>
      <c r="I115" s="194" t="s">
        <v>129</v>
      </c>
      <c r="J115" s="195" t="s">
        <v>97</v>
      </c>
      <c r="K115" s="196" t="s">
        <v>130</v>
      </c>
      <c r="L115" s="197"/>
      <c r="M115" s="100" t="s">
        <v>1</v>
      </c>
      <c r="N115" s="101" t="s">
        <v>38</v>
      </c>
      <c r="O115" s="101" t="s">
        <v>131</v>
      </c>
      <c r="P115" s="101" t="s">
        <v>132</v>
      </c>
      <c r="Q115" s="101" t="s">
        <v>133</v>
      </c>
      <c r="R115" s="101" t="s">
        <v>134</v>
      </c>
      <c r="S115" s="101" t="s">
        <v>135</v>
      </c>
      <c r="T115" s="102" t="s">
        <v>136</v>
      </c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</row>
    <row r="116" s="2" customFormat="1" ht="22.8" customHeight="1">
      <c r="A116" s="38"/>
      <c r="B116" s="39"/>
      <c r="C116" s="107" t="s">
        <v>137</v>
      </c>
      <c r="D116" s="40"/>
      <c r="E116" s="40"/>
      <c r="F116" s="40"/>
      <c r="G116" s="40"/>
      <c r="H116" s="40"/>
      <c r="I116" s="40"/>
      <c r="J116" s="198">
        <f>BK116</f>
        <v>0</v>
      </c>
      <c r="K116" s="40"/>
      <c r="L116" s="44"/>
      <c r="M116" s="103"/>
      <c r="N116" s="199"/>
      <c r="O116" s="104"/>
      <c r="P116" s="200">
        <f>SUM(P117:P223)</f>
        <v>0</v>
      </c>
      <c r="Q116" s="104"/>
      <c r="R116" s="200">
        <f>SUM(R117:R223)</f>
        <v>0</v>
      </c>
      <c r="S116" s="104"/>
      <c r="T116" s="201">
        <f>SUM(T117:T223)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73</v>
      </c>
      <c r="AU116" s="17" t="s">
        <v>99</v>
      </c>
      <c r="BK116" s="202">
        <f>SUM(BK117:BK223)</f>
        <v>0</v>
      </c>
    </row>
    <row r="117" s="2" customFormat="1" ht="16.5" customHeight="1">
      <c r="A117" s="38"/>
      <c r="B117" s="39"/>
      <c r="C117" s="219" t="s">
        <v>1404</v>
      </c>
      <c r="D117" s="219" t="s">
        <v>143</v>
      </c>
      <c r="E117" s="220" t="s">
        <v>1405</v>
      </c>
      <c r="F117" s="221" t="s">
        <v>1406</v>
      </c>
      <c r="G117" s="222" t="s">
        <v>643</v>
      </c>
      <c r="H117" s="281"/>
      <c r="I117" s="224"/>
      <c r="J117" s="225">
        <f>ROUND(I117*H117,2)</f>
        <v>0</v>
      </c>
      <c r="K117" s="226"/>
      <c r="L117" s="44"/>
      <c r="M117" s="227" t="s">
        <v>1</v>
      </c>
      <c r="N117" s="228" t="s">
        <v>39</v>
      </c>
      <c r="O117" s="91"/>
      <c r="P117" s="229">
        <f>O117*H117</f>
        <v>0</v>
      </c>
      <c r="Q117" s="229">
        <v>0</v>
      </c>
      <c r="R117" s="229">
        <f>Q117*H117</f>
        <v>0</v>
      </c>
      <c r="S117" s="229">
        <v>0</v>
      </c>
      <c r="T117" s="230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31" t="s">
        <v>89</v>
      </c>
      <c r="AT117" s="231" t="s">
        <v>143</v>
      </c>
      <c r="AU117" s="231" t="s">
        <v>74</v>
      </c>
      <c r="AY117" s="17" t="s">
        <v>140</v>
      </c>
      <c r="BE117" s="232">
        <f>IF(N117="základní",J117,0)</f>
        <v>0</v>
      </c>
      <c r="BF117" s="232">
        <f>IF(N117="snížená",J117,0)</f>
        <v>0</v>
      </c>
      <c r="BG117" s="232">
        <f>IF(N117="zákl. přenesená",J117,0)</f>
        <v>0</v>
      </c>
      <c r="BH117" s="232">
        <f>IF(N117="sníž. přenesená",J117,0)</f>
        <v>0</v>
      </c>
      <c r="BI117" s="232">
        <f>IF(N117="nulová",J117,0)</f>
        <v>0</v>
      </c>
      <c r="BJ117" s="17" t="s">
        <v>79</v>
      </c>
      <c r="BK117" s="232">
        <f>ROUND(I117*H117,2)</f>
        <v>0</v>
      </c>
      <c r="BL117" s="17" t="s">
        <v>89</v>
      </c>
      <c r="BM117" s="231" t="s">
        <v>1407</v>
      </c>
    </row>
    <row r="118" s="2" customFormat="1" ht="16.5" customHeight="1">
      <c r="A118" s="38"/>
      <c r="B118" s="39"/>
      <c r="C118" s="219" t="s">
        <v>1408</v>
      </c>
      <c r="D118" s="219" t="s">
        <v>143</v>
      </c>
      <c r="E118" s="220" t="s">
        <v>1409</v>
      </c>
      <c r="F118" s="221" t="s">
        <v>1410</v>
      </c>
      <c r="G118" s="222" t="s">
        <v>643</v>
      </c>
      <c r="H118" s="281"/>
      <c r="I118" s="224"/>
      <c r="J118" s="225">
        <f>ROUND(I118*H118,2)</f>
        <v>0</v>
      </c>
      <c r="K118" s="226"/>
      <c r="L118" s="44"/>
      <c r="M118" s="227" t="s">
        <v>1</v>
      </c>
      <c r="N118" s="228" t="s">
        <v>39</v>
      </c>
      <c r="O118" s="91"/>
      <c r="P118" s="229">
        <f>O118*H118</f>
        <v>0</v>
      </c>
      <c r="Q118" s="229">
        <v>0</v>
      </c>
      <c r="R118" s="229">
        <f>Q118*H118</f>
        <v>0</v>
      </c>
      <c r="S118" s="229">
        <v>0</v>
      </c>
      <c r="T118" s="230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31" t="s">
        <v>89</v>
      </c>
      <c r="AT118" s="231" t="s">
        <v>143</v>
      </c>
      <c r="AU118" s="231" t="s">
        <v>74</v>
      </c>
      <c r="AY118" s="17" t="s">
        <v>140</v>
      </c>
      <c r="BE118" s="232">
        <f>IF(N118="základní",J118,0)</f>
        <v>0</v>
      </c>
      <c r="BF118" s="232">
        <f>IF(N118="snížená",J118,0)</f>
        <v>0</v>
      </c>
      <c r="BG118" s="232">
        <f>IF(N118="zákl. přenesená",J118,0)</f>
        <v>0</v>
      </c>
      <c r="BH118" s="232">
        <f>IF(N118="sníž. přenesená",J118,0)</f>
        <v>0</v>
      </c>
      <c r="BI118" s="232">
        <f>IF(N118="nulová",J118,0)</f>
        <v>0</v>
      </c>
      <c r="BJ118" s="17" t="s">
        <v>79</v>
      </c>
      <c r="BK118" s="232">
        <f>ROUND(I118*H118,2)</f>
        <v>0</v>
      </c>
      <c r="BL118" s="17" t="s">
        <v>89</v>
      </c>
      <c r="BM118" s="231" t="s">
        <v>1411</v>
      </c>
    </row>
    <row r="119" s="2" customFormat="1" ht="16.5" customHeight="1">
      <c r="A119" s="38"/>
      <c r="B119" s="39"/>
      <c r="C119" s="219" t="s">
        <v>346</v>
      </c>
      <c r="D119" s="219" t="s">
        <v>143</v>
      </c>
      <c r="E119" s="220" t="s">
        <v>1412</v>
      </c>
      <c r="F119" s="221" t="s">
        <v>1410</v>
      </c>
      <c r="G119" s="222" t="s">
        <v>643</v>
      </c>
      <c r="H119" s="281"/>
      <c r="I119" s="224"/>
      <c r="J119" s="225">
        <f>ROUND(I119*H119,2)</f>
        <v>0</v>
      </c>
      <c r="K119" s="226"/>
      <c r="L119" s="44"/>
      <c r="M119" s="227" t="s">
        <v>1</v>
      </c>
      <c r="N119" s="228" t="s">
        <v>39</v>
      </c>
      <c r="O119" s="91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31" t="s">
        <v>89</v>
      </c>
      <c r="AT119" s="231" t="s">
        <v>143</v>
      </c>
      <c r="AU119" s="231" t="s">
        <v>74</v>
      </c>
      <c r="AY119" s="17" t="s">
        <v>140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7" t="s">
        <v>79</v>
      </c>
      <c r="BK119" s="232">
        <f>ROUND(I119*H119,2)</f>
        <v>0</v>
      </c>
      <c r="BL119" s="17" t="s">
        <v>89</v>
      </c>
      <c r="BM119" s="231" t="s">
        <v>1413</v>
      </c>
    </row>
    <row r="120" s="2" customFormat="1" ht="16.5" customHeight="1">
      <c r="A120" s="38"/>
      <c r="B120" s="39"/>
      <c r="C120" s="219" t="s">
        <v>1414</v>
      </c>
      <c r="D120" s="219" t="s">
        <v>143</v>
      </c>
      <c r="E120" s="220" t="s">
        <v>1415</v>
      </c>
      <c r="F120" s="221" t="s">
        <v>1410</v>
      </c>
      <c r="G120" s="222" t="s">
        <v>643</v>
      </c>
      <c r="H120" s="281"/>
      <c r="I120" s="224"/>
      <c r="J120" s="225">
        <f>ROUND(I120*H120,2)</f>
        <v>0</v>
      </c>
      <c r="K120" s="226"/>
      <c r="L120" s="44"/>
      <c r="M120" s="227" t="s">
        <v>1</v>
      </c>
      <c r="N120" s="228" t="s">
        <v>39</v>
      </c>
      <c r="O120" s="91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31" t="s">
        <v>89</v>
      </c>
      <c r="AT120" s="231" t="s">
        <v>143</v>
      </c>
      <c r="AU120" s="231" t="s">
        <v>74</v>
      </c>
      <c r="AY120" s="17" t="s">
        <v>140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7" t="s">
        <v>79</v>
      </c>
      <c r="BK120" s="232">
        <f>ROUND(I120*H120,2)</f>
        <v>0</v>
      </c>
      <c r="BL120" s="17" t="s">
        <v>89</v>
      </c>
      <c r="BM120" s="231" t="s">
        <v>1416</v>
      </c>
    </row>
    <row r="121" s="2" customFormat="1" ht="16.5" customHeight="1">
      <c r="A121" s="38"/>
      <c r="B121" s="39"/>
      <c r="C121" s="219" t="s">
        <v>1417</v>
      </c>
      <c r="D121" s="219" t="s">
        <v>143</v>
      </c>
      <c r="E121" s="220" t="s">
        <v>1418</v>
      </c>
      <c r="F121" s="221" t="s">
        <v>1410</v>
      </c>
      <c r="G121" s="222" t="s">
        <v>643</v>
      </c>
      <c r="H121" s="281"/>
      <c r="I121" s="224"/>
      <c r="J121" s="225">
        <f>ROUND(I121*H121,2)</f>
        <v>0</v>
      </c>
      <c r="K121" s="226"/>
      <c r="L121" s="44"/>
      <c r="M121" s="227" t="s">
        <v>1</v>
      </c>
      <c r="N121" s="228" t="s">
        <v>39</v>
      </c>
      <c r="O121" s="91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89</v>
      </c>
      <c r="AT121" s="231" t="s">
        <v>143</v>
      </c>
      <c r="AU121" s="231" t="s">
        <v>74</v>
      </c>
      <c r="AY121" s="17" t="s">
        <v>140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79</v>
      </c>
      <c r="BK121" s="232">
        <f>ROUND(I121*H121,2)</f>
        <v>0</v>
      </c>
      <c r="BL121" s="17" t="s">
        <v>89</v>
      </c>
      <c r="BM121" s="231" t="s">
        <v>1419</v>
      </c>
    </row>
    <row r="122" s="2" customFormat="1" ht="16.5" customHeight="1">
      <c r="A122" s="38"/>
      <c r="B122" s="39"/>
      <c r="C122" s="219" t="s">
        <v>1420</v>
      </c>
      <c r="D122" s="219" t="s">
        <v>143</v>
      </c>
      <c r="E122" s="220" t="s">
        <v>1421</v>
      </c>
      <c r="F122" s="221" t="s">
        <v>1410</v>
      </c>
      <c r="G122" s="222" t="s">
        <v>643</v>
      </c>
      <c r="H122" s="281"/>
      <c r="I122" s="224"/>
      <c r="J122" s="225">
        <f>ROUND(I122*H122,2)</f>
        <v>0</v>
      </c>
      <c r="K122" s="226"/>
      <c r="L122" s="44"/>
      <c r="M122" s="227" t="s">
        <v>1</v>
      </c>
      <c r="N122" s="228" t="s">
        <v>39</v>
      </c>
      <c r="O122" s="91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1" t="s">
        <v>89</v>
      </c>
      <c r="AT122" s="231" t="s">
        <v>143</v>
      </c>
      <c r="AU122" s="231" t="s">
        <v>74</v>
      </c>
      <c r="AY122" s="17" t="s">
        <v>140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7" t="s">
        <v>79</v>
      </c>
      <c r="BK122" s="232">
        <f>ROUND(I122*H122,2)</f>
        <v>0</v>
      </c>
      <c r="BL122" s="17" t="s">
        <v>89</v>
      </c>
      <c r="BM122" s="231" t="s">
        <v>1422</v>
      </c>
    </row>
    <row r="123" s="2" customFormat="1" ht="16.5" customHeight="1">
      <c r="A123" s="38"/>
      <c r="B123" s="39"/>
      <c r="C123" s="219" t="s">
        <v>358</v>
      </c>
      <c r="D123" s="219" t="s">
        <v>143</v>
      </c>
      <c r="E123" s="220" t="s">
        <v>1423</v>
      </c>
      <c r="F123" s="221" t="s">
        <v>1424</v>
      </c>
      <c r="G123" s="222" t="s">
        <v>643</v>
      </c>
      <c r="H123" s="281"/>
      <c r="I123" s="224"/>
      <c r="J123" s="225">
        <f>ROUND(I123*H123,2)</f>
        <v>0</v>
      </c>
      <c r="K123" s="226"/>
      <c r="L123" s="44"/>
      <c r="M123" s="227" t="s">
        <v>1</v>
      </c>
      <c r="N123" s="228" t="s">
        <v>39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89</v>
      </c>
      <c r="AT123" s="231" t="s">
        <v>143</v>
      </c>
      <c r="AU123" s="231" t="s">
        <v>74</v>
      </c>
      <c r="AY123" s="17" t="s">
        <v>140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79</v>
      </c>
      <c r="BK123" s="232">
        <f>ROUND(I123*H123,2)</f>
        <v>0</v>
      </c>
      <c r="BL123" s="17" t="s">
        <v>89</v>
      </c>
      <c r="BM123" s="231" t="s">
        <v>1425</v>
      </c>
    </row>
    <row r="124" s="2" customFormat="1" ht="16.5" customHeight="1">
      <c r="A124" s="38"/>
      <c r="B124" s="39"/>
      <c r="C124" s="219" t="s">
        <v>1426</v>
      </c>
      <c r="D124" s="219" t="s">
        <v>143</v>
      </c>
      <c r="E124" s="220" t="s">
        <v>1427</v>
      </c>
      <c r="F124" s="221" t="s">
        <v>1424</v>
      </c>
      <c r="G124" s="222" t="s">
        <v>643</v>
      </c>
      <c r="H124" s="281"/>
      <c r="I124" s="224"/>
      <c r="J124" s="225">
        <f>ROUND(I124*H124,2)</f>
        <v>0</v>
      </c>
      <c r="K124" s="226"/>
      <c r="L124" s="44"/>
      <c r="M124" s="227" t="s">
        <v>1</v>
      </c>
      <c r="N124" s="228" t="s">
        <v>39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89</v>
      </c>
      <c r="AT124" s="231" t="s">
        <v>143</v>
      </c>
      <c r="AU124" s="231" t="s">
        <v>74</v>
      </c>
      <c r="AY124" s="17" t="s">
        <v>140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79</v>
      </c>
      <c r="BK124" s="232">
        <f>ROUND(I124*H124,2)</f>
        <v>0</v>
      </c>
      <c r="BL124" s="17" t="s">
        <v>89</v>
      </c>
      <c r="BM124" s="231" t="s">
        <v>1428</v>
      </c>
    </row>
    <row r="125" s="2" customFormat="1" ht="16.5" customHeight="1">
      <c r="A125" s="38"/>
      <c r="B125" s="39"/>
      <c r="C125" s="219" t="s">
        <v>1429</v>
      </c>
      <c r="D125" s="219" t="s">
        <v>143</v>
      </c>
      <c r="E125" s="220" t="s">
        <v>1430</v>
      </c>
      <c r="F125" s="221" t="s">
        <v>1424</v>
      </c>
      <c r="G125" s="222" t="s">
        <v>643</v>
      </c>
      <c r="H125" s="281"/>
      <c r="I125" s="224"/>
      <c r="J125" s="225">
        <f>ROUND(I125*H125,2)</f>
        <v>0</v>
      </c>
      <c r="K125" s="226"/>
      <c r="L125" s="44"/>
      <c r="M125" s="227" t="s">
        <v>1</v>
      </c>
      <c r="N125" s="228" t="s">
        <v>39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89</v>
      </c>
      <c r="AT125" s="231" t="s">
        <v>143</v>
      </c>
      <c r="AU125" s="231" t="s">
        <v>74</v>
      </c>
      <c r="AY125" s="17" t="s">
        <v>140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79</v>
      </c>
      <c r="BK125" s="232">
        <f>ROUND(I125*H125,2)</f>
        <v>0</v>
      </c>
      <c r="BL125" s="17" t="s">
        <v>89</v>
      </c>
      <c r="BM125" s="231" t="s">
        <v>1431</v>
      </c>
    </row>
    <row r="126" s="2" customFormat="1" ht="16.5" customHeight="1">
      <c r="A126" s="38"/>
      <c r="B126" s="39"/>
      <c r="C126" s="219" t="s">
        <v>375</v>
      </c>
      <c r="D126" s="219" t="s">
        <v>143</v>
      </c>
      <c r="E126" s="220" t="s">
        <v>1432</v>
      </c>
      <c r="F126" s="221" t="s">
        <v>1433</v>
      </c>
      <c r="G126" s="222" t="s">
        <v>643</v>
      </c>
      <c r="H126" s="281"/>
      <c r="I126" s="224"/>
      <c r="J126" s="225">
        <f>ROUND(I126*H126,2)</f>
        <v>0</v>
      </c>
      <c r="K126" s="226"/>
      <c r="L126" s="44"/>
      <c r="M126" s="227" t="s">
        <v>1</v>
      </c>
      <c r="N126" s="228" t="s">
        <v>39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89</v>
      </c>
      <c r="AT126" s="231" t="s">
        <v>143</v>
      </c>
      <c r="AU126" s="231" t="s">
        <v>74</v>
      </c>
      <c r="AY126" s="17" t="s">
        <v>140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79</v>
      </c>
      <c r="BK126" s="232">
        <f>ROUND(I126*H126,2)</f>
        <v>0</v>
      </c>
      <c r="BL126" s="17" t="s">
        <v>89</v>
      </c>
      <c r="BM126" s="231" t="s">
        <v>1434</v>
      </c>
    </row>
    <row r="127" s="2" customFormat="1" ht="16.5" customHeight="1">
      <c r="A127" s="38"/>
      <c r="B127" s="39"/>
      <c r="C127" s="219" t="s">
        <v>1435</v>
      </c>
      <c r="D127" s="219" t="s">
        <v>143</v>
      </c>
      <c r="E127" s="220" t="s">
        <v>1436</v>
      </c>
      <c r="F127" s="221" t="s">
        <v>1433</v>
      </c>
      <c r="G127" s="222" t="s">
        <v>643</v>
      </c>
      <c r="H127" s="281"/>
      <c r="I127" s="224"/>
      <c r="J127" s="225">
        <f>ROUND(I127*H127,2)</f>
        <v>0</v>
      </c>
      <c r="K127" s="226"/>
      <c r="L127" s="44"/>
      <c r="M127" s="227" t="s">
        <v>1</v>
      </c>
      <c r="N127" s="228" t="s">
        <v>39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89</v>
      </c>
      <c r="AT127" s="231" t="s">
        <v>143</v>
      </c>
      <c r="AU127" s="231" t="s">
        <v>74</v>
      </c>
      <c r="AY127" s="17" t="s">
        <v>140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79</v>
      </c>
      <c r="BK127" s="232">
        <f>ROUND(I127*H127,2)</f>
        <v>0</v>
      </c>
      <c r="BL127" s="17" t="s">
        <v>89</v>
      </c>
      <c r="BM127" s="231" t="s">
        <v>1437</v>
      </c>
    </row>
    <row r="128" s="2" customFormat="1" ht="16.5" customHeight="1">
      <c r="A128" s="38"/>
      <c r="B128" s="39"/>
      <c r="C128" s="219" t="s">
        <v>1438</v>
      </c>
      <c r="D128" s="219" t="s">
        <v>143</v>
      </c>
      <c r="E128" s="220" t="s">
        <v>1439</v>
      </c>
      <c r="F128" s="221" t="s">
        <v>1440</v>
      </c>
      <c r="G128" s="222" t="s">
        <v>643</v>
      </c>
      <c r="H128" s="281"/>
      <c r="I128" s="224"/>
      <c r="J128" s="225">
        <f>ROUND(I128*H128,2)</f>
        <v>0</v>
      </c>
      <c r="K128" s="226"/>
      <c r="L128" s="44"/>
      <c r="M128" s="227" t="s">
        <v>1</v>
      </c>
      <c r="N128" s="228" t="s">
        <v>39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89</v>
      </c>
      <c r="AT128" s="231" t="s">
        <v>143</v>
      </c>
      <c r="AU128" s="231" t="s">
        <v>74</v>
      </c>
      <c r="AY128" s="17" t="s">
        <v>140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79</v>
      </c>
      <c r="BK128" s="232">
        <f>ROUND(I128*H128,2)</f>
        <v>0</v>
      </c>
      <c r="BL128" s="17" t="s">
        <v>89</v>
      </c>
      <c r="BM128" s="231" t="s">
        <v>1441</v>
      </c>
    </row>
    <row r="129" s="2" customFormat="1" ht="16.5" customHeight="1">
      <c r="A129" s="38"/>
      <c r="B129" s="39"/>
      <c r="C129" s="219" t="s">
        <v>1442</v>
      </c>
      <c r="D129" s="219" t="s">
        <v>143</v>
      </c>
      <c r="E129" s="220" t="s">
        <v>1443</v>
      </c>
      <c r="F129" s="221" t="s">
        <v>1444</v>
      </c>
      <c r="G129" s="222" t="s">
        <v>643</v>
      </c>
      <c r="H129" s="281"/>
      <c r="I129" s="224"/>
      <c r="J129" s="225">
        <f>ROUND(I129*H129,2)</f>
        <v>0</v>
      </c>
      <c r="K129" s="226"/>
      <c r="L129" s="44"/>
      <c r="M129" s="227" t="s">
        <v>1</v>
      </c>
      <c r="N129" s="228" t="s">
        <v>39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89</v>
      </c>
      <c r="AT129" s="231" t="s">
        <v>143</v>
      </c>
      <c r="AU129" s="231" t="s">
        <v>74</v>
      </c>
      <c r="AY129" s="17" t="s">
        <v>140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79</v>
      </c>
      <c r="BK129" s="232">
        <f>ROUND(I129*H129,2)</f>
        <v>0</v>
      </c>
      <c r="BL129" s="17" t="s">
        <v>89</v>
      </c>
      <c r="BM129" s="231" t="s">
        <v>1445</v>
      </c>
    </row>
    <row r="130" s="2" customFormat="1" ht="21.75" customHeight="1">
      <c r="A130" s="38"/>
      <c r="B130" s="39"/>
      <c r="C130" s="219" t="s">
        <v>79</v>
      </c>
      <c r="D130" s="219" t="s">
        <v>143</v>
      </c>
      <c r="E130" s="220" t="s">
        <v>1446</v>
      </c>
      <c r="F130" s="221" t="s">
        <v>1447</v>
      </c>
      <c r="G130" s="222" t="s">
        <v>271</v>
      </c>
      <c r="H130" s="223">
        <v>270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39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89</v>
      </c>
      <c r="AT130" s="231" t="s">
        <v>143</v>
      </c>
      <c r="AU130" s="231" t="s">
        <v>74</v>
      </c>
      <c r="AY130" s="17" t="s">
        <v>140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79</v>
      </c>
      <c r="BK130" s="232">
        <f>ROUND(I130*H130,2)</f>
        <v>0</v>
      </c>
      <c r="BL130" s="17" t="s">
        <v>89</v>
      </c>
      <c r="BM130" s="231" t="s">
        <v>1448</v>
      </c>
    </row>
    <row r="131" s="2" customFormat="1" ht="21.75" customHeight="1">
      <c r="A131" s="38"/>
      <c r="B131" s="39"/>
      <c r="C131" s="219" t="s">
        <v>83</v>
      </c>
      <c r="D131" s="219" t="s">
        <v>143</v>
      </c>
      <c r="E131" s="220" t="s">
        <v>1449</v>
      </c>
      <c r="F131" s="221" t="s">
        <v>1450</v>
      </c>
      <c r="G131" s="222" t="s">
        <v>271</v>
      </c>
      <c r="H131" s="223">
        <v>17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39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89</v>
      </c>
      <c r="AT131" s="231" t="s">
        <v>143</v>
      </c>
      <c r="AU131" s="231" t="s">
        <v>74</v>
      </c>
      <c r="AY131" s="17" t="s">
        <v>140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79</v>
      </c>
      <c r="BK131" s="232">
        <f>ROUND(I131*H131,2)</f>
        <v>0</v>
      </c>
      <c r="BL131" s="17" t="s">
        <v>89</v>
      </c>
      <c r="BM131" s="231" t="s">
        <v>1451</v>
      </c>
    </row>
    <row r="132" s="2" customFormat="1" ht="16.5" customHeight="1">
      <c r="A132" s="38"/>
      <c r="B132" s="39"/>
      <c r="C132" s="219" t="s">
        <v>86</v>
      </c>
      <c r="D132" s="219" t="s">
        <v>143</v>
      </c>
      <c r="E132" s="220" t="s">
        <v>1452</v>
      </c>
      <c r="F132" s="221" t="s">
        <v>1453</v>
      </c>
      <c r="G132" s="222" t="s">
        <v>422</v>
      </c>
      <c r="H132" s="223">
        <v>8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39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89</v>
      </c>
      <c r="AT132" s="231" t="s">
        <v>143</v>
      </c>
      <c r="AU132" s="231" t="s">
        <v>74</v>
      </c>
      <c r="AY132" s="17" t="s">
        <v>140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79</v>
      </c>
      <c r="BK132" s="232">
        <f>ROUND(I132*H132,2)</f>
        <v>0</v>
      </c>
      <c r="BL132" s="17" t="s">
        <v>89</v>
      </c>
      <c r="BM132" s="231" t="s">
        <v>1454</v>
      </c>
    </row>
    <row r="133" s="2" customFormat="1" ht="21.75" customHeight="1">
      <c r="A133" s="38"/>
      <c r="B133" s="39"/>
      <c r="C133" s="219" t="s">
        <v>89</v>
      </c>
      <c r="D133" s="219" t="s">
        <v>143</v>
      </c>
      <c r="E133" s="220" t="s">
        <v>1455</v>
      </c>
      <c r="F133" s="221" t="s">
        <v>1456</v>
      </c>
      <c r="G133" s="222" t="s">
        <v>422</v>
      </c>
      <c r="H133" s="223">
        <v>14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39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89</v>
      </c>
      <c r="AT133" s="231" t="s">
        <v>143</v>
      </c>
      <c r="AU133" s="231" t="s">
        <v>74</v>
      </c>
      <c r="AY133" s="17" t="s">
        <v>140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79</v>
      </c>
      <c r="BK133" s="232">
        <f>ROUND(I133*H133,2)</f>
        <v>0</v>
      </c>
      <c r="BL133" s="17" t="s">
        <v>89</v>
      </c>
      <c r="BM133" s="231" t="s">
        <v>1457</v>
      </c>
    </row>
    <row r="134" s="2" customFormat="1" ht="16.5" customHeight="1">
      <c r="A134" s="38"/>
      <c r="B134" s="39"/>
      <c r="C134" s="219" t="s">
        <v>1458</v>
      </c>
      <c r="D134" s="219" t="s">
        <v>143</v>
      </c>
      <c r="E134" s="220" t="s">
        <v>1459</v>
      </c>
      <c r="F134" s="221" t="s">
        <v>1460</v>
      </c>
      <c r="G134" s="222" t="s">
        <v>422</v>
      </c>
      <c r="H134" s="223">
        <v>14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39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89</v>
      </c>
      <c r="AT134" s="231" t="s">
        <v>143</v>
      </c>
      <c r="AU134" s="231" t="s">
        <v>74</v>
      </c>
      <c r="AY134" s="17" t="s">
        <v>140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79</v>
      </c>
      <c r="BK134" s="232">
        <f>ROUND(I134*H134,2)</f>
        <v>0</v>
      </c>
      <c r="BL134" s="17" t="s">
        <v>89</v>
      </c>
      <c r="BM134" s="231" t="s">
        <v>1461</v>
      </c>
    </row>
    <row r="135" s="2" customFormat="1" ht="16.5" customHeight="1">
      <c r="A135" s="38"/>
      <c r="B135" s="39"/>
      <c r="C135" s="219" t="s">
        <v>165</v>
      </c>
      <c r="D135" s="219" t="s">
        <v>143</v>
      </c>
      <c r="E135" s="220" t="s">
        <v>1462</v>
      </c>
      <c r="F135" s="221" t="s">
        <v>1463</v>
      </c>
      <c r="G135" s="222" t="s">
        <v>422</v>
      </c>
      <c r="H135" s="223">
        <v>4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39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89</v>
      </c>
      <c r="AT135" s="231" t="s">
        <v>143</v>
      </c>
      <c r="AU135" s="231" t="s">
        <v>74</v>
      </c>
      <c r="AY135" s="17" t="s">
        <v>140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79</v>
      </c>
      <c r="BK135" s="232">
        <f>ROUND(I135*H135,2)</f>
        <v>0</v>
      </c>
      <c r="BL135" s="17" t="s">
        <v>89</v>
      </c>
      <c r="BM135" s="231" t="s">
        <v>1464</v>
      </c>
    </row>
    <row r="136" s="2" customFormat="1" ht="21.75" customHeight="1">
      <c r="A136" s="38"/>
      <c r="B136" s="39"/>
      <c r="C136" s="219" t="s">
        <v>1465</v>
      </c>
      <c r="D136" s="219" t="s">
        <v>143</v>
      </c>
      <c r="E136" s="220" t="s">
        <v>1466</v>
      </c>
      <c r="F136" s="221" t="s">
        <v>1467</v>
      </c>
      <c r="G136" s="222" t="s">
        <v>422</v>
      </c>
      <c r="H136" s="223">
        <v>5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39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89</v>
      </c>
      <c r="AT136" s="231" t="s">
        <v>143</v>
      </c>
      <c r="AU136" s="231" t="s">
        <v>74</v>
      </c>
      <c r="AY136" s="17" t="s">
        <v>140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79</v>
      </c>
      <c r="BK136" s="232">
        <f>ROUND(I136*H136,2)</f>
        <v>0</v>
      </c>
      <c r="BL136" s="17" t="s">
        <v>89</v>
      </c>
      <c r="BM136" s="231" t="s">
        <v>1468</v>
      </c>
    </row>
    <row r="137" s="2" customFormat="1" ht="16.5" customHeight="1">
      <c r="A137" s="38"/>
      <c r="B137" s="39"/>
      <c r="C137" s="219" t="s">
        <v>248</v>
      </c>
      <c r="D137" s="219" t="s">
        <v>143</v>
      </c>
      <c r="E137" s="220" t="s">
        <v>1469</v>
      </c>
      <c r="F137" s="221" t="s">
        <v>1470</v>
      </c>
      <c r="G137" s="222" t="s">
        <v>422</v>
      </c>
      <c r="H137" s="223">
        <v>4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39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89</v>
      </c>
      <c r="AT137" s="231" t="s">
        <v>143</v>
      </c>
      <c r="AU137" s="231" t="s">
        <v>74</v>
      </c>
      <c r="AY137" s="17" t="s">
        <v>140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79</v>
      </c>
      <c r="BK137" s="232">
        <f>ROUND(I137*H137,2)</f>
        <v>0</v>
      </c>
      <c r="BL137" s="17" t="s">
        <v>89</v>
      </c>
      <c r="BM137" s="231" t="s">
        <v>1471</v>
      </c>
    </row>
    <row r="138" s="2" customFormat="1" ht="16.5" customHeight="1">
      <c r="A138" s="38"/>
      <c r="B138" s="39"/>
      <c r="C138" s="219" t="s">
        <v>386</v>
      </c>
      <c r="D138" s="219" t="s">
        <v>143</v>
      </c>
      <c r="E138" s="220" t="s">
        <v>1472</v>
      </c>
      <c r="F138" s="221" t="s">
        <v>1473</v>
      </c>
      <c r="G138" s="222" t="s">
        <v>422</v>
      </c>
      <c r="H138" s="223">
        <v>3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39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89</v>
      </c>
      <c r="AT138" s="231" t="s">
        <v>143</v>
      </c>
      <c r="AU138" s="231" t="s">
        <v>74</v>
      </c>
      <c r="AY138" s="17" t="s">
        <v>140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79</v>
      </c>
      <c r="BK138" s="232">
        <f>ROUND(I138*H138,2)</f>
        <v>0</v>
      </c>
      <c r="BL138" s="17" t="s">
        <v>89</v>
      </c>
      <c r="BM138" s="231" t="s">
        <v>1474</v>
      </c>
    </row>
    <row r="139" s="2" customFormat="1" ht="16.5" customHeight="1">
      <c r="A139" s="38"/>
      <c r="B139" s="39"/>
      <c r="C139" s="219" t="s">
        <v>1475</v>
      </c>
      <c r="D139" s="219" t="s">
        <v>143</v>
      </c>
      <c r="E139" s="220" t="s">
        <v>1476</v>
      </c>
      <c r="F139" s="221" t="s">
        <v>1477</v>
      </c>
      <c r="G139" s="222" t="s">
        <v>422</v>
      </c>
      <c r="H139" s="223">
        <v>12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39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89</v>
      </c>
      <c r="AT139" s="231" t="s">
        <v>143</v>
      </c>
      <c r="AU139" s="231" t="s">
        <v>74</v>
      </c>
      <c r="AY139" s="17" t="s">
        <v>140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79</v>
      </c>
      <c r="BK139" s="232">
        <f>ROUND(I139*H139,2)</f>
        <v>0</v>
      </c>
      <c r="BL139" s="17" t="s">
        <v>89</v>
      </c>
      <c r="BM139" s="231" t="s">
        <v>1478</v>
      </c>
    </row>
    <row r="140" s="2" customFormat="1" ht="16.5" customHeight="1">
      <c r="A140" s="38"/>
      <c r="B140" s="39"/>
      <c r="C140" s="219" t="s">
        <v>1479</v>
      </c>
      <c r="D140" s="219" t="s">
        <v>143</v>
      </c>
      <c r="E140" s="220" t="s">
        <v>1480</v>
      </c>
      <c r="F140" s="221" t="s">
        <v>1481</v>
      </c>
      <c r="G140" s="222" t="s">
        <v>422</v>
      </c>
      <c r="H140" s="223">
        <v>2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39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89</v>
      </c>
      <c r="AT140" s="231" t="s">
        <v>143</v>
      </c>
      <c r="AU140" s="231" t="s">
        <v>74</v>
      </c>
      <c r="AY140" s="17" t="s">
        <v>140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79</v>
      </c>
      <c r="BK140" s="232">
        <f>ROUND(I140*H140,2)</f>
        <v>0</v>
      </c>
      <c r="BL140" s="17" t="s">
        <v>89</v>
      </c>
      <c r="BM140" s="231" t="s">
        <v>1482</v>
      </c>
    </row>
    <row r="141" s="2" customFormat="1" ht="16.5" customHeight="1">
      <c r="A141" s="38"/>
      <c r="B141" s="39"/>
      <c r="C141" s="219" t="s">
        <v>8</v>
      </c>
      <c r="D141" s="219" t="s">
        <v>143</v>
      </c>
      <c r="E141" s="220" t="s">
        <v>1483</v>
      </c>
      <c r="F141" s="221" t="s">
        <v>1484</v>
      </c>
      <c r="G141" s="222" t="s">
        <v>422</v>
      </c>
      <c r="H141" s="223">
        <v>1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39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89</v>
      </c>
      <c r="AT141" s="231" t="s">
        <v>143</v>
      </c>
      <c r="AU141" s="231" t="s">
        <v>74</v>
      </c>
      <c r="AY141" s="17" t="s">
        <v>140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79</v>
      </c>
      <c r="BK141" s="232">
        <f>ROUND(I141*H141,2)</f>
        <v>0</v>
      </c>
      <c r="BL141" s="17" t="s">
        <v>89</v>
      </c>
      <c r="BM141" s="231" t="s">
        <v>1485</v>
      </c>
    </row>
    <row r="142" s="2" customFormat="1" ht="16.5" customHeight="1">
      <c r="A142" s="38"/>
      <c r="B142" s="39"/>
      <c r="C142" s="219" t="s">
        <v>1486</v>
      </c>
      <c r="D142" s="219" t="s">
        <v>143</v>
      </c>
      <c r="E142" s="220" t="s">
        <v>1487</v>
      </c>
      <c r="F142" s="221" t="s">
        <v>1488</v>
      </c>
      <c r="G142" s="222" t="s">
        <v>422</v>
      </c>
      <c r="H142" s="223">
        <v>12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39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89</v>
      </c>
      <c r="AT142" s="231" t="s">
        <v>143</v>
      </c>
      <c r="AU142" s="231" t="s">
        <v>74</v>
      </c>
      <c r="AY142" s="17" t="s">
        <v>140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79</v>
      </c>
      <c r="BK142" s="232">
        <f>ROUND(I142*H142,2)</f>
        <v>0</v>
      </c>
      <c r="BL142" s="17" t="s">
        <v>89</v>
      </c>
      <c r="BM142" s="231" t="s">
        <v>1489</v>
      </c>
    </row>
    <row r="143" s="2" customFormat="1" ht="16.5" customHeight="1">
      <c r="A143" s="38"/>
      <c r="B143" s="39"/>
      <c r="C143" s="219" t="s">
        <v>1490</v>
      </c>
      <c r="D143" s="219" t="s">
        <v>143</v>
      </c>
      <c r="E143" s="220" t="s">
        <v>1491</v>
      </c>
      <c r="F143" s="221" t="s">
        <v>1492</v>
      </c>
      <c r="G143" s="222" t="s">
        <v>422</v>
      </c>
      <c r="H143" s="223">
        <v>57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39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89</v>
      </c>
      <c r="AT143" s="231" t="s">
        <v>143</v>
      </c>
      <c r="AU143" s="231" t="s">
        <v>74</v>
      </c>
      <c r="AY143" s="17" t="s">
        <v>140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79</v>
      </c>
      <c r="BK143" s="232">
        <f>ROUND(I143*H143,2)</f>
        <v>0</v>
      </c>
      <c r="BL143" s="17" t="s">
        <v>89</v>
      </c>
      <c r="BM143" s="231" t="s">
        <v>1493</v>
      </c>
    </row>
    <row r="144" s="2" customFormat="1" ht="16.5" customHeight="1">
      <c r="A144" s="38"/>
      <c r="B144" s="39"/>
      <c r="C144" s="219" t="s">
        <v>1494</v>
      </c>
      <c r="D144" s="219" t="s">
        <v>143</v>
      </c>
      <c r="E144" s="220" t="s">
        <v>1495</v>
      </c>
      <c r="F144" s="221" t="s">
        <v>1496</v>
      </c>
      <c r="G144" s="222" t="s">
        <v>271</v>
      </c>
      <c r="H144" s="223">
        <v>85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39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89</v>
      </c>
      <c r="AT144" s="231" t="s">
        <v>143</v>
      </c>
      <c r="AU144" s="231" t="s">
        <v>74</v>
      </c>
      <c r="AY144" s="17" t="s">
        <v>140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79</v>
      </c>
      <c r="BK144" s="232">
        <f>ROUND(I144*H144,2)</f>
        <v>0</v>
      </c>
      <c r="BL144" s="17" t="s">
        <v>89</v>
      </c>
      <c r="BM144" s="231" t="s">
        <v>1497</v>
      </c>
    </row>
    <row r="145" s="2" customFormat="1" ht="21.75" customHeight="1">
      <c r="A145" s="38"/>
      <c r="B145" s="39"/>
      <c r="C145" s="219" t="s">
        <v>1498</v>
      </c>
      <c r="D145" s="219" t="s">
        <v>143</v>
      </c>
      <c r="E145" s="220" t="s">
        <v>1499</v>
      </c>
      <c r="F145" s="221" t="s">
        <v>1500</v>
      </c>
      <c r="G145" s="222" t="s">
        <v>271</v>
      </c>
      <c r="H145" s="223">
        <v>21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39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89</v>
      </c>
      <c r="AT145" s="231" t="s">
        <v>143</v>
      </c>
      <c r="AU145" s="231" t="s">
        <v>74</v>
      </c>
      <c r="AY145" s="17" t="s">
        <v>140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79</v>
      </c>
      <c r="BK145" s="232">
        <f>ROUND(I145*H145,2)</f>
        <v>0</v>
      </c>
      <c r="BL145" s="17" t="s">
        <v>89</v>
      </c>
      <c r="BM145" s="231" t="s">
        <v>1501</v>
      </c>
    </row>
    <row r="146" s="2" customFormat="1" ht="16.5" customHeight="1">
      <c r="A146" s="38"/>
      <c r="B146" s="39"/>
      <c r="C146" s="219" t="s">
        <v>1502</v>
      </c>
      <c r="D146" s="219" t="s">
        <v>143</v>
      </c>
      <c r="E146" s="220" t="s">
        <v>1503</v>
      </c>
      <c r="F146" s="221" t="s">
        <v>1504</v>
      </c>
      <c r="G146" s="222" t="s">
        <v>271</v>
      </c>
      <c r="H146" s="223">
        <v>188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39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89</v>
      </c>
      <c r="AT146" s="231" t="s">
        <v>143</v>
      </c>
      <c r="AU146" s="231" t="s">
        <v>74</v>
      </c>
      <c r="AY146" s="17" t="s">
        <v>140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79</v>
      </c>
      <c r="BK146" s="232">
        <f>ROUND(I146*H146,2)</f>
        <v>0</v>
      </c>
      <c r="BL146" s="17" t="s">
        <v>89</v>
      </c>
      <c r="BM146" s="231" t="s">
        <v>1505</v>
      </c>
    </row>
    <row r="147" s="2" customFormat="1" ht="21.75" customHeight="1">
      <c r="A147" s="38"/>
      <c r="B147" s="39"/>
      <c r="C147" s="219" t="s">
        <v>1506</v>
      </c>
      <c r="D147" s="219" t="s">
        <v>143</v>
      </c>
      <c r="E147" s="220" t="s">
        <v>1507</v>
      </c>
      <c r="F147" s="221" t="s">
        <v>1508</v>
      </c>
      <c r="G147" s="222" t="s">
        <v>422</v>
      </c>
      <c r="H147" s="223">
        <v>5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39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89</v>
      </c>
      <c r="AT147" s="231" t="s">
        <v>143</v>
      </c>
      <c r="AU147" s="231" t="s">
        <v>74</v>
      </c>
      <c r="AY147" s="17" t="s">
        <v>140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79</v>
      </c>
      <c r="BK147" s="232">
        <f>ROUND(I147*H147,2)</f>
        <v>0</v>
      </c>
      <c r="BL147" s="17" t="s">
        <v>89</v>
      </c>
      <c r="BM147" s="231" t="s">
        <v>1509</v>
      </c>
    </row>
    <row r="148" s="2" customFormat="1" ht="21.75" customHeight="1">
      <c r="A148" s="38"/>
      <c r="B148" s="39"/>
      <c r="C148" s="219" t="s">
        <v>1510</v>
      </c>
      <c r="D148" s="219" t="s">
        <v>143</v>
      </c>
      <c r="E148" s="220" t="s">
        <v>1511</v>
      </c>
      <c r="F148" s="221" t="s">
        <v>1512</v>
      </c>
      <c r="G148" s="222" t="s">
        <v>422</v>
      </c>
      <c r="H148" s="223">
        <v>66</v>
      </c>
      <c r="I148" s="224"/>
      <c r="J148" s="225">
        <f>ROUND(I148*H148,2)</f>
        <v>0</v>
      </c>
      <c r="K148" s="226"/>
      <c r="L148" s="44"/>
      <c r="M148" s="227" t="s">
        <v>1</v>
      </c>
      <c r="N148" s="228" t="s">
        <v>39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89</v>
      </c>
      <c r="AT148" s="231" t="s">
        <v>143</v>
      </c>
      <c r="AU148" s="231" t="s">
        <v>74</v>
      </c>
      <c r="AY148" s="17" t="s">
        <v>140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79</v>
      </c>
      <c r="BK148" s="232">
        <f>ROUND(I148*H148,2)</f>
        <v>0</v>
      </c>
      <c r="BL148" s="17" t="s">
        <v>89</v>
      </c>
      <c r="BM148" s="231" t="s">
        <v>1513</v>
      </c>
    </row>
    <row r="149" s="2" customFormat="1" ht="21.75" customHeight="1">
      <c r="A149" s="38"/>
      <c r="B149" s="39"/>
      <c r="C149" s="219" t="s">
        <v>1514</v>
      </c>
      <c r="D149" s="219" t="s">
        <v>143</v>
      </c>
      <c r="E149" s="220" t="s">
        <v>1515</v>
      </c>
      <c r="F149" s="221" t="s">
        <v>1516</v>
      </c>
      <c r="G149" s="222" t="s">
        <v>422</v>
      </c>
      <c r="H149" s="223">
        <v>29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39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89</v>
      </c>
      <c r="AT149" s="231" t="s">
        <v>143</v>
      </c>
      <c r="AU149" s="231" t="s">
        <v>74</v>
      </c>
      <c r="AY149" s="17" t="s">
        <v>140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79</v>
      </c>
      <c r="BK149" s="232">
        <f>ROUND(I149*H149,2)</f>
        <v>0</v>
      </c>
      <c r="BL149" s="17" t="s">
        <v>89</v>
      </c>
      <c r="BM149" s="231" t="s">
        <v>1517</v>
      </c>
    </row>
    <row r="150" s="2" customFormat="1" ht="24.15" customHeight="1">
      <c r="A150" s="38"/>
      <c r="B150" s="39"/>
      <c r="C150" s="219" t="s">
        <v>1518</v>
      </c>
      <c r="D150" s="219" t="s">
        <v>143</v>
      </c>
      <c r="E150" s="220" t="s">
        <v>1519</v>
      </c>
      <c r="F150" s="221" t="s">
        <v>1520</v>
      </c>
      <c r="G150" s="222" t="s">
        <v>422</v>
      </c>
      <c r="H150" s="223">
        <v>14</v>
      </c>
      <c r="I150" s="224"/>
      <c r="J150" s="225">
        <f>ROUND(I150*H150,2)</f>
        <v>0</v>
      </c>
      <c r="K150" s="226"/>
      <c r="L150" s="44"/>
      <c r="M150" s="227" t="s">
        <v>1</v>
      </c>
      <c r="N150" s="228" t="s">
        <v>39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89</v>
      </c>
      <c r="AT150" s="231" t="s">
        <v>143</v>
      </c>
      <c r="AU150" s="231" t="s">
        <v>74</v>
      </c>
      <c r="AY150" s="17" t="s">
        <v>140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79</v>
      </c>
      <c r="BK150" s="232">
        <f>ROUND(I150*H150,2)</f>
        <v>0</v>
      </c>
      <c r="BL150" s="17" t="s">
        <v>89</v>
      </c>
      <c r="BM150" s="231" t="s">
        <v>1521</v>
      </c>
    </row>
    <row r="151" s="2" customFormat="1" ht="16.5" customHeight="1">
      <c r="A151" s="38"/>
      <c r="B151" s="39"/>
      <c r="C151" s="219" t="s">
        <v>1522</v>
      </c>
      <c r="D151" s="219" t="s">
        <v>143</v>
      </c>
      <c r="E151" s="220" t="s">
        <v>1523</v>
      </c>
      <c r="F151" s="221" t="s">
        <v>1524</v>
      </c>
      <c r="G151" s="222" t="s">
        <v>422</v>
      </c>
      <c r="H151" s="223">
        <v>5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39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89</v>
      </c>
      <c r="AT151" s="231" t="s">
        <v>143</v>
      </c>
      <c r="AU151" s="231" t="s">
        <v>74</v>
      </c>
      <c r="AY151" s="17" t="s">
        <v>140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79</v>
      </c>
      <c r="BK151" s="232">
        <f>ROUND(I151*H151,2)</f>
        <v>0</v>
      </c>
      <c r="BL151" s="17" t="s">
        <v>89</v>
      </c>
      <c r="BM151" s="231" t="s">
        <v>1525</v>
      </c>
    </row>
    <row r="152" s="2" customFormat="1" ht="21.75" customHeight="1">
      <c r="A152" s="38"/>
      <c r="B152" s="39"/>
      <c r="C152" s="219" t="s">
        <v>1526</v>
      </c>
      <c r="D152" s="219" t="s">
        <v>143</v>
      </c>
      <c r="E152" s="220" t="s">
        <v>1527</v>
      </c>
      <c r="F152" s="221" t="s">
        <v>1528</v>
      </c>
      <c r="G152" s="222" t="s">
        <v>271</v>
      </c>
      <c r="H152" s="223">
        <v>510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39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89</v>
      </c>
      <c r="AT152" s="231" t="s">
        <v>143</v>
      </c>
      <c r="AU152" s="231" t="s">
        <v>74</v>
      </c>
      <c r="AY152" s="17" t="s">
        <v>140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79</v>
      </c>
      <c r="BK152" s="232">
        <f>ROUND(I152*H152,2)</f>
        <v>0</v>
      </c>
      <c r="BL152" s="17" t="s">
        <v>89</v>
      </c>
      <c r="BM152" s="231" t="s">
        <v>1529</v>
      </c>
    </row>
    <row r="153" s="2" customFormat="1" ht="24.15" customHeight="1">
      <c r="A153" s="38"/>
      <c r="B153" s="39"/>
      <c r="C153" s="219" t="s">
        <v>610</v>
      </c>
      <c r="D153" s="219" t="s">
        <v>143</v>
      </c>
      <c r="E153" s="220" t="s">
        <v>1530</v>
      </c>
      <c r="F153" s="221" t="s">
        <v>1531</v>
      </c>
      <c r="G153" s="222" t="s">
        <v>271</v>
      </c>
      <c r="H153" s="223">
        <v>230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39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89</v>
      </c>
      <c r="AT153" s="231" t="s">
        <v>143</v>
      </c>
      <c r="AU153" s="231" t="s">
        <v>74</v>
      </c>
      <c r="AY153" s="17" t="s">
        <v>140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79</v>
      </c>
      <c r="BK153" s="232">
        <f>ROUND(I153*H153,2)</f>
        <v>0</v>
      </c>
      <c r="BL153" s="17" t="s">
        <v>89</v>
      </c>
      <c r="BM153" s="231" t="s">
        <v>1532</v>
      </c>
    </row>
    <row r="154" s="2" customFormat="1" ht="21.75" customHeight="1">
      <c r="A154" s="38"/>
      <c r="B154" s="39"/>
      <c r="C154" s="219" t="s">
        <v>1533</v>
      </c>
      <c r="D154" s="219" t="s">
        <v>143</v>
      </c>
      <c r="E154" s="220" t="s">
        <v>1534</v>
      </c>
      <c r="F154" s="221" t="s">
        <v>1535</v>
      </c>
      <c r="G154" s="222" t="s">
        <v>271</v>
      </c>
      <c r="H154" s="223">
        <v>120</v>
      </c>
      <c r="I154" s="224"/>
      <c r="J154" s="225">
        <f>ROUND(I154*H154,2)</f>
        <v>0</v>
      </c>
      <c r="K154" s="226"/>
      <c r="L154" s="44"/>
      <c r="M154" s="227" t="s">
        <v>1</v>
      </c>
      <c r="N154" s="228" t="s">
        <v>39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89</v>
      </c>
      <c r="AT154" s="231" t="s">
        <v>143</v>
      </c>
      <c r="AU154" s="231" t="s">
        <v>74</v>
      </c>
      <c r="AY154" s="17" t="s">
        <v>140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79</v>
      </c>
      <c r="BK154" s="232">
        <f>ROUND(I154*H154,2)</f>
        <v>0</v>
      </c>
      <c r="BL154" s="17" t="s">
        <v>89</v>
      </c>
      <c r="BM154" s="231" t="s">
        <v>1536</v>
      </c>
    </row>
    <row r="155" s="2" customFormat="1" ht="16.5" customHeight="1">
      <c r="A155" s="38"/>
      <c r="B155" s="39"/>
      <c r="C155" s="219" t="s">
        <v>1537</v>
      </c>
      <c r="D155" s="219" t="s">
        <v>143</v>
      </c>
      <c r="E155" s="220" t="s">
        <v>1538</v>
      </c>
      <c r="F155" s="221" t="s">
        <v>1539</v>
      </c>
      <c r="G155" s="222" t="s">
        <v>271</v>
      </c>
      <c r="H155" s="223">
        <v>22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39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89</v>
      </c>
      <c r="AT155" s="231" t="s">
        <v>143</v>
      </c>
      <c r="AU155" s="231" t="s">
        <v>74</v>
      </c>
      <c r="AY155" s="17" t="s">
        <v>140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79</v>
      </c>
      <c r="BK155" s="232">
        <f>ROUND(I155*H155,2)</f>
        <v>0</v>
      </c>
      <c r="BL155" s="17" t="s">
        <v>89</v>
      </c>
      <c r="BM155" s="231" t="s">
        <v>1540</v>
      </c>
    </row>
    <row r="156" s="2" customFormat="1" ht="24.15" customHeight="1">
      <c r="A156" s="38"/>
      <c r="B156" s="39"/>
      <c r="C156" s="219" t="s">
        <v>235</v>
      </c>
      <c r="D156" s="219" t="s">
        <v>143</v>
      </c>
      <c r="E156" s="220" t="s">
        <v>1541</v>
      </c>
      <c r="F156" s="221" t="s">
        <v>1542</v>
      </c>
      <c r="G156" s="222" t="s">
        <v>271</v>
      </c>
      <c r="H156" s="223">
        <v>15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39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89</v>
      </c>
      <c r="AT156" s="231" t="s">
        <v>143</v>
      </c>
      <c r="AU156" s="231" t="s">
        <v>74</v>
      </c>
      <c r="AY156" s="17" t="s">
        <v>140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79</v>
      </c>
      <c r="BK156" s="232">
        <f>ROUND(I156*H156,2)</f>
        <v>0</v>
      </c>
      <c r="BL156" s="17" t="s">
        <v>89</v>
      </c>
      <c r="BM156" s="231" t="s">
        <v>1543</v>
      </c>
    </row>
    <row r="157" s="2" customFormat="1" ht="16.5" customHeight="1">
      <c r="A157" s="38"/>
      <c r="B157" s="39"/>
      <c r="C157" s="219" t="s">
        <v>1544</v>
      </c>
      <c r="D157" s="219" t="s">
        <v>143</v>
      </c>
      <c r="E157" s="220" t="s">
        <v>1545</v>
      </c>
      <c r="F157" s="221" t="s">
        <v>1546</v>
      </c>
      <c r="G157" s="222" t="s">
        <v>271</v>
      </c>
      <c r="H157" s="223">
        <v>200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39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89</v>
      </c>
      <c r="AT157" s="231" t="s">
        <v>143</v>
      </c>
      <c r="AU157" s="231" t="s">
        <v>74</v>
      </c>
      <c r="AY157" s="17" t="s">
        <v>140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79</v>
      </c>
      <c r="BK157" s="232">
        <f>ROUND(I157*H157,2)</f>
        <v>0</v>
      </c>
      <c r="BL157" s="17" t="s">
        <v>89</v>
      </c>
      <c r="BM157" s="231" t="s">
        <v>1547</v>
      </c>
    </row>
    <row r="158" s="2" customFormat="1" ht="16.5" customHeight="1">
      <c r="A158" s="38"/>
      <c r="B158" s="39"/>
      <c r="C158" s="219" t="s">
        <v>7</v>
      </c>
      <c r="D158" s="219" t="s">
        <v>143</v>
      </c>
      <c r="E158" s="220" t="s">
        <v>1548</v>
      </c>
      <c r="F158" s="221" t="s">
        <v>1549</v>
      </c>
      <c r="G158" s="222" t="s">
        <v>422</v>
      </c>
      <c r="H158" s="223">
        <v>4</v>
      </c>
      <c r="I158" s="224"/>
      <c r="J158" s="225">
        <f>ROUND(I158*H158,2)</f>
        <v>0</v>
      </c>
      <c r="K158" s="226"/>
      <c r="L158" s="44"/>
      <c r="M158" s="227" t="s">
        <v>1</v>
      </c>
      <c r="N158" s="228" t="s">
        <v>39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89</v>
      </c>
      <c r="AT158" s="231" t="s">
        <v>143</v>
      </c>
      <c r="AU158" s="231" t="s">
        <v>74</v>
      </c>
      <c r="AY158" s="17" t="s">
        <v>140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79</v>
      </c>
      <c r="BK158" s="232">
        <f>ROUND(I158*H158,2)</f>
        <v>0</v>
      </c>
      <c r="BL158" s="17" t="s">
        <v>89</v>
      </c>
      <c r="BM158" s="231" t="s">
        <v>1550</v>
      </c>
    </row>
    <row r="159" s="2" customFormat="1" ht="21.75" customHeight="1">
      <c r="A159" s="38"/>
      <c r="B159" s="39"/>
      <c r="C159" s="219" t="s">
        <v>1551</v>
      </c>
      <c r="D159" s="219" t="s">
        <v>143</v>
      </c>
      <c r="E159" s="220" t="s">
        <v>1552</v>
      </c>
      <c r="F159" s="221" t="s">
        <v>1553</v>
      </c>
      <c r="G159" s="222" t="s">
        <v>271</v>
      </c>
      <c r="H159" s="223">
        <v>510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39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89</v>
      </c>
      <c r="AT159" s="231" t="s">
        <v>143</v>
      </c>
      <c r="AU159" s="231" t="s">
        <v>74</v>
      </c>
      <c r="AY159" s="17" t="s">
        <v>140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79</v>
      </c>
      <c r="BK159" s="232">
        <f>ROUND(I159*H159,2)</f>
        <v>0</v>
      </c>
      <c r="BL159" s="17" t="s">
        <v>89</v>
      </c>
      <c r="BM159" s="231" t="s">
        <v>1554</v>
      </c>
    </row>
    <row r="160" s="2" customFormat="1" ht="21.75" customHeight="1">
      <c r="A160" s="38"/>
      <c r="B160" s="39"/>
      <c r="C160" s="219" t="s">
        <v>1555</v>
      </c>
      <c r="D160" s="219" t="s">
        <v>143</v>
      </c>
      <c r="E160" s="220" t="s">
        <v>1556</v>
      </c>
      <c r="F160" s="221" t="s">
        <v>1557</v>
      </c>
      <c r="G160" s="222" t="s">
        <v>271</v>
      </c>
      <c r="H160" s="223">
        <v>230</v>
      </c>
      <c r="I160" s="224"/>
      <c r="J160" s="225">
        <f>ROUND(I160*H160,2)</f>
        <v>0</v>
      </c>
      <c r="K160" s="226"/>
      <c r="L160" s="44"/>
      <c r="M160" s="227" t="s">
        <v>1</v>
      </c>
      <c r="N160" s="228" t="s">
        <v>39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89</v>
      </c>
      <c r="AT160" s="231" t="s">
        <v>143</v>
      </c>
      <c r="AU160" s="231" t="s">
        <v>74</v>
      </c>
      <c r="AY160" s="17" t="s">
        <v>140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79</v>
      </c>
      <c r="BK160" s="232">
        <f>ROUND(I160*H160,2)</f>
        <v>0</v>
      </c>
      <c r="BL160" s="17" t="s">
        <v>89</v>
      </c>
      <c r="BM160" s="231" t="s">
        <v>1558</v>
      </c>
    </row>
    <row r="161" s="2" customFormat="1" ht="21.75" customHeight="1">
      <c r="A161" s="38"/>
      <c r="B161" s="39"/>
      <c r="C161" s="219" t="s">
        <v>1559</v>
      </c>
      <c r="D161" s="219" t="s">
        <v>143</v>
      </c>
      <c r="E161" s="220" t="s">
        <v>1560</v>
      </c>
      <c r="F161" s="221" t="s">
        <v>1561</v>
      </c>
      <c r="G161" s="222" t="s">
        <v>271</v>
      </c>
      <c r="H161" s="223">
        <v>120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39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89</v>
      </c>
      <c r="AT161" s="231" t="s">
        <v>143</v>
      </c>
      <c r="AU161" s="231" t="s">
        <v>74</v>
      </c>
      <c r="AY161" s="17" t="s">
        <v>140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79</v>
      </c>
      <c r="BK161" s="232">
        <f>ROUND(I161*H161,2)</f>
        <v>0</v>
      </c>
      <c r="BL161" s="17" t="s">
        <v>89</v>
      </c>
      <c r="BM161" s="231" t="s">
        <v>1562</v>
      </c>
    </row>
    <row r="162" s="2" customFormat="1" ht="21.75" customHeight="1">
      <c r="A162" s="38"/>
      <c r="B162" s="39"/>
      <c r="C162" s="219" t="s">
        <v>402</v>
      </c>
      <c r="D162" s="219" t="s">
        <v>143</v>
      </c>
      <c r="E162" s="220" t="s">
        <v>1563</v>
      </c>
      <c r="F162" s="221" t="s">
        <v>1564</v>
      </c>
      <c r="G162" s="222" t="s">
        <v>271</v>
      </c>
      <c r="H162" s="223">
        <v>15</v>
      </c>
      <c r="I162" s="224"/>
      <c r="J162" s="225">
        <f>ROUND(I162*H162,2)</f>
        <v>0</v>
      </c>
      <c r="K162" s="226"/>
      <c r="L162" s="44"/>
      <c r="M162" s="227" t="s">
        <v>1</v>
      </c>
      <c r="N162" s="228" t="s">
        <v>39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89</v>
      </c>
      <c r="AT162" s="231" t="s">
        <v>143</v>
      </c>
      <c r="AU162" s="231" t="s">
        <v>74</v>
      </c>
      <c r="AY162" s="17" t="s">
        <v>140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79</v>
      </c>
      <c r="BK162" s="232">
        <f>ROUND(I162*H162,2)</f>
        <v>0</v>
      </c>
      <c r="BL162" s="17" t="s">
        <v>89</v>
      </c>
      <c r="BM162" s="231" t="s">
        <v>1565</v>
      </c>
    </row>
    <row r="163" s="2" customFormat="1" ht="16.5" customHeight="1">
      <c r="A163" s="38"/>
      <c r="B163" s="39"/>
      <c r="C163" s="219" t="s">
        <v>406</v>
      </c>
      <c r="D163" s="219" t="s">
        <v>143</v>
      </c>
      <c r="E163" s="220" t="s">
        <v>1566</v>
      </c>
      <c r="F163" s="221" t="s">
        <v>1567</v>
      </c>
      <c r="G163" s="222" t="s">
        <v>422</v>
      </c>
      <c r="H163" s="223">
        <v>3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39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89</v>
      </c>
      <c r="AT163" s="231" t="s">
        <v>143</v>
      </c>
      <c r="AU163" s="231" t="s">
        <v>74</v>
      </c>
      <c r="AY163" s="17" t="s">
        <v>140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79</v>
      </c>
      <c r="BK163" s="232">
        <f>ROUND(I163*H163,2)</f>
        <v>0</v>
      </c>
      <c r="BL163" s="17" t="s">
        <v>89</v>
      </c>
      <c r="BM163" s="231" t="s">
        <v>1568</v>
      </c>
    </row>
    <row r="164" s="2" customFormat="1" ht="21.75" customHeight="1">
      <c r="A164" s="38"/>
      <c r="B164" s="39"/>
      <c r="C164" s="219" t="s">
        <v>410</v>
      </c>
      <c r="D164" s="219" t="s">
        <v>143</v>
      </c>
      <c r="E164" s="220" t="s">
        <v>1569</v>
      </c>
      <c r="F164" s="221" t="s">
        <v>1570</v>
      </c>
      <c r="G164" s="222" t="s">
        <v>422</v>
      </c>
      <c r="H164" s="223">
        <v>5</v>
      </c>
      <c r="I164" s="224"/>
      <c r="J164" s="225">
        <f>ROUND(I164*H164,2)</f>
        <v>0</v>
      </c>
      <c r="K164" s="226"/>
      <c r="L164" s="44"/>
      <c r="M164" s="227" t="s">
        <v>1</v>
      </c>
      <c r="N164" s="228" t="s">
        <v>39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89</v>
      </c>
      <c r="AT164" s="231" t="s">
        <v>143</v>
      </c>
      <c r="AU164" s="231" t="s">
        <v>74</v>
      </c>
      <c r="AY164" s="17" t="s">
        <v>140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79</v>
      </c>
      <c r="BK164" s="232">
        <f>ROUND(I164*H164,2)</f>
        <v>0</v>
      </c>
      <c r="BL164" s="17" t="s">
        <v>89</v>
      </c>
      <c r="BM164" s="231" t="s">
        <v>1571</v>
      </c>
    </row>
    <row r="165" s="2" customFormat="1" ht="16.5" customHeight="1">
      <c r="A165" s="38"/>
      <c r="B165" s="39"/>
      <c r="C165" s="219" t="s">
        <v>1572</v>
      </c>
      <c r="D165" s="219" t="s">
        <v>143</v>
      </c>
      <c r="E165" s="220" t="s">
        <v>1573</v>
      </c>
      <c r="F165" s="221" t="s">
        <v>1574</v>
      </c>
      <c r="G165" s="222" t="s">
        <v>422</v>
      </c>
      <c r="H165" s="223">
        <v>4</v>
      </c>
      <c r="I165" s="224"/>
      <c r="J165" s="225">
        <f>ROUND(I165*H165,2)</f>
        <v>0</v>
      </c>
      <c r="K165" s="226"/>
      <c r="L165" s="44"/>
      <c r="M165" s="227" t="s">
        <v>1</v>
      </c>
      <c r="N165" s="228" t="s">
        <v>39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89</v>
      </c>
      <c r="AT165" s="231" t="s">
        <v>143</v>
      </c>
      <c r="AU165" s="231" t="s">
        <v>74</v>
      </c>
      <c r="AY165" s="17" t="s">
        <v>140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79</v>
      </c>
      <c r="BK165" s="232">
        <f>ROUND(I165*H165,2)</f>
        <v>0</v>
      </c>
      <c r="BL165" s="17" t="s">
        <v>89</v>
      </c>
      <c r="BM165" s="231" t="s">
        <v>1575</v>
      </c>
    </row>
    <row r="166" s="2" customFormat="1" ht="16.5" customHeight="1">
      <c r="A166" s="38"/>
      <c r="B166" s="39"/>
      <c r="C166" s="219" t="s">
        <v>1576</v>
      </c>
      <c r="D166" s="219" t="s">
        <v>143</v>
      </c>
      <c r="E166" s="220" t="s">
        <v>1577</v>
      </c>
      <c r="F166" s="221" t="s">
        <v>1578</v>
      </c>
      <c r="G166" s="222" t="s">
        <v>422</v>
      </c>
      <c r="H166" s="223">
        <v>4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39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89</v>
      </c>
      <c r="AT166" s="231" t="s">
        <v>143</v>
      </c>
      <c r="AU166" s="231" t="s">
        <v>74</v>
      </c>
      <c r="AY166" s="17" t="s">
        <v>140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79</v>
      </c>
      <c r="BK166" s="232">
        <f>ROUND(I166*H166,2)</f>
        <v>0</v>
      </c>
      <c r="BL166" s="17" t="s">
        <v>89</v>
      </c>
      <c r="BM166" s="231" t="s">
        <v>1579</v>
      </c>
    </row>
    <row r="167" s="2" customFormat="1" ht="16.5" customHeight="1">
      <c r="A167" s="38"/>
      <c r="B167" s="39"/>
      <c r="C167" s="219" t="s">
        <v>1580</v>
      </c>
      <c r="D167" s="219" t="s">
        <v>143</v>
      </c>
      <c r="E167" s="220" t="s">
        <v>1581</v>
      </c>
      <c r="F167" s="221" t="s">
        <v>1582</v>
      </c>
      <c r="G167" s="222" t="s">
        <v>422</v>
      </c>
      <c r="H167" s="223">
        <v>2</v>
      </c>
      <c r="I167" s="224"/>
      <c r="J167" s="225">
        <f>ROUND(I167*H167,2)</f>
        <v>0</v>
      </c>
      <c r="K167" s="226"/>
      <c r="L167" s="44"/>
      <c r="M167" s="227" t="s">
        <v>1</v>
      </c>
      <c r="N167" s="228" t="s">
        <v>39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89</v>
      </c>
      <c r="AT167" s="231" t="s">
        <v>143</v>
      </c>
      <c r="AU167" s="231" t="s">
        <v>74</v>
      </c>
      <c r="AY167" s="17" t="s">
        <v>140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79</v>
      </c>
      <c r="BK167" s="232">
        <f>ROUND(I167*H167,2)</f>
        <v>0</v>
      </c>
      <c r="BL167" s="17" t="s">
        <v>89</v>
      </c>
      <c r="BM167" s="231" t="s">
        <v>1583</v>
      </c>
    </row>
    <row r="168" s="2" customFormat="1" ht="16.5" customHeight="1">
      <c r="A168" s="38"/>
      <c r="B168" s="39"/>
      <c r="C168" s="219" t="s">
        <v>1584</v>
      </c>
      <c r="D168" s="219" t="s">
        <v>143</v>
      </c>
      <c r="E168" s="220" t="s">
        <v>1585</v>
      </c>
      <c r="F168" s="221" t="s">
        <v>1586</v>
      </c>
      <c r="G168" s="222" t="s">
        <v>422</v>
      </c>
      <c r="H168" s="223">
        <v>4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39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89</v>
      </c>
      <c r="AT168" s="231" t="s">
        <v>143</v>
      </c>
      <c r="AU168" s="231" t="s">
        <v>74</v>
      </c>
      <c r="AY168" s="17" t="s">
        <v>140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79</v>
      </c>
      <c r="BK168" s="232">
        <f>ROUND(I168*H168,2)</f>
        <v>0</v>
      </c>
      <c r="BL168" s="17" t="s">
        <v>89</v>
      </c>
      <c r="BM168" s="231" t="s">
        <v>1587</v>
      </c>
    </row>
    <row r="169" s="2" customFormat="1" ht="16.5" customHeight="1">
      <c r="A169" s="38"/>
      <c r="B169" s="39"/>
      <c r="C169" s="219" t="s">
        <v>1588</v>
      </c>
      <c r="D169" s="219" t="s">
        <v>143</v>
      </c>
      <c r="E169" s="220" t="s">
        <v>1589</v>
      </c>
      <c r="F169" s="221" t="s">
        <v>1590</v>
      </c>
      <c r="G169" s="222" t="s">
        <v>422</v>
      </c>
      <c r="H169" s="223">
        <v>8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39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89</v>
      </c>
      <c r="AT169" s="231" t="s">
        <v>143</v>
      </c>
      <c r="AU169" s="231" t="s">
        <v>74</v>
      </c>
      <c r="AY169" s="17" t="s">
        <v>140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79</v>
      </c>
      <c r="BK169" s="232">
        <f>ROUND(I169*H169,2)</f>
        <v>0</v>
      </c>
      <c r="BL169" s="17" t="s">
        <v>89</v>
      </c>
      <c r="BM169" s="231" t="s">
        <v>1591</v>
      </c>
    </row>
    <row r="170" s="2" customFormat="1" ht="16.5" customHeight="1">
      <c r="A170" s="38"/>
      <c r="B170" s="39"/>
      <c r="C170" s="219" t="s">
        <v>1592</v>
      </c>
      <c r="D170" s="219" t="s">
        <v>143</v>
      </c>
      <c r="E170" s="220" t="s">
        <v>1593</v>
      </c>
      <c r="F170" s="221" t="s">
        <v>1594</v>
      </c>
      <c r="G170" s="222" t="s">
        <v>271</v>
      </c>
      <c r="H170" s="223">
        <v>110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39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89</v>
      </c>
      <c r="AT170" s="231" t="s">
        <v>143</v>
      </c>
      <c r="AU170" s="231" t="s">
        <v>74</v>
      </c>
      <c r="AY170" s="17" t="s">
        <v>140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79</v>
      </c>
      <c r="BK170" s="232">
        <f>ROUND(I170*H170,2)</f>
        <v>0</v>
      </c>
      <c r="BL170" s="17" t="s">
        <v>89</v>
      </c>
      <c r="BM170" s="231" t="s">
        <v>1595</v>
      </c>
    </row>
    <row r="171" s="2" customFormat="1" ht="16.5" customHeight="1">
      <c r="A171" s="38"/>
      <c r="B171" s="39"/>
      <c r="C171" s="219" t="s">
        <v>1596</v>
      </c>
      <c r="D171" s="219" t="s">
        <v>143</v>
      </c>
      <c r="E171" s="220" t="s">
        <v>1597</v>
      </c>
      <c r="F171" s="221" t="s">
        <v>1598</v>
      </c>
      <c r="G171" s="222" t="s">
        <v>271</v>
      </c>
      <c r="H171" s="223">
        <v>160</v>
      </c>
      <c r="I171" s="224"/>
      <c r="J171" s="225">
        <f>ROUND(I171*H171,2)</f>
        <v>0</v>
      </c>
      <c r="K171" s="226"/>
      <c r="L171" s="44"/>
      <c r="M171" s="227" t="s">
        <v>1</v>
      </c>
      <c r="N171" s="228" t="s">
        <v>39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89</v>
      </c>
      <c r="AT171" s="231" t="s">
        <v>143</v>
      </c>
      <c r="AU171" s="231" t="s">
        <v>74</v>
      </c>
      <c r="AY171" s="17" t="s">
        <v>140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79</v>
      </c>
      <c r="BK171" s="232">
        <f>ROUND(I171*H171,2)</f>
        <v>0</v>
      </c>
      <c r="BL171" s="17" t="s">
        <v>89</v>
      </c>
      <c r="BM171" s="231" t="s">
        <v>1599</v>
      </c>
    </row>
    <row r="172" s="2" customFormat="1" ht="16.5" customHeight="1">
      <c r="A172" s="38"/>
      <c r="B172" s="39"/>
      <c r="C172" s="219" t="s">
        <v>1600</v>
      </c>
      <c r="D172" s="219" t="s">
        <v>143</v>
      </c>
      <c r="E172" s="220" t="s">
        <v>1601</v>
      </c>
      <c r="F172" s="221" t="s">
        <v>1602</v>
      </c>
      <c r="G172" s="222" t="s">
        <v>422</v>
      </c>
      <c r="H172" s="223">
        <v>8</v>
      </c>
      <c r="I172" s="224"/>
      <c r="J172" s="225">
        <f>ROUND(I172*H172,2)</f>
        <v>0</v>
      </c>
      <c r="K172" s="226"/>
      <c r="L172" s="44"/>
      <c r="M172" s="227" t="s">
        <v>1</v>
      </c>
      <c r="N172" s="228" t="s">
        <v>39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89</v>
      </c>
      <c r="AT172" s="231" t="s">
        <v>143</v>
      </c>
      <c r="AU172" s="231" t="s">
        <v>74</v>
      </c>
      <c r="AY172" s="17" t="s">
        <v>140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79</v>
      </c>
      <c r="BK172" s="232">
        <f>ROUND(I172*H172,2)</f>
        <v>0</v>
      </c>
      <c r="BL172" s="17" t="s">
        <v>89</v>
      </c>
      <c r="BM172" s="231" t="s">
        <v>1603</v>
      </c>
    </row>
    <row r="173" s="2" customFormat="1" ht="16.5" customHeight="1">
      <c r="A173" s="38"/>
      <c r="B173" s="39"/>
      <c r="C173" s="219" t="s">
        <v>934</v>
      </c>
      <c r="D173" s="219" t="s">
        <v>143</v>
      </c>
      <c r="E173" s="220" t="s">
        <v>1604</v>
      </c>
      <c r="F173" s="221" t="s">
        <v>1605</v>
      </c>
      <c r="G173" s="222" t="s">
        <v>422</v>
      </c>
      <c r="H173" s="223">
        <v>17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39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89</v>
      </c>
      <c r="AT173" s="231" t="s">
        <v>143</v>
      </c>
      <c r="AU173" s="231" t="s">
        <v>74</v>
      </c>
      <c r="AY173" s="17" t="s">
        <v>140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79</v>
      </c>
      <c r="BK173" s="232">
        <f>ROUND(I173*H173,2)</f>
        <v>0</v>
      </c>
      <c r="BL173" s="17" t="s">
        <v>89</v>
      </c>
      <c r="BM173" s="231" t="s">
        <v>1606</v>
      </c>
    </row>
    <row r="174" s="2" customFormat="1" ht="24.15" customHeight="1">
      <c r="A174" s="38"/>
      <c r="B174" s="39"/>
      <c r="C174" s="219" t="s">
        <v>941</v>
      </c>
      <c r="D174" s="219" t="s">
        <v>143</v>
      </c>
      <c r="E174" s="220" t="s">
        <v>1607</v>
      </c>
      <c r="F174" s="221" t="s">
        <v>1608</v>
      </c>
      <c r="G174" s="222" t="s">
        <v>271</v>
      </c>
      <c r="H174" s="223">
        <v>17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39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89</v>
      </c>
      <c r="AT174" s="231" t="s">
        <v>143</v>
      </c>
      <c r="AU174" s="231" t="s">
        <v>74</v>
      </c>
      <c r="AY174" s="17" t="s">
        <v>140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79</v>
      </c>
      <c r="BK174" s="232">
        <f>ROUND(I174*H174,2)</f>
        <v>0</v>
      </c>
      <c r="BL174" s="17" t="s">
        <v>89</v>
      </c>
      <c r="BM174" s="231" t="s">
        <v>1609</v>
      </c>
    </row>
    <row r="175" s="2" customFormat="1" ht="16.5" customHeight="1">
      <c r="A175" s="38"/>
      <c r="B175" s="39"/>
      <c r="C175" s="219" t="s">
        <v>1610</v>
      </c>
      <c r="D175" s="219" t="s">
        <v>143</v>
      </c>
      <c r="E175" s="220" t="s">
        <v>1611</v>
      </c>
      <c r="F175" s="221" t="s">
        <v>1612</v>
      </c>
      <c r="G175" s="222" t="s">
        <v>422</v>
      </c>
      <c r="H175" s="223">
        <v>12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39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89</v>
      </c>
      <c r="AT175" s="231" t="s">
        <v>143</v>
      </c>
      <c r="AU175" s="231" t="s">
        <v>74</v>
      </c>
      <c r="AY175" s="17" t="s">
        <v>140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79</v>
      </c>
      <c r="BK175" s="232">
        <f>ROUND(I175*H175,2)</f>
        <v>0</v>
      </c>
      <c r="BL175" s="17" t="s">
        <v>89</v>
      </c>
      <c r="BM175" s="231" t="s">
        <v>1613</v>
      </c>
    </row>
    <row r="176" s="2" customFormat="1" ht="16.5" customHeight="1">
      <c r="A176" s="38"/>
      <c r="B176" s="39"/>
      <c r="C176" s="219" t="s">
        <v>1614</v>
      </c>
      <c r="D176" s="219" t="s">
        <v>143</v>
      </c>
      <c r="E176" s="220" t="s">
        <v>1615</v>
      </c>
      <c r="F176" s="221" t="s">
        <v>1616</v>
      </c>
      <c r="G176" s="222" t="s">
        <v>422</v>
      </c>
      <c r="H176" s="223">
        <v>4</v>
      </c>
      <c r="I176" s="224"/>
      <c r="J176" s="225">
        <f>ROUND(I176*H176,2)</f>
        <v>0</v>
      </c>
      <c r="K176" s="226"/>
      <c r="L176" s="44"/>
      <c r="M176" s="227" t="s">
        <v>1</v>
      </c>
      <c r="N176" s="228" t="s">
        <v>39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89</v>
      </c>
      <c r="AT176" s="231" t="s">
        <v>143</v>
      </c>
      <c r="AU176" s="231" t="s">
        <v>74</v>
      </c>
      <c r="AY176" s="17" t="s">
        <v>140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79</v>
      </c>
      <c r="BK176" s="232">
        <f>ROUND(I176*H176,2)</f>
        <v>0</v>
      </c>
      <c r="BL176" s="17" t="s">
        <v>89</v>
      </c>
      <c r="BM176" s="231" t="s">
        <v>1617</v>
      </c>
    </row>
    <row r="177" s="2" customFormat="1" ht="16.5" customHeight="1">
      <c r="A177" s="38"/>
      <c r="B177" s="39"/>
      <c r="C177" s="219" t="s">
        <v>1618</v>
      </c>
      <c r="D177" s="219" t="s">
        <v>143</v>
      </c>
      <c r="E177" s="220" t="s">
        <v>1619</v>
      </c>
      <c r="F177" s="221" t="s">
        <v>1620</v>
      </c>
      <c r="G177" s="222" t="s">
        <v>422</v>
      </c>
      <c r="H177" s="223">
        <v>8</v>
      </c>
      <c r="I177" s="224"/>
      <c r="J177" s="225">
        <f>ROUND(I177*H177,2)</f>
        <v>0</v>
      </c>
      <c r="K177" s="226"/>
      <c r="L177" s="44"/>
      <c r="M177" s="227" t="s">
        <v>1</v>
      </c>
      <c r="N177" s="228" t="s">
        <v>39</v>
      </c>
      <c r="O177" s="91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89</v>
      </c>
      <c r="AT177" s="231" t="s">
        <v>143</v>
      </c>
      <c r="AU177" s="231" t="s">
        <v>74</v>
      </c>
      <c r="AY177" s="17" t="s">
        <v>140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79</v>
      </c>
      <c r="BK177" s="232">
        <f>ROUND(I177*H177,2)</f>
        <v>0</v>
      </c>
      <c r="BL177" s="17" t="s">
        <v>89</v>
      </c>
      <c r="BM177" s="231" t="s">
        <v>1621</v>
      </c>
    </row>
    <row r="178" s="2" customFormat="1" ht="16.5" customHeight="1">
      <c r="A178" s="38"/>
      <c r="B178" s="39"/>
      <c r="C178" s="219" t="s">
        <v>292</v>
      </c>
      <c r="D178" s="219" t="s">
        <v>143</v>
      </c>
      <c r="E178" s="220" t="s">
        <v>1622</v>
      </c>
      <c r="F178" s="221" t="s">
        <v>1623</v>
      </c>
      <c r="G178" s="222" t="s">
        <v>422</v>
      </c>
      <c r="H178" s="223">
        <v>24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39</v>
      </c>
      <c r="O178" s="91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89</v>
      </c>
      <c r="AT178" s="231" t="s">
        <v>143</v>
      </c>
      <c r="AU178" s="231" t="s">
        <v>74</v>
      </c>
      <c r="AY178" s="17" t="s">
        <v>140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79</v>
      </c>
      <c r="BK178" s="232">
        <f>ROUND(I178*H178,2)</f>
        <v>0</v>
      </c>
      <c r="BL178" s="17" t="s">
        <v>89</v>
      </c>
      <c r="BM178" s="231" t="s">
        <v>1624</v>
      </c>
    </row>
    <row r="179" s="2" customFormat="1" ht="16.5" customHeight="1">
      <c r="A179" s="38"/>
      <c r="B179" s="39"/>
      <c r="C179" s="219" t="s">
        <v>1625</v>
      </c>
      <c r="D179" s="219" t="s">
        <v>143</v>
      </c>
      <c r="E179" s="220" t="s">
        <v>1626</v>
      </c>
      <c r="F179" s="221" t="s">
        <v>1627</v>
      </c>
      <c r="G179" s="222" t="s">
        <v>422</v>
      </c>
      <c r="H179" s="223">
        <v>5</v>
      </c>
      <c r="I179" s="224"/>
      <c r="J179" s="225">
        <f>ROUND(I179*H179,2)</f>
        <v>0</v>
      </c>
      <c r="K179" s="226"/>
      <c r="L179" s="44"/>
      <c r="M179" s="227" t="s">
        <v>1</v>
      </c>
      <c r="N179" s="228" t="s">
        <v>39</v>
      </c>
      <c r="O179" s="91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89</v>
      </c>
      <c r="AT179" s="231" t="s">
        <v>143</v>
      </c>
      <c r="AU179" s="231" t="s">
        <v>74</v>
      </c>
      <c r="AY179" s="17" t="s">
        <v>140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79</v>
      </c>
      <c r="BK179" s="232">
        <f>ROUND(I179*H179,2)</f>
        <v>0</v>
      </c>
      <c r="BL179" s="17" t="s">
        <v>89</v>
      </c>
      <c r="BM179" s="231" t="s">
        <v>1628</v>
      </c>
    </row>
    <row r="180" s="2" customFormat="1" ht="21.75" customHeight="1">
      <c r="A180" s="38"/>
      <c r="B180" s="39"/>
      <c r="C180" s="219" t="s">
        <v>309</v>
      </c>
      <c r="D180" s="219" t="s">
        <v>143</v>
      </c>
      <c r="E180" s="220" t="s">
        <v>1629</v>
      </c>
      <c r="F180" s="221" t="s">
        <v>1630</v>
      </c>
      <c r="G180" s="222" t="s">
        <v>422</v>
      </c>
      <c r="H180" s="223">
        <v>5</v>
      </c>
      <c r="I180" s="224"/>
      <c r="J180" s="225">
        <f>ROUND(I180*H180,2)</f>
        <v>0</v>
      </c>
      <c r="K180" s="226"/>
      <c r="L180" s="44"/>
      <c r="M180" s="227" t="s">
        <v>1</v>
      </c>
      <c r="N180" s="228" t="s">
        <v>39</v>
      </c>
      <c r="O180" s="91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89</v>
      </c>
      <c r="AT180" s="231" t="s">
        <v>143</v>
      </c>
      <c r="AU180" s="231" t="s">
        <v>74</v>
      </c>
      <c r="AY180" s="17" t="s">
        <v>140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79</v>
      </c>
      <c r="BK180" s="232">
        <f>ROUND(I180*H180,2)</f>
        <v>0</v>
      </c>
      <c r="BL180" s="17" t="s">
        <v>89</v>
      </c>
      <c r="BM180" s="231" t="s">
        <v>1631</v>
      </c>
    </row>
    <row r="181" s="2" customFormat="1" ht="16.5" customHeight="1">
      <c r="A181" s="38"/>
      <c r="B181" s="39"/>
      <c r="C181" s="219" t="s">
        <v>320</v>
      </c>
      <c r="D181" s="219" t="s">
        <v>143</v>
      </c>
      <c r="E181" s="220" t="s">
        <v>1632</v>
      </c>
      <c r="F181" s="221" t="s">
        <v>1633</v>
      </c>
      <c r="G181" s="222" t="s">
        <v>422</v>
      </c>
      <c r="H181" s="223">
        <v>48</v>
      </c>
      <c r="I181" s="224"/>
      <c r="J181" s="225">
        <f>ROUND(I181*H181,2)</f>
        <v>0</v>
      </c>
      <c r="K181" s="226"/>
      <c r="L181" s="44"/>
      <c r="M181" s="227" t="s">
        <v>1</v>
      </c>
      <c r="N181" s="228" t="s">
        <v>39</v>
      </c>
      <c r="O181" s="91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89</v>
      </c>
      <c r="AT181" s="231" t="s">
        <v>143</v>
      </c>
      <c r="AU181" s="231" t="s">
        <v>74</v>
      </c>
      <c r="AY181" s="17" t="s">
        <v>140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79</v>
      </c>
      <c r="BK181" s="232">
        <f>ROUND(I181*H181,2)</f>
        <v>0</v>
      </c>
      <c r="BL181" s="17" t="s">
        <v>89</v>
      </c>
      <c r="BM181" s="231" t="s">
        <v>1634</v>
      </c>
    </row>
    <row r="182" s="2" customFormat="1" ht="24.15" customHeight="1">
      <c r="A182" s="38"/>
      <c r="B182" s="39"/>
      <c r="C182" s="219" t="s">
        <v>334</v>
      </c>
      <c r="D182" s="219" t="s">
        <v>143</v>
      </c>
      <c r="E182" s="220" t="s">
        <v>1635</v>
      </c>
      <c r="F182" s="221" t="s">
        <v>1636</v>
      </c>
      <c r="G182" s="222" t="s">
        <v>422</v>
      </c>
      <c r="H182" s="223">
        <v>11</v>
      </c>
      <c r="I182" s="224"/>
      <c r="J182" s="225">
        <f>ROUND(I182*H182,2)</f>
        <v>0</v>
      </c>
      <c r="K182" s="226"/>
      <c r="L182" s="44"/>
      <c r="M182" s="227" t="s">
        <v>1</v>
      </c>
      <c r="N182" s="228" t="s">
        <v>39</v>
      </c>
      <c r="O182" s="91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1" t="s">
        <v>89</v>
      </c>
      <c r="AT182" s="231" t="s">
        <v>143</v>
      </c>
      <c r="AU182" s="231" t="s">
        <v>74</v>
      </c>
      <c r="AY182" s="17" t="s">
        <v>140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7" t="s">
        <v>79</v>
      </c>
      <c r="BK182" s="232">
        <f>ROUND(I182*H182,2)</f>
        <v>0</v>
      </c>
      <c r="BL182" s="17" t="s">
        <v>89</v>
      </c>
      <c r="BM182" s="231" t="s">
        <v>1637</v>
      </c>
    </row>
    <row r="183" s="2" customFormat="1" ht="24.15" customHeight="1">
      <c r="A183" s="38"/>
      <c r="B183" s="39"/>
      <c r="C183" s="219" t="s">
        <v>615</v>
      </c>
      <c r="D183" s="219" t="s">
        <v>143</v>
      </c>
      <c r="E183" s="220" t="s">
        <v>1638</v>
      </c>
      <c r="F183" s="221" t="s">
        <v>1639</v>
      </c>
      <c r="G183" s="222" t="s">
        <v>422</v>
      </c>
      <c r="H183" s="223">
        <v>1</v>
      </c>
      <c r="I183" s="224"/>
      <c r="J183" s="225">
        <f>ROUND(I183*H183,2)</f>
        <v>0</v>
      </c>
      <c r="K183" s="226"/>
      <c r="L183" s="44"/>
      <c r="M183" s="227" t="s">
        <v>1</v>
      </c>
      <c r="N183" s="228" t="s">
        <v>39</v>
      </c>
      <c r="O183" s="91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89</v>
      </c>
      <c r="AT183" s="231" t="s">
        <v>143</v>
      </c>
      <c r="AU183" s="231" t="s">
        <v>74</v>
      </c>
      <c r="AY183" s="17" t="s">
        <v>140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79</v>
      </c>
      <c r="BK183" s="232">
        <f>ROUND(I183*H183,2)</f>
        <v>0</v>
      </c>
      <c r="BL183" s="17" t="s">
        <v>89</v>
      </c>
      <c r="BM183" s="231" t="s">
        <v>1640</v>
      </c>
    </row>
    <row r="184" s="2" customFormat="1" ht="16.5" customHeight="1">
      <c r="A184" s="38"/>
      <c r="B184" s="39"/>
      <c r="C184" s="219" t="s">
        <v>1641</v>
      </c>
      <c r="D184" s="219" t="s">
        <v>143</v>
      </c>
      <c r="E184" s="220" t="s">
        <v>1642</v>
      </c>
      <c r="F184" s="221" t="s">
        <v>1643</v>
      </c>
      <c r="G184" s="222" t="s">
        <v>422</v>
      </c>
      <c r="H184" s="223">
        <v>2</v>
      </c>
      <c r="I184" s="224"/>
      <c r="J184" s="225">
        <f>ROUND(I184*H184,2)</f>
        <v>0</v>
      </c>
      <c r="K184" s="226"/>
      <c r="L184" s="44"/>
      <c r="M184" s="227" t="s">
        <v>1</v>
      </c>
      <c r="N184" s="228" t="s">
        <v>39</v>
      </c>
      <c r="O184" s="91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89</v>
      </c>
      <c r="AT184" s="231" t="s">
        <v>143</v>
      </c>
      <c r="AU184" s="231" t="s">
        <v>74</v>
      </c>
      <c r="AY184" s="17" t="s">
        <v>140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79</v>
      </c>
      <c r="BK184" s="232">
        <f>ROUND(I184*H184,2)</f>
        <v>0</v>
      </c>
      <c r="BL184" s="17" t="s">
        <v>89</v>
      </c>
      <c r="BM184" s="231" t="s">
        <v>1644</v>
      </c>
    </row>
    <row r="185" s="2" customFormat="1" ht="16.5" customHeight="1">
      <c r="A185" s="38"/>
      <c r="B185" s="39"/>
      <c r="C185" s="219" t="s">
        <v>1645</v>
      </c>
      <c r="D185" s="219" t="s">
        <v>143</v>
      </c>
      <c r="E185" s="220" t="s">
        <v>1646</v>
      </c>
      <c r="F185" s="221" t="s">
        <v>1647</v>
      </c>
      <c r="G185" s="222" t="s">
        <v>271</v>
      </c>
      <c r="H185" s="223">
        <v>85</v>
      </c>
      <c r="I185" s="224"/>
      <c r="J185" s="225">
        <f>ROUND(I185*H185,2)</f>
        <v>0</v>
      </c>
      <c r="K185" s="226"/>
      <c r="L185" s="44"/>
      <c r="M185" s="227" t="s">
        <v>1</v>
      </c>
      <c r="N185" s="228" t="s">
        <v>39</v>
      </c>
      <c r="O185" s="91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89</v>
      </c>
      <c r="AT185" s="231" t="s">
        <v>143</v>
      </c>
      <c r="AU185" s="231" t="s">
        <v>74</v>
      </c>
      <c r="AY185" s="17" t="s">
        <v>140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79</v>
      </c>
      <c r="BK185" s="232">
        <f>ROUND(I185*H185,2)</f>
        <v>0</v>
      </c>
      <c r="BL185" s="17" t="s">
        <v>89</v>
      </c>
      <c r="BM185" s="231" t="s">
        <v>1648</v>
      </c>
    </row>
    <row r="186" s="2" customFormat="1" ht="16.5" customHeight="1">
      <c r="A186" s="38"/>
      <c r="B186" s="39"/>
      <c r="C186" s="219" t="s">
        <v>1649</v>
      </c>
      <c r="D186" s="219" t="s">
        <v>143</v>
      </c>
      <c r="E186" s="220" t="s">
        <v>1650</v>
      </c>
      <c r="F186" s="221" t="s">
        <v>1651</v>
      </c>
      <c r="G186" s="222" t="s">
        <v>422</v>
      </c>
      <c r="H186" s="223">
        <v>14</v>
      </c>
      <c r="I186" s="224"/>
      <c r="J186" s="225">
        <f>ROUND(I186*H186,2)</f>
        <v>0</v>
      </c>
      <c r="K186" s="226"/>
      <c r="L186" s="44"/>
      <c r="M186" s="227" t="s">
        <v>1</v>
      </c>
      <c r="N186" s="228" t="s">
        <v>39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89</v>
      </c>
      <c r="AT186" s="231" t="s">
        <v>143</v>
      </c>
      <c r="AU186" s="231" t="s">
        <v>74</v>
      </c>
      <c r="AY186" s="17" t="s">
        <v>140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79</v>
      </c>
      <c r="BK186" s="232">
        <f>ROUND(I186*H186,2)</f>
        <v>0</v>
      </c>
      <c r="BL186" s="17" t="s">
        <v>89</v>
      </c>
      <c r="BM186" s="231" t="s">
        <v>1652</v>
      </c>
    </row>
    <row r="187" s="2" customFormat="1" ht="16.5" customHeight="1">
      <c r="A187" s="38"/>
      <c r="B187" s="39"/>
      <c r="C187" s="219" t="s">
        <v>1653</v>
      </c>
      <c r="D187" s="219" t="s">
        <v>143</v>
      </c>
      <c r="E187" s="220" t="s">
        <v>1654</v>
      </c>
      <c r="F187" s="221" t="s">
        <v>1655</v>
      </c>
      <c r="G187" s="222" t="s">
        <v>422</v>
      </c>
      <c r="H187" s="223">
        <v>52</v>
      </c>
      <c r="I187" s="224"/>
      <c r="J187" s="225">
        <f>ROUND(I187*H187,2)</f>
        <v>0</v>
      </c>
      <c r="K187" s="226"/>
      <c r="L187" s="44"/>
      <c r="M187" s="227" t="s">
        <v>1</v>
      </c>
      <c r="N187" s="228" t="s">
        <v>39</v>
      </c>
      <c r="O187" s="91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1" t="s">
        <v>89</v>
      </c>
      <c r="AT187" s="231" t="s">
        <v>143</v>
      </c>
      <c r="AU187" s="231" t="s">
        <v>74</v>
      </c>
      <c r="AY187" s="17" t="s">
        <v>140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7" t="s">
        <v>79</v>
      </c>
      <c r="BK187" s="232">
        <f>ROUND(I187*H187,2)</f>
        <v>0</v>
      </c>
      <c r="BL187" s="17" t="s">
        <v>89</v>
      </c>
      <c r="BM187" s="231" t="s">
        <v>1656</v>
      </c>
    </row>
    <row r="188" s="2" customFormat="1" ht="21.75" customHeight="1">
      <c r="A188" s="38"/>
      <c r="B188" s="39"/>
      <c r="C188" s="219" t="s">
        <v>1657</v>
      </c>
      <c r="D188" s="219" t="s">
        <v>143</v>
      </c>
      <c r="E188" s="220" t="s">
        <v>1658</v>
      </c>
      <c r="F188" s="221" t="s">
        <v>1659</v>
      </c>
      <c r="G188" s="222" t="s">
        <v>422</v>
      </c>
      <c r="H188" s="223">
        <v>7</v>
      </c>
      <c r="I188" s="224"/>
      <c r="J188" s="225">
        <f>ROUND(I188*H188,2)</f>
        <v>0</v>
      </c>
      <c r="K188" s="226"/>
      <c r="L188" s="44"/>
      <c r="M188" s="227" t="s">
        <v>1</v>
      </c>
      <c r="N188" s="228" t="s">
        <v>39</v>
      </c>
      <c r="O188" s="91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89</v>
      </c>
      <c r="AT188" s="231" t="s">
        <v>143</v>
      </c>
      <c r="AU188" s="231" t="s">
        <v>74</v>
      </c>
      <c r="AY188" s="17" t="s">
        <v>140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7" t="s">
        <v>79</v>
      </c>
      <c r="BK188" s="232">
        <f>ROUND(I188*H188,2)</f>
        <v>0</v>
      </c>
      <c r="BL188" s="17" t="s">
        <v>89</v>
      </c>
      <c r="BM188" s="231" t="s">
        <v>1660</v>
      </c>
    </row>
    <row r="189" s="2" customFormat="1" ht="16.5" customHeight="1">
      <c r="A189" s="38"/>
      <c r="B189" s="39"/>
      <c r="C189" s="219" t="s">
        <v>1661</v>
      </c>
      <c r="D189" s="219" t="s">
        <v>143</v>
      </c>
      <c r="E189" s="220" t="s">
        <v>1662</v>
      </c>
      <c r="F189" s="221" t="s">
        <v>1663</v>
      </c>
      <c r="G189" s="222" t="s">
        <v>422</v>
      </c>
      <c r="H189" s="223">
        <v>7</v>
      </c>
      <c r="I189" s="224"/>
      <c r="J189" s="225">
        <f>ROUND(I189*H189,2)</f>
        <v>0</v>
      </c>
      <c r="K189" s="226"/>
      <c r="L189" s="44"/>
      <c r="M189" s="227" t="s">
        <v>1</v>
      </c>
      <c r="N189" s="228" t="s">
        <v>39</v>
      </c>
      <c r="O189" s="91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89</v>
      </c>
      <c r="AT189" s="231" t="s">
        <v>143</v>
      </c>
      <c r="AU189" s="231" t="s">
        <v>74</v>
      </c>
      <c r="AY189" s="17" t="s">
        <v>140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7" t="s">
        <v>79</v>
      </c>
      <c r="BK189" s="232">
        <f>ROUND(I189*H189,2)</f>
        <v>0</v>
      </c>
      <c r="BL189" s="17" t="s">
        <v>89</v>
      </c>
      <c r="BM189" s="231" t="s">
        <v>1664</v>
      </c>
    </row>
    <row r="190" s="2" customFormat="1" ht="16.5" customHeight="1">
      <c r="A190" s="38"/>
      <c r="B190" s="39"/>
      <c r="C190" s="219" t="s">
        <v>1665</v>
      </c>
      <c r="D190" s="219" t="s">
        <v>143</v>
      </c>
      <c r="E190" s="220" t="s">
        <v>1666</v>
      </c>
      <c r="F190" s="221" t="s">
        <v>1667</v>
      </c>
      <c r="G190" s="222" t="s">
        <v>422</v>
      </c>
      <c r="H190" s="223">
        <v>10</v>
      </c>
      <c r="I190" s="224"/>
      <c r="J190" s="225">
        <f>ROUND(I190*H190,2)</f>
        <v>0</v>
      </c>
      <c r="K190" s="226"/>
      <c r="L190" s="44"/>
      <c r="M190" s="227" t="s">
        <v>1</v>
      </c>
      <c r="N190" s="228" t="s">
        <v>39</v>
      </c>
      <c r="O190" s="91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89</v>
      </c>
      <c r="AT190" s="231" t="s">
        <v>143</v>
      </c>
      <c r="AU190" s="231" t="s">
        <v>74</v>
      </c>
      <c r="AY190" s="17" t="s">
        <v>140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7" t="s">
        <v>79</v>
      </c>
      <c r="BK190" s="232">
        <f>ROUND(I190*H190,2)</f>
        <v>0</v>
      </c>
      <c r="BL190" s="17" t="s">
        <v>89</v>
      </c>
      <c r="BM190" s="231" t="s">
        <v>1668</v>
      </c>
    </row>
    <row r="191" s="2" customFormat="1" ht="16.5" customHeight="1">
      <c r="A191" s="38"/>
      <c r="B191" s="39"/>
      <c r="C191" s="219" t="s">
        <v>1669</v>
      </c>
      <c r="D191" s="219" t="s">
        <v>143</v>
      </c>
      <c r="E191" s="220" t="s">
        <v>1670</v>
      </c>
      <c r="F191" s="221" t="s">
        <v>1671</v>
      </c>
      <c r="G191" s="222" t="s">
        <v>422</v>
      </c>
      <c r="H191" s="223">
        <v>14</v>
      </c>
      <c r="I191" s="224"/>
      <c r="J191" s="225">
        <f>ROUND(I191*H191,2)</f>
        <v>0</v>
      </c>
      <c r="K191" s="226"/>
      <c r="L191" s="44"/>
      <c r="M191" s="227" t="s">
        <v>1</v>
      </c>
      <c r="N191" s="228" t="s">
        <v>39</v>
      </c>
      <c r="O191" s="91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89</v>
      </c>
      <c r="AT191" s="231" t="s">
        <v>143</v>
      </c>
      <c r="AU191" s="231" t="s">
        <v>74</v>
      </c>
      <c r="AY191" s="17" t="s">
        <v>140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79</v>
      </c>
      <c r="BK191" s="232">
        <f>ROUND(I191*H191,2)</f>
        <v>0</v>
      </c>
      <c r="BL191" s="17" t="s">
        <v>89</v>
      </c>
      <c r="BM191" s="231" t="s">
        <v>1672</v>
      </c>
    </row>
    <row r="192" s="2" customFormat="1" ht="16.5" customHeight="1">
      <c r="A192" s="38"/>
      <c r="B192" s="39"/>
      <c r="C192" s="219" t="s">
        <v>1673</v>
      </c>
      <c r="D192" s="219" t="s">
        <v>143</v>
      </c>
      <c r="E192" s="220" t="s">
        <v>1674</v>
      </c>
      <c r="F192" s="221" t="s">
        <v>1675</v>
      </c>
      <c r="G192" s="222" t="s">
        <v>271</v>
      </c>
      <c r="H192" s="223">
        <v>21</v>
      </c>
      <c r="I192" s="224"/>
      <c r="J192" s="225">
        <f>ROUND(I192*H192,2)</f>
        <v>0</v>
      </c>
      <c r="K192" s="226"/>
      <c r="L192" s="44"/>
      <c r="M192" s="227" t="s">
        <v>1</v>
      </c>
      <c r="N192" s="228" t="s">
        <v>39</v>
      </c>
      <c r="O192" s="91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89</v>
      </c>
      <c r="AT192" s="231" t="s">
        <v>143</v>
      </c>
      <c r="AU192" s="231" t="s">
        <v>74</v>
      </c>
      <c r="AY192" s="17" t="s">
        <v>140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79</v>
      </c>
      <c r="BK192" s="232">
        <f>ROUND(I192*H192,2)</f>
        <v>0</v>
      </c>
      <c r="BL192" s="17" t="s">
        <v>89</v>
      </c>
      <c r="BM192" s="231" t="s">
        <v>1676</v>
      </c>
    </row>
    <row r="193" s="2" customFormat="1" ht="16.5" customHeight="1">
      <c r="A193" s="38"/>
      <c r="B193" s="39"/>
      <c r="C193" s="219" t="s">
        <v>1677</v>
      </c>
      <c r="D193" s="219" t="s">
        <v>143</v>
      </c>
      <c r="E193" s="220" t="s">
        <v>1678</v>
      </c>
      <c r="F193" s="221" t="s">
        <v>1679</v>
      </c>
      <c r="G193" s="222" t="s">
        <v>422</v>
      </c>
      <c r="H193" s="223">
        <v>1</v>
      </c>
      <c r="I193" s="224"/>
      <c r="J193" s="225">
        <f>ROUND(I193*H193,2)</f>
        <v>0</v>
      </c>
      <c r="K193" s="226"/>
      <c r="L193" s="44"/>
      <c r="M193" s="227" t="s">
        <v>1</v>
      </c>
      <c r="N193" s="228" t="s">
        <v>39</v>
      </c>
      <c r="O193" s="91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89</v>
      </c>
      <c r="AT193" s="231" t="s">
        <v>143</v>
      </c>
      <c r="AU193" s="231" t="s">
        <v>74</v>
      </c>
      <c r="AY193" s="17" t="s">
        <v>140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79</v>
      </c>
      <c r="BK193" s="232">
        <f>ROUND(I193*H193,2)</f>
        <v>0</v>
      </c>
      <c r="BL193" s="17" t="s">
        <v>89</v>
      </c>
      <c r="BM193" s="231" t="s">
        <v>1680</v>
      </c>
    </row>
    <row r="194" s="2" customFormat="1" ht="16.5" customHeight="1">
      <c r="A194" s="38"/>
      <c r="B194" s="39"/>
      <c r="C194" s="219" t="s">
        <v>978</v>
      </c>
      <c r="D194" s="219" t="s">
        <v>143</v>
      </c>
      <c r="E194" s="220" t="s">
        <v>1681</v>
      </c>
      <c r="F194" s="221" t="s">
        <v>1682</v>
      </c>
      <c r="G194" s="222" t="s">
        <v>422</v>
      </c>
      <c r="H194" s="223">
        <v>1</v>
      </c>
      <c r="I194" s="224"/>
      <c r="J194" s="225">
        <f>ROUND(I194*H194,2)</f>
        <v>0</v>
      </c>
      <c r="K194" s="226"/>
      <c r="L194" s="44"/>
      <c r="M194" s="227" t="s">
        <v>1</v>
      </c>
      <c r="N194" s="228" t="s">
        <v>39</v>
      </c>
      <c r="O194" s="91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89</v>
      </c>
      <c r="AT194" s="231" t="s">
        <v>143</v>
      </c>
      <c r="AU194" s="231" t="s">
        <v>74</v>
      </c>
      <c r="AY194" s="17" t="s">
        <v>140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79</v>
      </c>
      <c r="BK194" s="232">
        <f>ROUND(I194*H194,2)</f>
        <v>0</v>
      </c>
      <c r="BL194" s="17" t="s">
        <v>89</v>
      </c>
      <c r="BM194" s="231" t="s">
        <v>1683</v>
      </c>
    </row>
    <row r="195" s="2" customFormat="1" ht="16.5" customHeight="1">
      <c r="A195" s="38"/>
      <c r="B195" s="39"/>
      <c r="C195" s="219" t="s">
        <v>998</v>
      </c>
      <c r="D195" s="219" t="s">
        <v>143</v>
      </c>
      <c r="E195" s="220" t="s">
        <v>1684</v>
      </c>
      <c r="F195" s="221" t="s">
        <v>1685</v>
      </c>
      <c r="G195" s="222" t="s">
        <v>422</v>
      </c>
      <c r="H195" s="223">
        <v>1</v>
      </c>
      <c r="I195" s="224"/>
      <c r="J195" s="225">
        <f>ROUND(I195*H195,2)</f>
        <v>0</v>
      </c>
      <c r="K195" s="226"/>
      <c r="L195" s="44"/>
      <c r="M195" s="227" t="s">
        <v>1</v>
      </c>
      <c r="N195" s="228" t="s">
        <v>39</v>
      </c>
      <c r="O195" s="91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89</v>
      </c>
      <c r="AT195" s="231" t="s">
        <v>143</v>
      </c>
      <c r="AU195" s="231" t="s">
        <v>74</v>
      </c>
      <c r="AY195" s="17" t="s">
        <v>140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79</v>
      </c>
      <c r="BK195" s="232">
        <f>ROUND(I195*H195,2)</f>
        <v>0</v>
      </c>
      <c r="BL195" s="17" t="s">
        <v>89</v>
      </c>
      <c r="BM195" s="231" t="s">
        <v>1686</v>
      </c>
    </row>
    <row r="196" s="2" customFormat="1" ht="16.5" customHeight="1">
      <c r="A196" s="38"/>
      <c r="B196" s="39"/>
      <c r="C196" s="219" t="s">
        <v>1687</v>
      </c>
      <c r="D196" s="219" t="s">
        <v>143</v>
      </c>
      <c r="E196" s="220" t="s">
        <v>1688</v>
      </c>
      <c r="F196" s="221" t="s">
        <v>1689</v>
      </c>
      <c r="G196" s="222" t="s">
        <v>422</v>
      </c>
      <c r="H196" s="223">
        <v>2</v>
      </c>
      <c r="I196" s="224"/>
      <c r="J196" s="225">
        <f>ROUND(I196*H196,2)</f>
        <v>0</v>
      </c>
      <c r="K196" s="226"/>
      <c r="L196" s="44"/>
      <c r="M196" s="227" t="s">
        <v>1</v>
      </c>
      <c r="N196" s="228" t="s">
        <v>39</v>
      </c>
      <c r="O196" s="91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1" t="s">
        <v>89</v>
      </c>
      <c r="AT196" s="231" t="s">
        <v>143</v>
      </c>
      <c r="AU196" s="231" t="s">
        <v>74</v>
      </c>
      <c r="AY196" s="17" t="s">
        <v>140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7" t="s">
        <v>79</v>
      </c>
      <c r="BK196" s="232">
        <f>ROUND(I196*H196,2)</f>
        <v>0</v>
      </c>
      <c r="BL196" s="17" t="s">
        <v>89</v>
      </c>
      <c r="BM196" s="231" t="s">
        <v>1690</v>
      </c>
    </row>
    <row r="197" s="2" customFormat="1" ht="16.5" customHeight="1">
      <c r="A197" s="38"/>
      <c r="B197" s="39"/>
      <c r="C197" s="219" t="s">
        <v>1691</v>
      </c>
      <c r="D197" s="219" t="s">
        <v>143</v>
      </c>
      <c r="E197" s="220" t="s">
        <v>1692</v>
      </c>
      <c r="F197" s="221" t="s">
        <v>1693</v>
      </c>
      <c r="G197" s="222" t="s">
        <v>422</v>
      </c>
      <c r="H197" s="223">
        <v>6</v>
      </c>
      <c r="I197" s="224"/>
      <c r="J197" s="225">
        <f>ROUND(I197*H197,2)</f>
        <v>0</v>
      </c>
      <c r="K197" s="226"/>
      <c r="L197" s="44"/>
      <c r="M197" s="227" t="s">
        <v>1</v>
      </c>
      <c r="N197" s="228" t="s">
        <v>39</v>
      </c>
      <c r="O197" s="91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89</v>
      </c>
      <c r="AT197" s="231" t="s">
        <v>143</v>
      </c>
      <c r="AU197" s="231" t="s">
        <v>74</v>
      </c>
      <c r="AY197" s="17" t="s">
        <v>140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79</v>
      </c>
      <c r="BK197" s="232">
        <f>ROUND(I197*H197,2)</f>
        <v>0</v>
      </c>
      <c r="BL197" s="17" t="s">
        <v>89</v>
      </c>
      <c r="BM197" s="231" t="s">
        <v>1694</v>
      </c>
    </row>
    <row r="198" s="2" customFormat="1" ht="21.75" customHeight="1">
      <c r="A198" s="38"/>
      <c r="B198" s="39"/>
      <c r="C198" s="219" t="s">
        <v>1695</v>
      </c>
      <c r="D198" s="219" t="s">
        <v>143</v>
      </c>
      <c r="E198" s="220" t="s">
        <v>1696</v>
      </c>
      <c r="F198" s="221" t="s">
        <v>1697</v>
      </c>
      <c r="G198" s="222" t="s">
        <v>422</v>
      </c>
      <c r="H198" s="223">
        <v>6</v>
      </c>
      <c r="I198" s="224"/>
      <c r="J198" s="225">
        <f>ROUND(I198*H198,2)</f>
        <v>0</v>
      </c>
      <c r="K198" s="226"/>
      <c r="L198" s="44"/>
      <c r="M198" s="227" t="s">
        <v>1</v>
      </c>
      <c r="N198" s="228" t="s">
        <v>39</v>
      </c>
      <c r="O198" s="91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89</v>
      </c>
      <c r="AT198" s="231" t="s">
        <v>143</v>
      </c>
      <c r="AU198" s="231" t="s">
        <v>74</v>
      </c>
      <c r="AY198" s="17" t="s">
        <v>140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79</v>
      </c>
      <c r="BK198" s="232">
        <f>ROUND(I198*H198,2)</f>
        <v>0</v>
      </c>
      <c r="BL198" s="17" t="s">
        <v>89</v>
      </c>
      <c r="BM198" s="231" t="s">
        <v>1698</v>
      </c>
    </row>
    <row r="199" s="2" customFormat="1" ht="21.75" customHeight="1">
      <c r="A199" s="38"/>
      <c r="B199" s="39"/>
      <c r="C199" s="219" t="s">
        <v>1699</v>
      </c>
      <c r="D199" s="219" t="s">
        <v>143</v>
      </c>
      <c r="E199" s="220" t="s">
        <v>1700</v>
      </c>
      <c r="F199" s="221" t="s">
        <v>1701</v>
      </c>
      <c r="G199" s="222" t="s">
        <v>422</v>
      </c>
      <c r="H199" s="223">
        <v>1</v>
      </c>
      <c r="I199" s="224"/>
      <c r="J199" s="225">
        <f>ROUND(I199*H199,2)</f>
        <v>0</v>
      </c>
      <c r="K199" s="226"/>
      <c r="L199" s="44"/>
      <c r="M199" s="227" t="s">
        <v>1</v>
      </c>
      <c r="N199" s="228" t="s">
        <v>39</v>
      </c>
      <c r="O199" s="91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1" t="s">
        <v>89</v>
      </c>
      <c r="AT199" s="231" t="s">
        <v>143</v>
      </c>
      <c r="AU199" s="231" t="s">
        <v>74</v>
      </c>
      <c r="AY199" s="17" t="s">
        <v>140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7" t="s">
        <v>79</v>
      </c>
      <c r="BK199" s="232">
        <f>ROUND(I199*H199,2)</f>
        <v>0</v>
      </c>
      <c r="BL199" s="17" t="s">
        <v>89</v>
      </c>
      <c r="BM199" s="231" t="s">
        <v>1702</v>
      </c>
    </row>
    <row r="200" s="2" customFormat="1" ht="16.5" customHeight="1">
      <c r="A200" s="38"/>
      <c r="B200" s="39"/>
      <c r="C200" s="219" t="s">
        <v>1703</v>
      </c>
      <c r="D200" s="219" t="s">
        <v>143</v>
      </c>
      <c r="E200" s="220" t="s">
        <v>1704</v>
      </c>
      <c r="F200" s="221" t="s">
        <v>1705</v>
      </c>
      <c r="G200" s="222" t="s">
        <v>422</v>
      </c>
      <c r="H200" s="223">
        <v>1</v>
      </c>
      <c r="I200" s="224"/>
      <c r="J200" s="225">
        <f>ROUND(I200*H200,2)</f>
        <v>0</v>
      </c>
      <c r="K200" s="226"/>
      <c r="L200" s="44"/>
      <c r="M200" s="227" t="s">
        <v>1</v>
      </c>
      <c r="N200" s="228" t="s">
        <v>39</v>
      </c>
      <c r="O200" s="91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1" t="s">
        <v>89</v>
      </c>
      <c r="AT200" s="231" t="s">
        <v>143</v>
      </c>
      <c r="AU200" s="231" t="s">
        <v>74</v>
      </c>
      <c r="AY200" s="17" t="s">
        <v>140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7" t="s">
        <v>79</v>
      </c>
      <c r="BK200" s="232">
        <f>ROUND(I200*H200,2)</f>
        <v>0</v>
      </c>
      <c r="BL200" s="17" t="s">
        <v>89</v>
      </c>
      <c r="BM200" s="231" t="s">
        <v>1706</v>
      </c>
    </row>
    <row r="201" s="2" customFormat="1" ht="24.15" customHeight="1">
      <c r="A201" s="38"/>
      <c r="B201" s="39"/>
      <c r="C201" s="219" t="s">
        <v>1707</v>
      </c>
      <c r="D201" s="219" t="s">
        <v>143</v>
      </c>
      <c r="E201" s="220" t="s">
        <v>1708</v>
      </c>
      <c r="F201" s="221" t="s">
        <v>1709</v>
      </c>
      <c r="G201" s="222" t="s">
        <v>422</v>
      </c>
      <c r="H201" s="223">
        <v>4</v>
      </c>
      <c r="I201" s="224"/>
      <c r="J201" s="225">
        <f>ROUND(I201*H201,2)</f>
        <v>0</v>
      </c>
      <c r="K201" s="226"/>
      <c r="L201" s="44"/>
      <c r="M201" s="227" t="s">
        <v>1</v>
      </c>
      <c r="N201" s="228" t="s">
        <v>39</v>
      </c>
      <c r="O201" s="91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89</v>
      </c>
      <c r="AT201" s="231" t="s">
        <v>143</v>
      </c>
      <c r="AU201" s="231" t="s">
        <v>74</v>
      </c>
      <c r="AY201" s="17" t="s">
        <v>140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79</v>
      </c>
      <c r="BK201" s="232">
        <f>ROUND(I201*H201,2)</f>
        <v>0</v>
      </c>
      <c r="BL201" s="17" t="s">
        <v>89</v>
      </c>
      <c r="BM201" s="231" t="s">
        <v>1710</v>
      </c>
    </row>
    <row r="202" s="2" customFormat="1" ht="16.5" customHeight="1">
      <c r="A202" s="38"/>
      <c r="B202" s="39"/>
      <c r="C202" s="219" t="s">
        <v>1711</v>
      </c>
      <c r="D202" s="219" t="s">
        <v>143</v>
      </c>
      <c r="E202" s="220" t="s">
        <v>1712</v>
      </c>
      <c r="F202" s="221" t="s">
        <v>1713</v>
      </c>
      <c r="G202" s="222" t="s">
        <v>422</v>
      </c>
      <c r="H202" s="223">
        <v>1</v>
      </c>
      <c r="I202" s="224"/>
      <c r="J202" s="225">
        <f>ROUND(I202*H202,2)</f>
        <v>0</v>
      </c>
      <c r="K202" s="226"/>
      <c r="L202" s="44"/>
      <c r="M202" s="227" t="s">
        <v>1</v>
      </c>
      <c r="N202" s="228" t="s">
        <v>39</v>
      </c>
      <c r="O202" s="91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1" t="s">
        <v>89</v>
      </c>
      <c r="AT202" s="231" t="s">
        <v>143</v>
      </c>
      <c r="AU202" s="231" t="s">
        <v>74</v>
      </c>
      <c r="AY202" s="17" t="s">
        <v>140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7" t="s">
        <v>79</v>
      </c>
      <c r="BK202" s="232">
        <f>ROUND(I202*H202,2)</f>
        <v>0</v>
      </c>
      <c r="BL202" s="17" t="s">
        <v>89</v>
      </c>
      <c r="BM202" s="231" t="s">
        <v>1714</v>
      </c>
    </row>
    <row r="203" s="2" customFormat="1" ht="16.5" customHeight="1">
      <c r="A203" s="38"/>
      <c r="B203" s="39"/>
      <c r="C203" s="219" t="s">
        <v>1715</v>
      </c>
      <c r="D203" s="219" t="s">
        <v>143</v>
      </c>
      <c r="E203" s="220" t="s">
        <v>1716</v>
      </c>
      <c r="F203" s="221" t="s">
        <v>1717</v>
      </c>
      <c r="G203" s="222" t="s">
        <v>806</v>
      </c>
      <c r="H203" s="223">
        <v>1</v>
      </c>
      <c r="I203" s="224"/>
      <c r="J203" s="225">
        <f>ROUND(I203*H203,2)</f>
        <v>0</v>
      </c>
      <c r="K203" s="226"/>
      <c r="L203" s="44"/>
      <c r="M203" s="227" t="s">
        <v>1</v>
      </c>
      <c r="N203" s="228" t="s">
        <v>39</v>
      </c>
      <c r="O203" s="91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89</v>
      </c>
      <c r="AT203" s="231" t="s">
        <v>143</v>
      </c>
      <c r="AU203" s="231" t="s">
        <v>74</v>
      </c>
      <c r="AY203" s="17" t="s">
        <v>140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79</v>
      </c>
      <c r="BK203" s="232">
        <f>ROUND(I203*H203,2)</f>
        <v>0</v>
      </c>
      <c r="BL203" s="17" t="s">
        <v>89</v>
      </c>
      <c r="BM203" s="231" t="s">
        <v>1718</v>
      </c>
    </row>
    <row r="204" s="2" customFormat="1" ht="16.5" customHeight="1">
      <c r="A204" s="38"/>
      <c r="B204" s="39"/>
      <c r="C204" s="219" t="s">
        <v>1719</v>
      </c>
      <c r="D204" s="219" t="s">
        <v>143</v>
      </c>
      <c r="E204" s="220" t="s">
        <v>1720</v>
      </c>
      <c r="F204" s="221" t="s">
        <v>1721</v>
      </c>
      <c r="G204" s="222" t="s">
        <v>146</v>
      </c>
      <c r="H204" s="223">
        <v>11</v>
      </c>
      <c r="I204" s="224"/>
      <c r="J204" s="225">
        <f>ROUND(I204*H204,2)</f>
        <v>0</v>
      </c>
      <c r="K204" s="226"/>
      <c r="L204" s="44"/>
      <c r="M204" s="227" t="s">
        <v>1</v>
      </c>
      <c r="N204" s="228" t="s">
        <v>39</v>
      </c>
      <c r="O204" s="91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1" t="s">
        <v>89</v>
      </c>
      <c r="AT204" s="231" t="s">
        <v>143</v>
      </c>
      <c r="AU204" s="231" t="s">
        <v>74</v>
      </c>
      <c r="AY204" s="17" t="s">
        <v>140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7" t="s">
        <v>79</v>
      </c>
      <c r="BK204" s="232">
        <f>ROUND(I204*H204,2)</f>
        <v>0</v>
      </c>
      <c r="BL204" s="17" t="s">
        <v>89</v>
      </c>
      <c r="BM204" s="231" t="s">
        <v>1722</v>
      </c>
    </row>
    <row r="205" s="2" customFormat="1" ht="24.15" customHeight="1">
      <c r="A205" s="38"/>
      <c r="B205" s="39"/>
      <c r="C205" s="219" t="s">
        <v>1723</v>
      </c>
      <c r="D205" s="219" t="s">
        <v>143</v>
      </c>
      <c r="E205" s="220" t="s">
        <v>1724</v>
      </c>
      <c r="F205" s="221" t="s">
        <v>1725</v>
      </c>
      <c r="G205" s="222" t="s">
        <v>271</v>
      </c>
      <c r="H205" s="223">
        <v>62</v>
      </c>
      <c r="I205" s="224"/>
      <c r="J205" s="225">
        <f>ROUND(I205*H205,2)</f>
        <v>0</v>
      </c>
      <c r="K205" s="226"/>
      <c r="L205" s="44"/>
      <c r="M205" s="227" t="s">
        <v>1</v>
      </c>
      <c r="N205" s="228" t="s">
        <v>39</v>
      </c>
      <c r="O205" s="91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89</v>
      </c>
      <c r="AT205" s="231" t="s">
        <v>143</v>
      </c>
      <c r="AU205" s="231" t="s">
        <v>74</v>
      </c>
      <c r="AY205" s="17" t="s">
        <v>140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79</v>
      </c>
      <c r="BK205" s="232">
        <f>ROUND(I205*H205,2)</f>
        <v>0</v>
      </c>
      <c r="BL205" s="17" t="s">
        <v>89</v>
      </c>
      <c r="BM205" s="231" t="s">
        <v>1726</v>
      </c>
    </row>
    <row r="206" s="2" customFormat="1" ht="21.75" customHeight="1">
      <c r="A206" s="38"/>
      <c r="B206" s="39"/>
      <c r="C206" s="219" t="s">
        <v>1727</v>
      </c>
      <c r="D206" s="219" t="s">
        <v>143</v>
      </c>
      <c r="E206" s="220" t="s">
        <v>1728</v>
      </c>
      <c r="F206" s="221" t="s">
        <v>1729</v>
      </c>
      <c r="G206" s="222" t="s">
        <v>271</v>
      </c>
      <c r="H206" s="223">
        <v>85</v>
      </c>
      <c r="I206" s="224"/>
      <c r="J206" s="225">
        <f>ROUND(I206*H206,2)</f>
        <v>0</v>
      </c>
      <c r="K206" s="226"/>
      <c r="L206" s="44"/>
      <c r="M206" s="227" t="s">
        <v>1</v>
      </c>
      <c r="N206" s="228" t="s">
        <v>39</v>
      </c>
      <c r="O206" s="91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1" t="s">
        <v>89</v>
      </c>
      <c r="AT206" s="231" t="s">
        <v>143</v>
      </c>
      <c r="AU206" s="231" t="s">
        <v>74</v>
      </c>
      <c r="AY206" s="17" t="s">
        <v>140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7" t="s">
        <v>79</v>
      </c>
      <c r="BK206" s="232">
        <f>ROUND(I206*H206,2)</f>
        <v>0</v>
      </c>
      <c r="BL206" s="17" t="s">
        <v>89</v>
      </c>
      <c r="BM206" s="231" t="s">
        <v>1730</v>
      </c>
    </row>
    <row r="207" s="2" customFormat="1" ht="16.5" customHeight="1">
      <c r="A207" s="38"/>
      <c r="B207" s="39"/>
      <c r="C207" s="219" t="s">
        <v>1731</v>
      </c>
      <c r="D207" s="219" t="s">
        <v>143</v>
      </c>
      <c r="E207" s="220" t="s">
        <v>1732</v>
      </c>
      <c r="F207" s="221" t="s">
        <v>1733</v>
      </c>
      <c r="G207" s="222" t="s">
        <v>155</v>
      </c>
      <c r="H207" s="223">
        <v>32</v>
      </c>
      <c r="I207" s="224"/>
      <c r="J207" s="225">
        <f>ROUND(I207*H207,2)</f>
        <v>0</v>
      </c>
      <c r="K207" s="226"/>
      <c r="L207" s="44"/>
      <c r="M207" s="227" t="s">
        <v>1</v>
      </c>
      <c r="N207" s="228" t="s">
        <v>39</v>
      </c>
      <c r="O207" s="91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89</v>
      </c>
      <c r="AT207" s="231" t="s">
        <v>143</v>
      </c>
      <c r="AU207" s="231" t="s">
        <v>74</v>
      </c>
      <c r="AY207" s="17" t="s">
        <v>140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79</v>
      </c>
      <c r="BK207" s="232">
        <f>ROUND(I207*H207,2)</f>
        <v>0</v>
      </c>
      <c r="BL207" s="17" t="s">
        <v>89</v>
      </c>
      <c r="BM207" s="231" t="s">
        <v>1734</v>
      </c>
    </row>
    <row r="208" s="2" customFormat="1" ht="24.15" customHeight="1">
      <c r="A208" s="38"/>
      <c r="B208" s="39"/>
      <c r="C208" s="219" t="s">
        <v>1735</v>
      </c>
      <c r="D208" s="219" t="s">
        <v>143</v>
      </c>
      <c r="E208" s="220" t="s">
        <v>1736</v>
      </c>
      <c r="F208" s="221" t="s">
        <v>1737</v>
      </c>
      <c r="G208" s="222" t="s">
        <v>271</v>
      </c>
      <c r="H208" s="223">
        <v>73</v>
      </c>
      <c r="I208" s="224"/>
      <c r="J208" s="225">
        <f>ROUND(I208*H208,2)</f>
        <v>0</v>
      </c>
      <c r="K208" s="226"/>
      <c r="L208" s="44"/>
      <c r="M208" s="227" t="s">
        <v>1</v>
      </c>
      <c r="N208" s="228" t="s">
        <v>39</v>
      </c>
      <c r="O208" s="91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89</v>
      </c>
      <c r="AT208" s="231" t="s">
        <v>143</v>
      </c>
      <c r="AU208" s="231" t="s">
        <v>74</v>
      </c>
      <c r="AY208" s="17" t="s">
        <v>140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79</v>
      </c>
      <c r="BK208" s="232">
        <f>ROUND(I208*H208,2)</f>
        <v>0</v>
      </c>
      <c r="BL208" s="17" t="s">
        <v>89</v>
      </c>
      <c r="BM208" s="231" t="s">
        <v>1738</v>
      </c>
    </row>
    <row r="209" s="2" customFormat="1" ht="21.75" customHeight="1">
      <c r="A209" s="38"/>
      <c r="B209" s="39"/>
      <c r="C209" s="219" t="s">
        <v>1739</v>
      </c>
      <c r="D209" s="219" t="s">
        <v>143</v>
      </c>
      <c r="E209" s="220" t="s">
        <v>1740</v>
      </c>
      <c r="F209" s="221" t="s">
        <v>1741</v>
      </c>
      <c r="G209" s="222" t="s">
        <v>271</v>
      </c>
      <c r="H209" s="223">
        <v>85</v>
      </c>
      <c r="I209" s="224"/>
      <c r="J209" s="225">
        <f>ROUND(I209*H209,2)</f>
        <v>0</v>
      </c>
      <c r="K209" s="226"/>
      <c r="L209" s="44"/>
      <c r="M209" s="227" t="s">
        <v>1</v>
      </c>
      <c r="N209" s="228" t="s">
        <v>39</v>
      </c>
      <c r="O209" s="91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89</v>
      </c>
      <c r="AT209" s="231" t="s">
        <v>143</v>
      </c>
      <c r="AU209" s="231" t="s">
        <v>74</v>
      </c>
      <c r="AY209" s="17" t="s">
        <v>140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79</v>
      </c>
      <c r="BK209" s="232">
        <f>ROUND(I209*H209,2)</f>
        <v>0</v>
      </c>
      <c r="BL209" s="17" t="s">
        <v>89</v>
      </c>
      <c r="BM209" s="231" t="s">
        <v>1742</v>
      </c>
    </row>
    <row r="210" s="2" customFormat="1" ht="16.5" customHeight="1">
      <c r="A210" s="38"/>
      <c r="B210" s="39"/>
      <c r="C210" s="219" t="s">
        <v>1743</v>
      </c>
      <c r="D210" s="219" t="s">
        <v>143</v>
      </c>
      <c r="E210" s="220" t="s">
        <v>1744</v>
      </c>
      <c r="F210" s="221" t="s">
        <v>1745</v>
      </c>
      <c r="G210" s="222" t="s">
        <v>155</v>
      </c>
      <c r="H210" s="223">
        <v>1</v>
      </c>
      <c r="I210" s="224"/>
      <c r="J210" s="225">
        <f>ROUND(I210*H210,2)</f>
        <v>0</v>
      </c>
      <c r="K210" s="226"/>
      <c r="L210" s="44"/>
      <c r="M210" s="227" t="s">
        <v>1</v>
      </c>
      <c r="N210" s="228" t="s">
        <v>39</v>
      </c>
      <c r="O210" s="91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1" t="s">
        <v>89</v>
      </c>
      <c r="AT210" s="231" t="s">
        <v>143</v>
      </c>
      <c r="AU210" s="231" t="s">
        <v>74</v>
      </c>
      <c r="AY210" s="17" t="s">
        <v>140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7" t="s">
        <v>79</v>
      </c>
      <c r="BK210" s="232">
        <f>ROUND(I210*H210,2)</f>
        <v>0</v>
      </c>
      <c r="BL210" s="17" t="s">
        <v>89</v>
      </c>
      <c r="BM210" s="231" t="s">
        <v>1746</v>
      </c>
    </row>
    <row r="211" s="2" customFormat="1" ht="16.5" customHeight="1">
      <c r="A211" s="38"/>
      <c r="B211" s="39"/>
      <c r="C211" s="219" t="s">
        <v>1747</v>
      </c>
      <c r="D211" s="219" t="s">
        <v>143</v>
      </c>
      <c r="E211" s="220" t="s">
        <v>1748</v>
      </c>
      <c r="F211" s="221" t="s">
        <v>1749</v>
      </c>
      <c r="G211" s="222" t="s">
        <v>422</v>
      </c>
      <c r="H211" s="223">
        <v>4</v>
      </c>
      <c r="I211" s="224"/>
      <c r="J211" s="225">
        <f>ROUND(I211*H211,2)</f>
        <v>0</v>
      </c>
      <c r="K211" s="226"/>
      <c r="L211" s="44"/>
      <c r="M211" s="227" t="s">
        <v>1</v>
      </c>
      <c r="N211" s="228" t="s">
        <v>39</v>
      </c>
      <c r="O211" s="91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1" t="s">
        <v>89</v>
      </c>
      <c r="AT211" s="231" t="s">
        <v>143</v>
      </c>
      <c r="AU211" s="231" t="s">
        <v>74</v>
      </c>
      <c r="AY211" s="17" t="s">
        <v>140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7" t="s">
        <v>79</v>
      </c>
      <c r="BK211" s="232">
        <f>ROUND(I211*H211,2)</f>
        <v>0</v>
      </c>
      <c r="BL211" s="17" t="s">
        <v>89</v>
      </c>
      <c r="BM211" s="231" t="s">
        <v>1750</v>
      </c>
    </row>
    <row r="212" s="2" customFormat="1" ht="16.5" customHeight="1">
      <c r="A212" s="38"/>
      <c r="B212" s="39"/>
      <c r="C212" s="219" t="s">
        <v>1751</v>
      </c>
      <c r="D212" s="219" t="s">
        <v>143</v>
      </c>
      <c r="E212" s="220" t="s">
        <v>1752</v>
      </c>
      <c r="F212" s="221" t="s">
        <v>1753</v>
      </c>
      <c r="G212" s="222" t="s">
        <v>422</v>
      </c>
      <c r="H212" s="223">
        <v>6</v>
      </c>
      <c r="I212" s="224"/>
      <c r="J212" s="225">
        <f>ROUND(I212*H212,2)</f>
        <v>0</v>
      </c>
      <c r="K212" s="226"/>
      <c r="L212" s="44"/>
      <c r="M212" s="227" t="s">
        <v>1</v>
      </c>
      <c r="N212" s="228" t="s">
        <v>39</v>
      </c>
      <c r="O212" s="91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1" t="s">
        <v>89</v>
      </c>
      <c r="AT212" s="231" t="s">
        <v>143</v>
      </c>
      <c r="AU212" s="231" t="s">
        <v>74</v>
      </c>
      <c r="AY212" s="17" t="s">
        <v>140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7" t="s">
        <v>79</v>
      </c>
      <c r="BK212" s="232">
        <f>ROUND(I212*H212,2)</f>
        <v>0</v>
      </c>
      <c r="BL212" s="17" t="s">
        <v>89</v>
      </c>
      <c r="BM212" s="231" t="s">
        <v>1754</v>
      </c>
    </row>
    <row r="213" s="2" customFormat="1" ht="16.5" customHeight="1">
      <c r="A213" s="38"/>
      <c r="B213" s="39"/>
      <c r="C213" s="219" t="s">
        <v>1755</v>
      </c>
      <c r="D213" s="219" t="s">
        <v>143</v>
      </c>
      <c r="E213" s="220" t="s">
        <v>1756</v>
      </c>
      <c r="F213" s="221" t="s">
        <v>1757</v>
      </c>
      <c r="G213" s="222" t="s">
        <v>271</v>
      </c>
      <c r="H213" s="223">
        <v>20</v>
      </c>
      <c r="I213" s="224"/>
      <c r="J213" s="225">
        <f>ROUND(I213*H213,2)</f>
        <v>0</v>
      </c>
      <c r="K213" s="226"/>
      <c r="L213" s="44"/>
      <c r="M213" s="227" t="s">
        <v>1</v>
      </c>
      <c r="N213" s="228" t="s">
        <v>39</v>
      </c>
      <c r="O213" s="91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1" t="s">
        <v>89</v>
      </c>
      <c r="AT213" s="231" t="s">
        <v>143</v>
      </c>
      <c r="AU213" s="231" t="s">
        <v>74</v>
      </c>
      <c r="AY213" s="17" t="s">
        <v>140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7" t="s">
        <v>79</v>
      </c>
      <c r="BK213" s="232">
        <f>ROUND(I213*H213,2)</f>
        <v>0</v>
      </c>
      <c r="BL213" s="17" t="s">
        <v>89</v>
      </c>
      <c r="BM213" s="231" t="s">
        <v>1758</v>
      </c>
    </row>
    <row r="214" s="2" customFormat="1" ht="24.15" customHeight="1">
      <c r="A214" s="38"/>
      <c r="B214" s="39"/>
      <c r="C214" s="219" t="s">
        <v>952</v>
      </c>
      <c r="D214" s="219" t="s">
        <v>143</v>
      </c>
      <c r="E214" s="220" t="s">
        <v>1759</v>
      </c>
      <c r="F214" s="221" t="s">
        <v>1760</v>
      </c>
      <c r="G214" s="222" t="s">
        <v>271</v>
      </c>
      <c r="H214" s="223">
        <v>4</v>
      </c>
      <c r="I214" s="224"/>
      <c r="J214" s="225">
        <f>ROUND(I214*H214,2)</f>
        <v>0</v>
      </c>
      <c r="K214" s="226"/>
      <c r="L214" s="44"/>
      <c r="M214" s="227" t="s">
        <v>1</v>
      </c>
      <c r="N214" s="228" t="s">
        <v>39</v>
      </c>
      <c r="O214" s="91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1" t="s">
        <v>89</v>
      </c>
      <c r="AT214" s="231" t="s">
        <v>143</v>
      </c>
      <c r="AU214" s="231" t="s">
        <v>74</v>
      </c>
      <c r="AY214" s="17" t="s">
        <v>140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7" t="s">
        <v>79</v>
      </c>
      <c r="BK214" s="232">
        <f>ROUND(I214*H214,2)</f>
        <v>0</v>
      </c>
      <c r="BL214" s="17" t="s">
        <v>89</v>
      </c>
      <c r="BM214" s="231" t="s">
        <v>1761</v>
      </c>
    </row>
    <row r="215" s="2" customFormat="1" ht="24.15" customHeight="1">
      <c r="A215" s="38"/>
      <c r="B215" s="39"/>
      <c r="C215" s="219" t="s">
        <v>1762</v>
      </c>
      <c r="D215" s="219" t="s">
        <v>143</v>
      </c>
      <c r="E215" s="220" t="s">
        <v>1763</v>
      </c>
      <c r="F215" s="221" t="s">
        <v>1764</v>
      </c>
      <c r="G215" s="222" t="s">
        <v>806</v>
      </c>
      <c r="H215" s="223">
        <v>1</v>
      </c>
      <c r="I215" s="224"/>
      <c r="J215" s="225">
        <f>ROUND(I215*H215,2)</f>
        <v>0</v>
      </c>
      <c r="K215" s="226"/>
      <c r="L215" s="44"/>
      <c r="M215" s="227" t="s">
        <v>1</v>
      </c>
      <c r="N215" s="228" t="s">
        <v>39</v>
      </c>
      <c r="O215" s="91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1" t="s">
        <v>89</v>
      </c>
      <c r="AT215" s="231" t="s">
        <v>143</v>
      </c>
      <c r="AU215" s="231" t="s">
        <v>74</v>
      </c>
      <c r="AY215" s="17" t="s">
        <v>140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7" t="s">
        <v>79</v>
      </c>
      <c r="BK215" s="232">
        <f>ROUND(I215*H215,2)</f>
        <v>0</v>
      </c>
      <c r="BL215" s="17" t="s">
        <v>89</v>
      </c>
      <c r="BM215" s="231" t="s">
        <v>1765</v>
      </c>
    </row>
    <row r="216" s="2" customFormat="1" ht="24.15" customHeight="1">
      <c r="A216" s="38"/>
      <c r="B216" s="39"/>
      <c r="C216" s="219" t="s">
        <v>1766</v>
      </c>
      <c r="D216" s="219" t="s">
        <v>143</v>
      </c>
      <c r="E216" s="220" t="s">
        <v>1767</v>
      </c>
      <c r="F216" s="221" t="s">
        <v>1768</v>
      </c>
      <c r="G216" s="222" t="s">
        <v>806</v>
      </c>
      <c r="H216" s="223">
        <v>5</v>
      </c>
      <c r="I216" s="224"/>
      <c r="J216" s="225">
        <f>ROUND(I216*H216,2)</f>
        <v>0</v>
      </c>
      <c r="K216" s="226"/>
      <c r="L216" s="44"/>
      <c r="M216" s="227" t="s">
        <v>1</v>
      </c>
      <c r="N216" s="228" t="s">
        <v>39</v>
      </c>
      <c r="O216" s="91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1" t="s">
        <v>89</v>
      </c>
      <c r="AT216" s="231" t="s">
        <v>143</v>
      </c>
      <c r="AU216" s="231" t="s">
        <v>74</v>
      </c>
      <c r="AY216" s="17" t="s">
        <v>140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7" t="s">
        <v>79</v>
      </c>
      <c r="BK216" s="232">
        <f>ROUND(I216*H216,2)</f>
        <v>0</v>
      </c>
      <c r="BL216" s="17" t="s">
        <v>89</v>
      </c>
      <c r="BM216" s="231" t="s">
        <v>1769</v>
      </c>
    </row>
    <row r="217" s="2" customFormat="1" ht="33" customHeight="1">
      <c r="A217" s="38"/>
      <c r="B217" s="39"/>
      <c r="C217" s="219" t="s">
        <v>1770</v>
      </c>
      <c r="D217" s="219" t="s">
        <v>143</v>
      </c>
      <c r="E217" s="220" t="s">
        <v>1771</v>
      </c>
      <c r="F217" s="221" t="s">
        <v>1772</v>
      </c>
      <c r="G217" s="222" t="s">
        <v>806</v>
      </c>
      <c r="H217" s="223">
        <v>112</v>
      </c>
      <c r="I217" s="224"/>
      <c r="J217" s="225">
        <f>ROUND(I217*H217,2)</f>
        <v>0</v>
      </c>
      <c r="K217" s="226"/>
      <c r="L217" s="44"/>
      <c r="M217" s="227" t="s">
        <v>1</v>
      </c>
      <c r="N217" s="228" t="s">
        <v>39</v>
      </c>
      <c r="O217" s="91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1" t="s">
        <v>89</v>
      </c>
      <c r="AT217" s="231" t="s">
        <v>143</v>
      </c>
      <c r="AU217" s="231" t="s">
        <v>74</v>
      </c>
      <c r="AY217" s="17" t="s">
        <v>140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7" t="s">
        <v>79</v>
      </c>
      <c r="BK217" s="232">
        <f>ROUND(I217*H217,2)</f>
        <v>0</v>
      </c>
      <c r="BL217" s="17" t="s">
        <v>89</v>
      </c>
      <c r="BM217" s="231" t="s">
        <v>1773</v>
      </c>
    </row>
    <row r="218" s="2" customFormat="1" ht="24.15" customHeight="1">
      <c r="A218" s="38"/>
      <c r="B218" s="39"/>
      <c r="C218" s="219" t="s">
        <v>1774</v>
      </c>
      <c r="D218" s="219" t="s">
        <v>143</v>
      </c>
      <c r="E218" s="220" t="s">
        <v>1775</v>
      </c>
      <c r="F218" s="221" t="s">
        <v>1776</v>
      </c>
      <c r="G218" s="222" t="s">
        <v>806</v>
      </c>
      <c r="H218" s="223">
        <v>45</v>
      </c>
      <c r="I218" s="224"/>
      <c r="J218" s="225">
        <f>ROUND(I218*H218,2)</f>
        <v>0</v>
      </c>
      <c r="K218" s="226"/>
      <c r="L218" s="44"/>
      <c r="M218" s="227" t="s">
        <v>1</v>
      </c>
      <c r="N218" s="228" t="s">
        <v>39</v>
      </c>
      <c r="O218" s="91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1" t="s">
        <v>89</v>
      </c>
      <c r="AT218" s="231" t="s">
        <v>143</v>
      </c>
      <c r="AU218" s="231" t="s">
        <v>74</v>
      </c>
      <c r="AY218" s="17" t="s">
        <v>140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7" t="s">
        <v>79</v>
      </c>
      <c r="BK218" s="232">
        <f>ROUND(I218*H218,2)</f>
        <v>0</v>
      </c>
      <c r="BL218" s="17" t="s">
        <v>89</v>
      </c>
      <c r="BM218" s="231" t="s">
        <v>1777</v>
      </c>
    </row>
    <row r="219" s="2" customFormat="1" ht="16.5" customHeight="1">
      <c r="A219" s="38"/>
      <c r="B219" s="39"/>
      <c r="C219" s="219" t="s">
        <v>1778</v>
      </c>
      <c r="D219" s="219" t="s">
        <v>143</v>
      </c>
      <c r="E219" s="220" t="s">
        <v>1779</v>
      </c>
      <c r="F219" s="221" t="s">
        <v>1780</v>
      </c>
      <c r="G219" s="222" t="s">
        <v>1348</v>
      </c>
      <c r="H219" s="223">
        <v>25</v>
      </c>
      <c r="I219" s="224"/>
      <c r="J219" s="225">
        <f>ROUND(I219*H219,2)</f>
        <v>0</v>
      </c>
      <c r="K219" s="226"/>
      <c r="L219" s="44"/>
      <c r="M219" s="227" t="s">
        <v>1</v>
      </c>
      <c r="N219" s="228" t="s">
        <v>39</v>
      </c>
      <c r="O219" s="91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1" t="s">
        <v>89</v>
      </c>
      <c r="AT219" s="231" t="s">
        <v>143</v>
      </c>
      <c r="AU219" s="231" t="s">
        <v>74</v>
      </c>
      <c r="AY219" s="17" t="s">
        <v>140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7" t="s">
        <v>79</v>
      </c>
      <c r="BK219" s="232">
        <f>ROUND(I219*H219,2)</f>
        <v>0</v>
      </c>
      <c r="BL219" s="17" t="s">
        <v>89</v>
      </c>
      <c r="BM219" s="231" t="s">
        <v>1781</v>
      </c>
    </row>
    <row r="220" s="2" customFormat="1" ht="16.5" customHeight="1">
      <c r="A220" s="38"/>
      <c r="B220" s="39"/>
      <c r="C220" s="219" t="s">
        <v>1782</v>
      </c>
      <c r="D220" s="219" t="s">
        <v>143</v>
      </c>
      <c r="E220" s="220" t="s">
        <v>1783</v>
      </c>
      <c r="F220" s="221" t="s">
        <v>1784</v>
      </c>
      <c r="G220" s="222" t="s">
        <v>806</v>
      </c>
      <c r="H220" s="223">
        <v>1</v>
      </c>
      <c r="I220" s="224"/>
      <c r="J220" s="225">
        <f>ROUND(I220*H220,2)</f>
        <v>0</v>
      </c>
      <c r="K220" s="226"/>
      <c r="L220" s="44"/>
      <c r="M220" s="227" t="s">
        <v>1</v>
      </c>
      <c r="N220" s="228" t="s">
        <v>39</v>
      </c>
      <c r="O220" s="91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1" t="s">
        <v>89</v>
      </c>
      <c r="AT220" s="231" t="s">
        <v>143</v>
      </c>
      <c r="AU220" s="231" t="s">
        <v>74</v>
      </c>
      <c r="AY220" s="17" t="s">
        <v>140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7" t="s">
        <v>79</v>
      </c>
      <c r="BK220" s="232">
        <f>ROUND(I220*H220,2)</f>
        <v>0</v>
      </c>
      <c r="BL220" s="17" t="s">
        <v>89</v>
      </c>
      <c r="BM220" s="231" t="s">
        <v>1785</v>
      </c>
    </row>
    <row r="221" s="2" customFormat="1" ht="16.5" customHeight="1">
      <c r="A221" s="38"/>
      <c r="B221" s="39"/>
      <c r="C221" s="219" t="s">
        <v>1786</v>
      </c>
      <c r="D221" s="219" t="s">
        <v>143</v>
      </c>
      <c r="E221" s="220" t="s">
        <v>1787</v>
      </c>
      <c r="F221" s="221" t="s">
        <v>1788</v>
      </c>
      <c r="G221" s="222" t="s">
        <v>806</v>
      </c>
      <c r="H221" s="223">
        <v>1</v>
      </c>
      <c r="I221" s="224"/>
      <c r="J221" s="225">
        <f>ROUND(I221*H221,2)</f>
        <v>0</v>
      </c>
      <c r="K221" s="226"/>
      <c r="L221" s="44"/>
      <c r="M221" s="227" t="s">
        <v>1</v>
      </c>
      <c r="N221" s="228" t="s">
        <v>39</v>
      </c>
      <c r="O221" s="91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1" t="s">
        <v>89</v>
      </c>
      <c r="AT221" s="231" t="s">
        <v>143</v>
      </c>
      <c r="AU221" s="231" t="s">
        <v>74</v>
      </c>
      <c r="AY221" s="17" t="s">
        <v>140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7" t="s">
        <v>79</v>
      </c>
      <c r="BK221" s="232">
        <f>ROUND(I221*H221,2)</f>
        <v>0</v>
      </c>
      <c r="BL221" s="17" t="s">
        <v>89</v>
      </c>
      <c r="BM221" s="231" t="s">
        <v>1789</v>
      </c>
    </row>
    <row r="222" s="2" customFormat="1" ht="16.5" customHeight="1">
      <c r="A222" s="38"/>
      <c r="B222" s="39"/>
      <c r="C222" s="219" t="s">
        <v>1790</v>
      </c>
      <c r="D222" s="219" t="s">
        <v>143</v>
      </c>
      <c r="E222" s="220" t="s">
        <v>1791</v>
      </c>
      <c r="F222" s="221" t="s">
        <v>1792</v>
      </c>
      <c r="G222" s="222" t="s">
        <v>806</v>
      </c>
      <c r="H222" s="223">
        <v>1</v>
      </c>
      <c r="I222" s="224"/>
      <c r="J222" s="225">
        <f>ROUND(I222*H222,2)</f>
        <v>0</v>
      </c>
      <c r="K222" s="226"/>
      <c r="L222" s="44"/>
      <c r="M222" s="227" t="s">
        <v>1</v>
      </c>
      <c r="N222" s="228" t="s">
        <v>39</v>
      </c>
      <c r="O222" s="91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1" t="s">
        <v>89</v>
      </c>
      <c r="AT222" s="231" t="s">
        <v>143</v>
      </c>
      <c r="AU222" s="231" t="s">
        <v>74</v>
      </c>
      <c r="AY222" s="17" t="s">
        <v>140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7" t="s">
        <v>79</v>
      </c>
      <c r="BK222" s="232">
        <f>ROUND(I222*H222,2)</f>
        <v>0</v>
      </c>
      <c r="BL222" s="17" t="s">
        <v>89</v>
      </c>
      <c r="BM222" s="231" t="s">
        <v>1793</v>
      </c>
    </row>
    <row r="223" s="2" customFormat="1" ht="16.5" customHeight="1">
      <c r="A223" s="38"/>
      <c r="B223" s="39"/>
      <c r="C223" s="219" t="s">
        <v>1794</v>
      </c>
      <c r="D223" s="219" t="s">
        <v>143</v>
      </c>
      <c r="E223" s="220" t="s">
        <v>1795</v>
      </c>
      <c r="F223" s="221" t="s">
        <v>1796</v>
      </c>
      <c r="G223" s="222" t="s">
        <v>806</v>
      </c>
      <c r="H223" s="223">
        <v>1</v>
      </c>
      <c r="I223" s="224"/>
      <c r="J223" s="225">
        <f>ROUND(I223*H223,2)</f>
        <v>0</v>
      </c>
      <c r="K223" s="226"/>
      <c r="L223" s="44"/>
      <c r="M223" s="285" t="s">
        <v>1</v>
      </c>
      <c r="N223" s="286" t="s">
        <v>39</v>
      </c>
      <c r="O223" s="287"/>
      <c r="P223" s="288">
        <f>O223*H223</f>
        <v>0</v>
      </c>
      <c r="Q223" s="288">
        <v>0</v>
      </c>
      <c r="R223" s="288">
        <f>Q223*H223</f>
        <v>0</v>
      </c>
      <c r="S223" s="288">
        <v>0</v>
      </c>
      <c r="T223" s="289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89</v>
      </c>
      <c r="AT223" s="231" t="s">
        <v>143</v>
      </c>
      <c r="AU223" s="231" t="s">
        <v>74</v>
      </c>
      <c r="AY223" s="17" t="s">
        <v>140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7" t="s">
        <v>79</v>
      </c>
      <c r="BK223" s="232">
        <f>ROUND(I223*H223,2)</f>
        <v>0</v>
      </c>
      <c r="BL223" s="17" t="s">
        <v>89</v>
      </c>
      <c r="BM223" s="231" t="s">
        <v>1797</v>
      </c>
    </row>
    <row r="224" s="2" customFormat="1" ht="6.96" customHeight="1">
      <c r="A224" s="38"/>
      <c r="B224" s="66"/>
      <c r="C224" s="67"/>
      <c r="D224" s="67"/>
      <c r="E224" s="67"/>
      <c r="F224" s="67"/>
      <c r="G224" s="67"/>
      <c r="H224" s="67"/>
      <c r="I224" s="67"/>
      <c r="J224" s="67"/>
      <c r="K224" s="67"/>
      <c r="L224" s="44"/>
      <c r="M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</row>
  </sheetData>
  <sheetProtection sheet="1" autoFilter="0" formatColumns="0" formatRows="0" objects="1" scenarios="1" spinCount="100000" saltValue="N+yg7iRF97TmA06j0U2SYjwr98grTieoLiR0Q2+JZFFpTrV31m5HJC9baYZ074LwfIOjEZnDL8hKgssVY69Lsg==" hashValue="JxkS8SgcH3ijCkwhMbKOmIr0MLbYQ3iOdfuSfk2zknUaCOXK3jDhdQ1IMLNl+xVpDcdkACHSV6a2FnNcOAlwdA==" algorithmName="SHA-512" password="CC35"/>
  <autoFilter ref="C115:K223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ZATEPLENÍ A REKONSTRUKCE PODHLEDU, ELEKTROINSTALACE A OSVĚTLENÍ TĚLOCVIČNY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1798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14. 9. 2025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30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ROUND(J129,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ROUND((SUM(BE129:BE194)),  2)</f>
        <v>0</v>
      </c>
      <c r="G33" s="38"/>
      <c r="H33" s="38"/>
      <c r="I33" s="155">
        <v>0.20999999999999999</v>
      </c>
      <c r="J33" s="154">
        <f>ROUND(((SUM(BE129:BE194))*I33),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ROUND((SUM(BF129:BF194)),  2)</f>
        <v>0</v>
      </c>
      <c r="G34" s="38"/>
      <c r="H34" s="38"/>
      <c r="I34" s="155">
        <v>0.12</v>
      </c>
      <c r="J34" s="154">
        <f>ROUND(((SUM(BF129:BF194))*I34),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ROUND((SUM(BG129:BG194)),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ROUND((SUM(BH129:BH194)),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ROUND((SUM(BI129:BI194)),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ZATEPLENÍ A REKONSTRUKCE PODHLEDU, ELEKTROINSTALACE A OSVĚTLENÍ TĚLOCVIČNY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3 - PŘESUN UMYVADLA A VÝMĚNA PLASTOVÝCH OKEN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14. 9. 2025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P2Projekt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96</v>
      </c>
      <c r="D94" s="176"/>
      <c r="E94" s="176"/>
      <c r="F94" s="176"/>
      <c r="G94" s="176"/>
      <c r="H94" s="176"/>
      <c r="I94" s="176"/>
      <c r="J94" s="177" t="s">
        <v>97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98</v>
      </c>
      <c r="D96" s="40"/>
      <c r="E96" s="40"/>
      <c r="F96" s="40"/>
      <c r="G96" s="40"/>
      <c r="H96" s="40"/>
      <c r="I96" s="40"/>
      <c r="J96" s="110">
        <f>J129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99</v>
      </c>
    </row>
    <row r="97" s="9" customFormat="1" ht="24.96" customHeight="1">
      <c r="A97" s="9"/>
      <c r="B97" s="179"/>
      <c r="C97" s="180"/>
      <c r="D97" s="181" t="s">
        <v>100</v>
      </c>
      <c r="E97" s="182"/>
      <c r="F97" s="182"/>
      <c r="G97" s="182"/>
      <c r="H97" s="182"/>
      <c r="I97" s="182"/>
      <c r="J97" s="183">
        <f>J130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103</v>
      </c>
      <c r="E98" s="188"/>
      <c r="F98" s="188"/>
      <c r="G98" s="188"/>
      <c r="H98" s="188"/>
      <c r="I98" s="188"/>
      <c r="J98" s="189">
        <f>J131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104</v>
      </c>
      <c r="E99" s="188"/>
      <c r="F99" s="188"/>
      <c r="G99" s="188"/>
      <c r="H99" s="188"/>
      <c r="I99" s="188"/>
      <c r="J99" s="189">
        <f>J134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9"/>
      <c r="C100" s="180"/>
      <c r="D100" s="181" t="s">
        <v>106</v>
      </c>
      <c r="E100" s="182"/>
      <c r="F100" s="182"/>
      <c r="G100" s="182"/>
      <c r="H100" s="182"/>
      <c r="I100" s="182"/>
      <c r="J100" s="183">
        <f>J139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5"/>
      <c r="C101" s="186"/>
      <c r="D101" s="187" t="s">
        <v>107</v>
      </c>
      <c r="E101" s="188"/>
      <c r="F101" s="188"/>
      <c r="G101" s="188"/>
      <c r="H101" s="188"/>
      <c r="I101" s="188"/>
      <c r="J101" s="189">
        <f>J140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108</v>
      </c>
      <c r="E102" s="182"/>
      <c r="F102" s="182"/>
      <c r="G102" s="182"/>
      <c r="H102" s="182"/>
      <c r="I102" s="182"/>
      <c r="J102" s="183">
        <f>J143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1799</v>
      </c>
      <c r="E103" s="188"/>
      <c r="F103" s="188"/>
      <c r="G103" s="188"/>
      <c r="H103" s="188"/>
      <c r="I103" s="188"/>
      <c r="J103" s="189">
        <f>J144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1800</v>
      </c>
      <c r="E104" s="188"/>
      <c r="F104" s="188"/>
      <c r="G104" s="188"/>
      <c r="H104" s="188"/>
      <c r="I104" s="188"/>
      <c r="J104" s="189">
        <f>J150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1801</v>
      </c>
      <c r="E105" s="188"/>
      <c r="F105" s="188"/>
      <c r="G105" s="188"/>
      <c r="H105" s="188"/>
      <c r="I105" s="188"/>
      <c r="J105" s="189">
        <f>J160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117</v>
      </c>
      <c r="E106" s="188"/>
      <c r="F106" s="188"/>
      <c r="G106" s="188"/>
      <c r="H106" s="188"/>
      <c r="I106" s="188"/>
      <c r="J106" s="189">
        <f>J168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119</v>
      </c>
      <c r="E107" s="188"/>
      <c r="F107" s="188"/>
      <c r="G107" s="188"/>
      <c r="H107" s="188"/>
      <c r="I107" s="188"/>
      <c r="J107" s="189">
        <f>J172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1802</v>
      </c>
      <c r="E108" s="188"/>
      <c r="F108" s="188"/>
      <c r="G108" s="188"/>
      <c r="H108" s="188"/>
      <c r="I108" s="188"/>
      <c r="J108" s="189">
        <f>J177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79"/>
      <c r="C109" s="180"/>
      <c r="D109" s="181" t="s">
        <v>1803</v>
      </c>
      <c r="E109" s="182"/>
      <c r="F109" s="182"/>
      <c r="G109" s="182"/>
      <c r="H109" s="182"/>
      <c r="I109" s="182"/>
      <c r="J109" s="183">
        <f>J192</f>
        <v>0</v>
      </c>
      <c r="K109" s="180"/>
      <c r="L109" s="184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5" s="2" customFormat="1" ht="6.96" customHeight="1">
      <c r="A115" s="38"/>
      <c r="B115" s="68"/>
      <c r="C115" s="69"/>
      <c r="D115" s="69"/>
      <c r="E115" s="69"/>
      <c r="F115" s="69"/>
      <c r="G115" s="69"/>
      <c r="H115" s="69"/>
      <c r="I115" s="69"/>
      <c r="J115" s="69"/>
      <c r="K115" s="69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4.96" customHeight="1">
      <c r="A116" s="38"/>
      <c r="B116" s="39"/>
      <c r="C116" s="23" t="s">
        <v>125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16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6.25" customHeight="1">
      <c r="A119" s="38"/>
      <c r="B119" s="39"/>
      <c r="C119" s="40"/>
      <c r="D119" s="40"/>
      <c r="E119" s="174" t="str">
        <f>E7</f>
        <v>ZATEPLENÍ A REKONSTRUKCE PODHLEDU, ELEKTROINSTALACE A OSVĚTLENÍ TĚLOCVIČNY</v>
      </c>
      <c r="F119" s="32"/>
      <c r="G119" s="32"/>
      <c r="H119" s="32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93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E9</f>
        <v>3 - PŘESUN UMYVADLA A VÝMĚNA PLASTOVÝCH OKEN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F12</f>
        <v xml:space="preserve"> </v>
      </c>
      <c r="G123" s="40"/>
      <c r="H123" s="40"/>
      <c r="I123" s="32" t="s">
        <v>22</v>
      </c>
      <c r="J123" s="79" t="str">
        <f>IF(J12="","",J12)</f>
        <v>14. 9. 2025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E15</f>
        <v xml:space="preserve"> </v>
      </c>
      <c r="G125" s="40"/>
      <c r="H125" s="40"/>
      <c r="I125" s="32" t="s">
        <v>29</v>
      </c>
      <c r="J125" s="36" t="str">
        <f>E21</f>
        <v>P2Projekt s.r.o.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27</v>
      </c>
      <c r="D126" s="40"/>
      <c r="E126" s="40"/>
      <c r="F126" s="27" t="str">
        <f>IF(E18="","",E18)</f>
        <v>Vyplň údaj</v>
      </c>
      <c r="G126" s="40"/>
      <c r="H126" s="40"/>
      <c r="I126" s="32" t="s">
        <v>32</v>
      </c>
      <c r="J126" s="36" t="str">
        <f>E24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91"/>
      <c r="B128" s="192"/>
      <c r="C128" s="193" t="s">
        <v>126</v>
      </c>
      <c r="D128" s="194" t="s">
        <v>59</v>
      </c>
      <c r="E128" s="194" t="s">
        <v>55</v>
      </c>
      <c r="F128" s="194" t="s">
        <v>56</v>
      </c>
      <c r="G128" s="194" t="s">
        <v>127</v>
      </c>
      <c r="H128" s="194" t="s">
        <v>128</v>
      </c>
      <c r="I128" s="194" t="s">
        <v>129</v>
      </c>
      <c r="J128" s="195" t="s">
        <v>97</v>
      </c>
      <c r="K128" s="196" t="s">
        <v>130</v>
      </c>
      <c r="L128" s="197"/>
      <c r="M128" s="100" t="s">
        <v>1</v>
      </c>
      <c r="N128" s="101" t="s">
        <v>38</v>
      </c>
      <c r="O128" s="101" t="s">
        <v>131</v>
      </c>
      <c r="P128" s="101" t="s">
        <v>132</v>
      </c>
      <c r="Q128" s="101" t="s">
        <v>133</v>
      </c>
      <c r="R128" s="101" t="s">
        <v>134</v>
      </c>
      <c r="S128" s="101" t="s">
        <v>135</v>
      </c>
      <c r="T128" s="102" t="s">
        <v>136</v>
      </c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</row>
    <row r="129" s="2" customFormat="1" ht="22.8" customHeight="1">
      <c r="A129" s="38"/>
      <c r="B129" s="39"/>
      <c r="C129" s="107" t="s">
        <v>137</v>
      </c>
      <c r="D129" s="40"/>
      <c r="E129" s="40"/>
      <c r="F129" s="40"/>
      <c r="G129" s="40"/>
      <c r="H129" s="40"/>
      <c r="I129" s="40"/>
      <c r="J129" s="198">
        <f>BK129</f>
        <v>0</v>
      </c>
      <c r="K129" s="40"/>
      <c r="L129" s="44"/>
      <c r="M129" s="103"/>
      <c r="N129" s="199"/>
      <c r="O129" s="104"/>
      <c r="P129" s="200">
        <f>P130+P139+P143+P192</f>
        <v>0</v>
      </c>
      <c r="Q129" s="104"/>
      <c r="R129" s="200">
        <f>R130+R139+R143+R192</f>
        <v>0.34558125500000003</v>
      </c>
      <c r="S129" s="104"/>
      <c r="T129" s="201">
        <f>T130+T139+T143+T192</f>
        <v>0.251114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73</v>
      </c>
      <c r="AU129" s="17" t="s">
        <v>99</v>
      </c>
      <c r="BK129" s="202">
        <f>BK130+BK139+BK143+BK192</f>
        <v>0</v>
      </c>
    </row>
    <row r="130" s="12" customFormat="1" ht="25.92" customHeight="1">
      <c r="A130" s="12"/>
      <c r="B130" s="203"/>
      <c r="C130" s="204"/>
      <c r="D130" s="205" t="s">
        <v>73</v>
      </c>
      <c r="E130" s="206" t="s">
        <v>138</v>
      </c>
      <c r="F130" s="206" t="s">
        <v>139</v>
      </c>
      <c r="G130" s="204"/>
      <c r="H130" s="204"/>
      <c r="I130" s="207"/>
      <c r="J130" s="208">
        <f>BK130</f>
        <v>0</v>
      </c>
      <c r="K130" s="204"/>
      <c r="L130" s="209"/>
      <c r="M130" s="210"/>
      <c r="N130" s="211"/>
      <c r="O130" s="211"/>
      <c r="P130" s="212">
        <f>P131+P134</f>
        <v>0</v>
      </c>
      <c r="Q130" s="211"/>
      <c r="R130" s="212">
        <f>R131+R134</f>
        <v>0</v>
      </c>
      <c r="S130" s="211"/>
      <c r="T130" s="213">
        <f>T131+T134</f>
        <v>0.21374399999999999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79</v>
      </c>
      <c r="AT130" s="215" t="s">
        <v>73</v>
      </c>
      <c r="AU130" s="215" t="s">
        <v>74</v>
      </c>
      <c r="AY130" s="214" t="s">
        <v>140</v>
      </c>
      <c r="BK130" s="216">
        <f>BK131+BK134</f>
        <v>0</v>
      </c>
    </row>
    <row r="131" s="12" customFormat="1" ht="22.8" customHeight="1">
      <c r="A131" s="12"/>
      <c r="B131" s="203"/>
      <c r="C131" s="204"/>
      <c r="D131" s="205" t="s">
        <v>73</v>
      </c>
      <c r="E131" s="217" t="s">
        <v>386</v>
      </c>
      <c r="F131" s="217" t="s">
        <v>387</v>
      </c>
      <c r="G131" s="204"/>
      <c r="H131" s="204"/>
      <c r="I131" s="207"/>
      <c r="J131" s="218">
        <f>BK131</f>
        <v>0</v>
      </c>
      <c r="K131" s="204"/>
      <c r="L131" s="209"/>
      <c r="M131" s="210"/>
      <c r="N131" s="211"/>
      <c r="O131" s="211"/>
      <c r="P131" s="212">
        <f>SUM(P132:P133)</f>
        <v>0</v>
      </c>
      <c r="Q131" s="211"/>
      <c r="R131" s="212">
        <f>SUM(R132:R133)</f>
        <v>0</v>
      </c>
      <c r="S131" s="211"/>
      <c r="T131" s="213">
        <f>SUM(T132:T133)</f>
        <v>0.21374399999999999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79</v>
      </c>
      <c r="AT131" s="215" t="s">
        <v>73</v>
      </c>
      <c r="AU131" s="215" t="s">
        <v>79</v>
      </c>
      <c r="AY131" s="214" t="s">
        <v>140</v>
      </c>
      <c r="BK131" s="216">
        <f>SUM(BK132:BK133)</f>
        <v>0</v>
      </c>
    </row>
    <row r="132" s="2" customFormat="1" ht="24.15" customHeight="1">
      <c r="A132" s="38"/>
      <c r="B132" s="39"/>
      <c r="C132" s="219" t="s">
        <v>1695</v>
      </c>
      <c r="D132" s="219" t="s">
        <v>143</v>
      </c>
      <c r="E132" s="220" t="s">
        <v>1804</v>
      </c>
      <c r="F132" s="221" t="s">
        <v>1805</v>
      </c>
      <c r="G132" s="222" t="s">
        <v>146</v>
      </c>
      <c r="H132" s="223">
        <v>2.9279999999999999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39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0.072999999999999995</v>
      </c>
      <c r="T132" s="230">
        <f>S132*H132</f>
        <v>0.21374399999999999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89</v>
      </c>
      <c r="AT132" s="231" t="s">
        <v>143</v>
      </c>
      <c r="AU132" s="231" t="s">
        <v>83</v>
      </c>
      <c r="AY132" s="17" t="s">
        <v>140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79</v>
      </c>
      <c r="BK132" s="232">
        <f>ROUND(I132*H132,2)</f>
        <v>0</v>
      </c>
      <c r="BL132" s="17" t="s">
        <v>89</v>
      </c>
      <c r="BM132" s="231" t="s">
        <v>1806</v>
      </c>
    </row>
    <row r="133" s="13" customFormat="1">
      <c r="A133" s="13"/>
      <c r="B133" s="233"/>
      <c r="C133" s="234"/>
      <c r="D133" s="235" t="s">
        <v>148</v>
      </c>
      <c r="E133" s="236" t="s">
        <v>1</v>
      </c>
      <c r="F133" s="237" t="s">
        <v>1807</v>
      </c>
      <c r="G133" s="234"/>
      <c r="H133" s="238">
        <v>2.9279999999999999</v>
      </c>
      <c r="I133" s="239"/>
      <c r="J133" s="234"/>
      <c r="K133" s="234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148</v>
      </c>
      <c r="AU133" s="244" t="s">
        <v>83</v>
      </c>
      <c r="AV133" s="13" t="s">
        <v>83</v>
      </c>
      <c r="AW133" s="13" t="s">
        <v>31</v>
      </c>
      <c r="AX133" s="13" t="s">
        <v>79</v>
      </c>
      <c r="AY133" s="244" t="s">
        <v>140</v>
      </c>
    </row>
    <row r="134" s="12" customFormat="1" ht="22.8" customHeight="1">
      <c r="A134" s="12"/>
      <c r="B134" s="203"/>
      <c r="C134" s="204"/>
      <c r="D134" s="205" t="s">
        <v>73</v>
      </c>
      <c r="E134" s="217" t="s">
        <v>459</v>
      </c>
      <c r="F134" s="217" t="s">
        <v>460</v>
      </c>
      <c r="G134" s="204"/>
      <c r="H134" s="204"/>
      <c r="I134" s="207"/>
      <c r="J134" s="218">
        <f>BK134</f>
        <v>0</v>
      </c>
      <c r="K134" s="204"/>
      <c r="L134" s="209"/>
      <c r="M134" s="210"/>
      <c r="N134" s="211"/>
      <c r="O134" s="211"/>
      <c r="P134" s="212">
        <f>SUM(P135:P138)</f>
        <v>0</v>
      </c>
      <c r="Q134" s="211"/>
      <c r="R134" s="212">
        <f>SUM(R135:R138)</f>
        <v>0</v>
      </c>
      <c r="S134" s="211"/>
      <c r="T134" s="213">
        <f>SUM(T135:T138)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79</v>
      </c>
      <c r="AT134" s="215" t="s">
        <v>73</v>
      </c>
      <c r="AU134" s="215" t="s">
        <v>79</v>
      </c>
      <c r="AY134" s="214" t="s">
        <v>140</v>
      </c>
      <c r="BK134" s="216">
        <f>SUM(BK135:BK138)</f>
        <v>0</v>
      </c>
    </row>
    <row r="135" s="2" customFormat="1" ht="24.15" customHeight="1">
      <c r="A135" s="38"/>
      <c r="B135" s="39"/>
      <c r="C135" s="219" t="s">
        <v>83</v>
      </c>
      <c r="D135" s="219" t="s">
        <v>143</v>
      </c>
      <c r="E135" s="220" t="s">
        <v>1808</v>
      </c>
      <c r="F135" s="221" t="s">
        <v>1809</v>
      </c>
      <c r="G135" s="222" t="s">
        <v>464</v>
      </c>
      <c r="H135" s="223">
        <v>0.251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39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89</v>
      </c>
      <c r="AT135" s="231" t="s">
        <v>143</v>
      </c>
      <c r="AU135" s="231" t="s">
        <v>83</v>
      </c>
      <c r="AY135" s="17" t="s">
        <v>140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79</v>
      </c>
      <c r="BK135" s="232">
        <f>ROUND(I135*H135,2)</f>
        <v>0</v>
      </c>
      <c r="BL135" s="17" t="s">
        <v>89</v>
      </c>
      <c r="BM135" s="231" t="s">
        <v>1810</v>
      </c>
    </row>
    <row r="136" s="2" customFormat="1" ht="24.15" customHeight="1">
      <c r="A136" s="38"/>
      <c r="B136" s="39"/>
      <c r="C136" s="219" t="s">
        <v>86</v>
      </c>
      <c r="D136" s="219" t="s">
        <v>143</v>
      </c>
      <c r="E136" s="220" t="s">
        <v>1811</v>
      </c>
      <c r="F136" s="221" t="s">
        <v>1812</v>
      </c>
      <c r="G136" s="222" t="s">
        <v>464</v>
      </c>
      <c r="H136" s="223">
        <v>0.251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39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89</v>
      </c>
      <c r="AT136" s="231" t="s">
        <v>143</v>
      </c>
      <c r="AU136" s="231" t="s">
        <v>83</v>
      </c>
      <c r="AY136" s="17" t="s">
        <v>140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79</v>
      </c>
      <c r="BK136" s="232">
        <f>ROUND(I136*H136,2)</f>
        <v>0</v>
      </c>
      <c r="BL136" s="17" t="s">
        <v>89</v>
      </c>
      <c r="BM136" s="231" t="s">
        <v>1813</v>
      </c>
    </row>
    <row r="137" s="2" customFormat="1" ht="33" customHeight="1">
      <c r="A137" s="38"/>
      <c r="B137" s="39"/>
      <c r="C137" s="219" t="s">
        <v>89</v>
      </c>
      <c r="D137" s="219" t="s">
        <v>143</v>
      </c>
      <c r="E137" s="220" t="s">
        <v>1814</v>
      </c>
      <c r="F137" s="221" t="s">
        <v>1815</v>
      </c>
      <c r="G137" s="222" t="s">
        <v>464</v>
      </c>
      <c r="H137" s="223">
        <v>0.251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39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89</v>
      </c>
      <c r="AT137" s="231" t="s">
        <v>143</v>
      </c>
      <c r="AU137" s="231" t="s">
        <v>83</v>
      </c>
      <c r="AY137" s="17" t="s">
        <v>140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79</v>
      </c>
      <c r="BK137" s="232">
        <f>ROUND(I137*H137,2)</f>
        <v>0</v>
      </c>
      <c r="BL137" s="17" t="s">
        <v>89</v>
      </c>
      <c r="BM137" s="231" t="s">
        <v>1816</v>
      </c>
    </row>
    <row r="138" s="2" customFormat="1" ht="33" customHeight="1">
      <c r="A138" s="38"/>
      <c r="B138" s="39"/>
      <c r="C138" s="219" t="s">
        <v>1458</v>
      </c>
      <c r="D138" s="219" t="s">
        <v>143</v>
      </c>
      <c r="E138" s="220" t="s">
        <v>487</v>
      </c>
      <c r="F138" s="221" t="s">
        <v>488</v>
      </c>
      <c r="G138" s="222" t="s">
        <v>464</v>
      </c>
      <c r="H138" s="223">
        <v>0.251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39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89</v>
      </c>
      <c r="AT138" s="231" t="s">
        <v>143</v>
      </c>
      <c r="AU138" s="231" t="s">
        <v>83</v>
      </c>
      <c r="AY138" s="17" t="s">
        <v>140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79</v>
      </c>
      <c r="BK138" s="232">
        <f>ROUND(I138*H138,2)</f>
        <v>0</v>
      </c>
      <c r="BL138" s="17" t="s">
        <v>89</v>
      </c>
      <c r="BM138" s="231" t="s">
        <v>1817</v>
      </c>
    </row>
    <row r="139" s="12" customFormat="1" ht="25.92" customHeight="1">
      <c r="A139" s="12"/>
      <c r="B139" s="203"/>
      <c r="C139" s="204"/>
      <c r="D139" s="205" t="s">
        <v>73</v>
      </c>
      <c r="E139" s="206" t="s">
        <v>500</v>
      </c>
      <c r="F139" s="206" t="s">
        <v>501</v>
      </c>
      <c r="G139" s="204"/>
      <c r="H139" s="204"/>
      <c r="I139" s="207"/>
      <c r="J139" s="208">
        <f>BK139</f>
        <v>0</v>
      </c>
      <c r="K139" s="204"/>
      <c r="L139" s="209"/>
      <c r="M139" s="210"/>
      <c r="N139" s="211"/>
      <c r="O139" s="211"/>
      <c r="P139" s="212">
        <f>P140</f>
        <v>0</v>
      </c>
      <c r="Q139" s="211"/>
      <c r="R139" s="212">
        <f>R140</f>
        <v>0</v>
      </c>
      <c r="S139" s="211"/>
      <c r="T139" s="213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79</v>
      </c>
      <c r="AT139" s="215" t="s">
        <v>73</v>
      </c>
      <c r="AU139" s="215" t="s">
        <v>74</v>
      </c>
      <c r="AY139" s="214" t="s">
        <v>140</v>
      </c>
      <c r="BK139" s="216">
        <f>BK140</f>
        <v>0</v>
      </c>
    </row>
    <row r="140" s="12" customFormat="1" ht="22.8" customHeight="1">
      <c r="A140" s="12"/>
      <c r="B140" s="203"/>
      <c r="C140" s="204"/>
      <c r="D140" s="205" t="s">
        <v>73</v>
      </c>
      <c r="E140" s="217" t="s">
        <v>502</v>
      </c>
      <c r="F140" s="217" t="s">
        <v>503</v>
      </c>
      <c r="G140" s="204"/>
      <c r="H140" s="204"/>
      <c r="I140" s="207"/>
      <c r="J140" s="218">
        <f>BK140</f>
        <v>0</v>
      </c>
      <c r="K140" s="204"/>
      <c r="L140" s="209"/>
      <c r="M140" s="210"/>
      <c r="N140" s="211"/>
      <c r="O140" s="211"/>
      <c r="P140" s="212">
        <f>SUM(P141:P142)</f>
        <v>0</v>
      </c>
      <c r="Q140" s="211"/>
      <c r="R140" s="212">
        <f>SUM(R141:R142)</f>
        <v>0</v>
      </c>
      <c r="S140" s="211"/>
      <c r="T140" s="213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4" t="s">
        <v>79</v>
      </c>
      <c r="AT140" s="215" t="s">
        <v>73</v>
      </c>
      <c r="AU140" s="215" t="s">
        <v>79</v>
      </c>
      <c r="AY140" s="214" t="s">
        <v>140</v>
      </c>
      <c r="BK140" s="216">
        <f>SUM(BK141:BK142)</f>
        <v>0</v>
      </c>
    </row>
    <row r="141" s="2" customFormat="1" ht="16.5" customHeight="1">
      <c r="A141" s="38"/>
      <c r="B141" s="39"/>
      <c r="C141" s="219" t="s">
        <v>1465</v>
      </c>
      <c r="D141" s="219" t="s">
        <v>143</v>
      </c>
      <c r="E141" s="220" t="s">
        <v>1818</v>
      </c>
      <c r="F141" s="221" t="s">
        <v>1819</v>
      </c>
      <c r="G141" s="222" t="s">
        <v>422</v>
      </c>
      <c r="H141" s="223">
        <v>3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39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89</v>
      </c>
      <c r="AT141" s="231" t="s">
        <v>143</v>
      </c>
      <c r="AU141" s="231" t="s">
        <v>83</v>
      </c>
      <c r="AY141" s="17" t="s">
        <v>140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79</v>
      </c>
      <c r="BK141" s="232">
        <f>ROUND(I141*H141,2)</f>
        <v>0</v>
      </c>
      <c r="BL141" s="17" t="s">
        <v>89</v>
      </c>
      <c r="BM141" s="231" t="s">
        <v>1820</v>
      </c>
    </row>
    <row r="142" s="2" customFormat="1">
      <c r="A142" s="38"/>
      <c r="B142" s="39"/>
      <c r="C142" s="40"/>
      <c r="D142" s="235" t="s">
        <v>509</v>
      </c>
      <c r="E142" s="40"/>
      <c r="F142" s="277" t="s">
        <v>510</v>
      </c>
      <c r="G142" s="40"/>
      <c r="H142" s="40"/>
      <c r="I142" s="278"/>
      <c r="J142" s="40"/>
      <c r="K142" s="40"/>
      <c r="L142" s="44"/>
      <c r="M142" s="279"/>
      <c r="N142" s="280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509</v>
      </c>
      <c r="AU142" s="17" t="s">
        <v>83</v>
      </c>
    </row>
    <row r="143" s="12" customFormat="1" ht="25.92" customHeight="1">
      <c r="A143" s="12"/>
      <c r="B143" s="203"/>
      <c r="C143" s="204"/>
      <c r="D143" s="205" t="s">
        <v>73</v>
      </c>
      <c r="E143" s="206" t="s">
        <v>603</v>
      </c>
      <c r="F143" s="206" t="s">
        <v>604</v>
      </c>
      <c r="G143" s="204"/>
      <c r="H143" s="204"/>
      <c r="I143" s="207"/>
      <c r="J143" s="208">
        <f>BK143</f>
        <v>0</v>
      </c>
      <c r="K143" s="204"/>
      <c r="L143" s="209"/>
      <c r="M143" s="210"/>
      <c r="N143" s="211"/>
      <c r="O143" s="211"/>
      <c r="P143" s="212">
        <f>P144+P150+P160+P168+P172+P177</f>
        <v>0</v>
      </c>
      <c r="Q143" s="211"/>
      <c r="R143" s="212">
        <f>R144+R150+R160+R168+R172+R177</f>
        <v>0.34558125500000003</v>
      </c>
      <c r="S143" s="211"/>
      <c r="T143" s="213">
        <f>T144+T150+T160+T168+T172+T177</f>
        <v>0.03737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4" t="s">
        <v>83</v>
      </c>
      <c r="AT143" s="215" t="s">
        <v>73</v>
      </c>
      <c r="AU143" s="215" t="s">
        <v>74</v>
      </c>
      <c r="AY143" s="214" t="s">
        <v>140</v>
      </c>
      <c r="BK143" s="216">
        <f>BK144+BK150+BK160+BK168+BK172+BK177</f>
        <v>0</v>
      </c>
    </row>
    <row r="144" s="12" customFormat="1" ht="22.8" customHeight="1">
      <c r="A144" s="12"/>
      <c r="B144" s="203"/>
      <c r="C144" s="204"/>
      <c r="D144" s="205" t="s">
        <v>73</v>
      </c>
      <c r="E144" s="217" t="s">
        <v>1821</v>
      </c>
      <c r="F144" s="217" t="s">
        <v>1822</v>
      </c>
      <c r="G144" s="204"/>
      <c r="H144" s="204"/>
      <c r="I144" s="207"/>
      <c r="J144" s="218">
        <f>BK144</f>
        <v>0</v>
      </c>
      <c r="K144" s="204"/>
      <c r="L144" s="209"/>
      <c r="M144" s="210"/>
      <c r="N144" s="211"/>
      <c r="O144" s="211"/>
      <c r="P144" s="212">
        <f>SUM(P145:P149)</f>
        <v>0</v>
      </c>
      <c r="Q144" s="211"/>
      <c r="R144" s="212">
        <f>SUM(R145:R149)</f>
        <v>0.00085455000000000004</v>
      </c>
      <c r="S144" s="211"/>
      <c r="T144" s="213">
        <f>SUM(T145:T149)</f>
        <v>0.014919999999999999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4" t="s">
        <v>83</v>
      </c>
      <c r="AT144" s="215" t="s">
        <v>73</v>
      </c>
      <c r="AU144" s="215" t="s">
        <v>79</v>
      </c>
      <c r="AY144" s="214" t="s">
        <v>140</v>
      </c>
      <c r="BK144" s="216">
        <f>SUM(BK145:BK149)</f>
        <v>0</v>
      </c>
    </row>
    <row r="145" s="2" customFormat="1" ht="16.5" customHeight="1">
      <c r="A145" s="38"/>
      <c r="B145" s="39"/>
      <c r="C145" s="219" t="s">
        <v>952</v>
      </c>
      <c r="D145" s="219" t="s">
        <v>143</v>
      </c>
      <c r="E145" s="220" t="s">
        <v>1823</v>
      </c>
      <c r="F145" s="221" t="s">
        <v>1824</v>
      </c>
      <c r="G145" s="222" t="s">
        <v>271</v>
      </c>
      <c r="H145" s="223">
        <v>1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39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0.014919999999999999</v>
      </c>
      <c r="T145" s="230">
        <f>S145*H145</f>
        <v>0.014919999999999999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610</v>
      </c>
      <c r="AT145" s="231" t="s">
        <v>143</v>
      </c>
      <c r="AU145" s="231" t="s">
        <v>83</v>
      </c>
      <c r="AY145" s="17" t="s">
        <v>140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79</v>
      </c>
      <c r="BK145" s="232">
        <f>ROUND(I145*H145,2)</f>
        <v>0</v>
      </c>
      <c r="BL145" s="17" t="s">
        <v>610</v>
      </c>
      <c r="BM145" s="231" t="s">
        <v>1825</v>
      </c>
    </row>
    <row r="146" s="2" customFormat="1" ht="16.5" customHeight="1">
      <c r="A146" s="38"/>
      <c r="B146" s="39"/>
      <c r="C146" s="219" t="s">
        <v>1584</v>
      </c>
      <c r="D146" s="219" t="s">
        <v>143</v>
      </c>
      <c r="E146" s="220" t="s">
        <v>1826</v>
      </c>
      <c r="F146" s="221" t="s">
        <v>1827</v>
      </c>
      <c r="G146" s="222" t="s">
        <v>271</v>
      </c>
      <c r="H146" s="223">
        <v>1.5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39</v>
      </c>
      <c r="O146" s="91"/>
      <c r="P146" s="229">
        <f>O146*H146</f>
        <v>0</v>
      </c>
      <c r="Q146" s="229">
        <v>0.00056970000000000002</v>
      </c>
      <c r="R146" s="229">
        <f>Q146*H146</f>
        <v>0.00085455000000000004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610</v>
      </c>
      <c r="AT146" s="231" t="s">
        <v>143</v>
      </c>
      <c r="AU146" s="231" t="s">
        <v>83</v>
      </c>
      <c r="AY146" s="17" t="s">
        <v>140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79</v>
      </c>
      <c r="BK146" s="232">
        <f>ROUND(I146*H146,2)</f>
        <v>0</v>
      </c>
      <c r="BL146" s="17" t="s">
        <v>610</v>
      </c>
      <c r="BM146" s="231" t="s">
        <v>1828</v>
      </c>
    </row>
    <row r="147" s="2" customFormat="1" ht="16.5" customHeight="1">
      <c r="A147" s="38"/>
      <c r="B147" s="39"/>
      <c r="C147" s="219" t="s">
        <v>941</v>
      </c>
      <c r="D147" s="219" t="s">
        <v>143</v>
      </c>
      <c r="E147" s="220" t="s">
        <v>1829</v>
      </c>
      <c r="F147" s="221" t="s">
        <v>1830</v>
      </c>
      <c r="G147" s="222" t="s">
        <v>422</v>
      </c>
      <c r="H147" s="223">
        <v>1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39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610</v>
      </c>
      <c r="AT147" s="231" t="s">
        <v>143</v>
      </c>
      <c r="AU147" s="231" t="s">
        <v>83</v>
      </c>
      <c r="AY147" s="17" t="s">
        <v>140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79</v>
      </c>
      <c r="BK147" s="232">
        <f>ROUND(I147*H147,2)</f>
        <v>0</v>
      </c>
      <c r="BL147" s="17" t="s">
        <v>610</v>
      </c>
      <c r="BM147" s="231" t="s">
        <v>1831</v>
      </c>
    </row>
    <row r="148" s="2" customFormat="1" ht="21.75" customHeight="1">
      <c r="A148" s="38"/>
      <c r="B148" s="39"/>
      <c r="C148" s="219" t="s">
        <v>1479</v>
      </c>
      <c r="D148" s="219" t="s">
        <v>143</v>
      </c>
      <c r="E148" s="220" t="s">
        <v>1832</v>
      </c>
      <c r="F148" s="221" t="s">
        <v>1833</v>
      </c>
      <c r="G148" s="222" t="s">
        <v>271</v>
      </c>
      <c r="H148" s="223">
        <v>1.5</v>
      </c>
      <c r="I148" s="224"/>
      <c r="J148" s="225">
        <f>ROUND(I148*H148,2)</f>
        <v>0</v>
      </c>
      <c r="K148" s="226"/>
      <c r="L148" s="44"/>
      <c r="M148" s="227" t="s">
        <v>1</v>
      </c>
      <c r="N148" s="228" t="s">
        <v>39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610</v>
      </c>
      <c r="AT148" s="231" t="s">
        <v>143</v>
      </c>
      <c r="AU148" s="231" t="s">
        <v>83</v>
      </c>
      <c r="AY148" s="17" t="s">
        <v>140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79</v>
      </c>
      <c r="BK148" s="232">
        <f>ROUND(I148*H148,2)</f>
        <v>0</v>
      </c>
      <c r="BL148" s="17" t="s">
        <v>610</v>
      </c>
      <c r="BM148" s="231" t="s">
        <v>1834</v>
      </c>
    </row>
    <row r="149" s="2" customFormat="1" ht="33" customHeight="1">
      <c r="A149" s="38"/>
      <c r="B149" s="39"/>
      <c r="C149" s="219" t="s">
        <v>8</v>
      </c>
      <c r="D149" s="219" t="s">
        <v>143</v>
      </c>
      <c r="E149" s="220" t="s">
        <v>1835</v>
      </c>
      <c r="F149" s="221" t="s">
        <v>1836</v>
      </c>
      <c r="G149" s="222" t="s">
        <v>643</v>
      </c>
      <c r="H149" s="281"/>
      <c r="I149" s="224"/>
      <c r="J149" s="225">
        <f>ROUND(I149*H149,2)</f>
        <v>0</v>
      </c>
      <c r="K149" s="226"/>
      <c r="L149" s="44"/>
      <c r="M149" s="227" t="s">
        <v>1</v>
      </c>
      <c r="N149" s="228" t="s">
        <v>39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610</v>
      </c>
      <c r="AT149" s="231" t="s">
        <v>143</v>
      </c>
      <c r="AU149" s="231" t="s">
        <v>83</v>
      </c>
      <c r="AY149" s="17" t="s">
        <v>140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79</v>
      </c>
      <c r="BK149" s="232">
        <f>ROUND(I149*H149,2)</f>
        <v>0</v>
      </c>
      <c r="BL149" s="17" t="s">
        <v>610</v>
      </c>
      <c r="BM149" s="231" t="s">
        <v>1837</v>
      </c>
    </row>
    <row r="150" s="12" customFormat="1" ht="22.8" customHeight="1">
      <c r="A150" s="12"/>
      <c r="B150" s="203"/>
      <c r="C150" s="204"/>
      <c r="D150" s="205" t="s">
        <v>73</v>
      </c>
      <c r="E150" s="217" t="s">
        <v>1838</v>
      </c>
      <c r="F150" s="217" t="s">
        <v>1839</v>
      </c>
      <c r="G150" s="204"/>
      <c r="H150" s="204"/>
      <c r="I150" s="207"/>
      <c r="J150" s="218">
        <f>BK150</f>
        <v>0</v>
      </c>
      <c r="K150" s="204"/>
      <c r="L150" s="209"/>
      <c r="M150" s="210"/>
      <c r="N150" s="211"/>
      <c r="O150" s="211"/>
      <c r="P150" s="212">
        <f>SUM(P151:P159)</f>
        <v>0</v>
      </c>
      <c r="Q150" s="211"/>
      <c r="R150" s="212">
        <f>SUM(R151:R159)</f>
        <v>0.0044593850000000006</v>
      </c>
      <c r="S150" s="211"/>
      <c r="T150" s="213">
        <f>SUM(T151:T159)</f>
        <v>0.0021299999999999999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4" t="s">
        <v>83</v>
      </c>
      <c r="AT150" s="215" t="s">
        <v>73</v>
      </c>
      <c r="AU150" s="215" t="s">
        <v>79</v>
      </c>
      <c r="AY150" s="214" t="s">
        <v>140</v>
      </c>
      <c r="BK150" s="216">
        <f>SUM(BK151:BK159)</f>
        <v>0</v>
      </c>
    </row>
    <row r="151" s="2" customFormat="1" ht="24.15" customHeight="1">
      <c r="A151" s="38"/>
      <c r="B151" s="39"/>
      <c r="C151" s="219" t="s">
        <v>1486</v>
      </c>
      <c r="D151" s="219" t="s">
        <v>143</v>
      </c>
      <c r="E151" s="220" t="s">
        <v>1840</v>
      </c>
      <c r="F151" s="221" t="s">
        <v>1841</v>
      </c>
      <c r="G151" s="222" t="s">
        <v>271</v>
      </c>
      <c r="H151" s="223">
        <v>1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39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0.0021299999999999999</v>
      </c>
      <c r="T151" s="230">
        <f>S151*H151</f>
        <v>0.0021299999999999999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610</v>
      </c>
      <c r="AT151" s="231" t="s">
        <v>143</v>
      </c>
      <c r="AU151" s="231" t="s">
        <v>83</v>
      </c>
      <c r="AY151" s="17" t="s">
        <v>140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79</v>
      </c>
      <c r="BK151" s="232">
        <f>ROUND(I151*H151,2)</f>
        <v>0</v>
      </c>
      <c r="BL151" s="17" t="s">
        <v>610</v>
      </c>
      <c r="BM151" s="231" t="s">
        <v>1842</v>
      </c>
    </row>
    <row r="152" s="2" customFormat="1" ht="24.15" customHeight="1">
      <c r="A152" s="38"/>
      <c r="B152" s="39"/>
      <c r="C152" s="219" t="s">
        <v>1596</v>
      </c>
      <c r="D152" s="219" t="s">
        <v>143</v>
      </c>
      <c r="E152" s="220" t="s">
        <v>1843</v>
      </c>
      <c r="F152" s="221" t="s">
        <v>1844</v>
      </c>
      <c r="G152" s="222" t="s">
        <v>271</v>
      </c>
      <c r="H152" s="223">
        <v>3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39</v>
      </c>
      <c r="O152" s="91"/>
      <c r="P152" s="229">
        <f>O152*H152</f>
        <v>0</v>
      </c>
      <c r="Q152" s="229">
        <v>0.00084000000000000003</v>
      </c>
      <c r="R152" s="229">
        <f>Q152*H152</f>
        <v>0.0025200000000000001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610</v>
      </c>
      <c r="AT152" s="231" t="s">
        <v>143</v>
      </c>
      <c r="AU152" s="231" t="s">
        <v>83</v>
      </c>
      <c r="AY152" s="17" t="s">
        <v>140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79</v>
      </c>
      <c r="BK152" s="232">
        <f>ROUND(I152*H152,2)</f>
        <v>0</v>
      </c>
      <c r="BL152" s="17" t="s">
        <v>610</v>
      </c>
      <c r="BM152" s="231" t="s">
        <v>1845</v>
      </c>
    </row>
    <row r="153" s="2" customFormat="1" ht="37.8" customHeight="1">
      <c r="A153" s="38"/>
      <c r="B153" s="39"/>
      <c r="C153" s="219" t="s">
        <v>1526</v>
      </c>
      <c r="D153" s="219" t="s">
        <v>143</v>
      </c>
      <c r="E153" s="220" t="s">
        <v>1846</v>
      </c>
      <c r="F153" s="221" t="s">
        <v>1847</v>
      </c>
      <c r="G153" s="222" t="s">
        <v>271</v>
      </c>
      <c r="H153" s="223">
        <v>3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39</v>
      </c>
      <c r="O153" s="91"/>
      <c r="P153" s="229">
        <f>O153*H153</f>
        <v>0</v>
      </c>
      <c r="Q153" s="229">
        <v>0.00011</v>
      </c>
      <c r="R153" s="229">
        <f>Q153*H153</f>
        <v>0.00033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610</v>
      </c>
      <c r="AT153" s="231" t="s">
        <v>143</v>
      </c>
      <c r="AU153" s="231" t="s">
        <v>83</v>
      </c>
      <c r="AY153" s="17" t="s">
        <v>140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79</v>
      </c>
      <c r="BK153" s="232">
        <f>ROUND(I153*H153,2)</f>
        <v>0</v>
      </c>
      <c r="BL153" s="17" t="s">
        <v>610</v>
      </c>
      <c r="BM153" s="231" t="s">
        <v>1848</v>
      </c>
    </row>
    <row r="154" s="2" customFormat="1" ht="16.5" customHeight="1">
      <c r="A154" s="38"/>
      <c r="B154" s="39"/>
      <c r="C154" s="219" t="s">
        <v>610</v>
      </c>
      <c r="D154" s="219" t="s">
        <v>143</v>
      </c>
      <c r="E154" s="220" t="s">
        <v>1849</v>
      </c>
      <c r="F154" s="221" t="s">
        <v>1850</v>
      </c>
      <c r="G154" s="222" t="s">
        <v>422</v>
      </c>
      <c r="H154" s="223">
        <v>2</v>
      </c>
      <c r="I154" s="224"/>
      <c r="J154" s="225">
        <f>ROUND(I154*H154,2)</f>
        <v>0</v>
      </c>
      <c r="K154" s="226"/>
      <c r="L154" s="44"/>
      <c r="M154" s="227" t="s">
        <v>1</v>
      </c>
      <c r="N154" s="228" t="s">
        <v>39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610</v>
      </c>
      <c r="AT154" s="231" t="s">
        <v>143</v>
      </c>
      <c r="AU154" s="231" t="s">
        <v>83</v>
      </c>
      <c r="AY154" s="17" t="s">
        <v>140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79</v>
      </c>
      <c r="BK154" s="232">
        <f>ROUND(I154*H154,2)</f>
        <v>0</v>
      </c>
      <c r="BL154" s="17" t="s">
        <v>610</v>
      </c>
      <c r="BM154" s="231" t="s">
        <v>1851</v>
      </c>
    </row>
    <row r="155" s="2" customFormat="1" ht="24.15" customHeight="1">
      <c r="A155" s="38"/>
      <c r="B155" s="39"/>
      <c r="C155" s="266" t="s">
        <v>1533</v>
      </c>
      <c r="D155" s="266" t="s">
        <v>245</v>
      </c>
      <c r="E155" s="267" t="s">
        <v>1852</v>
      </c>
      <c r="F155" s="268" t="s">
        <v>1853</v>
      </c>
      <c r="G155" s="269" t="s">
        <v>422</v>
      </c>
      <c r="H155" s="270">
        <v>2</v>
      </c>
      <c r="I155" s="271"/>
      <c r="J155" s="272">
        <f>ROUND(I155*H155,2)</f>
        <v>0</v>
      </c>
      <c r="K155" s="273"/>
      <c r="L155" s="274"/>
      <c r="M155" s="275" t="s">
        <v>1</v>
      </c>
      <c r="N155" s="276" t="s">
        <v>39</v>
      </c>
      <c r="O155" s="91"/>
      <c r="P155" s="229">
        <f>O155*H155</f>
        <v>0</v>
      </c>
      <c r="Q155" s="229">
        <v>0.00038000000000000002</v>
      </c>
      <c r="R155" s="229">
        <f>Q155*H155</f>
        <v>0.00076000000000000004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615</v>
      </c>
      <c r="AT155" s="231" t="s">
        <v>245</v>
      </c>
      <c r="AU155" s="231" t="s">
        <v>83</v>
      </c>
      <c r="AY155" s="17" t="s">
        <v>140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79</v>
      </c>
      <c r="BK155" s="232">
        <f>ROUND(I155*H155,2)</f>
        <v>0</v>
      </c>
      <c r="BL155" s="17" t="s">
        <v>610</v>
      </c>
      <c r="BM155" s="231" t="s">
        <v>1854</v>
      </c>
    </row>
    <row r="156" s="2" customFormat="1" ht="16.5" customHeight="1">
      <c r="A156" s="38"/>
      <c r="B156" s="39"/>
      <c r="C156" s="219" t="s">
        <v>1537</v>
      </c>
      <c r="D156" s="219" t="s">
        <v>143</v>
      </c>
      <c r="E156" s="220" t="s">
        <v>1855</v>
      </c>
      <c r="F156" s="221" t="s">
        <v>1856</v>
      </c>
      <c r="G156" s="222" t="s">
        <v>1857</v>
      </c>
      <c r="H156" s="223">
        <v>1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39</v>
      </c>
      <c r="O156" s="91"/>
      <c r="P156" s="229">
        <f>O156*H156</f>
        <v>0</v>
      </c>
      <c r="Q156" s="229">
        <v>0.00025000000000000001</v>
      </c>
      <c r="R156" s="229">
        <f>Q156*H156</f>
        <v>0.00025000000000000001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610</v>
      </c>
      <c r="AT156" s="231" t="s">
        <v>143</v>
      </c>
      <c r="AU156" s="231" t="s">
        <v>83</v>
      </c>
      <c r="AY156" s="17" t="s">
        <v>140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79</v>
      </c>
      <c r="BK156" s="232">
        <f>ROUND(I156*H156,2)</f>
        <v>0</v>
      </c>
      <c r="BL156" s="17" t="s">
        <v>610</v>
      </c>
      <c r="BM156" s="231" t="s">
        <v>1858</v>
      </c>
    </row>
    <row r="157" s="2" customFormat="1" ht="24.15" customHeight="1">
      <c r="A157" s="38"/>
      <c r="B157" s="39"/>
      <c r="C157" s="219" t="s">
        <v>1544</v>
      </c>
      <c r="D157" s="219" t="s">
        <v>143</v>
      </c>
      <c r="E157" s="220" t="s">
        <v>1859</v>
      </c>
      <c r="F157" s="221" t="s">
        <v>1860</v>
      </c>
      <c r="G157" s="222" t="s">
        <v>271</v>
      </c>
      <c r="H157" s="223">
        <v>3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39</v>
      </c>
      <c r="O157" s="91"/>
      <c r="P157" s="229">
        <f>O157*H157</f>
        <v>0</v>
      </c>
      <c r="Q157" s="229">
        <v>0.00018979500000000001</v>
      </c>
      <c r="R157" s="229">
        <f>Q157*H157</f>
        <v>0.00056938500000000005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610</v>
      </c>
      <c r="AT157" s="231" t="s">
        <v>143</v>
      </c>
      <c r="AU157" s="231" t="s">
        <v>83</v>
      </c>
      <c r="AY157" s="17" t="s">
        <v>140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79</v>
      </c>
      <c r="BK157" s="232">
        <f>ROUND(I157*H157,2)</f>
        <v>0</v>
      </c>
      <c r="BL157" s="17" t="s">
        <v>610</v>
      </c>
      <c r="BM157" s="231" t="s">
        <v>1861</v>
      </c>
    </row>
    <row r="158" s="2" customFormat="1" ht="21.75" customHeight="1">
      <c r="A158" s="38"/>
      <c r="B158" s="39"/>
      <c r="C158" s="219" t="s">
        <v>7</v>
      </c>
      <c r="D158" s="219" t="s">
        <v>143</v>
      </c>
      <c r="E158" s="220" t="s">
        <v>1862</v>
      </c>
      <c r="F158" s="221" t="s">
        <v>1863</v>
      </c>
      <c r="G158" s="222" t="s">
        <v>271</v>
      </c>
      <c r="H158" s="223">
        <v>3</v>
      </c>
      <c r="I158" s="224"/>
      <c r="J158" s="225">
        <f>ROUND(I158*H158,2)</f>
        <v>0</v>
      </c>
      <c r="K158" s="226"/>
      <c r="L158" s="44"/>
      <c r="M158" s="227" t="s">
        <v>1</v>
      </c>
      <c r="N158" s="228" t="s">
        <v>39</v>
      </c>
      <c r="O158" s="91"/>
      <c r="P158" s="229">
        <f>O158*H158</f>
        <v>0</v>
      </c>
      <c r="Q158" s="229">
        <v>1.0000000000000001E-05</v>
      </c>
      <c r="R158" s="229">
        <f>Q158*H158</f>
        <v>3.0000000000000004E-05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610</v>
      </c>
      <c r="AT158" s="231" t="s">
        <v>143</v>
      </c>
      <c r="AU158" s="231" t="s">
        <v>83</v>
      </c>
      <c r="AY158" s="17" t="s">
        <v>140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79</v>
      </c>
      <c r="BK158" s="232">
        <f>ROUND(I158*H158,2)</f>
        <v>0</v>
      </c>
      <c r="BL158" s="17" t="s">
        <v>610</v>
      </c>
      <c r="BM158" s="231" t="s">
        <v>1864</v>
      </c>
    </row>
    <row r="159" s="2" customFormat="1" ht="24.15" customHeight="1">
      <c r="A159" s="38"/>
      <c r="B159" s="39"/>
      <c r="C159" s="219" t="s">
        <v>1408</v>
      </c>
      <c r="D159" s="219" t="s">
        <v>143</v>
      </c>
      <c r="E159" s="220" t="s">
        <v>1865</v>
      </c>
      <c r="F159" s="221" t="s">
        <v>1866</v>
      </c>
      <c r="G159" s="222" t="s">
        <v>643</v>
      </c>
      <c r="H159" s="281"/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39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610</v>
      </c>
      <c r="AT159" s="231" t="s">
        <v>143</v>
      </c>
      <c r="AU159" s="231" t="s">
        <v>83</v>
      </c>
      <c r="AY159" s="17" t="s">
        <v>140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79</v>
      </c>
      <c r="BK159" s="232">
        <f>ROUND(I159*H159,2)</f>
        <v>0</v>
      </c>
      <c r="BL159" s="17" t="s">
        <v>610</v>
      </c>
      <c r="BM159" s="231" t="s">
        <v>1867</v>
      </c>
    </row>
    <row r="160" s="12" customFormat="1" ht="22.8" customHeight="1">
      <c r="A160" s="12"/>
      <c r="B160" s="203"/>
      <c r="C160" s="204"/>
      <c r="D160" s="205" t="s">
        <v>73</v>
      </c>
      <c r="E160" s="217" t="s">
        <v>1868</v>
      </c>
      <c r="F160" s="217" t="s">
        <v>1869</v>
      </c>
      <c r="G160" s="204"/>
      <c r="H160" s="204"/>
      <c r="I160" s="207"/>
      <c r="J160" s="218">
        <f>BK160</f>
        <v>0</v>
      </c>
      <c r="K160" s="204"/>
      <c r="L160" s="209"/>
      <c r="M160" s="210"/>
      <c r="N160" s="211"/>
      <c r="O160" s="211"/>
      <c r="P160" s="212">
        <f>SUM(P161:P167)</f>
        <v>0</v>
      </c>
      <c r="Q160" s="211"/>
      <c r="R160" s="212">
        <f>SUM(R161:R167)</f>
        <v>0.017810000000000003</v>
      </c>
      <c r="S160" s="211"/>
      <c r="T160" s="213">
        <f>SUM(T161:T167)</f>
        <v>0.020320000000000001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4" t="s">
        <v>83</v>
      </c>
      <c r="AT160" s="215" t="s">
        <v>73</v>
      </c>
      <c r="AU160" s="215" t="s">
        <v>79</v>
      </c>
      <c r="AY160" s="214" t="s">
        <v>140</v>
      </c>
      <c r="BK160" s="216">
        <f>SUM(BK161:BK167)</f>
        <v>0</v>
      </c>
    </row>
    <row r="161" s="2" customFormat="1" ht="16.5" customHeight="1">
      <c r="A161" s="38"/>
      <c r="B161" s="39"/>
      <c r="C161" s="219" t="s">
        <v>1414</v>
      </c>
      <c r="D161" s="219" t="s">
        <v>143</v>
      </c>
      <c r="E161" s="220" t="s">
        <v>1870</v>
      </c>
      <c r="F161" s="221" t="s">
        <v>1871</v>
      </c>
      <c r="G161" s="222" t="s">
        <v>1872</v>
      </c>
      <c r="H161" s="223">
        <v>1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39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0.019460000000000002</v>
      </c>
      <c r="T161" s="230">
        <f>S161*H161</f>
        <v>0.019460000000000002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610</v>
      </c>
      <c r="AT161" s="231" t="s">
        <v>143</v>
      </c>
      <c r="AU161" s="231" t="s">
        <v>83</v>
      </c>
      <c r="AY161" s="17" t="s">
        <v>140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79</v>
      </c>
      <c r="BK161" s="232">
        <f>ROUND(I161*H161,2)</f>
        <v>0</v>
      </c>
      <c r="BL161" s="17" t="s">
        <v>610</v>
      </c>
      <c r="BM161" s="231" t="s">
        <v>1873</v>
      </c>
    </row>
    <row r="162" s="2" customFormat="1" ht="21.75" customHeight="1">
      <c r="A162" s="38"/>
      <c r="B162" s="39"/>
      <c r="C162" s="219" t="s">
        <v>1442</v>
      </c>
      <c r="D162" s="219" t="s">
        <v>143</v>
      </c>
      <c r="E162" s="220" t="s">
        <v>1874</v>
      </c>
      <c r="F162" s="221" t="s">
        <v>1875</v>
      </c>
      <c r="G162" s="222" t="s">
        <v>1872</v>
      </c>
      <c r="H162" s="223">
        <v>1</v>
      </c>
      <c r="I162" s="224"/>
      <c r="J162" s="225">
        <f>ROUND(I162*H162,2)</f>
        <v>0</v>
      </c>
      <c r="K162" s="226"/>
      <c r="L162" s="44"/>
      <c r="M162" s="227" t="s">
        <v>1</v>
      </c>
      <c r="N162" s="228" t="s">
        <v>39</v>
      </c>
      <c r="O162" s="91"/>
      <c r="P162" s="229">
        <f>O162*H162</f>
        <v>0</v>
      </c>
      <c r="Q162" s="229">
        <v>0.0022300000000000002</v>
      </c>
      <c r="R162" s="229">
        <f>Q162*H162</f>
        <v>0.0022300000000000002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610</v>
      </c>
      <c r="AT162" s="231" t="s">
        <v>143</v>
      </c>
      <c r="AU162" s="231" t="s">
        <v>83</v>
      </c>
      <c r="AY162" s="17" t="s">
        <v>140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79</v>
      </c>
      <c r="BK162" s="232">
        <f>ROUND(I162*H162,2)</f>
        <v>0</v>
      </c>
      <c r="BL162" s="17" t="s">
        <v>610</v>
      </c>
      <c r="BM162" s="231" t="s">
        <v>1876</v>
      </c>
    </row>
    <row r="163" s="2" customFormat="1" ht="16.5" customHeight="1">
      <c r="A163" s="38"/>
      <c r="B163" s="39"/>
      <c r="C163" s="266" t="s">
        <v>1610</v>
      </c>
      <c r="D163" s="266" t="s">
        <v>245</v>
      </c>
      <c r="E163" s="267" t="s">
        <v>1877</v>
      </c>
      <c r="F163" s="268" t="s">
        <v>1878</v>
      </c>
      <c r="G163" s="269" t="s">
        <v>422</v>
      </c>
      <c r="H163" s="270">
        <v>1</v>
      </c>
      <c r="I163" s="271"/>
      <c r="J163" s="272">
        <f>ROUND(I163*H163,2)</f>
        <v>0</v>
      </c>
      <c r="K163" s="273"/>
      <c r="L163" s="274"/>
      <c r="M163" s="275" t="s">
        <v>1</v>
      </c>
      <c r="N163" s="276" t="s">
        <v>39</v>
      </c>
      <c r="O163" s="91"/>
      <c r="P163" s="229">
        <f>O163*H163</f>
        <v>0</v>
      </c>
      <c r="Q163" s="229">
        <v>0.0135</v>
      </c>
      <c r="R163" s="229">
        <f>Q163*H163</f>
        <v>0.0135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615</v>
      </c>
      <c r="AT163" s="231" t="s">
        <v>245</v>
      </c>
      <c r="AU163" s="231" t="s">
        <v>83</v>
      </c>
      <c r="AY163" s="17" t="s">
        <v>140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79</v>
      </c>
      <c r="BK163" s="232">
        <f>ROUND(I163*H163,2)</f>
        <v>0</v>
      </c>
      <c r="BL163" s="17" t="s">
        <v>610</v>
      </c>
      <c r="BM163" s="231" t="s">
        <v>1879</v>
      </c>
    </row>
    <row r="164" s="2" customFormat="1" ht="16.5" customHeight="1">
      <c r="A164" s="38"/>
      <c r="B164" s="39"/>
      <c r="C164" s="219" t="s">
        <v>1426</v>
      </c>
      <c r="D164" s="219" t="s">
        <v>143</v>
      </c>
      <c r="E164" s="220" t="s">
        <v>1880</v>
      </c>
      <c r="F164" s="221" t="s">
        <v>1881</v>
      </c>
      <c r="G164" s="222" t="s">
        <v>1872</v>
      </c>
      <c r="H164" s="223">
        <v>1</v>
      </c>
      <c r="I164" s="224"/>
      <c r="J164" s="225">
        <f>ROUND(I164*H164,2)</f>
        <v>0</v>
      </c>
      <c r="K164" s="226"/>
      <c r="L164" s="44"/>
      <c r="M164" s="227" t="s">
        <v>1</v>
      </c>
      <c r="N164" s="228" t="s">
        <v>39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0.00085999999999999998</v>
      </c>
      <c r="T164" s="230">
        <f>S164*H164</f>
        <v>0.00085999999999999998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610</v>
      </c>
      <c r="AT164" s="231" t="s">
        <v>143</v>
      </c>
      <c r="AU164" s="231" t="s">
        <v>83</v>
      </c>
      <c r="AY164" s="17" t="s">
        <v>140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79</v>
      </c>
      <c r="BK164" s="232">
        <f>ROUND(I164*H164,2)</f>
        <v>0</v>
      </c>
      <c r="BL164" s="17" t="s">
        <v>610</v>
      </c>
      <c r="BM164" s="231" t="s">
        <v>1882</v>
      </c>
    </row>
    <row r="165" s="2" customFormat="1" ht="16.5" customHeight="1">
      <c r="A165" s="38"/>
      <c r="B165" s="39"/>
      <c r="C165" s="219" t="s">
        <v>1614</v>
      </c>
      <c r="D165" s="219" t="s">
        <v>143</v>
      </c>
      <c r="E165" s="220" t="s">
        <v>1883</v>
      </c>
      <c r="F165" s="221" t="s">
        <v>1884</v>
      </c>
      <c r="G165" s="222" t="s">
        <v>1872</v>
      </c>
      <c r="H165" s="223">
        <v>1</v>
      </c>
      <c r="I165" s="224"/>
      <c r="J165" s="225">
        <f>ROUND(I165*H165,2)</f>
        <v>0</v>
      </c>
      <c r="K165" s="226"/>
      <c r="L165" s="44"/>
      <c r="M165" s="227" t="s">
        <v>1</v>
      </c>
      <c r="N165" s="228" t="s">
        <v>39</v>
      </c>
      <c r="O165" s="91"/>
      <c r="P165" s="229">
        <f>O165*H165</f>
        <v>0</v>
      </c>
      <c r="Q165" s="229">
        <v>0.0018400000000000001</v>
      </c>
      <c r="R165" s="229">
        <f>Q165*H165</f>
        <v>0.0018400000000000001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610</v>
      </c>
      <c r="AT165" s="231" t="s">
        <v>143</v>
      </c>
      <c r="AU165" s="231" t="s">
        <v>83</v>
      </c>
      <c r="AY165" s="17" t="s">
        <v>140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79</v>
      </c>
      <c r="BK165" s="232">
        <f>ROUND(I165*H165,2)</f>
        <v>0</v>
      </c>
      <c r="BL165" s="17" t="s">
        <v>610</v>
      </c>
      <c r="BM165" s="231" t="s">
        <v>1885</v>
      </c>
    </row>
    <row r="166" s="2" customFormat="1" ht="16.5" customHeight="1">
      <c r="A166" s="38"/>
      <c r="B166" s="39"/>
      <c r="C166" s="219" t="s">
        <v>1618</v>
      </c>
      <c r="D166" s="219" t="s">
        <v>143</v>
      </c>
      <c r="E166" s="220" t="s">
        <v>1886</v>
      </c>
      <c r="F166" s="221" t="s">
        <v>1887</v>
      </c>
      <c r="G166" s="222" t="s">
        <v>422</v>
      </c>
      <c r="H166" s="223">
        <v>1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39</v>
      </c>
      <c r="O166" s="91"/>
      <c r="P166" s="229">
        <f>O166*H166</f>
        <v>0</v>
      </c>
      <c r="Q166" s="229">
        <v>0.00024000000000000001</v>
      </c>
      <c r="R166" s="229">
        <f>Q166*H166</f>
        <v>0.00024000000000000001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610</v>
      </c>
      <c r="AT166" s="231" t="s">
        <v>143</v>
      </c>
      <c r="AU166" s="231" t="s">
        <v>83</v>
      </c>
      <c r="AY166" s="17" t="s">
        <v>140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79</v>
      </c>
      <c r="BK166" s="232">
        <f>ROUND(I166*H166,2)</f>
        <v>0</v>
      </c>
      <c r="BL166" s="17" t="s">
        <v>610</v>
      </c>
      <c r="BM166" s="231" t="s">
        <v>1888</v>
      </c>
    </row>
    <row r="167" s="2" customFormat="1" ht="24.15" customHeight="1">
      <c r="A167" s="38"/>
      <c r="B167" s="39"/>
      <c r="C167" s="219" t="s">
        <v>1625</v>
      </c>
      <c r="D167" s="219" t="s">
        <v>143</v>
      </c>
      <c r="E167" s="220" t="s">
        <v>1889</v>
      </c>
      <c r="F167" s="221" t="s">
        <v>1890</v>
      </c>
      <c r="G167" s="222" t="s">
        <v>643</v>
      </c>
      <c r="H167" s="281"/>
      <c r="I167" s="224"/>
      <c r="J167" s="225">
        <f>ROUND(I167*H167,2)</f>
        <v>0</v>
      </c>
      <c r="K167" s="226"/>
      <c r="L167" s="44"/>
      <c r="M167" s="227" t="s">
        <v>1</v>
      </c>
      <c r="N167" s="228" t="s">
        <v>39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610</v>
      </c>
      <c r="AT167" s="231" t="s">
        <v>143</v>
      </c>
      <c r="AU167" s="231" t="s">
        <v>83</v>
      </c>
      <c r="AY167" s="17" t="s">
        <v>140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79</v>
      </c>
      <c r="BK167" s="232">
        <f>ROUND(I167*H167,2)</f>
        <v>0</v>
      </c>
      <c r="BL167" s="17" t="s">
        <v>610</v>
      </c>
      <c r="BM167" s="231" t="s">
        <v>1891</v>
      </c>
    </row>
    <row r="168" s="12" customFormat="1" ht="22.8" customHeight="1">
      <c r="A168" s="12"/>
      <c r="B168" s="203"/>
      <c r="C168" s="204"/>
      <c r="D168" s="205" t="s">
        <v>73</v>
      </c>
      <c r="E168" s="217" t="s">
        <v>876</v>
      </c>
      <c r="F168" s="217" t="s">
        <v>877</v>
      </c>
      <c r="G168" s="204"/>
      <c r="H168" s="204"/>
      <c r="I168" s="207"/>
      <c r="J168" s="218">
        <f>BK168</f>
        <v>0</v>
      </c>
      <c r="K168" s="204"/>
      <c r="L168" s="209"/>
      <c r="M168" s="210"/>
      <c r="N168" s="211"/>
      <c r="O168" s="211"/>
      <c r="P168" s="212">
        <f>SUM(P169:P171)</f>
        <v>0</v>
      </c>
      <c r="Q168" s="211"/>
      <c r="R168" s="212">
        <f>SUM(R169:R171)</f>
        <v>0.11292480000000001</v>
      </c>
      <c r="S168" s="211"/>
      <c r="T168" s="213">
        <f>SUM(T169:T171)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4" t="s">
        <v>83</v>
      </c>
      <c r="AT168" s="215" t="s">
        <v>73</v>
      </c>
      <c r="AU168" s="215" t="s">
        <v>79</v>
      </c>
      <c r="AY168" s="214" t="s">
        <v>140</v>
      </c>
      <c r="BK168" s="216">
        <f>SUM(BK169:BK171)</f>
        <v>0</v>
      </c>
    </row>
    <row r="169" s="2" customFormat="1" ht="24.15" customHeight="1">
      <c r="A169" s="38"/>
      <c r="B169" s="39"/>
      <c r="C169" s="219" t="s">
        <v>1435</v>
      </c>
      <c r="D169" s="219" t="s">
        <v>143</v>
      </c>
      <c r="E169" s="220" t="s">
        <v>1892</v>
      </c>
      <c r="F169" s="221" t="s">
        <v>1893</v>
      </c>
      <c r="G169" s="222" t="s">
        <v>146</v>
      </c>
      <c r="H169" s="223">
        <v>4.3200000000000003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39</v>
      </c>
      <c r="O169" s="91"/>
      <c r="P169" s="229">
        <f>O169*H169</f>
        <v>0</v>
      </c>
      <c r="Q169" s="229">
        <v>0.02614</v>
      </c>
      <c r="R169" s="229">
        <f>Q169*H169</f>
        <v>0.11292480000000001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610</v>
      </c>
      <c r="AT169" s="231" t="s">
        <v>143</v>
      </c>
      <c r="AU169" s="231" t="s">
        <v>83</v>
      </c>
      <c r="AY169" s="17" t="s">
        <v>140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79</v>
      </c>
      <c r="BK169" s="232">
        <f>ROUND(I169*H169,2)</f>
        <v>0</v>
      </c>
      <c r="BL169" s="17" t="s">
        <v>610</v>
      </c>
      <c r="BM169" s="231" t="s">
        <v>1894</v>
      </c>
    </row>
    <row r="170" s="13" customFormat="1">
      <c r="A170" s="13"/>
      <c r="B170" s="233"/>
      <c r="C170" s="234"/>
      <c r="D170" s="235" t="s">
        <v>148</v>
      </c>
      <c r="E170" s="236" t="s">
        <v>1</v>
      </c>
      <c r="F170" s="237" t="s">
        <v>1895</v>
      </c>
      <c r="G170" s="234"/>
      <c r="H170" s="238">
        <v>4.3200000000000003</v>
      </c>
      <c r="I170" s="239"/>
      <c r="J170" s="234"/>
      <c r="K170" s="234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148</v>
      </c>
      <c r="AU170" s="244" t="s">
        <v>83</v>
      </c>
      <c r="AV170" s="13" t="s">
        <v>83</v>
      </c>
      <c r="AW170" s="13" t="s">
        <v>31</v>
      </c>
      <c r="AX170" s="13" t="s">
        <v>79</v>
      </c>
      <c r="AY170" s="244" t="s">
        <v>140</v>
      </c>
    </row>
    <row r="171" s="2" customFormat="1" ht="33" customHeight="1">
      <c r="A171" s="38"/>
      <c r="B171" s="39"/>
      <c r="C171" s="219" t="s">
        <v>1677</v>
      </c>
      <c r="D171" s="219" t="s">
        <v>143</v>
      </c>
      <c r="E171" s="220" t="s">
        <v>929</v>
      </c>
      <c r="F171" s="221" t="s">
        <v>930</v>
      </c>
      <c r="G171" s="222" t="s">
        <v>643</v>
      </c>
      <c r="H171" s="281"/>
      <c r="I171" s="224"/>
      <c r="J171" s="225">
        <f>ROUND(I171*H171,2)</f>
        <v>0</v>
      </c>
      <c r="K171" s="226"/>
      <c r="L171" s="44"/>
      <c r="M171" s="227" t="s">
        <v>1</v>
      </c>
      <c r="N171" s="228" t="s">
        <v>39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610</v>
      </c>
      <c r="AT171" s="231" t="s">
        <v>143</v>
      </c>
      <c r="AU171" s="231" t="s">
        <v>83</v>
      </c>
      <c r="AY171" s="17" t="s">
        <v>140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79</v>
      </c>
      <c r="BK171" s="232">
        <f>ROUND(I171*H171,2)</f>
        <v>0</v>
      </c>
      <c r="BL171" s="17" t="s">
        <v>610</v>
      </c>
      <c r="BM171" s="231" t="s">
        <v>1896</v>
      </c>
    </row>
    <row r="172" s="12" customFormat="1" ht="22.8" customHeight="1">
      <c r="A172" s="12"/>
      <c r="B172" s="203"/>
      <c r="C172" s="204"/>
      <c r="D172" s="205" t="s">
        <v>73</v>
      </c>
      <c r="E172" s="217" t="s">
        <v>1007</v>
      </c>
      <c r="F172" s="217" t="s">
        <v>1008</v>
      </c>
      <c r="G172" s="204"/>
      <c r="H172" s="204"/>
      <c r="I172" s="207"/>
      <c r="J172" s="218">
        <f>BK172</f>
        <v>0</v>
      </c>
      <c r="K172" s="204"/>
      <c r="L172" s="209"/>
      <c r="M172" s="210"/>
      <c r="N172" s="211"/>
      <c r="O172" s="211"/>
      <c r="P172" s="212">
        <f>SUM(P173:P176)</f>
        <v>0</v>
      </c>
      <c r="Q172" s="211"/>
      <c r="R172" s="212">
        <f>SUM(R173:R176)</f>
        <v>0.11870112000000001</v>
      </c>
      <c r="S172" s="211"/>
      <c r="T172" s="213">
        <f>SUM(T173:T176)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4" t="s">
        <v>83</v>
      </c>
      <c r="AT172" s="215" t="s">
        <v>73</v>
      </c>
      <c r="AU172" s="215" t="s">
        <v>79</v>
      </c>
      <c r="AY172" s="214" t="s">
        <v>140</v>
      </c>
      <c r="BK172" s="216">
        <f>SUM(BK173:BK176)</f>
        <v>0</v>
      </c>
    </row>
    <row r="173" s="2" customFormat="1" ht="24.15" customHeight="1">
      <c r="A173" s="38"/>
      <c r="B173" s="39"/>
      <c r="C173" s="219" t="s">
        <v>1687</v>
      </c>
      <c r="D173" s="219" t="s">
        <v>143</v>
      </c>
      <c r="E173" s="220" t="s">
        <v>1897</v>
      </c>
      <c r="F173" s="221" t="s">
        <v>1898</v>
      </c>
      <c r="G173" s="222" t="s">
        <v>422</v>
      </c>
      <c r="H173" s="223">
        <v>2.9279999999999999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39</v>
      </c>
      <c r="O173" s="91"/>
      <c r="P173" s="229">
        <f>O173*H173</f>
        <v>0</v>
      </c>
      <c r="Q173" s="229">
        <v>0.00025999999999999998</v>
      </c>
      <c r="R173" s="229">
        <f>Q173*H173</f>
        <v>0.00076127999999999992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610</v>
      </c>
      <c r="AT173" s="231" t="s">
        <v>143</v>
      </c>
      <c r="AU173" s="231" t="s">
        <v>83</v>
      </c>
      <c r="AY173" s="17" t="s">
        <v>140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79</v>
      </c>
      <c r="BK173" s="232">
        <f>ROUND(I173*H173,2)</f>
        <v>0</v>
      </c>
      <c r="BL173" s="17" t="s">
        <v>610</v>
      </c>
      <c r="BM173" s="231" t="s">
        <v>1899</v>
      </c>
    </row>
    <row r="174" s="13" customFormat="1">
      <c r="A174" s="13"/>
      <c r="B174" s="233"/>
      <c r="C174" s="234"/>
      <c r="D174" s="235" t="s">
        <v>148</v>
      </c>
      <c r="E174" s="236" t="s">
        <v>1</v>
      </c>
      <c r="F174" s="237" t="s">
        <v>1807</v>
      </c>
      <c r="G174" s="234"/>
      <c r="H174" s="238">
        <v>2.9279999999999999</v>
      </c>
      <c r="I174" s="239"/>
      <c r="J174" s="234"/>
      <c r="K174" s="234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148</v>
      </c>
      <c r="AU174" s="244" t="s">
        <v>83</v>
      </c>
      <c r="AV174" s="13" t="s">
        <v>83</v>
      </c>
      <c r="AW174" s="13" t="s">
        <v>31</v>
      </c>
      <c r="AX174" s="13" t="s">
        <v>79</v>
      </c>
      <c r="AY174" s="244" t="s">
        <v>140</v>
      </c>
    </row>
    <row r="175" s="2" customFormat="1" ht="21.75" customHeight="1">
      <c r="A175" s="38"/>
      <c r="B175" s="39"/>
      <c r="C175" s="266" t="s">
        <v>1691</v>
      </c>
      <c r="D175" s="266" t="s">
        <v>245</v>
      </c>
      <c r="E175" s="267" t="s">
        <v>1900</v>
      </c>
      <c r="F175" s="268" t="s">
        <v>1901</v>
      </c>
      <c r="G175" s="269" t="s">
        <v>146</v>
      </c>
      <c r="H175" s="270">
        <v>2.9279999999999999</v>
      </c>
      <c r="I175" s="271"/>
      <c r="J175" s="272">
        <f>ROUND(I175*H175,2)</f>
        <v>0</v>
      </c>
      <c r="K175" s="273"/>
      <c r="L175" s="274"/>
      <c r="M175" s="275" t="s">
        <v>1</v>
      </c>
      <c r="N175" s="276" t="s">
        <v>39</v>
      </c>
      <c r="O175" s="91"/>
      <c r="P175" s="229">
        <f>O175*H175</f>
        <v>0</v>
      </c>
      <c r="Q175" s="229">
        <v>0.040280000000000003</v>
      </c>
      <c r="R175" s="229">
        <f>Q175*H175</f>
        <v>0.11793984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615</v>
      </c>
      <c r="AT175" s="231" t="s">
        <v>245</v>
      </c>
      <c r="AU175" s="231" t="s">
        <v>83</v>
      </c>
      <c r="AY175" s="17" t="s">
        <v>140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79</v>
      </c>
      <c r="BK175" s="232">
        <f>ROUND(I175*H175,2)</f>
        <v>0</v>
      </c>
      <c r="BL175" s="17" t="s">
        <v>610</v>
      </c>
      <c r="BM175" s="231" t="s">
        <v>1902</v>
      </c>
    </row>
    <row r="176" s="2" customFormat="1" ht="24.15" customHeight="1">
      <c r="A176" s="38"/>
      <c r="B176" s="39"/>
      <c r="C176" s="219" t="s">
        <v>1699</v>
      </c>
      <c r="D176" s="219" t="s">
        <v>143</v>
      </c>
      <c r="E176" s="220" t="s">
        <v>1903</v>
      </c>
      <c r="F176" s="221" t="s">
        <v>1904</v>
      </c>
      <c r="G176" s="222" t="s">
        <v>643</v>
      </c>
      <c r="H176" s="281"/>
      <c r="I176" s="224"/>
      <c r="J176" s="225">
        <f>ROUND(I176*H176,2)</f>
        <v>0</v>
      </c>
      <c r="K176" s="226"/>
      <c r="L176" s="44"/>
      <c r="M176" s="227" t="s">
        <v>1</v>
      </c>
      <c r="N176" s="228" t="s">
        <v>39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610</v>
      </c>
      <c r="AT176" s="231" t="s">
        <v>143</v>
      </c>
      <c r="AU176" s="231" t="s">
        <v>83</v>
      </c>
      <c r="AY176" s="17" t="s">
        <v>140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79</v>
      </c>
      <c r="BK176" s="232">
        <f>ROUND(I176*H176,2)</f>
        <v>0</v>
      </c>
      <c r="BL176" s="17" t="s">
        <v>610</v>
      </c>
      <c r="BM176" s="231" t="s">
        <v>1905</v>
      </c>
    </row>
    <row r="177" s="12" customFormat="1" ht="22.8" customHeight="1">
      <c r="A177" s="12"/>
      <c r="B177" s="203"/>
      <c r="C177" s="204"/>
      <c r="D177" s="205" t="s">
        <v>73</v>
      </c>
      <c r="E177" s="217" t="s">
        <v>1906</v>
      </c>
      <c r="F177" s="217" t="s">
        <v>1907</v>
      </c>
      <c r="G177" s="204"/>
      <c r="H177" s="204"/>
      <c r="I177" s="207"/>
      <c r="J177" s="218">
        <f>BK177</f>
        <v>0</v>
      </c>
      <c r="K177" s="204"/>
      <c r="L177" s="209"/>
      <c r="M177" s="210"/>
      <c r="N177" s="211"/>
      <c r="O177" s="211"/>
      <c r="P177" s="212">
        <f>SUM(P178:P191)</f>
        <v>0</v>
      </c>
      <c r="Q177" s="211"/>
      <c r="R177" s="212">
        <f>SUM(R178:R191)</f>
        <v>0.090831400000000007</v>
      </c>
      <c r="S177" s="211"/>
      <c r="T177" s="213">
        <f>SUM(T178:T191)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4" t="s">
        <v>83</v>
      </c>
      <c r="AT177" s="215" t="s">
        <v>73</v>
      </c>
      <c r="AU177" s="215" t="s">
        <v>79</v>
      </c>
      <c r="AY177" s="214" t="s">
        <v>140</v>
      </c>
      <c r="BK177" s="216">
        <f>SUM(BK178:BK191)</f>
        <v>0</v>
      </c>
    </row>
    <row r="178" s="2" customFormat="1" ht="16.5" customHeight="1">
      <c r="A178" s="38"/>
      <c r="B178" s="39"/>
      <c r="C178" s="219" t="s">
        <v>320</v>
      </c>
      <c r="D178" s="219" t="s">
        <v>143</v>
      </c>
      <c r="E178" s="220" t="s">
        <v>1908</v>
      </c>
      <c r="F178" s="221" t="s">
        <v>1909</v>
      </c>
      <c r="G178" s="222" t="s">
        <v>146</v>
      </c>
      <c r="H178" s="223">
        <v>1.7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39</v>
      </c>
      <c r="O178" s="91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610</v>
      </c>
      <c r="AT178" s="231" t="s">
        <v>143</v>
      </c>
      <c r="AU178" s="231" t="s">
        <v>83</v>
      </c>
      <c r="AY178" s="17" t="s">
        <v>140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79</v>
      </c>
      <c r="BK178" s="232">
        <f>ROUND(I178*H178,2)</f>
        <v>0</v>
      </c>
      <c r="BL178" s="17" t="s">
        <v>610</v>
      </c>
      <c r="BM178" s="231" t="s">
        <v>1910</v>
      </c>
    </row>
    <row r="179" s="2" customFormat="1" ht="16.5" customHeight="1">
      <c r="A179" s="38"/>
      <c r="B179" s="39"/>
      <c r="C179" s="219" t="s">
        <v>334</v>
      </c>
      <c r="D179" s="219" t="s">
        <v>143</v>
      </c>
      <c r="E179" s="220" t="s">
        <v>1911</v>
      </c>
      <c r="F179" s="221" t="s">
        <v>1912</v>
      </c>
      <c r="G179" s="222" t="s">
        <v>146</v>
      </c>
      <c r="H179" s="223">
        <v>1.7</v>
      </c>
      <c r="I179" s="224"/>
      <c r="J179" s="225">
        <f>ROUND(I179*H179,2)</f>
        <v>0</v>
      </c>
      <c r="K179" s="226"/>
      <c r="L179" s="44"/>
      <c r="M179" s="227" t="s">
        <v>1</v>
      </c>
      <c r="N179" s="228" t="s">
        <v>39</v>
      </c>
      <c r="O179" s="91"/>
      <c r="P179" s="229">
        <f>O179*H179</f>
        <v>0</v>
      </c>
      <c r="Q179" s="229">
        <v>0.00029999999999999997</v>
      </c>
      <c r="R179" s="229">
        <f>Q179*H179</f>
        <v>0.00050999999999999993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610</v>
      </c>
      <c r="AT179" s="231" t="s">
        <v>143</v>
      </c>
      <c r="AU179" s="231" t="s">
        <v>83</v>
      </c>
      <c r="AY179" s="17" t="s">
        <v>140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79</v>
      </c>
      <c r="BK179" s="232">
        <f>ROUND(I179*H179,2)</f>
        <v>0</v>
      </c>
      <c r="BL179" s="17" t="s">
        <v>610</v>
      </c>
      <c r="BM179" s="231" t="s">
        <v>1913</v>
      </c>
    </row>
    <row r="180" s="2" customFormat="1" ht="24.15" customHeight="1">
      <c r="A180" s="38"/>
      <c r="B180" s="39"/>
      <c r="C180" s="219" t="s">
        <v>615</v>
      </c>
      <c r="D180" s="219" t="s">
        <v>143</v>
      </c>
      <c r="E180" s="220" t="s">
        <v>1914</v>
      </c>
      <c r="F180" s="221" t="s">
        <v>1915</v>
      </c>
      <c r="G180" s="222" t="s">
        <v>146</v>
      </c>
      <c r="H180" s="223">
        <v>1.7</v>
      </c>
      <c r="I180" s="224"/>
      <c r="J180" s="225">
        <f>ROUND(I180*H180,2)</f>
        <v>0</v>
      </c>
      <c r="K180" s="226"/>
      <c r="L180" s="44"/>
      <c r="M180" s="227" t="s">
        <v>1</v>
      </c>
      <c r="N180" s="228" t="s">
        <v>39</v>
      </c>
      <c r="O180" s="91"/>
      <c r="P180" s="229">
        <f>O180*H180</f>
        <v>0</v>
      </c>
      <c r="Q180" s="229">
        <v>0.0015</v>
      </c>
      <c r="R180" s="229">
        <f>Q180*H180</f>
        <v>0.0025500000000000002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610</v>
      </c>
      <c r="AT180" s="231" t="s">
        <v>143</v>
      </c>
      <c r="AU180" s="231" t="s">
        <v>83</v>
      </c>
      <c r="AY180" s="17" t="s">
        <v>140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79</v>
      </c>
      <c r="BK180" s="232">
        <f>ROUND(I180*H180,2)</f>
        <v>0</v>
      </c>
      <c r="BL180" s="17" t="s">
        <v>610</v>
      </c>
      <c r="BM180" s="231" t="s">
        <v>1916</v>
      </c>
    </row>
    <row r="181" s="2" customFormat="1" ht="16.5" customHeight="1">
      <c r="A181" s="38"/>
      <c r="B181" s="39"/>
      <c r="C181" s="219" t="s">
        <v>1641</v>
      </c>
      <c r="D181" s="219" t="s">
        <v>143</v>
      </c>
      <c r="E181" s="220" t="s">
        <v>1917</v>
      </c>
      <c r="F181" s="221" t="s">
        <v>1918</v>
      </c>
      <c r="G181" s="222" t="s">
        <v>146</v>
      </c>
      <c r="H181" s="223">
        <v>1.7</v>
      </c>
      <c r="I181" s="224"/>
      <c r="J181" s="225">
        <f>ROUND(I181*H181,2)</f>
        <v>0</v>
      </c>
      <c r="K181" s="226"/>
      <c r="L181" s="44"/>
      <c r="M181" s="227" t="s">
        <v>1</v>
      </c>
      <c r="N181" s="228" t="s">
        <v>39</v>
      </c>
      <c r="O181" s="91"/>
      <c r="P181" s="229">
        <f>O181*H181</f>
        <v>0</v>
      </c>
      <c r="Q181" s="229">
        <v>0.0044999999999999997</v>
      </c>
      <c r="R181" s="229">
        <f>Q181*H181</f>
        <v>0.0076499999999999988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610</v>
      </c>
      <c r="AT181" s="231" t="s">
        <v>143</v>
      </c>
      <c r="AU181" s="231" t="s">
        <v>83</v>
      </c>
      <c r="AY181" s="17" t="s">
        <v>140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79</v>
      </c>
      <c r="BK181" s="232">
        <f>ROUND(I181*H181,2)</f>
        <v>0</v>
      </c>
      <c r="BL181" s="17" t="s">
        <v>610</v>
      </c>
      <c r="BM181" s="231" t="s">
        <v>1919</v>
      </c>
    </row>
    <row r="182" s="2" customFormat="1" ht="33" customHeight="1">
      <c r="A182" s="38"/>
      <c r="B182" s="39"/>
      <c r="C182" s="219" t="s">
        <v>346</v>
      </c>
      <c r="D182" s="219" t="s">
        <v>143</v>
      </c>
      <c r="E182" s="220" t="s">
        <v>1920</v>
      </c>
      <c r="F182" s="221" t="s">
        <v>1921</v>
      </c>
      <c r="G182" s="222" t="s">
        <v>146</v>
      </c>
      <c r="H182" s="223">
        <v>1.7</v>
      </c>
      <c r="I182" s="224"/>
      <c r="J182" s="225">
        <f>ROUND(I182*H182,2)</f>
        <v>0</v>
      </c>
      <c r="K182" s="226"/>
      <c r="L182" s="44"/>
      <c r="M182" s="227" t="s">
        <v>1</v>
      </c>
      <c r="N182" s="228" t="s">
        <v>39</v>
      </c>
      <c r="O182" s="91"/>
      <c r="P182" s="229">
        <f>O182*H182</f>
        <v>0</v>
      </c>
      <c r="Q182" s="229">
        <v>0.0090900000000000009</v>
      </c>
      <c r="R182" s="229">
        <f>Q182*H182</f>
        <v>0.015453000000000002</v>
      </c>
      <c r="S182" s="229">
        <v>0</v>
      </c>
      <c r="T182" s="23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1" t="s">
        <v>610</v>
      </c>
      <c r="AT182" s="231" t="s">
        <v>143</v>
      </c>
      <c r="AU182" s="231" t="s">
        <v>83</v>
      </c>
      <c r="AY182" s="17" t="s">
        <v>140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7" t="s">
        <v>79</v>
      </c>
      <c r="BK182" s="232">
        <f>ROUND(I182*H182,2)</f>
        <v>0</v>
      </c>
      <c r="BL182" s="17" t="s">
        <v>610</v>
      </c>
      <c r="BM182" s="231" t="s">
        <v>1922</v>
      </c>
    </row>
    <row r="183" s="2" customFormat="1" ht="24.15" customHeight="1">
      <c r="A183" s="38"/>
      <c r="B183" s="39"/>
      <c r="C183" s="266" t="s">
        <v>358</v>
      </c>
      <c r="D183" s="266" t="s">
        <v>245</v>
      </c>
      <c r="E183" s="267" t="s">
        <v>1923</v>
      </c>
      <c r="F183" s="268" t="s">
        <v>1924</v>
      </c>
      <c r="G183" s="269" t="s">
        <v>146</v>
      </c>
      <c r="H183" s="270">
        <v>1.9550000000000001</v>
      </c>
      <c r="I183" s="271"/>
      <c r="J183" s="272">
        <f>ROUND(I183*H183,2)</f>
        <v>0</v>
      </c>
      <c r="K183" s="273"/>
      <c r="L183" s="274"/>
      <c r="M183" s="275" t="s">
        <v>1</v>
      </c>
      <c r="N183" s="276" t="s">
        <v>39</v>
      </c>
      <c r="O183" s="91"/>
      <c r="P183" s="229">
        <f>O183*H183</f>
        <v>0</v>
      </c>
      <c r="Q183" s="229">
        <v>0.019</v>
      </c>
      <c r="R183" s="229">
        <f>Q183*H183</f>
        <v>0.037144999999999997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615</v>
      </c>
      <c r="AT183" s="231" t="s">
        <v>245</v>
      </c>
      <c r="AU183" s="231" t="s">
        <v>83</v>
      </c>
      <c r="AY183" s="17" t="s">
        <v>140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79</v>
      </c>
      <c r="BK183" s="232">
        <f>ROUND(I183*H183,2)</f>
        <v>0</v>
      </c>
      <c r="BL183" s="17" t="s">
        <v>610</v>
      </c>
      <c r="BM183" s="231" t="s">
        <v>1925</v>
      </c>
    </row>
    <row r="184" s="13" customFormat="1">
      <c r="A184" s="13"/>
      <c r="B184" s="233"/>
      <c r="C184" s="234"/>
      <c r="D184" s="235" t="s">
        <v>148</v>
      </c>
      <c r="E184" s="234"/>
      <c r="F184" s="237" t="s">
        <v>1926</v>
      </c>
      <c r="G184" s="234"/>
      <c r="H184" s="238">
        <v>1.9550000000000001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148</v>
      </c>
      <c r="AU184" s="244" t="s">
        <v>83</v>
      </c>
      <c r="AV184" s="13" t="s">
        <v>83</v>
      </c>
      <c r="AW184" s="13" t="s">
        <v>4</v>
      </c>
      <c r="AX184" s="13" t="s">
        <v>79</v>
      </c>
      <c r="AY184" s="244" t="s">
        <v>140</v>
      </c>
    </row>
    <row r="185" s="2" customFormat="1" ht="16.5" customHeight="1">
      <c r="A185" s="38"/>
      <c r="B185" s="39"/>
      <c r="C185" s="219" t="s">
        <v>1555</v>
      </c>
      <c r="D185" s="219" t="s">
        <v>143</v>
      </c>
      <c r="E185" s="220" t="s">
        <v>1927</v>
      </c>
      <c r="F185" s="221" t="s">
        <v>1928</v>
      </c>
      <c r="G185" s="222" t="s">
        <v>271</v>
      </c>
      <c r="H185" s="223">
        <v>4.4000000000000004</v>
      </c>
      <c r="I185" s="224"/>
      <c r="J185" s="225">
        <f>ROUND(I185*H185,2)</f>
        <v>0</v>
      </c>
      <c r="K185" s="226"/>
      <c r="L185" s="44"/>
      <c r="M185" s="227" t="s">
        <v>1</v>
      </c>
      <c r="N185" s="228" t="s">
        <v>39</v>
      </c>
      <c r="O185" s="91"/>
      <c r="P185" s="229">
        <f>O185*H185</f>
        <v>0</v>
      </c>
      <c r="Q185" s="229">
        <v>0.00611</v>
      </c>
      <c r="R185" s="229">
        <f>Q185*H185</f>
        <v>0.026884000000000002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610</v>
      </c>
      <c r="AT185" s="231" t="s">
        <v>143</v>
      </c>
      <c r="AU185" s="231" t="s">
        <v>83</v>
      </c>
      <c r="AY185" s="17" t="s">
        <v>140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79</v>
      </c>
      <c r="BK185" s="232">
        <f>ROUND(I185*H185,2)</f>
        <v>0</v>
      </c>
      <c r="BL185" s="17" t="s">
        <v>610</v>
      </c>
      <c r="BM185" s="231" t="s">
        <v>1929</v>
      </c>
    </row>
    <row r="186" s="13" customFormat="1">
      <c r="A186" s="13"/>
      <c r="B186" s="233"/>
      <c r="C186" s="234"/>
      <c r="D186" s="235" t="s">
        <v>148</v>
      </c>
      <c r="E186" s="236" t="s">
        <v>1</v>
      </c>
      <c r="F186" s="237" t="s">
        <v>1930</v>
      </c>
      <c r="G186" s="234"/>
      <c r="H186" s="238">
        <v>4.4000000000000004</v>
      </c>
      <c r="I186" s="239"/>
      <c r="J186" s="234"/>
      <c r="K186" s="234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148</v>
      </c>
      <c r="AU186" s="244" t="s">
        <v>83</v>
      </c>
      <c r="AV186" s="13" t="s">
        <v>83</v>
      </c>
      <c r="AW186" s="13" t="s">
        <v>31</v>
      </c>
      <c r="AX186" s="13" t="s">
        <v>79</v>
      </c>
      <c r="AY186" s="244" t="s">
        <v>140</v>
      </c>
    </row>
    <row r="187" s="2" customFormat="1" ht="16.5" customHeight="1">
      <c r="A187" s="38"/>
      <c r="B187" s="39"/>
      <c r="C187" s="266" t="s">
        <v>1559</v>
      </c>
      <c r="D187" s="266" t="s">
        <v>245</v>
      </c>
      <c r="E187" s="267" t="s">
        <v>1931</v>
      </c>
      <c r="F187" s="268" t="s">
        <v>1932</v>
      </c>
      <c r="G187" s="269" t="s">
        <v>271</v>
      </c>
      <c r="H187" s="270">
        <v>4.6200000000000001</v>
      </c>
      <c r="I187" s="271"/>
      <c r="J187" s="272">
        <f>ROUND(I187*H187,2)</f>
        <v>0</v>
      </c>
      <c r="K187" s="273"/>
      <c r="L187" s="274"/>
      <c r="M187" s="275" t="s">
        <v>1</v>
      </c>
      <c r="N187" s="276" t="s">
        <v>39</v>
      </c>
      <c r="O187" s="91"/>
      <c r="P187" s="229">
        <f>O187*H187</f>
        <v>0</v>
      </c>
      <c r="Q187" s="229">
        <v>0.00012</v>
      </c>
      <c r="R187" s="229">
        <f>Q187*H187</f>
        <v>0.00055440000000000003</v>
      </c>
      <c r="S187" s="229">
        <v>0</v>
      </c>
      <c r="T187" s="23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1" t="s">
        <v>615</v>
      </c>
      <c r="AT187" s="231" t="s">
        <v>245</v>
      </c>
      <c r="AU187" s="231" t="s">
        <v>83</v>
      </c>
      <c r="AY187" s="17" t="s">
        <v>140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7" t="s">
        <v>79</v>
      </c>
      <c r="BK187" s="232">
        <f>ROUND(I187*H187,2)</f>
        <v>0</v>
      </c>
      <c r="BL187" s="17" t="s">
        <v>610</v>
      </c>
      <c r="BM187" s="231" t="s">
        <v>1933</v>
      </c>
    </row>
    <row r="188" s="13" customFormat="1">
      <c r="A188" s="13"/>
      <c r="B188" s="233"/>
      <c r="C188" s="234"/>
      <c r="D188" s="235" t="s">
        <v>148</v>
      </c>
      <c r="E188" s="234"/>
      <c r="F188" s="237" t="s">
        <v>1934</v>
      </c>
      <c r="G188" s="234"/>
      <c r="H188" s="238">
        <v>4.6200000000000001</v>
      </c>
      <c r="I188" s="239"/>
      <c r="J188" s="234"/>
      <c r="K188" s="234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148</v>
      </c>
      <c r="AU188" s="244" t="s">
        <v>83</v>
      </c>
      <c r="AV188" s="13" t="s">
        <v>83</v>
      </c>
      <c r="AW188" s="13" t="s">
        <v>4</v>
      </c>
      <c r="AX188" s="13" t="s">
        <v>79</v>
      </c>
      <c r="AY188" s="244" t="s">
        <v>140</v>
      </c>
    </row>
    <row r="189" s="2" customFormat="1" ht="21.75" customHeight="1">
      <c r="A189" s="38"/>
      <c r="B189" s="39"/>
      <c r="C189" s="219" t="s">
        <v>402</v>
      </c>
      <c r="D189" s="219" t="s">
        <v>143</v>
      </c>
      <c r="E189" s="220" t="s">
        <v>1935</v>
      </c>
      <c r="F189" s="221" t="s">
        <v>1936</v>
      </c>
      <c r="G189" s="222" t="s">
        <v>422</v>
      </c>
      <c r="H189" s="223">
        <v>3</v>
      </c>
      <c r="I189" s="224"/>
      <c r="J189" s="225">
        <f>ROUND(I189*H189,2)</f>
        <v>0</v>
      </c>
      <c r="K189" s="226"/>
      <c r="L189" s="44"/>
      <c r="M189" s="227" t="s">
        <v>1</v>
      </c>
      <c r="N189" s="228" t="s">
        <v>39</v>
      </c>
      <c r="O189" s="91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610</v>
      </c>
      <c r="AT189" s="231" t="s">
        <v>143</v>
      </c>
      <c r="AU189" s="231" t="s">
        <v>83</v>
      </c>
      <c r="AY189" s="17" t="s">
        <v>140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7" t="s">
        <v>79</v>
      </c>
      <c r="BK189" s="232">
        <f>ROUND(I189*H189,2)</f>
        <v>0</v>
      </c>
      <c r="BL189" s="17" t="s">
        <v>610</v>
      </c>
      <c r="BM189" s="231" t="s">
        <v>1937</v>
      </c>
    </row>
    <row r="190" s="2" customFormat="1" ht="24.15" customHeight="1">
      <c r="A190" s="38"/>
      <c r="B190" s="39"/>
      <c r="C190" s="219" t="s">
        <v>410</v>
      </c>
      <c r="D190" s="219" t="s">
        <v>143</v>
      </c>
      <c r="E190" s="220" t="s">
        <v>1938</v>
      </c>
      <c r="F190" s="221" t="s">
        <v>1939</v>
      </c>
      <c r="G190" s="222" t="s">
        <v>146</v>
      </c>
      <c r="H190" s="223">
        <v>1.7</v>
      </c>
      <c r="I190" s="224"/>
      <c r="J190" s="225">
        <f>ROUND(I190*H190,2)</f>
        <v>0</v>
      </c>
      <c r="K190" s="226"/>
      <c r="L190" s="44"/>
      <c r="M190" s="227" t="s">
        <v>1</v>
      </c>
      <c r="N190" s="228" t="s">
        <v>39</v>
      </c>
      <c r="O190" s="91"/>
      <c r="P190" s="229">
        <f>O190*H190</f>
        <v>0</v>
      </c>
      <c r="Q190" s="229">
        <v>5.0000000000000002E-05</v>
      </c>
      <c r="R190" s="229">
        <f>Q190*H190</f>
        <v>8.5000000000000006E-05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610</v>
      </c>
      <c r="AT190" s="231" t="s">
        <v>143</v>
      </c>
      <c r="AU190" s="231" t="s">
        <v>83</v>
      </c>
      <c r="AY190" s="17" t="s">
        <v>140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7" t="s">
        <v>79</v>
      </c>
      <c r="BK190" s="232">
        <f>ROUND(I190*H190,2)</f>
        <v>0</v>
      </c>
      <c r="BL190" s="17" t="s">
        <v>610</v>
      </c>
      <c r="BM190" s="231" t="s">
        <v>1940</v>
      </c>
    </row>
    <row r="191" s="2" customFormat="1" ht="33" customHeight="1">
      <c r="A191" s="38"/>
      <c r="B191" s="39"/>
      <c r="C191" s="219" t="s">
        <v>1572</v>
      </c>
      <c r="D191" s="219" t="s">
        <v>143</v>
      </c>
      <c r="E191" s="220" t="s">
        <v>1941</v>
      </c>
      <c r="F191" s="221" t="s">
        <v>1942</v>
      </c>
      <c r="G191" s="222" t="s">
        <v>643</v>
      </c>
      <c r="H191" s="281"/>
      <c r="I191" s="224"/>
      <c r="J191" s="225">
        <f>ROUND(I191*H191,2)</f>
        <v>0</v>
      </c>
      <c r="K191" s="226"/>
      <c r="L191" s="44"/>
      <c r="M191" s="227" t="s">
        <v>1</v>
      </c>
      <c r="N191" s="228" t="s">
        <v>39</v>
      </c>
      <c r="O191" s="91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610</v>
      </c>
      <c r="AT191" s="231" t="s">
        <v>143</v>
      </c>
      <c r="AU191" s="231" t="s">
        <v>83</v>
      </c>
      <c r="AY191" s="17" t="s">
        <v>140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79</v>
      </c>
      <c r="BK191" s="232">
        <f>ROUND(I191*H191,2)</f>
        <v>0</v>
      </c>
      <c r="BL191" s="17" t="s">
        <v>610</v>
      </c>
      <c r="BM191" s="231" t="s">
        <v>1943</v>
      </c>
    </row>
    <row r="192" s="12" customFormat="1" ht="25.92" customHeight="1">
      <c r="A192" s="12"/>
      <c r="B192" s="203"/>
      <c r="C192" s="204"/>
      <c r="D192" s="205" t="s">
        <v>73</v>
      </c>
      <c r="E192" s="206" t="s">
        <v>1944</v>
      </c>
      <c r="F192" s="206" t="s">
        <v>1945</v>
      </c>
      <c r="G192" s="204"/>
      <c r="H192" s="204"/>
      <c r="I192" s="207"/>
      <c r="J192" s="208">
        <f>BK192</f>
        <v>0</v>
      </c>
      <c r="K192" s="204"/>
      <c r="L192" s="209"/>
      <c r="M192" s="210"/>
      <c r="N192" s="211"/>
      <c r="O192" s="211"/>
      <c r="P192" s="212">
        <f>SUM(P193:P194)</f>
        <v>0</v>
      </c>
      <c r="Q192" s="211"/>
      <c r="R192" s="212">
        <f>SUM(R193:R194)</f>
        <v>0</v>
      </c>
      <c r="S192" s="211"/>
      <c r="T192" s="213">
        <f>SUM(T193:T194)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4" t="s">
        <v>89</v>
      </c>
      <c r="AT192" s="215" t="s">
        <v>73</v>
      </c>
      <c r="AU192" s="215" t="s">
        <v>74</v>
      </c>
      <c r="AY192" s="214" t="s">
        <v>140</v>
      </c>
      <c r="BK192" s="216">
        <f>SUM(BK193:BK194)</f>
        <v>0</v>
      </c>
    </row>
    <row r="193" s="2" customFormat="1" ht="16.5" customHeight="1">
      <c r="A193" s="38"/>
      <c r="B193" s="39"/>
      <c r="C193" s="219" t="s">
        <v>1576</v>
      </c>
      <c r="D193" s="219" t="s">
        <v>143</v>
      </c>
      <c r="E193" s="220" t="s">
        <v>1946</v>
      </c>
      <c r="F193" s="221" t="s">
        <v>1947</v>
      </c>
      <c r="G193" s="222" t="s">
        <v>1948</v>
      </c>
      <c r="H193" s="223">
        <v>0</v>
      </c>
      <c r="I193" s="224"/>
      <c r="J193" s="225">
        <f>ROUND(I193*H193,2)</f>
        <v>0</v>
      </c>
      <c r="K193" s="226"/>
      <c r="L193" s="44"/>
      <c r="M193" s="227" t="s">
        <v>1</v>
      </c>
      <c r="N193" s="228" t="s">
        <v>39</v>
      </c>
      <c r="O193" s="91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1949</v>
      </c>
      <c r="AT193" s="231" t="s">
        <v>143</v>
      </c>
      <c r="AU193" s="231" t="s">
        <v>79</v>
      </c>
      <c r="AY193" s="17" t="s">
        <v>140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79</v>
      </c>
      <c r="BK193" s="232">
        <f>ROUND(I193*H193,2)</f>
        <v>0</v>
      </c>
      <c r="BL193" s="17" t="s">
        <v>1949</v>
      </c>
      <c r="BM193" s="231" t="s">
        <v>1950</v>
      </c>
    </row>
    <row r="194" s="2" customFormat="1" ht="16.5" customHeight="1">
      <c r="A194" s="38"/>
      <c r="B194" s="39"/>
      <c r="C194" s="219" t="s">
        <v>1580</v>
      </c>
      <c r="D194" s="219" t="s">
        <v>143</v>
      </c>
      <c r="E194" s="220" t="s">
        <v>1951</v>
      </c>
      <c r="F194" s="221" t="s">
        <v>1952</v>
      </c>
      <c r="G194" s="222" t="s">
        <v>1948</v>
      </c>
      <c r="H194" s="223">
        <v>0</v>
      </c>
      <c r="I194" s="224"/>
      <c r="J194" s="225">
        <f>ROUND(I194*H194,2)</f>
        <v>0</v>
      </c>
      <c r="K194" s="226"/>
      <c r="L194" s="44"/>
      <c r="M194" s="285" t="s">
        <v>1</v>
      </c>
      <c r="N194" s="286" t="s">
        <v>39</v>
      </c>
      <c r="O194" s="287"/>
      <c r="P194" s="288">
        <f>O194*H194</f>
        <v>0</v>
      </c>
      <c r="Q194" s="288">
        <v>0</v>
      </c>
      <c r="R194" s="288">
        <f>Q194*H194</f>
        <v>0</v>
      </c>
      <c r="S194" s="288">
        <v>0</v>
      </c>
      <c r="T194" s="289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1949</v>
      </c>
      <c r="AT194" s="231" t="s">
        <v>143</v>
      </c>
      <c r="AU194" s="231" t="s">
        <v>79</v>
      </c>
      <c r="AY194" s="17" t="s">
        <v>140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79</v>
      </c>
      <c r="BK194" s="232">
        <f>ROUND(I194*H194,2)</f>
        <v>0</v>
      </c>
      <c r="BL194" s="17" t="s">
        <v>1949</v>
      </c>
      <c r="BM194" s="231" t="s">
        <v>1953</v>
      </c>
    </row>
    <row r="195" s="2" customFormat="1" ht="6.96" customHeight="1">
      <c r="A195" s="38"/>
      <c r="B195" s="66"/>
      <c r="C195" s="67"/>
      <c r="D195" s="67"/>
      <c r="E195" s="67"/>
      <c r="F195" s="67"/>
      <c r="G195" s="67"/>
      <c r="H195" s="67"/>
      <c r="I195" s="67"/>
      <c r="J195" s="67"/>
      <c r="K195" s="67"/>
      <c r="L195" s="44"/>
      <c r="M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</row>
  </sheetData>
  <sheetProtection sheet="1" autoFilter="0" formatColumns="0" formatRows="0" objects="1" scenarios="1" spinCount="100000" saltValue="HImWvWE8sFED4idgboTZoquvkJjK2MTtO+x7zZPC0s7X8Uxb4VctAbUX9sxYcoEMsUK9YYo02k9hLFdyaRb2uQ==" hashValue="h5WyXA3OR0KG05DhAWLUtxF0G5vwkpu3S7myQuGiDdkOAa4rr3kNobvKzNNQDBY2luyWYTwzeea3/0gkXkHJXw==" algorithmName="SHA-512" password="CC35"/>
  <autoFilter ref="C128:K194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ZATEPLENÍ A REKONSTRUKCE PODHLEDU, ELEKTROINSTALACE A OSVĚTLENÍ TĚLOCVIČNY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1954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14. 9. 2025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30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ROUND((SUM(BE123:BE145)),  2)</f>
        <v>0</v>
      </c>
      <c r="G33" s="38"/>
      <c r="H33" s="38"/>
      <c r="I33" s="155">
        <v>0.20999999999999999</v>
      </c>
      <c r="J33" s="154">
        <f>ROUND(((SUM(BE123:BE145))*I33),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ROUND((SUM(BF123:BF145)),  2)</f>
        <v>0</v>
      </c>
      <c r="G34" s="38"/>
      <c r="H34" s="38"/>
      <c r="I34" s="155">
        <v>0.12</v>
      </c>
      <c r="J34" s="154">
        <f>ROUND(((SUM(BF123:BF145))*I34),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ROUND((SUM(BG123:BG145)),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ROUND((SUM(BH123:BH145)),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ROUND((SUM(BI123:BI145)),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ZATEPLENÍ A REKONSTRUKCE PODHLEDU, ELEKTROINSTALACE A OSVĚTLENÍ TĚLOCVIČNY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4 - VRN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14. 9. 2025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P2Projekt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96</v>
      </c>
      <c r="D94" s="176"/>
      <c r="E94" s="176"/>
      <c r="F94" s="176"/>
      <c r="G94" s="176"/>
      <c r="H94" s="176"/>
      <c r="I94" s="176"/>
      <c r="J94" s="177" t="s">
        <v>97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98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99</v>
      </c>
    </row>
    <row r="97" s="9" customFormat="1" ht="24.96" customHeight="1">
      <c r="A97" s="9"/>
      <c r="B97" s="179"/>
      <c r="C97" s="180"/>
      <c r="D97" s="181" t="s">
        <v>1955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1956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1957</v>
      </c>
      <c r="E99" s="188"/>
      <c r="F99" s="188"/>
      <c r="G99" s="188"/>
      <c r="H99" s="188"/>
      <c r="I99" s="188"/>
      <c r="J99" s="189">
        <f>J127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1958</v>
      </c>
      <c r="E100" s="188"/>
      <c r="F100" s="188"/>
      <c r="G100" s="188"/>
      <c r="H100" s="188"/>
      <c r="I100" s="188"/>
      <c r="J100" s="189">
        <f>J133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1959</v>
      </c>
      <c r="E101" s="188"/>
      <c r="F101" s="188"/>
      <c r="G101" s="188"/>
      <c r="H101" s="188"/>
      <c r="I101" s="188"/>
      <c r="J101" s="189">
        <f>J135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1960</v>
      </c>
      <c r="E102" s="188"/>
      <c r="F102" s="188"/>
      <c r="G102" s="188"/>
      <c r="H102" s="188"/>
      <c r="I102" s="188"/>
      <c r="J102" s="189">
        <f>J139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1961</v>
      </c>
      <c r="E103" s="188"/>
      <c r="F103" s="188"/>
      <c r="G103" s="188"/>
      <c r="H103" s="188"/>
      <c r="I103" s="188"/>
      <c r="J103" s="189">
        <f>J143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125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6.25" customHeight="1">
      <c r="A113" s="38"/>
      <c r="B113" s="39"/>
      <c r="C113" s="40"/>
      <c r="D113" s="40"/>
      <c r="E113" s="174" t="str">
        <f>E7</f>
        <v>ZATEPLENÍ A REKONSTRUKCE PODHLEDU, ELEKTROINSTALACE A OSVĚTLENÍ TĚLOCVIČNY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93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4 - VRN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 xml:space="preserve"> </v>
      </c>
      <c r="G117" s="40"/>
      <c r="H117" s="40"/>
      <c r="I117" s="32" t="s">
        <v>22</v>
      </c>
      <c r="J117" s="79" t="str">
        <f>IF(J12="","",J12)</f>
        <v>14. 9. 2025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29</v>
      </c>
      <c r="J119" s="36" t="str">
        <f>E21</f>
        <v>P2Projekt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IF(E18="","",E18)</f>
        <v>Vyplň údaj</v>
      </c>
      <c r="G120" s="40"/>
      <c r="H120" s="40"/>
      <c r="I120" s="32" t="s">
        <v>32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126</v>
      </c>
      <c r="D122" s="194" t="s">
        <v>59</v>
      </c>
      <c r="E122" s="194" t="s">
        <v>55</v>
      </c>
      <c r="F122" s="194" t="s">
        <v>56</v>
      </c>
      <c r="G122" s="194" t="s">
        <v>127</v>
      </c>
      <c r="H122" s="194" t="s">
        <v>128</v>
      </c>
      <c r="I122" s="194" t="s">
        <v>129</v>
      </c>
      <c r="J122" s="195" t="s">
        <v>97</v>
      </c>
      <c r="K122" s="196" t="s">
        <v>130</v>
      </c>
      <c r="L122" s="197"/>
      <c r="M122" s="100" t="s">
        <v>1</v>
      </c>
      <c r="N122" s="101" t="s">
        <v>38</v>
      </c>
      <c r="O122" s="101" t="s">
        <v>131</v>
      </c>
      <c r="P122" s="101" t="s">
        <v>132</v>
      </c>
      <c r="Q122" s="101" t="s">
        <v>133</v>
      </c>
      <c r="R122" s="101" t="s">
        <v>134</v>
      </c>
      <c r="S122" s="101" t="s">
        <v>135</v>
      </c>
      <c r="T122" s="102" t="s">
        <v>136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137</v>
      </c>
      <c r="D123" s="40"/>
      <c r="E123" s="40"/>
      <c r="F123" s="40"/>
      <c r="G123" s="40"/>
      <c r="H123" s="40"/>
      <c r="I123" s="40"/>
      <c r="J123" s="198">
        <f>BK123</f>
        <v>0</v>
      </c>
      <c r="K123" s="40"/>
      <c r="L123" s="44"/>
      <c r="M123" s="103"/>
      <c r="N123" s="199"/>
      <c r="O123" s="104"/>
      <c r="P123" s="200">
        <f>P124</f>
        <v>0</v>
      </c>
      <c r="Q123" s="104"/>
      <c r="R123" s="200">
        <f>R124</f>
        <v>0</v>
      </c>
      <c r="S123" s="104"/>
      <c r="T123" s="201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73</v>
      </c>
      <c r="AU123" s="17" t="s">
        <v>99</v>
      </c>
      <c r="BK123" s="202">
        <f>BK124</f>
        <v>0</v>
      </c>
    </row>
    <row r="124" s="12" customFormat="1" ht="25.92" customHeight="1">
      <c r="A124" s="12"/>
      <c r="B124" s="203"/>
      <c r="C124" s="204"/>
      <c r="D124" s="205" t="s">
        <v>73</v>
      </c>
      <c r="E124" s="206" t="s">
        <v>90</v>
      </c>
      <c r="F124" s="206" t="s">
        <v>1962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P125+P127+P133+P135+P139+P143</f>
        <v>0</v>
      </c>
      <c r="Q124" s="211"/>
      <c r="R124" s="212">
        <f>R125+R127+R133+R135+R139+R143</f>
        <v>0</v>
      </c>
      <c r="S124" s="211"/>
      <c r="T124" s="213">
        <f>T125+T127+T133+T135+T139+T143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1458</v>
      </c>
      <c r="AT124" s="215" t="s">
        <v>73</v>
      </c>
      <c r="AU124" s="215" t="s">
        <v>74</v>
      </c>
      <c r="AY124" s="214" t="s">
        <v>140</v>
      </c>
      <c r="BK124" s="216">
        <f>BK125+BK127+BK133+BK135+BK139+BK143</f>
        <v>0</v>
      </c>
    </row>
    <row r="125" s="12" customFormat="1" ht="22.8" customHeight="1">
      <c r="A125" s="12"/>
      <c r="B125" s="203"/>
      <c r="C125" s="204"/>
      <c r="D125" s="205" t="s">
        <v>73</v>
      </c>
      <c r="E125" s="217" t="s">
        <v>1963</v>
      </c>
      <c r="F125" s="217" t="s">
        <v>1964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P126</f>
        <v>0</v>
      </c>
      <c r="Q125" s="211"/>
      <c r="R125" s="212">
        <f>R126</f>
        <v>0</v>
      </c>
      <c r="S125" s="211"/>
      <c r="T125" s="213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1458</v>
      </c>
      <c r="AT125" s="215" t="s">
        <v>73</v>
      </c>
      <c r="AU125" s="215" t="s">
        <v>79</v>
      </c>
      <c r="AY125" s="214" t="s">
        <v>140</v>
      </c>
      <c r="BK125" s="216">
        <f>BK126</f>
        <v>0</v>
      </c>
    </row>
    <row r="126" s="2" customFormat="1" ht="16.5" customHeight="1">
      <c r="A126" s="38"/>
      <c r="B126" s="39"/>
      <c r="C126" s="219" t="s">
        <v>79</v>
      </c>
      <c r="D126" s="219" t="s">
        <v>143</v>
      </c>
      <c r="E126" s="220" t="s">
        <v>1965</v>
      </c>
      <c r="F126" s="221" t="s">
        <v>1964</v>
      </c>
      <c r="G126" s="222" t="s">
        <v>1966</v>
      </c>
      <c r="H126" s="223">
        <v>1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39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1967</v>
      </c>
      <c r="AT126" s="231" t="s">
        <v>143</v>
      </c>
      <c r="AU126" s="231" t="s">
        <v>83</v>
      </c>
      <c r="AY126" s="17" t="s">
        <v>140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79</v>
      </c>
      <c r="BK126" s="232">
        <f>ROUND(I126*H126,2)</f>
        <v>0</v>
      </c>
      <c r="BL126" s="17" t="s">
        <v>1967</v>
      </c>
      <c r="BM126" s="231" t="s">
        <v>1968</v>
      </c>
    </row>
    <row r="127" s="12" customFormat="1" ht="22.8" customHeight="1">
      <c r="A127" s="12"/>
      <c r="B127" s="203"/>
      <c r="C127" s="204"/>
      <c r="D127" s="205" t="s">
        <v>73</v>
      </c>
      <c r="E127" s="217" t="s">
        <v>1969</v>
      </c>
      <c r="F127" s="217" t="s">
        <v>1970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SUM(P128:P132)</f>
        <v>0</v>
      </c>
      <c r="Q127" s="211"/>
      <c r="R127" s="212">
        <f>SUM(R128:R132)</f>
        <v>0</v>
      </c>
      <c r="S127" s="211"/>
      <c r="T127" s="213">
        <f>SUM(T128:T132)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1458</v>
      </c>
      <c r="AT127" s="215" t="s">
        <v>73</v>
      </c>
      <c r="AU127" s="215" t="s">
        <v>79</v>
      </c>
      <c r="AY127" s="214" t="s">
        <v>140</v>
      </c>
      <c r="BK127" s="216">
        <f>SUM(BK128:BK132)</f>
        <v>0</v>
      </c>
    </row>
    <row r="128" s="2" customFormat="1" ht="16.5" customHeight="1">
      <c r="A128" s="38"/>
      <c r="B128" s="39"/>
      <c r="C128" s="219" t="s">
        <v>83</v>
      </c>
      <c r="D128" s="219" t="s">
        <v>143</v>
      </c>
      <c r="E128" s="220" t="s">
        <v>1971</v>
      </c>
      <c r="F128" s="221" t="s">
        <v>1970</v>
      </c>
      <c r="G128" s="222" t="s">
        <v>1966</v>
      </c>
      <c r="H128" s="223">
        <v>1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39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1967</v>
      </c>
      <c r="AT128" s="231" t="s">
        <v>143</v>
      </c>
      <c r="AU128" s="231" t="s">
        <v>83</v>
      </c>
      <c r="AY128" s="17" t="s">
        <v>140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79</v>
      </c>
      <c r="BK128" s="232">
        <f>ROUND(I128*H128,2)</f>
        <v>0</v>
      </c>
      <c r="BL128" s="17" t="s">
        <v>1967</v>
      </c>
      <c r="BM128" s="231" t="s">
        <v>1972</v>
      </c>
    </row>
    <row r="129" s="2" customFormat="1" ht="16.5" customHeight="1">
      <c r="A129" s="38"/>
      <c r="B129" s="39"/>
      <c r="C129" s="219" t="s">
        <v>86</v>
      </c>
      <c r="D129" s="219" t="s">
        <v>143</v>
      </c>
      <c r="E129" s="220" t="s">
        <v>1973</v>
      </c>
      <c r="F129" s="221" t="s">
        <v>1974</v>
      </c>
      <c r="G129" s="222" t="s">
        <v>1966</v>
      </c>
      <c r="H129" s="223">
        <v>1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39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1967</v>
      </c>
      <c r="AT129" s="231" t="s">
        <v>143</v>
      </c>
      <c r="AU129" s="231" t="s">
        <v>83</v>
      </c>
      <c r="AY129" s="17" t="s">
        <v>140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79</v>
      </c>
      <c r="BK129" s="232">
        <f>ROUND(I129*H129,2)</f>
        <v>0</v>
      </c>
      <c r="BL129" s="17" t="s">
        <v>1967</v>
      </c>
      <c r="BM129" s="231" t="s">
        <v>1975</v>
      </c>
    </row>
    <row r="130" s="2" customFormat="1" ht="21.75" customHeight="1">
      <c r="A130" s="38"/>
      <c r="B130" s="39"/>
      <c r="C130" s="219" t="s">
        <v>89</v>
      </c>
      <c r="D130" s="219" t="s">
        <v>143</v>
      </c>
      <c r="E130" s="220" t="s">
        <v>1976</v>
      </c>
      <c r="F130" s="221" t="s">
        <v>1977</v>
      </c>
      <c r="G130" s="222" t="s">
        <v>1966</v>
      </c>
      <c r="H130" s="223">
        <v>1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39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1967</v>
      </c>
      <c r="AT130" s="231" t="s">
        <v>143</v>
      </c>
      <c r="AU130" s="231" t="s">
        <v>83</v>
      </c>
      <c r="AY130" s="17" t="s">
        <v>140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79</v>
      </c>
      <c r="BK130" s="232">
        <f>ROUND(I130*H130,2)</f>
        <v>0</v>
      </c>
      <c r="BL130" s="17" t="s">
        <v>1967</v>
      </c>
      <c r="BM130" s="231" t="s">
        <v>1978</v>
      </c>
    </row>
    <row r="131" s="2" customFormat="1" ht="16.5" customHeight="1">
      <c r="A131" s="38"/>
      <c r="B131" s="39"/>
      <c r="C131" s="219" t="s">
        <v>1458</v>
      </c>
      <c r="D131" s="219" t="s">
        <v>143</v>
      </c>
      <c r="E131" s="220" t="s">
        <v>1979</v>
      </c>
      <c r="F131" s="221" t="s">
        <v>1980</v>
      </c>
      <c r="G131" s="222" t="s">
        <v>1966</v>
      </c>
      <c r="H131" s="223">
        <v>1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39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1967</v>
      </c>
      <c r="AT131" s="231" t="s">
        <v>143</v>
      </c>
      <c r="AU131" s="231" t="s">
        <v>83</v>
      </c>
      <c r="AY131" s="17" t="s">
        <v>140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79</v>
      </c>
      <c r="BK131" s="232">
        <f>ROUND(I131*H131,2)</f>
        <v>0</v>
      </c>
      <c r="BL131" s="17" t="s">
        <v>1967</v>
      </c>
      <c r="BM131" s="231" t="s">
        <v>1981</v>
      </c>
    </row>
    <row r="132" s="2" customFormat="1" ht="16.5" customHeight="1">
      <c r="A132" s="38"/>
      <c r="B132" s="39"/>
      <c r="C132" s="219" t="s">
        <v>165</v>
      </c>
      <c r="D132" s="219" t="s">
        <v>143</v>
      </c>
      <c r="E132" s="220" t="s">
        <v>1982</v>
      </c>
      <c r="F132" s="221" t="s">
        <v>1983</v>
      </c>
      <c r="G132" s="222" t="s">
        <v>1966</v>
      </c>
      <c r="H132" s="223">
        <v>1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39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1967</v>
      </c>
      <c r="AT132" s="231" t="s">
        <v>143</v>
      </c>
      <c r="AU132" s="231" t="s">
        <v>83</v>
      </c>
      <c r="AY132" s="17" t="s">
        <v>140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79</v>
      </c>
      <c r="BK132" s="232">
        <f>ROUND(I132*H132,2)</f>
        <v>0</v>
      </c>
      <c r="BL132" s="17" t="s">
        <v>1967</v>
      </c>
      <c r="BM132" s="231" t="s">
        <v>1984</v>
      </c>
    </row>
    <row r="133" s="12" customFormat="1" ht="22.8" customHeight="1">
      <c r="A133" s="12"/>
      <c r="B133" s="203"/>
      <c r="C133" s="204"/>
      <c r="D133" s="205" t="s">
        <v>73</v>
      </c>
      <c r="E133" s="217" t="s">
        <v>1985</v>
      </c>
      <c r="F133" s="217" t="s">
        <v>1986</v>
      </c>
      <c r="G133" s="204"/>
      <c r="H133" s="204"/>
      <c r="I133" s="207"/>
      <c r="J133" s="218">
        <f>BK133</f>
        <v>0</v>
      </c>
      <c r="K133" s="204"/>
      <c r="L133" s="209"/>
      <c r="M133" s="210"/>
      <c r="N133" s="211"/>
      <c r="O133" s="211"/>
      <c r="P133" s="212">
        <f>P134</f>
        <v>0</v>
      </c>
      <c r="Q133" s="211"/>
      <c r="R133" s="212">
        <f>R134</f>
        <v>0</v>
      </c>
      <c r="S133" s="211"/>
      <c r="T133" s="213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1458</v>
      </c>
      <c r="AT133" s="215" t="s">
        <v>73</v>
      </c>
      <c r="AU133" s="215" t="s">
        <v>79</v>
      </c>
      <c r="AY133" s="214" t="s">
        <v>140</v>
      </c>
      <c r="BK133" s="216">
        <f>BK134</f>
        <v>0</v>
      </c>
    </row>
    <row r="134" s="2" customFormat="1" ht="16.5" customHeight="1">
      <c r="A134" s="38"/>
      <c r="B134" s="39"/>
      <c r="C134" s="219" t="s">
        <v>1465</v>
      </c>
      <c r="D134" s="219" t="s">
        <v>143</v>
      </c>
      <c r="E134" s="220" t="s">
        <v>1987</v>
      </c>
      <c r="F134" s="221" t="s">
        <v>1988</v>
      </c>
      <c r="G134" s="222" t="s">
        <v>1966</v>
      </c>
      <c r="H134" s="223">
        <v>1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39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1967</v>
      </c>
      <c r="AT134" s="231" t="s">
        <v>143</v>
      </c>
      <c r="AU134" s="231" t="s">
        <v>83</v>
      </c>
      <c r="AY134" s="17" t="s">
        <v>140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79</v>
      </c>
      <c r="BK134" s="232">
        <f>ROUND(I134*H134,2)</f>
        <v>0</v>
      </c>
      <c r="BL134" s="17" t="s">
        <v>1967</v>
      </c>
      <c r="BM134" s="231" t="s">
        <v>1989</v>
      </c>
    </row>
    <row r="135" s="12" customFormat="1" ht="22.8" customHeight="1">
      <c r="A135" s="12"/>
      <c r="B135" s="203"/>
      <c r="C135" s="204"/>
      <c r="D135" s="205" t="s">
        <v>73</v>
      </c>
      <c r="E135" s="217" t="s">
        <v>1990</v>
      </c>
      <c r="F135" s="217" t="s">
        <v>1991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SUM(P136:P138)</f>
        <v>0</v>
      </c>
      <c r="Q135" s="211"/>
      <c r="R135" s="212">
        <f>SUM(R136:R138)</f>
        <v>0</v>
      </c>
      <c r="S135" s="211"/>
      <c r="T135" s="213">
        <f>SUM(T136:T138)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1458</v>
      </c>
      <c r="AT135" s="215" t="s">
        <v>73</v>
      </c>
      <c r="AU135" s="215" t="s">
        <v>79</v>
      </c>
      <c r="AY135" s="214" t="s">
        <v>140</v>
      </c>
      <c r="BK135" s="216">
        <f>SUM(BK136:BK138)</f>
        <v>0</v>
      </c>
    </row>
    <row r="136" s="2" customFormat="1" ht="16.5" customHeight="1">
      <c r="A136" s="38"/>
      <c r="B136" s="39"/>
      <c r="C136" s="219" t="s">
        <v>248</v>
      </c>
      <c r="D136" s="219" t="s">
        <v>143</v>
      </c>
      <c r="E136" s="220" t="s">
        <v>1992</v>
      </c>
      <c r="F136" s="221" t="s">
        <v>1991</v>
      </c>
      <c r="G136" s="222" t="s">
        <v>1966</v>
      </c>
      <c r="H136" s="223">
        <v>1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39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1967</v>
      </c>
      <c r="AT136" s="231" t="s">
        <v>143</v>
      </c>
      <c r="AU136" s="231" t="s">
        <v>83</v>
      </c>
      <c r="AY136" s="17" t="s">
        <v>140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79</v>
      </c>
      <c r="BK136" s="232">
        <f>ROUND(I136*H136,2)</f>
        <v>0</v>
      </c>
      <c r="BL136" s="17" t="s">
        <v>1967</v>
      </c>
      <c r="BM136" s="231" t="s">
        <v>1993</v>
      </c>
    </row>
    <row r="137" s="2" customFormat="1" ht="16.5" customHeight="1">
      <c r="A137" s="38"/>
      <c r="B137" s="39"/>
      <c r="C137" s="219" t="s">
        <v>386</v>
      </c>
      <c r="D137" s="219" t="s">
        <v>143</v>
      </c>
      <c r="E137" s="220" t="s">
        <v>1994</v>
      </c>
      <c r="F137" s="221" t="s">
        <v>1995</v>
      </c>
      <c r="G137" s="222" t="s">
        <v>1966</v>
      </c>
      <c r="H137" s="223">
        <v>1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39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1967</v>
      </c>
      <c r="AT137" s="231" t="s">
        <v>143</v>
      </c>
      <c r="AU137" s="231" t="s">
        <v>83</v>
      </c>
      <c r="AY137" s="17" t="s">
        <v>140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79</v>
      </c>
      <c r="BK137" s="232">
        <f>ROUND(I137*H137,2)</f>
        <v>0</v>
      </c>
      <c r="BL137" s="17" t="s">
        <v>1967</v>
      </c>
      <c r="BM137" s="231" t="s">
        <v>1996</v>
      </c>
    </row>
    <row r="138" s="2" customFormat="1" ht="21.75" customHeight="1">
      <c r="A138" s="38"/>
      <c r="B138" s="39"/>
      <c r="C138" s="219" t="s">
        <v>1475</v>
      </c>
      <c r="D138" s="219" t="s">
        <v>143</v>
      </c>
      <c r="E138" s="220" t="s">
        <v>1997</v>
      </c>
      <c r="F138" s="221" t="s">
        <v>1998</v>
      </c>
      <c r="G138" s="222" t="s">
        <v>1966</v>
      </c>
      <c r="H138" s="223">
        <v>1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39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1967</v>
      </c>
      <c r="AT138" s="231" t="s">
        <v>143</v>
      </c>
      <c r="AU138" s="231" t="s">
        <v>83</v>
      </c>
      <c r="AY138" s="17" t="s">
        <v>140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79</v>
      </c>
      <c r="BK138" s="232">
        <f>ROUND(I138*H138,2)</f>
        <v>0</v>
      </c>
      <c r="BL138" s="17" t="s">
        <v>1967</v>
      </c>
      <c r="BM138" s="231" t="s">
        <v>1999</v>
      </c>
    </row>
    <row r="139" s="12" customFormat="1" ht="22.8" customHeight="1">
      <c r="A139" s="12"/>
      <c r="B139" s="203"/>
      <c r="C139" s="204"/>
      <c r="D139" s="205" t="s">
        <v>73</v>
      </c>
      <c r="E139" s="217" t="s">
        <v>2000</v>
      </c>
      <c r="F139" s="217" t="s">
        <v>2001</v>
      </c>
      <c r="G139" s="204"/>
      <c r="H139" s="204"/>
      <c r="I139" s="207"/>
      <c r="J139" s="218">
        <f>BK139</f>
        <v>0</v>
      </c>
      <c r="K139" s="204"/>
      <c r="L139" s="209"/>
      <c r="M139" s="210"/>
      <c r="N139" s="211"/>
      <c r="O139" s="211"/>
      <c r="P139" s="212">
        <f>SUM(P140:P142)</f>
        <v>0</v>
      </c>
      <c r="Q139" s="211"/>
      <c r="R139" s="212">
        <f>SUM(R140:R142)</f>
        <v>0</v>
      </c>
      <c r="S139" s="211"/>
      <c r="T139" s="213">
        <f>SUM(T140:T142)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1458</v>
      </c>
      <c r="AT139" s="215" t="s">
        <v>73</v>
      </c>
      <c r="AU139" s="215" t="s">
        <v>79</v>
      </c>
      <c r="AY139" s="214" t="s">
        <v>140</v>
      </c>
      <c r="BK139" s="216">
        <f>SUM(BK140:BK142)</f>
        <v>0</v>
      </c>
    </row>
    <row r="140" s="2" customFormat="1" ht="16.5" customHeight="1">
      <c r="A140" s="38"/>
      <c r="B140" s="39"/>
      <c r="C140" s="219" t="s">
        <v>1479</v>
      </c>
      <c r="D140" s="219" t="s">
        <v>143</v>
      </c>
      <c r="E140" s="220" t="s">
        <v>2002</v>
      </c>
      <c r="F140" s="221" t="s">
        <v>2003</v>
      </c>
      <c r="G140" s="222" t="s">
        <v>1966</v>
      </c>
      <c r="H140" s="223">
        <v>1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39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1967</v>
      </c>
      <c r="AT140" s="231" t="s">
        <v>143</v>
      </c>
      <c r="AU140" s="231" t="s">
        <v>83</v>
      </c>
      <c r="AY140" s="17" t="s">
        <v>140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79</v>
      </c>
      <c r="BK140" s="232">
        <f>ROUND(I140*H140,2)</f>
        <v>0</v>
      </c>
      <c r="BL140" s="17" t="s">
        <v>1967</v>
      </c>
      <c r="BM140" s="231" t="s">
        <v>2004</v>
      </c>
    </row>
    <row r="141" s="2" customFormat="1" ht="16.5" customHeight="1">
      <c r="A141" s="38"/>
      <c r="B141" s="39"/>
      <c r="C141" s="219" t="s">
        <v>1490</v>
      </c>
      <c r="D141" s="219" t="s">
        <v>143</v>
      </c>
      <c r="E141" s="220" t="s">
        <v>2005</v>
      </c>
      <c r="F141" s="221" t="s">
        <v>2006</v>
      </c>
      <c r="G141" s="222" t="s">
        <v>1966</v>
      </c>
      <c r="H141" s="223">
        <v>1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39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1967</v>
      </c>
      <c r="AT141" s="231" t="s">
        <v>143</v>
      </c>
      <c r="AU141" s="231" t="s">
        <v>83</v>
      </c>
      <c r="AY141" s="17" t="s">
        <v>140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79</v>
      </c>
      <c r="BK141" s="232">
        <f>ROUND(I141*H141,2)</f>
        <v>0</v>
      </c>
      <c r="BL141" s="17" t="s">
        <v>1967</v>
      </c>
      <c r="BM141" s="231" t="s">
        <v>2007</v>
      </c>
    </row>
    <row r="142" s="2" customFormat="1" ht="16.5" customHeight="1">
      <c r="A142" s="38"/>
      <c r="B142" s="39"/>
      <c r="C142" s="219" t="s">
        <v>1486</v>
      </c>
      <c r="D142" s="219" t="s">
        <v>143</v>
      </c>
      <c r="E142" s="220" t="s">
        <v>2008</v>
      </c>
      <c r="F142" s="221" t="s">
        <v>2009</v>
      </c>
      <c r="G142" s="222" t="s">
        <v>1966</v>
      </c>
      <c r="H142" s="223">
        <v>1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39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1967</v>
      </c>
      <c r="AT142" s="231" t="s">
        <v>143</v>
      </c>
      <c r="AU142" s="231" t="s">
        <v>83</v>
      </c>
      <c r="AY142" s="17" t="s">
        <v>140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79</v>
      </c>
      <c r="BK142" s="232">
        <f>ROUND(I142*H142,2)</f>
        <v>0</v>
      </c>
      <c r="BL142" s="17" t="s">
        <v>1967</v>
      </c>
      <c r="BM142" s="231" t="s">
        <v>2010</v>
      </c>
    </row>
    <row r="143" s="12" customFormat="1" ht="22.8" customHeight="1">
      <c r="A143" s="12"/>
      <c r="B143" s="203"/>
      <c r="C143" s="204"/>
      <c r="D143" s="205" t="s">
        <v>73</v>
      </c>
      <c r="E143" s="217" t="s">
        <v>2011</v>
      </c>
      <c r="F143" s="217" t="s">
        <v>2012</v>
      </c>
      <c r="G143" s="204"/>
      <c r="H143" s="204"/>
      <c r="I143" s="207"/>
      <c r="J143" s="218">
        <f>BK143</f>
        <v>0</v>
      </c>
      <c r="K143" s="204"/>
      <c r="L143" s="209"/>
      <c r="M143" s="210"/>
      <c r="N143" s="211"/>
      <c r="O143" s="211"/>
      <c r="P143" s="212">
        <f>SUM(P144:P145)</f>
        <v>0</v>
      </c>
      <c r="Q143" s="211"/>
      <c r="R143" s="212">
        <f>SUM(R144:R145)</f>
        <v>0</v>
      </c>
      <c r="S143" s="211"/>
      <c r="T143" s="213">
        <f>SUM(T144:T145)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4" t="s">
        <v>1458</v>
      </c>
      <c r="AT143" s="215" t="s">
        <v>73</v>
      </c>
      <c r="AU143" s="215" t="s">
        <v>79</v>
      </c>
      <c r="AY143" s="214" t="s">
        <v>140</v>
      </c>
      <c r="BK143" s="216">
        <f>SUM(BK144:BK145)</f>
        <v>0</v>
      </c>
    </row>
    <row r="144" s="2" customFormat="1" ht="24.15" customHeight="1">
      <c r="A144" s="38"/>
      <c r="B144" s="39"/>
      <c r="C144" s="219" t="s">
        <v>8</v>
      </c>
      <c r="D144" s="219" t="s">
        <v>143</v>
      </c>
      <c r="E144" s="220" t="s">
        <v>2013</v>
      </c>
      <c r="F144" s="221" t="s">
        <v>2014</v>
      </c>
      <c r="G144" s="222" t="s">
        <v>1966</v>
      </c>
      <c r="H144" s="223">
        <v>1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39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1967</v>
      </c>
      <c r="AT144" s="231" t="s">
        <v>143</v>
      </c>
      <c r="AU144" s="231" t="s">
        <v>83</v>
      </c>
      <c r="AY144" s="17" t="s">
        <v>140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79</v>
      </c>
      <c r="BK144" s="232">
        <f>ROUND(I144*H144,2)</f>
        <v>0</v>
      </c>
      <c r="BL144" s="17" t="s">
        <v>1967</v>
      </c>
      <c r="BM144" s="231" t="s">
        <v>2015</v>
      </c>
    </row>
    <row r="145" s="2" customFormat="1" ht="24.15" customHeight="1">
      <c r="A145" s="38"/>
      <c r="B145" s="39"/>
      <c r="C145" s="219" t="s">
        <v>1526</v>
      </c>
      <c r="D145" s="219" t="s">
        <v>143</v>
      </c>
      <c r="E145" s="220" t="s">
        <v>2016</v>
      </c>
      <c r="F145" s="221" t="s">
        <v>2017</v>
      </c>
      <c r="G145" s="222" t="s">
        <v>1966</v>
      </c>
      <c r="H145" s="223">
        <v>1</v>
      </c>
      <c r="I145" s="224"/>
      <c r="J145" s="225">
        <f>ROUND(I145*H145,2)</f>
        <v>0</v>
      </c>
      <c r="K145" s="226"/>
      <c r="L145" s="44"/>
      <c r="M145" s="285" t="s">
        <v>1</v>
      </c>
      <c r="N145" s="286" t="s">
        <v>39</v>
      </c>
      <c r="O145" s="287"/>
      <c r="P145" s="288">
        <f>O145*H145</f>
        <v>0</v>
      </c>
      <c r="Q145" s="288">
        <v>0</v>
      </c>
      <c r="R145" s="288">
        <f>Q145*H145</f>
        <v>0</v>
      </c>
      <c r="S145" s="288">
        <v>0</v>
      </c>
      <c r="T145" s="28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1967</v>
      </c>
      <c r="AT145" s="231" t="s">
        <v>143</v>
      </c>
      <c r="AU145" s="231" t="s">
        <v>83</v>
      </c>
      <c r="AY145" s="17" t="s">
        <v>140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79</v>
      </c>
      <c r="BK145" s="232">
        <f>ROUND(I145*H145,2)</f>
        <v>0</v>
      </c>
      <c r="BL145" s="17" t="s">
        <v>1967</v>
      </c>
      <c r="BM145" s="231" t="s">
        <v>2018</v>
      </c>
    </row>
    <row r="146" s="2" customFormat="1" ht="6.96" customHeight="1">
      <c r="A146" s="38"/>
      <c r="B146" s="66"/>
      <c r="C146" s="67"/>
      <c r="D146" s="67"/>
      <c r="E146" s="67"/>
      <c r="F146" s="67"/>
      <c r="G146" s="67"/>
      <c r="H146" s="67"/>
      <c r="I146" s="67"/>
      <c r="J146" s="67"/>
      <c r="K146" s="67"/>
      <c r="L146" s="44"/>
      <c r="M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</sheetData>
  <sheetProtection sheet="1" autoFilter="0" formatColumns="0" formatRows="0" objects="1" scenarios="1" spinCount="100000" saltValue="sOV7lU+2gHM0J8765V98D6rMg5eFCgc5k7FkT5t1gv0MeFgVdHz+FPZDVihZ8Pr4RZLblLmv2BKI2SfeyFYKPw==" hashValue="w6tJIleewanzgb9iDtRUij16fx9M4znpRvsWqysw0l0UxwHFmIKidReW53cSRLh9u0uHlPw/bFru1PYXvUGm0Q==" algorithmName="SHA-512" password="CC35"/>
  <autoFilter ref="C122:K14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DESKTOP-M9DBVT6\PC</dc:creator>
  <cp:lastModifiedBy>DESKTOP-M9DBVT6\PC</cp:lastModifiedBy>
  <dcterms:created xsi:type="dcterms:W3CDTF">2025-11-10T14:16:02Z</dcterms:created>
  <dcterms:modified xsi:type="dcterms:W3CDTF">2025-11-10T14:16:07Z</dcterms:modified>
</cp:coreProperties>
</file>