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P:\Vedeni\VYB.RIZENI\2026\INOVACE_CNC, Řezačka\"/>
    </mc:Choice>
  </mc:AlternateContent>
  <xr:revisionPtr revIDLastSave="0" documentId="13_ncr:1_{CBC7302E-3077-4979-990C-3C87DA7D06DF}" xr6:coauthVersionLast="47" xr6:coauthVersionMax="47" xr10:uidLastSave="{00000000-0000-0000-0000-000000000000}"/>
  <bookViews>
    <workbookView xWindow="-120" yWindow="-120" windowWidth="29040" windowHeight="15720" tabRatio="932" activeTab="2" xr2:uid="{00000000-000D-0000-FFFF-FFFF00000000}"/>
  </bookViews>
  <sheets>
    <sheet name="REKAPITULACE" sheetId="15" r:id="rId1"/>
    <sheet name="CNC CO2 Laser" sheetId="13" r:id="rId2"/>
    <sheet name="Řezačka stohová" sheetId="17" r:id="rId3"/>
  </sheets>
  <definedNames>
    <definedName name="_xlnm.Print_Area" localSheetId="1">'CNC CO2 Laser'!$B$2:$G$79</definedName>
    <definedName name="_xlnm.Print_Area" localSheetId="0">REKAPITULACE!$A$2:$M$21</definedName>
    <definedName name="_xlnm.Print_Area" localSheetId="2">'Řezačka stohová'!$B$2:$G$71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5" l="1"/>
  <c r="E9" i="15"/>
  <c r="E8" i="15"/>
  <c r="G9" i="15"/>
  <c r="I9" i="15"/>
  <c r="F7" i="13"/>
  <c r="G7" i="13" s="1"/>
  <c r="F7" i="17"/>
  <c r="G7" i="17" s="1"/>
  <c r="B3" i="13"/>
  <c r="H9" i="15" l="1"/>
  <c r="B8" i="15"/>
  <c r="G8" i="15" l="1"/>
  <c r="H8" i="15" l="1"/>
  <c r="I8" i="15" l="1"/>
  <c r="I12" i="15" l="1"/>
  <c r="K12" i="15" s="1"/>
  <c r="I11" i="15"/>
  <c r="K11" i="15" s="1"/>
</calcChain>
</file>

<file path=xl/sharedStrings.xml><?xml version="1.0" encoding="utf-8"?>
<sst xmlns="http://schemas.openxmlformats.org/spreadsheetml/2006/main" count="316" uniqueCount="215">
  <si>
    <t>Název požadovaného výrobku</t>
  </si>
  <si>
    <t>množství</t>
  </si>
  <si>
    <t>jednotka</t>
  </si>
  <si>
    <t>jednotková cena včetně DPH</t>
  </si>
  <si>
    <t>cena celkem včetně DPH</t>
  </si>
  <si>
    <t>NABÍDKA</t>
  </si>
  <si>
    <t>ks</t>
  </si>
  <si>
    <t>Název veřejné zakázky:</t>
  </si>
  <si>
    <t>jednotková cena bez DPH</t>
  </si>
  <si>
    <t>Zadavatelem vymezené kapacitní, kvalitativní a technické parametry a požadavky na předmět zakázky stejně jako hodnoty uvedené u těchto parametrů jsou stanoveny jako minimální přípustné. Účastníci proto mohou nabídnout zařízení, která budou disponovat lepšími parametry a vlastnostmi u funkcionalit zadavatelem požadovaných.</t>
  </si>
  <si>
    <t>REKAPITULACE NABÍDKY</t>
  </si>
  <si>
    <t>VYPLŇUJE SE AUTOMATICKY NA ZÁKLADĚ VYPLNĚNÝCH JEDNOLIVÝCH ZÁLOŽEK NABÍDKY</t>
  </si>
  <si>
    <t>Množství</t>
  </si>
  <si>
    <t>KONTROLA</t>
  </si>
  <si>
    <t>CELKOVÁ CENA BEZ 21 % DPH</t>
  </si>
  <si>
    <t>CELKOVÁ CENA VČETNĚ 21 % DPH</t>
  </si>
  <si>
    <t>POZNÁMKY KE STANOVENÍ NABÍDKY</t>
  </si>
  <si>
    <t>MAXIMÁLNÍ CELKOVÁ CENA VČETNĚ 21 % DPH</t>
  </si>
  <si>
    <t>MAXIMÁLNÍ CELKOVÁ CENA BEZ 21 % DPH</t>
  </si>
  <si>
    <t>NABÍDKA UCHAZEČE VZ</t>
  </si>
  <si>
    <t>ROZPOČTOVÉ PODMÍNKY ZADAVATEL VZ</t>
  </si>
  <si>
    <t>Parametr</t>
  </si>
  <si>
    <t>Doprava do místa plnění</t>
  </si>
  <si>
    <t>Dodací podmínky</t>
  </si>
  <si>
    <t>Minimální příslušenství</t>
  </si>
  <si>
    <t>Nabídku zpracoval:</t>
  </si>
  <si>
    <t>V</t>
  </si>
  <si>
    <t>dne</t>
  </si>
  <si>
    <t>Identifikace</t>
  </si>
  <si>
    <t>Poznámka</t>
  </si>
  <si>
    <t>Nabízené zboží a jeho parametry</t>
  </si>
  <si>
    <t>Platný název zařízení</t>
  </si>
  <si>
    <t>Název výrobce</t>
  </si>
  <si>
    <t>Platný webový odkaz (link) na stránky dovozce / prodejce, kde je uvedena technická specifikace výrobku</t>
  </si>
  <si>
    <t>V případě, že není platný odkaz, přiložte produktový list ve kterém je uvedena technická specifikace</t>
  </si>
  <si>
    <t>Druh zařízení</t>
  </si>
  <si>
    <t>Stav zařízení</t>
  </si>
  <si>
    <t>1 ks</t>
  </si>
  <si>
    <t>Zaškolení obsluhy</t>
  </si>
  <si>
    <t>Příloha č. 5 - Technická specifikace s položkovým rozpočtem</t>
  </si>
  <si>
    <t>Ovládací software</t>
  </si>
  <si>
    <t>Nový, nepoužitý</t>
  </si>
  <si>
    <t>Certifikace</t>
  </si>
  <si>
    <t>CE, splnění platných norem EU</t>
  </si>
  <si>
    <t>Funkce</t>
  </si>
  <si>
    <t>ano</t>
  </si>
  <si>
    <t>Napájení</t>
  </si>
  <si>
    <t>Napájecí kabeláž</t>
  </si>
  <si>
    <t>kompletní</t>
  </si>
  <si>
    <t>1 sada</t>
  </si>
  <si>
    <t>Návod k použití</t>
  </si>
  <si>
    <t>český jazyk</t>
  </si>
  <si>
    <t>Záruka</t>
  </si>
  <si>
    <t>* pokud splňuje napište ANO (v případě dodání technického listu) nebo uveďte daný parametr</t>
  </si>
  <si>
    <t>Základní údaje</t>
  </si>
  <si>
    <t>Přenos NC programů</t>
  </si>
  <si>
    <t>Specifikace</t>
  </si>
  <si>
    <t>Instalace a zprovoznění</t>
  </si>
  <si>
    <t>Technická podpora</t>
  </si>
  <si>
    <t>min. 1 den / max. 3 osoby</t>
  </si>
  <si>
    <t xml:space="preserve">CNC CO2 laser </t>
  </si>
  <si>
    <t>CNC řezání a gravírování</t>
  </si>
  <si>
    <t>Motor</t>
  </si>
  <si>
    <t>1000*700mm</t>
  </si>
  <si>
    <t>200mm</t>
  </si>
  <si>
    <t>120KG</t>
  </si>
  <si>
    <t>1.0x1.0mm</t>
  </si>
  <si>
    <t>&lt;=0.1mm</t>
  </si>
  <si>
    <t>Built-in 500W (Auto Start-stop)</t>
  </si>
  <si>
    <t>√</t>
  </si>
  <si>
    <t>100° 8 megapixel (3840x2160)</t>
  </si>
  <si>
    <t>Rdworks/Lighburn(Optional)</t>
  </si>
  <si>
    <t>CorelDraw/Illustrator/AutoCAD</t>
  </si>
  <si>
    <t>1500*1210*1125</t>
  </si>
  <si>
    <t>415KG</t>
  </si>
  <si>
    <t>532KG</t>
  </si>
  <si>
    <t>pracovní rozsah</t>
  </si>
  <si>
    <t>Laserová trubice</t>
  </si>
  <si>
    <t>Pohybový systém</t>
  </si>
  <si>
    <t>Přesnost</t>
  </si>
  <si>
    <t>Nastavení</t>
  </si>
  <si>
    <t>Systém</t>
  </si>
  <si>
    <t>Bezpečnost</t>
  </si>
  <si>
    <t>Rozměry max.</t>
  </si>
  <si>
    <t>Pracovní plocha (mm)</t>
  </si>
  <si>
    <t>Prostor vztlaku osy Z</t>
  </si>
  <si>
    <t>Maximální nosnost</t>
  </si>
  <si>
    <t>Maximální rychlost gravírování</t>
  </si>
  <si>
    <t>Minimální velikost písma (RF elektronka)</t>
  </si>
  <si>
    <t>Přesnost polohování</t>
  </si>
  <si>
    <t>Pracovní stůl</t>
  </si>
  <si>
    <t>Chladicí systém</t>
  </si>
  <si>
    <t>Výfukový ventilátor</t>
  </si>
  <si>
    <t>Automatické ostření</t>
  </si>
  <si>
    <t>Bezdrátové připojení</t>
  </si>
  <si>
    <t>Polohování červeného bodu</t>
  </si>
  <si>
    <t>Průchod materiálu dveřmi</t>
  </si>
  <si>
    <t>Kamera</t>
  </si>
  <si>
    <t>Interní paměť</t>
  </si>
  <si>
    <t>Smart Panel (monitorovací funkce)</t>
  </si>
  <si>
    <t>Poruchový alarm a diagnostika</t>
  </si>
  <si>
    <t>Kontrolka provozu</t>
  </si>
  <si>
    <t>Ochrana průtoku vody</t>
  </si>
  <si>
    <t>Alarm teploty vody</t>
  </si>
  <si>
    <t>Kompatibilní návrhový software</t>
  </si>
  <si>
    <t>Laserová třída</t>
  </si>
  <si>
    <t>Zámek víka víka</t>
  </si>
  <si>
    <t>Klíčový zámek</t>
  </si>
  <si>
    <t>Rozměr stroje(mm)</t>
  </si>
  <si>
    <t>Čistá hmotnost (KG)</t>
  </si>
  <si>
    <t>Hrubá hmotnost (KG)</t>
  </si>
  <si>
    <t xml:space="preserve">4000mm/s </t>
  </si>
  <si>
    <t xml:space="preserve">AC Servo </t>
  </si>
  <si>
    <t>Osa XY prachotěsná</t>
  </si>
  <si>
    <t>Vzduchový asistent</t>
  </si>
  <si>
    <t>Beznástrojová výměna objektivu a změna zrcadla</t>
  </si>
  <si>
    <t>Zámek víka bočního panelu</t>
  </si>
  <si>
    <t>1GB</t>
  </si>
  <si>
    <t>SW pro gravírování a řezání</t>
  </si>
  <si>
    <t>Operační program</t>
  </si>
  <si>
    <t>Windows &amp; Mac</t>
  </si>
  <si>
    <t>Podporované formáty</t>
  </si>
  <si>
    <t>AI/PDF/DXF/PLT/SVG/DXF/S
C/BMP/JPEG/JPG/PNG/GIF/
TIFF/TIF/TGA</t>
  </si>
  <si>
    <t>Vestavěný kompresor 750W s 24L vzdušníkem (Auto Start-stop)</t>
  </si>
  <si>
    <t>Glass: Vestavný 5000 chladič RF: Air-cooled</t>
  </si>
  <si>
    <t>5G (DC)/ 8G (RF)</t>
  </si>
  <si>
    <t>Zrychlení maximální</t>
  </si>
  <si>
    <t>CO 2 Glass 100W/ RF Metal 30W</t>
  </si>
  <si>
    <t xml:space="preserve"> 1 laser </t>
  </si>
  <si>
    <t>230 V</t>
  </si>
  <si>
    <t>min. 24 měsíců</t>
  </si>
  <si>
    <t>Technická/servisní podpora</t>
  </si>
  <si>
    <t>ano-lokální</t>
  </si>
  <si>
    <t>USB, Wi-Fi, Ethernet</t>
  </si>
  <si>
    <t>voštinový + lamelový</t>
  </si>
  <si>
    <t>Likvidace odpadu vzniklého při dodávce</t>
  </si>
  <si>
    <t>heavy duty pro minimalizaci vibrací</t>
  </si>
  <si>
    <t>podvozek</t>
  </si>
  <si>
    <t>Mobilní</t>
  </si>
  <si>
    <t>Dodávka CNC CO2 laseru a Stohové řezačky</t>
  </si>
  <si>
    <t>Stohová řezačka</t>
  </si>
  <si>
    <t xml:space="preserve">Materiály vhodné ke zpracování </t>
  </si>
  <si>
    <r>
      <rPr>
        <b/>
        <sz val="12"/>
        <color theme="1"/>
        <rFont val="Arial"/>
        <family val="2"/>
        <charset val="238"/>
      </rPr>
      <t>plasty</t>
    </r>
    <r>
      <rPr>
        <sz val="12"/>
        <color theme="1"/>
        <rFont val="Arial"/>
        <family val="2"/>
        <charset val="238"/>
      </rPr>
      <t xml:space="preserve"> (akrylátové desky a fólie, ABS desky, lité plexisklo, plastové desky s kovovou úpravou) , </t>
    </r>
    <r>
      <rPr>
        <b/>
        <sz val="12"/>
        <color theme="1"/>
        <rFont val="Arial"/>
        <family val="2"/>
        <charset val="238"/>
      </rPr>
      <t>dřevo</t>
    </r>
    <r>
      <rPr>
        <sz val="12"/>
        <color theme="1"/>
        <rFont val="Arial"/>
        <family val="2"/>
        <charset val="238"/>
      </rPr>
      <t xml:space="preserve"> (masivní dřeva, překližka, balza, bambus, kokosové skořápky), </t>
    </r>
    <r>
      <rPr>
        <b/>
        <sz val="12"/>
        <color theme="1"/>
        <rFont val="Arial"/>
        <family val="2"/>
        <charset val="238"/>
      </rPr>
      <t>papír, kůže, razítková guma, sklo</t>
    </r>
    <r>
      <rPr>
        <sz val="12"/>
        <color theme="1"/>
        <rFont val="Arial"/>
        <family val="2"/>
        <charset val="238"/>
      </rPr>
      <t xml:space="preserve"> (</t>
    </r>
    <r>
      <rPr>
        <i/>
        <sz val="12"/>
        <color theme="1"/>
        <rFont val="Arial"/>
        <family val="2"/>
        <charset val="238"/>
      </rPr>
      <t>jen gravírování</t>
    </r>
    <r>
      <rPr>
        <sz val="12"/>
        <color theme="1"/>
        <rFont val="Arial"/>
        <family val="2"/>
        <charset val="238"/>
      </rPr>
      <t xml:space="preserve">), </t>
    </r>
    <r>
      <rPr>
        <b/>
        <sz val="12"/>
        <color theme="1"/>
        <rFont val="Arial"/>
        <family val="2"/>
        <charset val="238"/>
      </rPr>
      <t>oděvní látky</t>
    </r>
    <r>
      <rPr>
        <sz val="12"/>
        <color theme="1"/>
        <rFont val="Arial"/>
        <family val="2"/>
        <charset val="238"/>
      </rPr>
      <t xml:space="preserve"> ( balna, plsť, fleece)</t>
    </r>
  </si>
  <si>
    <t>Životnost trubice</t>
  </si>
  <si>
    <t>až 3000 hodin</t>
  </si>
  <si>
    <t>Příloha č. 5 - Technická specifikace/položkový rozpočet</t>
  </si>
  <si>
    <t>Řezačka papíru</t>
  </si>
  <si>
    <t>* Účastník vyplní žlutě podbarvené pole</t>
  </si>
  <si>
    <t>množství ks</t>
  </si>
  <si>
    <t>Stohové řezání papíru</t>
  </si>
  <si>
    <t>Automatické lisování</t>
  </si>
  <si>
    <t>Rozměry (VxŠxH)</t>
  </si>
  <si>
    <t xml:space="preserve">1370 x 1070 x 1400 mm </t>
  </si>
  <si>
    <t>Šířka řezu</t>
  </si>
  <si>
    <t>550 mm</t>
  </si>
  <si>
    <t>Výška řezu (stohu)</t>
  </si>
  <si>
    <t>95 mm  / 92 mm s krytem lisovacího nosníku</t>
  </si>
  <si>
    <t>Pro formát</t>
  </si>
  <si>
    <t>do DIN A3+</t>
  </si>
  <si>
    <t>Minimální řez</t>
  </si>
  <si>
    <t>32 mm / 60 mm s krytem lisovacího nosníku</t>
  </si>
  <si>
    <t>Hloubka vložení</t>
  </si>
  <si>
    <t>570 mm</t>
  </si>
  <si>
    <t>Hmotnost</t>
  </si>
  <si>
    <t>Pohon nože</t>
  </si>
  <si>
    <t>Hydraulický</t>
  </si>
  <si>
    <t>Pohon lisu</t>
  </si>
  <si>
    <t>Ovládání lisu a nože</t>
  </si>
  <si>
    <t>Nožní pedál</t>
  </si>
  <si>
    <t>Pohon zadního dorazu</t>
  </si>
  <si>
    <t>Elektrický</t>
  </si>
  <si>
    <t>Ovládání stroje</t>
  </si>
  <si>
    <t>Dotykový displej + EASY CUT</t>
  </si>
  <si>
    <t>Vestavěný firmware v AJ nebo ČJ</t>
  </si>
  <si>
    <t>Počet programů</t>
  </si>
  <si>
    <t>Počet kroků v programu</t>
  </si>
  <si>
    <t>Měření s přesností displeje</t>
  </si>
  <si>
    <t>1/10 mm nebo 1/100"</t>
  </si>
  <si>
    <t>Bezpečnostní výbava</t>
  </si>
  <si>
    <t>SCS bezpečnostní balíček, bezpečnostní zámek s klíčem</t>
  </si>
  <si>
    <t>Bezpečnostní závora</t>
  </si>
  <si>
    <t>IR světelná závora</t>
  </si>
  <si>
    <t>Ochranný kryt zadní části</t>
  </si>
  <si>
    <t>Ano</t>
  </si>
  <si>
    <t>Nastavení zadního dorazu</t>
  </si>
  <si>
    <t>Elektronické, programovatelné</t>
  </si>
  <si>
    <t>Kryt na předním stole</t>
  </si>
  <si>
    <t>nerezový</t>
  </si>
  <si>
    <t>Ruční kolečko pro zadní doraz</t>
  </si>
  <si>
    <t>Elektronické, plynulé</t>
  </si>
  <si>
    <t>Nastavení tlaku</t>
  </si>
  <si>
    <t xml:space="preserve">2-11 kN </t>
  </si>
  <si>
    <t>Materiál nože</t>
  </si>
  <si>
    <t>HSS ocel</t>
  </si>
  <si>
    <t>Řezná lišta/nůž</t>
  </si>
  <si>
    <t>Bezpečné uložení, snadná výměna</t>
  </si>
  <si>
    <t>Optická řezná linka</t>
  </si>
  <si>
    <t>LED paprsek</t>
  </si>
  <si>
    <t>Self-diagnostický systém s indikací chyb na displeji</t>
  </si>
  <si>
    <t>230 V, 50 Hz</t>
  </si>
  <si>
    <t>Konstrukce</t>
  </si>
  <si>
    <t>Celokovová</t>
  </si>
  <si>
    <t>Vzduchový stůl</t>
  </si>
  <si>
    <t xml:space="preserve">Vyjímatelný držák nástrojů </t>
  </si>
  <si>
    <t>na zadním stole a stohovací klín</t>
  </si>
  <si>
    <t>ano/max. 3 osoby</t>
  </si>
  <si>
    <t xml:space="preserve"> CNC CO2 LASER</t>
  </si>
  <si>
    <t>POZN.:  V uvedené ceně budou započítány všechny poplatky související s dodávkou produktu.</t>
  </si>
  <si>
    <t>Stav nabídky (nabídková cena)</t>
  </si>
  <si>
    <t xml:space="preserve">369 kg </t>
  </si>
  <si>
    <t>3 licence na 3 PC</t>
  </si>
  <si>
    <t>součást dodávky; dodávka musí zahrnovat licence aktuálního SW pro gravírování a řezání typu layout/edit/control, placená verze SW</t>
  </si>
  <si>
    <t>Doraz papíru - pro nabízený typ řezačky</t>
  </si>
  <si>
    <t xml:space="preserve">pro řezačky velký </t>
  </si>
  <si>
    <t>Podstavec celokovový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</si>
</sst>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_-* #,##0.00\ [$Kč-405]_-;\-* #,##0.00\ [$Kč-405]_-;_-* &quot;-&quot;??\ [$Kč-405]_-;_-@_-"/>
  </numFmts>
  <fonts count="26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i/>
      <sz val="14"/>
      <color theme="8" tint="-0.249977111117893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i/>
      <sz val="10"/>
      <color theme="8" tint="-0.249977111117893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1"/>
      <color rgb="FFFF000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 applyAlignment="0">
      <alignment vertical="top" wrapText="1"/>
      <protection locked="0"/>
    </xf>
    <xf numFmtId="0" fontId="14" fillId="0" borderId="0" applyNumberFormat="0" applyFill="0" applyBorder="0" applyAlignment="0" applyProtection="0"/>
  </cellStyleXfs>
  <cellXfs count="247">
    <xf numFmtId="0" fontId="0" fillId="0" borderId="0" xfId="0"/>
    <xf numFmtId="0" fontId="6" fillId="4" borderId="1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4" fontId="4" fillId="8" borderId="21" xfId="0" applyNumberFormat="1" applyFont="1" applyFill="1" applyBorder="1" applyAlignment="1">
      <alignment horizontal="right" vertical="center"/>
    </xf>
    <xf numFmtId="44" fontId="4" fillId="8" borderId="22" xfId="0" applyNumberFormat="1" applyFont="1" applyFill="1" applyBorder="1" applyAlignment="1">
      <alignment horizontal="right" vertical="center"/>
    </xf>
    <xf numFmtId="44" fontId="4" fillId="8" borderId="29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65" fontId="4" fillId="9" borderId="0" xfId="0" applyNumberFormat="1" applyFont="1" applyFill="1" applyAlignment="1">
      <alignment horizontal="left" vertical="center"/>
    </xf>
    <xf numFmtId="44" fontId="4" fillId="9" borderId="0" xfId="0" applyNumberFormat="1" applyFont="1" applyFill="1" applyAlignment="1">
      <alignment horizontal="right" vertical="center"/>
    </xf>
    <xf numFmtId="0" fontId="4" fillId="9" borderId="0" xfId="0" applyFont="1" applyFill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vertical="top"/>
    </xf>
    <xf numFmtId="0" fontId="6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0" fillId="9" borderId="0" xfId="0" applyFill="1" applyAlignment="1">
      <alignment wrapText="1"/>
    </xf>
    <xf numFmtId="0" fontId="12" fillId="9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vertical="center" wrapText="1"/>
    </xf>
    <xf numFmtId="165" fontId="7" fillId="9" borderId="0" xfId="0" applyNumberFormat="1" applyFont="1" applyFill="1" applyAlignment="1">
      <alignment horizontal="right" vertical="center" wrapText="1"/>
    </xf>
    <xf numFmtId="165" fontId="4" fillId="9" borderId="0" xfId="0" applyNumberFormat="1" applyFont="1" applyFill="1" applyAlignment="1">
      <alignment vertical="center"/>
    </xf>
    <xf numFmtId="165" fontId="4" fillId="9" borderId="0" xfId="0" applyNumberFormat="1" applyFont="1" applyFill="1" applyAlignment="1">
      <alignment horizontal="right" vertical="center"/>
    </xf>
    <xf numFmtId="0" fontId="6" fillId="6" borderId="11" xfId="0" applyFont="1" applyFill="1" applyBorder="1" applyAlignment="1">
      <alignment vertical="center"/>
    </xf>
    <xf numFmtId="0" fontId="6" fillId="6" borderId="16" xfId="0" applyFont="1" applyFill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15" fillId="0" borderId="24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165" fontId="4" fillId="8" borderId="20" xfId="0" applyNumberFormat="1" applyFont="1" applyFill="1" applyBorder="1" applyAlignment="1">
      <alignment horizontal="right" vertical="center"/>
    </xf>
    <xf numFmtId="0" fontId="0" fillId="5" borderId="33" xfId="0" applyFill="1" applyBorder="1"/>
    <xf numFmtId="0" fontId="4" fillId="7" borderId="22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vertical="center" wrapText="1"/>
    </xf>
    <xf numFmtId="1" fontId="16" fillId="4" borderId="23" xfId="0" applyNumberFormat="1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right" vertical="top" wrapText="1"/>
    </xf>
    <xf numFmtId="164" fontId="16" fillId="0" borderId="0" xfId="0" applyNumberFormat="1" applyFont="1" applyAlignment="1">
      <alignment horizontal="right" vertical="top" wrapText="1"/>
    </xf>
    <xf numFmtId="0" fontId="11" fillId="9" borderId="0" xfId="0" applyFont="1" applyFill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0" fontId="17" fillId="9" borderId="32" xfId="0" applyFont="1" applyFill="1" applyBorder="1" applyProtection="1">
      <protection locked="0"/>
    </xf>
    <xf numFmtId="0" fontId="17" fillId="9" borderId="0" xfId="0" applyFont="1" applyFill="1" applyProtection="1">
      <protection locked="0"/>
    </xf>
    <xf numFmtId="0" fontId="17" fillId="9" borderId="0" xfId="0" applyFont="1" applyFill="1" applyAlignment="1" applyProtection="1">
      <alignment vertical="top"/>
      <protection locked="0"/>
    </xf>
    <xf numFmtId="0" fontId="6" fillId="9" borderId="0" xfId="0" applyFont="1" applyFill="1" applyProtection="1">
      <protection locked="0"/>
    </xf>
    <xf numFmtId="0" fontId="18" fillId="0" borderId="23" xfId="0" applyFont="1" applyBorder="1" applyAlignment="1">
      <alignment vertical="center" wrapText="1"/>
    </xf>
    <xf numFmtId="0" fontId="16" fillId="4" borderId="10" xfId="0" applyFont="1" applyFill="1" applyBorder="1" applyAlignment="1">
      <alignment vertical="center" wrapText="1"/>
    </xf>
    <xf numFmtId="165" fontId="16" fillId="4" borderId="11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/>
    </xf>
    <xf numFmtId="0" fontId="0" fillId="5" borderId="14" xfId="0" applyFill="1" applyBorder="1"/>
    <xf numFmtId="0" fontId="4" fillId="7" borderId="9" xfId="0" applyFont="1" applyFill="1" applyBorder="1" applyAlignment="1">
      <alignment horizontal="center" vertical="center"/>
    </xf>
    <xf numFmtId="0" fontId="18" fillId="0" borderId="52" xfId="0" applyFont="1" applyBorder="1" applyAlignment="1">
      <alignment horizontal="center" vertical="center" wrapText="1"/>
    </xf>
    <xf numFmtId="0" fontId="18" fillId="9" borderId="23" xfId="0" applyFont="1" applyFill="1" applyBorder="1" applyAlignment="1">
      <alignment vertical="center" wrapText="1"/>
    </xf>
    <xf numFmtId="0" fontId="15" fillId="9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 wrapText="1"/>
    </xf>
    <xf numFmtId="0" fontId="18" fillId="9" borderId="25" xfId="0" applyFont="1" applyFill="1" applyBorder="1" applyAlignment="1">
      <alignment horizontal="center" vertical="center" wrapText="1"/>
    </xf>
    <xf numFmtId="0" fontId="18" fillId="9" borderId="24" xfId="0" applyFont="1" applyFill="1" applyBorder="1" applyAlignment="1">
      <alignment vertical="center" wrapText="1"/>
    </xf>
    <xf numFmtId="0" fontId="18" fillId="9" borderId="17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center" vertical="center" wrapText="1"/>
    </xf>
    <xf numFmtId="1" fontId="13" fillId="10" borderId="8" xfId="0" applyNumberFormat="1" applyFont="1" applyFill="1" applyBorder="1" applyAlignment="1">
      <alignment horizontal="center" vertical="center" wrapText="1"/>
    </xf>
    <xf numFmtId="165" fontId="8" fillId="11" borderId="7" xfId="0" applyNumberFormat="1" applyFont="1" applyFill="1" applyBorder="1" applyAlignment="1" applyProtection="1">
      <alignment vertical="center"/>
      <protection locked="0"/>
    </xf>
    <xf numFmtId="44" fontId="8" fillId="11" borderId="8" xfId="0" applyNumberFormat="1" applyFont="1" applyFill="1" applyBorder="1" applyAlignment="1" applyProtection="1">
      <alignment vertical="center"/>
      <protection locked="0"/>
    </xf>
    <xf numFmtId="44" fontId="8" fillId="11" borderId="9" xfId="0" applyNumberFormat="1" applyFont="1" applyFill="1" applyBorder="1" applyAlignment="1" applyProtection="1">
      <alignment vertical="center"/>
      <protection locked="0"/>
    </xf>
    <xf numFmtId="0" fontId="15" fillId="9" borderId="24" xfId="0" applyFont="1" applyFill="1" applyBorder="1" applyAlignment="1">
      <alignment horizontal="left" vertical="center" wrapText="1"/>
    </xf>
    <xf numFmtId="1" fontId="15" fillId="9" borderId="23" xfId="0" applyNumberFormat="1" applyFont="1" applyFill="1" applyBorder="1" applyAlignment="1">
      <alignment vertical="center"/>
    </xf>
    <xf numFmtId="0" fontId="15" fillId="9" borderId="24" xfId="0" applyFont="1" applyFill="1" applyBorder="1" applyAlignment="1">
      <alignment vertical="center" wrapText="1"/>
    </xf>
    <xf numFmtId="1" fontId="15" fillId="9" borderId="23" xfId="0" applyNumberFormat="1" applyFont="1" applyFill="1" applyBorder="1" applyAlignment="1">
      <alignment vertical="center" wrapText="1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6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0" borderId="23" xfId="0" applyFont="1" applyBorder="1" applyAlignment="1">
      <alignment horizontal="left" vertical="center" wrapText="1"/>
    </xf>
    <xf numFmtId="0" fontId="17" fillId="11" borderId="45" xfId="0" applyFont="1" applyFill="1" applyBorder="1" applyAlignment="1">
      <alignment horizontal="center" vertical="center"/>
    </xf>
    <xf numFmtId="0" fontId="17" fillId="11" borderId="46" xfId="0" applyFont="1" applyFill="1" applyBorder="1" applyAlignment="1">
      <alignment horizontal="center" vertical="center"/>
    </xf>
    <xf numFmtId="0" fontId="17" fillId="11" borderId="44" xfId="0" applyFont="1" applyFill="1" applyBorder="1" applyAlignment="1">
      <alignment horizontal="center" vertical="center"/>
    </xf>
    <xf numFmtId="1" fontId="4" fillId="7" borderId="21" xfId="0" applyNumberFormat="1" applyFont="1" applyFill="1" applyBorder="1" applyAlignment="1">
      <alignment horizontal="center" vertical="center"/>
    </xf>
    <xf numFmtId="165" fontId="16" fillId="4" borderId="42" xfId="0" applyNumberFormat="1" applyFont="1" applyFill="1" applyBorder="1" applyAlignment="1">
      <alignment horizontal="left" vertical="center" wrapText="1"/>
    </xf>
    <xf numFmtId="165" fontId="16" fillId="4" borderId="43" xfId="0" applyNumberFormat="1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50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right" vertical="center" wrapText="1"/>
    </xf>
    <xf numFmtId="165" fontId="15" fillId="11" borderId="40" xfId="0" applyNumberFormat="1" applyFont="1" applyFill="1" applyBorder="1" applyAlignment="1">
      <alignment horizontal="center" vertical="center" wrapText="1"/>
    </xf>
    <xf numFmtId="165" fontId="15" fillId="11" borderId="44" xfId="0" applyNumberFormat="1" applyFont="1" applyFill="1" applyBorder="1" applyAlignment="1">
      <alignment horizontal="center" vertical="center" wrapText="1"/>
    </xf>
    <xf numFmtId="165" fontId="18" fillId="11" borderId="45" xfId="0" applyNumberFormat="1" applyFont="1" applyFill="1" applyBorder="1" applyAlignment="1" applyProtection="1">
      <alignment horizontal="center" vertical="center"/>
      <protection locked="0"/>
    </xf>
    <xf numFmtId="165" fontId="18" fillId="11" borderId="46" xfId="0" applyNumberFormat="1" applyFont="1" applyFill="1" applyBorder="1" applyAlignment="1" applyProtection="1">
      <alignment horizontal="center" vertical="center"/>
      <protection locked="0"/>
    </xf>
    <xf numFmtId="165" fontId="18" fillId="11" borderId="44" xfId="0" applyNumberFormat="1" applyFont="1" applyFill="1" applyBorder="1" applyAlignment="1" applyProtection="1">
      <alignment horizontal="center" vertical="center"/>
      <protection locked="0"/>
    </xf>
    <xf numFmtId="165" fontId="15" fillId="0" borderId="41" xfId="0" applyNumberFormat="1" applyFont="1" applyBorder="1" applyAlignment="1">
      <alignment vertical="center" wrapText="1"/>
    </xf>
    <xf numFmtId="165" fontId="15" fillId="0" borderId="47" xfId="0" applyNumberFormat="1" applyFont="1" applyBorder="1" applyAlignment="1">
      <alignment vertical="center" wrapText="1"/>
    </xf>
    <xf numFmtId="165" fontId="18" fillId="11" borderId="48" xfId="0" applyNumberFormat="1" applyFont="1" applyFill="1" applyBorder="1" applyAlignment="1" applyProtection="1">
      <alignment horizontal="center" vertical="center"/>
      <protection locked="0"/>
    </xf>
    <xf numFmtId="165" fontId="18" fillId="11" borderId="49" xfId="0" applyNumberFormat="1" applyFont="1" applyFill="1" applyBorder="1" applyAlignment="1" applyProtection="1">
      <alignment horizontal="center" vertical="center"/>
      <protection locked="0"/>
    </xf>
    <xf numFmtId="165" fontId="18" fillId="11" borderId="47" xfId="0" applyNumberFormat="1" applyFont="1" applyFill="1" applyBorder="1" applyAlignment="1" applyProtection="1">
      <alignment horizontal="center" vertical="center"/>
      <protection locked="0"/>
    </xf>
    <xf numFmtId="0" fontId="18" fillId="11" borderId="24" xfId="0" applyFont="1" applyFill="1" applyBorder="1" applyAlignment="1" applyProtection="1">
      <alignment horizontal="center" vertical="center"/>
      <protection locked="0"/>
    </xf>
    <xf numFmtId="0" fontId="18" fillId="11" borderId="23" xfId="0" applyFont="1" applyFill="1" applyBorder="1" applyAlignment="1" applyProtection="1">
      <alignment horizontal="center" vertical="center"/>
      <protection locked="0"/>
    </xf>
    <xf numFmtId="0" fontId="18" fillId="11" borderId="25" xfId="0" applyFont="1" applyFill="1" applyBorder="1" applyAlignment="1" applyProtection="1">
      <alignment horizontal="center" vertical="center"/>
      <protection locked="0"/>
    </xf>
    <xf numFmtId="0" fontId="20" fillId="0" borderId="5" xfId="0" applyFont="1" applyBorder="1" applyAlignment="1">
      <alignment horizontal="left" wrapText="1"/>
    </xf>
    <xf numFmtId="0" fontId="20" fillId="0" borderId="26" xfId="0" applyFont="1" applyBorder="1" applyAlignment="1">
      <alignment horizontal="left" wrapText="1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6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7" fillId="11" borderId="45" xfId="0" applyFont="1" applyFill="1" applyBorder="1" applyAlignment="1">
      <alignment horizontal="center" vertical="center"/>
    </xf>
    <xf numFmtId="0" fontId="17" fillId="11" borderId="46" xfId="0" applyFont="1" applyFill="1" applyBorder="1" applyAlignment="1">
      <alignment horizontal="center" vertical="center"/>
    </xf>
    <xf numFmtId="0" fontId="17" fillId="11" borderId="44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11" borderId="48" xfId="0" applyFont="1" applyFill="1" applyBorder="1" applyAlignment="1">
      <alignment horizontal="center" vertical="center"/>
    </xf>
    <xf numFmtId="0" fontId="17" fillId="11" borderId="49" xfId="0" applyFont="1" applyFill="1" applyBorder="1" applyAlignment="1">
      <alignment horizontal="center" vertical="center"/>
    </xf>
    <xf numFmtId="0" fontId="17" fillId="11" borderId="4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2" fillId="9" borderId="0" xfId="0" applyFont="1" applyFill="1" applyAlignment="1">
      <alignment horizontal="center" vertical="top" wrapText="1"/>
    </xf>
    <xf numFmtId="0" fontId="14" fillId="9" borderId="26" xfId="5" applyFill="1" applyBorder="1" applyAlignment="1">
      <alignment horizontal="left" vertical="center"/>
    </xf>
    <xf numFmtId="0" fontId="0" fillId="9" borderId="26" xfId="0" applyFill="1" applyBorder="1" applyAlignment="1">
      <alignment horizontal="left" vertical="center"/>
    </xf>
    <xf numFmtId="165" fontId="4" fillId="7" borderId="27" xfId="0" applyNumberFormat="1" applyFont="1" applyFill="1" applyBorder="1" applyAlignment="1">
      <alignment horizontal="center" vertical="center"/>
    </xf>
    <xf numFmtId="165" fontId="4" fillId="7" borderId="29" xfId="0" applyNumberFormat="1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5" fillId="9" borderId="0" xfId="0" applyFont="1" applyFill="1" applyAlignment="1">
      <alignment horizontal="center" vertical="top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12" fillId="0" borderId="12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12" fillId="0" borderId="26" xfId="0" applyFont="1" applyBorder="1" applyAlignment="1" applyProtection="1">
      <alignment horizontal="center" vertical="top" wrapText="1"/>
      <protection locked="0"/>
    </xf>
    <xf numFmtId="0" fontId="12" fillId="0" borderId="15" xfId="0" applyFont="1" applyBorder="1" applyAlignment="1" applyProtection="1">
      <alignment horizontal="center" vertical="top" wrapText="1"/>
      <protection locked="0"/>
    </xf>
    <xf numFmtId="165" fontId="4" fillId="6" borderId="7" xfId="0" applyNumberFormat="1" applyFont="1" applyFill="1" applyBorder="1" applyAlignment="1">
      <alignment horizontal="left" vertical="center"/>
    </xf>
    <xf numFmtId="165" fontId="4" fillId="6" borderId="8" xfId="0" applyNumberFormat="1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165" fontId="4" fillId="3" borderId="27" xfId="0" applyNumberFormat="1" applyFont="1" applyFill="1" applyBorder="1" applyAlignment="1">
      <alignment horizontal="left" vertical="center"/>
    </xf>
    <xf numFmtId="165" fontId="4" fillId="3" borderId="29" xfId="0" applyNumberFormat="1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6" borderId="10" xfId="0" applyNumberFormat="1" applyFont="1" applyFill="1" applyBorder="1" applyAlignment="1">
      <alignment horizontal="left" vertical="center"/>
    </xf>
    <xf numFmtId="165" fontId="4" fillId="6" borderId="11" xfId="0" applyNumberFormat="1" applyFont="1" applyFill="1" applyBorder="1" applyAlignment="1">
      <alignment horizontal="left" vertical="center"/>
    </xf>
    <xf numFmtId="0" fontId="4" fillId="6" borderId="2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1" fontId="16" fillId="4" borderId="40" xfId="0" applyNumberFormat="1" applyFont="1" applyFill="1" applyBorder="1" applyAlignment="1">
      <alignment horizontal="center" vertical="center"/>
    </xf>
    <xf numFmtId="1" fontId="16" fillId="4" borderId="44" xfId="0" applyNumberFormat="1" applyFont="1" applyFill="1" applyBorder="1" applyAlignment="1">
      <alignment horizontal="center" vertical="center"/>
    </xf>
    <xf numFmtId="0" fontId="18" fillId="9" borderId="40" xfId="0" applyFont="1" applyFill="1" applyBorder="1" applyAlignment="1">
      <alignment horizontal="center" vertical="center" wrapText="1"/>
    </xf>
    <xf numFmtId="0" fontId="18" fillId="9" borderId="44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horizontal="center" vertical="center" wrapText="1"/>
    </xf>
    <xf numFmtId="165" fontId="16" fillId="4" borderId="42" xfId="0" applyNumberFormat="1" applyFont="1" applyFill="1" applyBorder="1" applyAlignment="1">
      <alignment horizontal="center" vertical="center" wrapText="1"/>
    </xf>
    <xf numFmtId="165" fontId="16" fillId="4" borderId="43" xfId="0" applyNumberFormat="1" applyFont="1" applyFill="1" applyBorder="1" applyAlignment="1">
      <alignment horizontal="center" vertical="center" wrapText="1"/>
    </xf>
    <xf numFmtId="1" fontId="16" fillId="0" borderId="40" xfId="0" applyNumberFormat="1" applyFont="1" applyBorder="1" applyAlignment="1">
      <alignment horizontal="center" vertical="center"/>
    </xf>
    <xf numFmtId="1" fontId="16" fillId="0" borderId="44" xfId="0" applyNumberFormat="1" applyFont="1" applyBorder="1" applyAlignment="1">
      <alignment horizontal="center" vertical="center"/>
    </xf>
    <xf numFmtId="1" fontId="15" fillId="0" borderId="40" xfId="0" applyNumberFormat="1" applyFont="1" applyBorder="1" applyAlignment="1">
      <alignment horizontal="center" vertical="center"/>
    </xf>
    <xf numFmtId="1" fontId="15" fillId="0" borderId="44" xfId="0" applyNumberFormat="1" applyFont="1" applyBorder="1" applyAlignment="1">
      <alignment horizontal="center" vertical="center"/>
    </xf>
    <xf numFmtId="1" fontId="15" fillId="0" borderId="40" xfId="0" applyNumberFormat="1" applyFont="1" applyBorder="1" applyAlignment="1">
      <alignment horizontal="center" vertical="center" wrapText="1"/>
    </xf>
    <xf numFmtId="1" fontId="15" fillId="0" borderId="44" xfId="0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18" fillId="9" borderId="41" xfId="0" applyFont="1" applyFill="1" applyBorder="1" applyAlignment="1">
      <alignment horizontal="center" vertical="center" wrapText="1"/>
    </xf>
    <xf numFmtId="0" fontId="18" fillId="9" borderId="4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4" fillId="10" borderId="27" xfId="0" applyFont="1" applyFill="1" applyBorder="1" applyAlignment="1">
      <alignment horizontal="center" vertical="center" wrapText="1"/>
    </xf>
    <xf numFmtId="0" fontId="24" fillId="10" borderId="50" xfId="0" applyFont="1" applyFill="1" applyBorder="1" applyAlignment="1">
      <alignment horizontal="center" vertical="center" wrapText="1"/>
    </xf>
    <xf numFmtId="165" fontId="15" fillId="0" borderId="40" xfId="0" applyNumberFormat="1" applyFont="1" applyBorder="1" applyAlignment="1">
      <alignment horizontal="center" vertical="center" wrapText="1"/>
    </xf>
    <xf numFmtId="165" fontId="15" fillId="0" borderId="44" xfId="0" applyNumberFormat="1" applyFont="1" applyBorder="1" applyAlignment="1">
      <alignment horizontal="center" vertical="center" wrapText="1"/>
    </xf>
  </cellXfs>
  <cellStyles count="6">
    <cellStyle name="Hypertextový odkaz" xfId="5" builtinId="8"/>
    <cellStyle name="Hypertextový odkaz 2" xfId="1" xr:uid="{00000000-0005-0000-0000-000000000000}"/>
    <cellStyle name="Normální" xfId="0" builtinId="0"/>
    <cellStyle name="Normální 2" xfId="3" xr:uid="{00000000-0005-0000-0000-000002000000}"/>
    <cellStyle name="Normální 3" xfId="2" xr:uid="{00000000-0005-0000-0000-000003000000}"/>
    <cellStyle name="normální 4" xfId="4" xr:uid="{00000000-0005-0000-0000-000004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7D47-A994-4058-9D21-F8D3C04E41A4}">
  <sheetPr>
    <tabColor rgb="FFFF0000"/>
    <pageSetUpPr fitToPage="1"/>
  </sheetPr>
  <dimension ref="A1:BF77"/>
  <sheetViews>
    <sheetView zoomScale="90" zoomScaleNormal="90" workbookViewId="0">
      <selection activeCell="K11" sqref="K11:L11"/>
    </sheetView>
  </sheetViews>
  <sheetFormatPr defaultRowHeight="15" x14ac:dyDescent="0.25"/>
  <cols>
    <col min="1" max="1" width="3.7109375" customWidth="1"/>
    <col min="2" max="2" width="50.28515625" customWidth="1"/>
    <col min="3" max="3" width="25.7109375" customWidth="1"/>
    <col min="4" max="4" width="19.5703125" customWidth="1"/>
    <col min="5" max="5" width="16" customWidth="1"/>
    <col min="6" max="6" width="17.7109375" customWidth="1"/>
    <col min="7" max="9" width="25.7109375" customWidth="1"/>
    <col min="10" max="10" width="3.7109375" customWidth="1"/>
  </cols>
  <sheetData>
    <row r="1" spans="1:58" ht="15.75" thickBot="1" x14ac:dyDescent="0.3">
      <c r="B1" t="s">
        <v>39</v>
      </c>
    </row>
    <row r="2" spans="1:58" s="8" customFormat="1" ht="30" customHeight="1" thickBot="1" x14ac:dyDescent="0.3">
      <c r="A2" s="21"/>
      <c r="B2" s="181" t="s">
        <v>10</v>
      </c>
      <c r="C2" s="182"/>
      <c r="D2" s="182"/>
      <c r="E2" s="182"/>
      <c r="F2" s="182"/>
      <c r="G2" s="182"/>
      <c r="H2" s="182"/>
      <c r="I2" s="182"/>
      <c r="J2" s="182"/>
      <c r="K2" s="182"/>
      <c r="L2" s="18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</row>
    <row r="3" spans="1:58" ht="19.899999999999999" customHeight="1" thickBot="1" x14ac:dyDescent="0.3">
      <c r="A3" s="18"/>
      <c r="B3" s="22" t="s">
        <v>7</v>
      </c>
      <c r="C3" s="141"/>
      <c r="D3" s="142"/>
      <c r="E3" s="142"/>
      <c r="F3" s="142"/>
      <c r="G3" s="142"/>
      <c r="H3" s="142"/>
      <c r="I3" s="142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</row>
    <row r="4" spans="1:58" ht="18.75" thickBot="1" x14ac:dyDescent="0.3">
      <c r="A4" s="18"/>
      <c r="B4" s="198" t="s">
        <v>139</v>
      </c>
      <c r="C4" s="199"/>
      <c r="D4" s="199"/>
      <c r="E4" s="199"/>
      <c r="F4" s="199"/>
      <c r="G4" s="199"/>
      <c r="H4" s="199"/>
      <c r="I4" s="200"/>
      <c r="J4" s="18"/>
      <c r="K4" s="184"/>
      <c r="L4" s="185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</row>
    <row r="5" spans="1:58" ht="15" customHeight="1" x14ac:dyDescent="0.25">
      <c r="A5" s="18"/>
      <c r="B5" s="169" t="s">
        <v>20</v>
      </c>
      <c r="C5" s="170"/>
      <c r="D5" s="170"/>
      <c r="E5" s="170"/>
      <c r="F5" s="171"/>
      <c r="G5" s="188" t="s">
        <v>19</v>
      </c>
      <c r="H5" s="189"/>
      <c r="I5" s="190"/>
      <c r="J5" s="18"/>
      <c r="K5" s="194" t="s">
        <v>13</v>
      </c>
      <c r="L5" s="195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</row>
    <row r="6" spans="1:58" ht="15.75" customHeight="1" thickBot="1" x14ac:dyDescent="0.3">
      <c r="A6" s="18"/>
      <c r="B6" s="172"/>
      <c r="C6" s="173"/>
      <c r="D6" s="173"/>
      <c r="E6" s="173"/>
      <c r="F6" s="174"/>
      <c r="G6" s="191"/>
      <c r="H6" s="192"/>
      <c r="I6" s="193"/>
      <c r="J6" s="18"/>
      <c r="K6" s="196"/>
      <c r="L6" s="19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</row>
    <row r="7" spans="1:58" ht="30.75" thickBot="1" x14ac:dyDescent="0.3">
      <c r="A7" s="18"/>
      <c r="B7" s="207" t="s">
        <v>0</v>
      </c>
      <c r="C7" s="208"/>
      <c r="D7" s="209"/>
      <c r="E7" s="28" t="s">
        <v>1</v>
      </c>
      <c r="F7" s="29" t="s">
        <v>2</v>
      </c>
      <c r="G7" s="32" t="s">
        <v>8</v>
      </c>
      <c r="H7" s="13" t="s">
        <v>3</v>
      </c>
      <c r="I7" s="14" t="s">
        <v>4</v>
      </c>
      <c r="J7" s="18"/>
      <c r="K7" s="175" t="s">
        <v>208</v>
      </c>
      <c r="L7" s="17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</row>
    <row r="8" spans="1:58" ht="30" customHeight="1" thickBot="1" x14ac:dyDescent="0.3">
      <c r="A8" s="34"/>
      <c r="B8" s="166" t="str">
        <f>'CNC CO2 Laser'!B7</f>
        <v xml:space="preserve"> CNC CO2 LASER</v>
      </c>
      <c r="C8" s="167"/>
      <c r="D8" s="168"/>
      <c r="E8" s="87">
        <f>'CNC CO2 Laser'!D7</f>
        <v>1</v>
      </c>
      <c r="F8" s="35" t="s">
        <v>6</v>
      </c>
      <c r="G8" s="33">
        <f>'CNC CO2 Laser'!E7:E7</f>
        <v>0</v>
      </c>
      <c r="H8" s="10">
        <f>'CNC CO2 Laser'!F7</f>
        <v>0</v>
      </c>
      <c r="I8" s="11">
        <f>'CNC CO2 Laser'!G7:G7</f>
        <v>0</v>
      </c>
      <c r="J8" s="18"/>
      <c r="K8" s="177"/>
      <c r="L8" s="17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</row>
    <row r="9" spans="1:58" ht="30" customHeight="1" thickBot="1" x14ac:dyDescent="0.3">
      <c r="A9" s="61"/>
      <c r="B9" s="166" t="s">
        <v>140</v>
      </c>
      <c r="C9" s="167"/>
      <c r="D9" s="168"/>
      <c r="E9" s="87">
        <f>'Řezačka stohová'!D7</f>
        <v>1</v>
      </c>
      <c r="F9" s="62" t="s">
        <v>6</v>
      </c>
      <c r="G9" s="33">
        <f>'Řezačka stohová'!E7:E7</f>
        <v>0</v>
      </c>
      <c r="H9" s="33">
        <f>'Řezačka stohová'!F7</f>
        <v>0</v>
      </c>
      <c r="I9" s="33">
        <f>'Řezačka stohová'!G7:G7</f>
        <v>0</v>
      </c>
      <c r="J9" s="18"/>
      <c r="K9" s="179"/>
      <c r="L9" s="180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58" s="7" customFormat="1" ht="10.15" customHeight="1" thickBot="1" x14ac:dyDescent="0.3">
      <c r="A10" s="19"/>
      <c r="B10" s="24"/>
      <c r="C10" s="25"/>
      <c r="D10" s="26"/>
      <c r="E10" s="17"/>
      <c r="F10" s="17"/>
      <c r="G10" s="27"/>
      <c r="H10" s="16"/>
      <c r="I10" s="16"/>
      <c r="J10" s="19"/>
      <c r="K10" s="20"/>
      <c r="L10" s="20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s="7" customFormat="1" ht="19.899999999999999" customHeight="1" thickBot="1" x14ac:dyDescent="0.3">
      <c r="A11" s="19"/>
      <c r="B11" s="9"/>
      <c r="C11" s="205" t="s">
        <v>18</v>
      </c>
      <c r="D11" s="206"/>
      <c r="E11" s="143">
        <v>880000</v>
      </c>
      <c r="F11" s="144"/>
      <c r="G11" s="186" t="s">
        <v>14</v>
      </c>
      <c r="H11" s="187"/>
      <c r="I11" s="12">
        <f>SUM(I8:I9)/1.21</f>
        <v>0</v>
      </c>
      <c r="J11" s="19"/>
      <c r="K11" s="201" t="str">
        <f>IF(I11&lt;=E11,"V pořádku","Přes limit")</f>
        <v>V pořádku</v>
      </c>
      <c r="L11" s="202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s="7" customFormat="1" ht="19.899999999999999" customHeight="1" thickBot="1" x14ac:dyDescent="0.3">
      <c r="A12" s="19"/>
      <c r="B12" s="9"/>
      <c r="C12" s="164" t="s">
        <v>17</v>
      </c>
      <c r="D12" s="165"/>
      <c r="E12" s="143">
        <f>SUM(E11*1.21)</f>
        <v>1064800</v>
      </c>
      <c r="F12" s="144"/>
      <c r="G12" s="186" t="s">
        <v>15</v>
      </c>
      <c r="H12" s="187"/>
      <c r="I12" s="12">
        <f>SUM(I8:I9)</f>
        <v>0</v>
      </c>
      <c r="J12" s="19"/>
      <c r="K12" s="203" t="str">
        <f>IF(I12&lt;=E12,"V pořádku","Přes limit")</f>
        <v>V pořádku</v>
      </c>
      <c r="L12" s="204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 s="7" customFormat="1" ht="19.899999999999999" customHeight="1" thickBot="1" x14ac:dyDescent="0.3">
      <c r="A13" s="19"/>
      <c r="B13" s="23"/>
      <c r="C13" s="23"/>
      <c r="D13" s="23"/>
      <c r="E13" s="17"/>
      <c r="F13" s="17"/>
      <c r="G13" s="15"/>
      <c r="H13" s="15"/>
      <c r="I13" s="16"/>
      <c r="J13" s="19"/>
      <c r="K13" s="20"/>
      <c r="L13" s="20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s="7" customFormat="1" ht="19.899999999999999" customHeight="1" thickTop="1" thickBot="1" x14ac:dyDescent="0.3">
      <c r="A14" s="19"/>
      <c r="B14" s="152" t="s">
        <v>16</v>
      </c>
      <c r="C14" s="153"/>
      <c r="D14" s="154"/>
      <c r="E14" s="17"/>
      <c r="F14" s="17"/>
      <c r="G14" s="145" t="s">
        <v>11</v>
      </c>
      <c r="H14" s="146"/>
      <c r="I14" s="147"/>
      <c r="J14" s="19"/>
      <c r="K14" s="20"/>
      <c r="L14" s="20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 ht="30" customHeight="1" thickBot="1" x14ac:dyDescent="0.3">
      <c r="A15" s="18"/>
      <c r="B15" s="155"/>
      <c r="C15" s="156"/>
      <c r="D15" s="157"/>
      <c r="E15" s="18"/>
      <c r="F15" s="18"/>
      <c r="G15" s="148"/>
      <c r="H15" s="149"/>
      <c r="I15" s="15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</row>
    <row r="16" spans="1:58" ht="30" customHeight="1" thickTop="1" x14ac:dyDescent="0.25">
      <c r="A16" s="18"/>
      <c r="B16" s="158"/>
      <c r="C16" s="159"/>
      <c r="D16" s="160"/>
      <c r="E16" s="18"/>
      <c r="F16" s="18"/>
      <c r="G16" s="46"/>
      <c r="H16" s="46"/>
      <c r="I16" s="46"/>
      <c r="J16" s="47"/>
      <c r="K16" s="47"/>
      <c r="L16" s="47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</row>
    <row r="17" spans="1:58" ht="19.899999999999999" customHeight="1" x14ac:dyDescent="0.25">
      <c r="A17" s="18"/>
      <c r="B17" s="158"/>
      <c r="C17" s="159"/>
      <c r="D17" s="160"/>
      <c r="E17" s="18"/>
      <c r="F17" s="18"/>
      <c r="G17" s="48" t="s">
        <v>26</v>
      </c>
      <c r="H17" s="48" t="s">
        <v>27</v>
      </c>
      <c r="I17" s="47"/>
      <c r="J17" s="47"/>
      <c r="K17" s="47"/>
      <c r="L17" s="47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</row>
    <row r="18" spans="1:58" ht="30" customHeight="1" x14ac:dyDescent="0.25">
      <c r="A18" s="18"/>
      <c r="B18" s="158"/>
      <c r="C18" s="159"/>
      <c r="D18" s="160"/>
      <c r="E18" s="18"/>
      <c r="F18" s="18"/>
      <c r="G18" s="49"/>
      <c r="H18" s="49"/>
      <c r="I18" s="50"/>
      <c r="J18" s="49"/>
      <c r="K18" s="49"/>
      <c r="L18" s="49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</row>
    <row r="19" spans="1:58" ht="19.899999999999999" customHeight="1" x14ac:dyDescent="0.25">
      <c r="A19" s="18"/>
      <c r="B19" s="158"/>
      <c r="C19" s="159"/>
      <c r="D19" s="160"/>
      <c r="E19" s="18"/>
      <c r="F19" s="18"/>
      <c r="G19" s="49"/>
      <c r="H19" s="49"/>
      <c r="I19" s="49"/>
      <c r="J19" s="49"/>
      <c r="K19" s="49"/>
      <c r="L19" s="49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</row>
    <row r="20" spans="1:58" ht="19.899999999999999" customHeight="1" thickBot="1" x14ac:dyDescent="0.3">
      <c r="A20" s="18"/>
      <c r="B20" s="161"/>
      <c r="C20" s="162"/>
      <c r="D20" s="163"/>
      <c r="E20" s="18"/>
      <c r="F20" s="18"/>
      <c r="G20" s="48" t="s">
        <v>25</v>
      </c>
      <c r="H20" s="48"/>
      <c r="I20" s="49"/>
      <c r="J20" s="49"/>
      <c r="K20" s="49"/>
      <c r="L20" s="49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</row>
    <row r="21" spans="1:58" x14ac:dyDescent="0.25">
      <c r="A21" s="18"/>
      <c r="B21" s="140"/>
      <c r="C21" s="140"/>
      <c r="D21" s="140"/>
      <c r="E21" s="18"/>
      <c r="F21" s="18"/>
      <c r="G21" s="51"/>
      <c r="H21" s="51"/>
      <c r="I21" s="51"/>
      <c r="J21" s="51"/>
      <c r="K21" s="51"/>
      <c r="L21" s="51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</row>
    <row r="22" spans="1:58" x14ac:dyDescent="0.25">
      <c r="A22" s="18"/>
      <c r="B22" s="151" t="s">
        <v>207</v>
      </c>
      <c r="C22" s="151"/>
      <c r="D22" s="151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</row>
    <row r="23" spans="1:58" x14ac:dyDescent="0.25">
      <c r="A23" s="18"/>
      <c r="B23" s="140"/>
      <c r="C23" s="140"/>
      <c r="D23" s="140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</row>
    <row r="24" spans="1:58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</row>
    <row r="25" spans="1:58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</row>
    <row r="26" spans="1:58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</row>
    <row r="27" spans="1:58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</row>
    <row r="28" spans="1:58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</row>
    <row r="29" spans="1:58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</row>
    <row r="30" spans="1:58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</row>
    <row r="31" spans="1:58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</row>
    <row r="32" spans="1:58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</row>
    <row r="33" spans="1:58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</row>
    <row r="34" spans="1:58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</row>
    <row r="35" spans="1:58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</row>
    <row r="36" spans="1:58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</row>
    <row r="37" spans="1:58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</row>
    <row r="38" spans="1:58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</row>
    <row r="39" spans="1:58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</row>
    <row r="40" spans="1:58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</row>
    <row r="41" spans="1:58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</row>
    <row r="42" spans="1:58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</row>
    <row r="43" spans="1:58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</row>
    <row r="44" spans="1:58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</row>
    <row r="45" spans="1:58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</row>
    <row r="46" spans="1:58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</row>
    <row r="47" spans="1:58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</row>
    <row r="48" spans="1:58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</row>
    <row r="49" spans="1:58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</row>
    <row r="50" spans="1:58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</row>
    <row r="51" spans="1:5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</row>
    <row r="52" spans="1:5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  <row r="53" spans="1:5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</row>
    <row r="54" spans="1:5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</row>
    <row r="55" spans="1:5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</row>
    <row r="56" spans="1:5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</row>
    <row r="57" spans="1:5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</row>
    <row r="58" spans="1:5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</row>
    <row r="59" spans="1:5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</row>
    <row r="60" spans="1:5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</row>
    <row r="61" spans="1:5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</row>
    <row r="62" spans="1:5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</row>
    <row r="63" spans="1:5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</row>
    <row r="64" spans="1:5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</row>
    <row r="65" spans="1:5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</row>
    <row r="66" spans="1:5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</row>
    <row r="67" spans="1:5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</row>
    <row r="68" spans="1:5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</row>
    <row r="69" spans="1:5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</row>
    <row r="70" spans="1:5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</row>
    <row r="71" spans="1:5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</row>
    <row r="72" spans="1:5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</row>
    <row r="73" spans="1:5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</row>
    <row r="74" spans="1:5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</row>
    <row r="75" spans="1:5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</row>
    <row r="76" spans="1:58" x14ac:dyDescent="0.25"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</row>
    <row r="77" spans="1:58" x14ac:dyDescent="0.25"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</row>
  </sheetData>
  <sheetProtection formatCells="0" selectLockedCells="1"/>
  <protectedRanges>
    <protectedRange sqref="G17:L20 B15:D20" name="Oblast1"/>
  </protectedRanges>
  <mergeCells count="25">
    <mergeCell ref="K7:L9"/>
    <mergeCell ref="B2:L2"/>
    <mergeCell ref="K4:L4"/>
    <mergeCell ref="G11:H11"/>
    <mergeCell ref="G12:H12"/>
    <mergeCell ref="G5:I6"/>
    <mergeCell ref="K5:L6"/>
    <mergeCell ref="B4:I4"/>
    <mergeCell ref="K11:L11"/>
    <mergeCell ref="K12:L12"/>
    <mergeCell ref="C11:D11"/>
    <mergeCell ref="B7:D7"/>
    <mergeCell ref="B8:D8"/>
    <mergeCell ref="B23:D23"/>
    <mergeCell ref="C3:I3"/>
    <mergeCell ref="E11:F11"/>
    <mergeCell ref="E12:F12"/>
    <mergeCell ref="G14:I15"/>
    <mergeCell ref="B21:D21"/>
    <mergeCell ref="B22:D22"/>
    <mergeCell ref="B14:D14"/>
    <mergeCell ref="B15:D20"/>
    <mergeCell ref="C12:D12"/>
    <mergeCell ref="B9:D9"/>
    <mergeCell ref="B5:F6"/>
  </mergeCells>
  <conditionalFormatting sqref="K11:K12 K13:L14">
    <cfRule type="containsText" dxfId="3" priority="3" operator="containsText" text="Přes limit">
      <formula>NOT(ISERROR(SEARCH("Přes limit",K11)))</formula>
    </cfRule>
    <cfRule type="containsText" dxfId="2" priority="4" operator="containsText" text="V pořádku">
      <formula>NOT(ISERROR(SEARCH("V pořádku",K11)))</formula>
    </cfRule>
  </conditionalFormatting>
  <conditionalFormatting sqref="K10:L10">
    <cfRule type="containsText" dxfId="1" priority="1" operator="containsText" text="Přes limit">
      <formula>NOT(ISERROR(SEARCH("Přes limit",K10)))</formula>
    </cfRule>
    <cfRule type="containsText" dxfId="0" priority="2" operator="containsText" text="V pořádku">
      <formula>NOT(ISERROR(SEARCH("V pořádku",K10)))</formula>
    </cfRule>
  </conditionalFormatting>
  <pageMargins left="0.7" right="0.7" top="0.78740157499999996" bottom="0.78740157499999996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B1:L84"/>
  <sheetViews>
    <sheetView topLeftCell="A61" zoomScale="85" zoomScaleNormal="85" workbookViewId="0">
      <selection activeCell="C70" sqref="C70:D70"/>
    </sheetView>
  </sheetViews>
  <sheetFormatPr defaultRowHeight="15" x14ac:dyDescent="0.25"/>
  <cols>
    <col min="1" max="1" width="5.7109375" customWidth="1"/>
    <col min="2" max="2" width="50.42578125" style="5" customWidth="1"/>
    <col min="3" max="3" width="44.5703125" customWidth="1"/>
    <col min="4" max="4" width="59" customWidth="1"/>
    <col min="5" max="5" width="16.7109375" customWidth="1"/>
    <col min="6" max="6" width="16" bestFit="1" customWidth="1"/>
    <col min="7" max="7" width="19.7109375" customWidth="1"/>
    <col min="12" max="12" width="15.140625" bestFit="1" customWidth="1"/>
  </cols>
  <sheetData>
    <row r="1" spans="2:12" x14ac:dyDescent="0.25">
      <c r="B1" t="s">
        <v>39</v>
      </c>
    </row>
    <row r="2" spans="2:12" ht="15.75" thickBot="1" x14ac:dyDescent="0.3">
      <c r="B2" s="5" t="s">
        <v>7</v>
      </c>
    </row>
    <row r="3" spans="2:12" ht="18.75" thickBot="1" x14ac:dyDescent="0.3">
      <c r="B3" s="240" t="str">
        <f>REKAPITULACE!B4</f>
        <v>Dodávka CNC CO2 laseru a Stohové řezačky</v>
      </c>
      <c r="C3" s="241"/>
      <c r="D3" s="241"/>
      <c r="E3" s="241"/>
      <c r="F3" s="241"/>
      <c r="G3" s="242"/>
    </row>
    <row r="4" spans="2:12" ht="15.75" thickBot="1" x14ac:dyDescent="0.3">
      <c r="E4" s="42" t="s">
        <v>147</v>
      </c>
    </row>
    <row r="5" spans="2:12" ht="15.75" thickBot="1" x14ac:dyDescent="0.3">
      <c r="E5" s="96" t="s">
        <v>5</v>
      </c>
      <c r="F5" s="97"/>
      <c r="G5" s="98"/>
    </row>
    <row r="6" spans="2:12" ht="30.75" thickBot="1" x14ac:dyDescent="0.3">
      <c r="B6" s="99" t="s">
        <v>0</v>
      </c>
      <c r="C6" s="100"/>
      <c r="D6" s="71" t="s">
        <v>148</v>
      </c>
      <c r="E6" s="3" t="s">
        <v>8</v>
      </c>
      <c r="F6" s="1" t="s">
        <v>3</v>
      </c>
      <c r="G6" s="2" t="s">
        <v>4</v>
      </c>
      <c r="L6" s="4"/>
    </row>
    <row r="7" spans="2:12" ht="30" customHeight="1" thickBot="1" x14ac:dyDescent="0.3">
      <c r="B7" s="243" t="s">
        <v>206</v>
      </c>
      <c r="C7" s="244"/>
      <c r="D7" s="72">
        <v>1</v>
      </c>
      <c r="E7" s="73">
        <v>0</v>
      </c>
      <c r="F7" s="74">
        <f>E7*1.21</f>
        <v>0</v>
      </c>
      <c r="G7" s="75">
        <f>F7*D7</f>
        <v>0</v>
      </c>
      <c r="L7" s="4"/>
    </row>
    <row r="8" spans="2:12" ht="19.899999999999999" customHeight="1" thickBot="1" x14ac:dyDescent="0.3">
      <c r="B8" s="103"/>
      <c r="C8" s="103"/>
      <c r="D8" s="103"/>
      <c r="E8" s="103"/>
      <c r="F8" s="103"/>
      <c r="G8" s="103"/>
    </row>
    <row r="9" spans="2:12" ht="20.100000000000001" customHeight="1" x14ac:dyDescent="0.25">
      <c r="B9" s="39" t="s">
        <v>28</v>
      </c>
      <c r="C9" s="88" t="s">
        <v>29</v>
      </c>
      <c r="D9" s="89"/>
      <c r="E9" s="90" t="s">
        <v>30</v>
      </c>
      <c r="F9" s="91"/>
      <c r="G9" s="92"/>
    </row>
    <row r="10" spans="2:12" ht="20.100000000000001" customHeight="1" x14ac:dyDescent="0.25">
      <c r="B10" s="40" t="s">
        <v>31</v>
      </c>
      <c r="C10" s="245"/>
      <c r="D10" s="246"/>
      <c r="E10" s="106"/>
      <c r="F10" s="107"/>
      <c r="G10" s="108"/>
    </row>
    <row r="11" spans="2:12" ht="20.100000000000001" customHeight="1" x14ac:dyDescent="0.25">
      <c r="B11" s="40" t="s">
        <v>32</v>
      </c>
      <c r="C11" s="245"/>
      <c r="D11" s="246"/>
      <c r="E11" s="106"/>
      <c r="F11" s="107"/>
      <c r="G11" s="108"/>
    </row>
    <row r="12" spans="2:12" ht="56.25" customHeight="1" thickBot="1" x14ac:dyDescent="0.3">
      <c r="B12" s="41" t="s">
        <v>33</v>
      </c>
      <c r="C12" s="109" t="s">
        <v>34</v>
      </c>
      <c r="D12" s="110"/>
      <c r="E12" s="111"/>
      <c r="F12" s="112"/>
      <c r="G12" s="113"/>
    </row>
    <row r="13" spans="2:12" ht="20.100000000000001" customHeight="1" x14ac:dyDescent="0.25">
      <c r="B13" s="43"/>
      <c r="C13" s="44"/>
      <c r="D13" s="45"/>
      <c r="E13" s="117" t="s">
        <v>53</v>
      </c>
      <c r="F13" s="117"/>
      <c r="G13" s="117"/>
    </row>
    <row r="14" spans="2:12" ht="20.100000000000001" customHeight="1" thickBot="1" x14ac:dyDescent="0.3">
      <c r="B14" s="43"/>
      <c r="C14" s="44"/>
      <c r="D14" s="45"/>
      <c r="E14" s="118"/>
      <c r="F14" s="118"/>
      <c r="G14" s="118"/>
    </row>
    <row r="15" spans="2:12" ht="20.100000000000001" customHeight="1" x14ac:dyDescent="0.25">
      <c r="B15" s="53" t="s">
        <v>54</v>
      </c>
      <c r="C15" s="216" t="s">
        <v>21</v>
      </c>
      <c r="D15" s="217"/>
      <c r="E15" s="90" t="s">
        <v>30</v>
      </c>
      <c r="F15" s="91"/>
      <c r="G15" s="92"/>
    </row>
    <row r="16" spans="2:12" ht="20.100000000000001" customHeight="1" x14ac:dyDescent="0.25">
      <c r="B16" s="56" t="s">
        <v>35</v>
      </c>
      <c r="C16" s="218" t="s">
        <v>60</v>
      </c>
      <c r="D16" s="219"/>
      <c r="E16" s="122"/>
      <c r="F16" s="123"/>
      <c r="G16" s="124"/>
    </row>
    <row r="17" spans="2:7" ht="20.100000000000001" customHeight="1" x14ac:dyDescent="0.25">
      <c r="B17" s="56" t="s">
        <v>36</v>
      </c>
      <c r="C17" s="220" t="s">
        <v>41</v>
      </c>
      <c r="D17" s="221"/>
      <c r="E17" s="114"/>
      <c r="F17" s="115"/>
      <c r="G17" s="116"/>
    </row>
    <row r="18" spans="2:7" ht="20.100000000000001" customHeight="1" x14ac:dyDescent="0.25">
      <c r="B18" s="31" t="s">
        <v>42</v>
      </c>
      <c r="C18" s="222" t="s">
        <v>43</v>
      </c>
      <c r="D18" s="223"/>
      <c r="E18" s="114"/>
      <c r="F18" s="115"/>
      <c r="G18" s="116"/>
    </row>
    <row r="19" spans="2:7" ht="20.100000000000001" customHeight="1" x14ac:dyDescent="0.25">
      <c r="B19" s="36" t="s">
        <v>44</v>
      </c>
      <c r="C19" s="210" t="s">
        <v>21</v>
      </c>
      <c r="D19" s="211"/>
      <c r="E19" s="125" t="s">
        <v>30</v>
      </c>
      <c r="F19" s="126"/>
      <c r="G19" s="127"/>
    </row>
    <row r="20" spans="2:7" ht="20.100000000000001" customHeight="1" x14ac:dyDescent="0.25">
      <c r="B20" s="40" t="s">
        <v>61</v>
      </c>
      <c r="C20" s="224" t="s">
        <v>45</v>
      </c>
      <c r="D20" s="225"/>
      <c r="E20" s="114"/>
      <c r="F20" s="115"/>
      <c r="G20" s="116"/>
    </row>
    <row r="21" spans="2:7" ht="56.25" customHeight="1" x14ac:dyDescent="0.25">
      <c r="B21" s="69" t="s">
        <v>141</v>
      </c>
      <c r="C21" s="224" t="s">
        <v>142</v>
      </c>
      <c r="D21" s="225"/>
      <c r="E21" s="114"/>
      <c r="F21" s="115"/>
      <c r="G21" s="116"/>
    </row>
    <row r="22" spans="2:7" ht="20.100000000000001" customHeight="1" x14ac:dyDescent="0.25">
      <c r="B22" s="69" t="s">
        <v>55</v>
      </c>
      <c r="C22" s="224" t="s">
        <v>133</v>
      </c>
      <c r="D22" s="225"/>
      <c r="E22" s="114"/>
      <c r="F22" s="115"/>
      <c r="G22" s="116"/>
    </row>
    <row r="23" spans="2:7" ht="20.100000000000001" customHeight="1" x14ac:dyDescent="0.25">
      <c r="B23" s="214" t="s">
        <v>56</v>
      </c>
      <c r="C23" s="215"/>
      <c r="D23" s="38" t="s">
        <v>21</v>
      </c>
      <c r="E23" s="125" t="s">
        <v>30</v>
      </c>
      <c r="F23" s="126"/>
      <c r="G23" s="127"/>
    </row>
    <row r="24" spans="2:7" ht="20.100000000000001" customHeight="1" x14ac:dyDescent="0.25">
      <c r="B24" s="226" t="s">
        <v>76</v>
      </c>
      <c r="C24" s="64" t="s">
        <v>84</v>
      </c>
      <c r="D24" s="65" t="s">
        <v>63</v>
      </c>
      <c r="E24" s="114"/>
      <c r="F24" s="115"/>
      <c r="G24" s="116"/>
    </row>
    <row r="25" spans="2:7" ht="20.100000000000001" customHeight="1" x14ac:dyDescent="0.25">
      <c r="B25" s="227"/>
      <c r="C25" s="64" t="s">
        <v>85</v>
      </c>
      <c r="D25" s="65" t="s">
        <v>64</v>
      </c>
      <c r="E25" s="114"/>
      <c r="F25" s="115"/>
      <c r="G25" s="116"/>
    </row>
    <row r="26" spans="2:7" ht="20.100000000000001" customHeight="1" x14ac:dyDescent="0.25">
      <c r="B26" s="228"/>
      <c r="C26" s="64" t="s">
        <v>86</v>
      </c>
      <c r="D26" s="65" t="s">
        <v>65</v>
      </c>
      <c r="E26" s="114"/>
      <c r="F26" s="115"/>
      <c r="G26" s="116"/>
    </row>
    <row r="27" spans="2:7" ht="25.5" customHeight="1" x14ac:dyDescent="0.25">
      <c r="B27" s="226" t="s">
        <v>77</v>
      </c>
      <c r="C27" s="64" t="s">
        <v>77</v>
      </c>
      <c r="D27" s="65" t="s">
        <v>127</v>
      </c>
      <c r="E27" s="114"/>
      <c r="F27" s="115"/>
      <c r="G27" s="116"/>
    </row>
    <row r="28" spans="2:7" ht="19.5" customHeight="1" x14ac:dyDescent="0.25">
      <c r="B28" s="228"/>
      <c r="C28" s="64" t="s">
        <v>143</v>
      </c>
      <c r="D28" s="65" t="s">
        <v>144</v>
      </c>
      <c r="E28" s="119"/>
      <c r="F28" s="120"/>
      <c r="G28" s="121"/>
    </row>
    <row r="29" spans="2:7" ht="20.100000000000001" customHeight="1" x14ac:dyDescent="0.25">
      <c r="B29" s="226" t="s">
        <v>78</v>
      </c>
      <c r="C29" s="64" t="s">
        <v>87</v>
      </c>
      <c r="D29" s="65" t="s">
        <v>111</v>
      </c>
      <c r="E29" s="114"/>
      <c r="F29" s="115"/>
      <c r="G29" s="116"/>
    </row>
    <row r="30" spans="2:7" ht="20.100000000000001" customHeight="1" x14ac:dyDescent="0.25">
      <c r="B30" s="227"/>
      <c r="C30" s="64" t="s">
        <v>126</v>
      </c>
      <c r="D30" s="65" t="s">
        <v>125</v>
      </c>
      <c r="E30" s="114"/>
      <c r="F30" s="115"/>
      <c r="G30" s="116"/>
    </row>
    <row r="31" spans="2:7" ht="20.100000000000001" customHeight="1" x14ac:dyDescent="0.25">
      <c r="B31" s="228"/>
      <c r="C31" s="64" t="s">
        <v>62</v>
      </c>
      <c r="D31" s="65" t="s">
        <v>112</v>
      </c>
      <c r="E31" s="119"/>
      <c r="F31" s="120"/>
      <c r="G31" s="121"/>
    </row>
    <row r="32" spans="2:7" ht="20.100000000000001" customHeight="1" x14ac:dyDescent="0.25">
      <c r="B32" s="226" t="s">
        <v>79</v>
      </c>
      <c r="C32" s="64" t="s">
        <v>88</v>
      </c>
      <c r="D32" s="65" t="s">
        <v>66</v>
      </c>
      <c r="E32" s="80"/>
      <c r="F32" s="81"/>
      <c r="G32" s="82"/>
    </row>
    <row r="33" spans="2:7" ht="20.100000000000001" customHeight="1" x14ac:dyDescent="0.25">
      <c r="B33" s="228"/>
      <c r="C33" s="64" t="s">
        <v>89</v>
      </c>
      <c r="D33" s="65" t="s">
        <v>67</v>
      </c>
      <c r="E33" s="80"/>
      <c r="F33" s="81"/>
      <c r="G33" s="82"/>
    </row>
    <row r="34" spans="2:7" ht="20.100000000000001" customHeight="1" x14ac:dyDescent="0.25">
      <c r="B34" s="226" t="s">
        <v>80</v>
      </c>
      <c r="C34" s="64" t="s">
        <v>90</v>
      </c>
      <c r="D34" s="65" t="s">
        <v>134</v>
      </c>
      <c r="E34" s="114"/>
      <c r="F34" s="115"/>
      <c r="G34" s="116"/>
    </row>
    <row r="35" spans="2:7" ht="20.100000000000001" customHeight="1" x14ac:dyDescent="0.25">
      <c r="B35" s="227"/>
      <c r="C35" s="64" t="s">
        <v>91</v>
      </c>
      <c r="D35" s="65" t="s">
        <v>124</v>
      </c>
      <c r="E35" s="119"/>
      <c r="F35" s="120"/>
      <c r="G35" s="121"/>
    </row>
    <row r="36" spans="2:7" ht="20.100000000000001" customHeight="1" x14ac:dyDescent="0.25">
      <c r="B36" s="227"/>
      <c r="C36" s="64" t="s">
        <v>92</v>
      </c>
      <c r="D36" s="65" t="s">
        <v>68</v>
      </c>
      <c r="E36" s="114"/>
      <c r="F36" s="115"/>
      <c r="G36" s="116"/>
    </row>
    <row r="37" spans="2:7" ht="36.75" customHeight="1" x14ac:dyDescent="0.25">
      <c r="B37" s="227"/>
      <c r="C37" s="64" t="s">
        <v>114</v>
      </c>
      <c r="D37" s="66" t="s">
        <v>123</v>
      </c>
      <c r="E37" s="114"/>
      <c r="F37" s="115"/>
      <c r="G37" s="116"/>
    </row>
    <row r="38" spans="2:7" ht="60" customHeight="1" x14ac:dyDescent="0.25">
      <c r="B38" s="227"/>
      <c r="C38" s="64" t="s">
        <v>113</v>
      </c>
      <c r="D38" s="65" t="s">
        <v>69</v>
      </c>
      <c r="E38" s="114"/>
      <c r="F38" s="115"/>
      <c r="G38" s="116"/>
    </row>
    <row r="39" spans="2:7" ht="20.100000000000001" customHeight="1" x14ac:dyDescent="0.25">
      <c r="B39" s="227"/>
      <c r="C39" s="64" t="s">
        <v>93</v>
      </c>
      <c r="D39" s="65" t="s">
        <v>69</v>
      </c>
      <c r="E39" s="114"/>
      <c r="F39" s="115"/>
      <c r="G39" s="116"/>
    </row>
    <row r="40" spans="2:7" ht="20.100000000000001" customHeight="1" x14ac:dyDescent="0.25">
      <c r="B40" s="227"/>
      <c r="C40" s="64" t="s">
        <v>94</v>
      </c>
      <c r="D40" s="65" t="s">
        <v>69</v>
      </c>
      <c r="E40" s="114"/>
      <c r="F40" s="115"/>
      <c r="G40" s="116"/>
    </row>
    <row r="41" spans="2:7" ht="20.100000000000001" customHeight="1" x14ac:dyDescent="0.25">
      <c r="B41" s="227"/>
      <c r="C41" s="64" t="s">
        <v>95</v>
      </c>
      <c r="D41" s="65" t="s">
        <v>69</v>
      </c>
      <c r="E41" s="119"/>
      <c r="F41" s="120"/>
      <c r="G41" s="121"/>
    </row>
    <row r="42" spans="2:7" ht="20.100000000000001" customHeight="1" x14ac:dyDescent="0.25">
      <c r="B42" s="227"/>
      <c r="C42" s="64" t="s">
        <v>96</v>
      </c>
      <c r="D42" s="67" t="s">
        <v>69</v>
      </c>
      <c r="E42" s="114"/>
      <c r="F42" s="115"/>
      <c r="G42" s="116"/>
    </row>
    <row r="43" spans="2:7" ht="20.100000000000001" customHeight="1" x14ac:dyDescent="0.25">
      <c r="B43" s="227"/>
      <c r="C43" s="64" t="s">
        <v>97</v>
      </c>
      <c r="D43" s="65" t="s">
        <v>70</v>
      </c>
      <c r="E43" s="114"/>
      <c r="F43" s="115"/>
      <c r="G43" s="116"/>
    </row>
    <row r="44" spans="2:7" ht="39" customHeight="1" x14ac:dyDescent="0.25">
      <c r="B44" s="227"/>
      <c r="C44" s="64" t="s">
        <v>115</v>
      </c>
      <c r="D44" s="65" t="s">
        <v>69</v>
      </c>
      <c r="E44" s="114"/>
      <c r="F44" s="115"/>
      <c r="G44" s="116"/>
    </row>
    <row r="45" spans="2:7" ht="20.100000000000001" customHeight="1" x14ac:dyDescent="0.25">
      <c r="B45" s="228"/>
      <c r="C45" s="64" t="s">
        <v>98</v>
      </c>
      <c r="D45" s="65" t="s">
        <v>117</v>
      </c>
      <c r="E45" s="114"/>
      <c r="F45" s="115"/>
      <c r="G45" s="116"/>
    </row>
    <row r="46" spans="2:7" ht="20.100000000000001" customHeight="1" x14ac:dyDescent="0.25">
      <c r="B46" s="226" t="s">
        <v>81</v>
      </c>
      <c r="C46" s="64" t="s">
        <v>99</v>
      </c>
      <c r="D46" s="65" t="s">
        <v>69</v>
      </c>
      <c r="E46" s="114"/>
      <c r="F46" s="115"/>
      <c r="G46" s="116"/>
    </row>
    <row r="47" spans="2:7" ht="20.100000000000001" customHeight="1" x14ac:dyDescent="0.25">
      <c r="B47" s="227"/>
      <c r="C47" s="64" t="s">
        <v>100</v>
      </c>
      <c r="D47" s="65" t="s">
        <v>69</v>
      </c>
      <c r="E47" s="114"/>
      <c r="F47" s="115"/>
      <c r="G47" s="116"/>
    </row>
    <row r="48" spans="2:7" ht="20.100000000000001" customHeight="1" x14ac:dyDescent="0.25">
      <c r="B48" s="227"/>
      <c r="C48" s="64" t="s">
        <v>101</v>
      </c>
      <c r="D48" s="65" t="s">
        <v>69</v>
      </c>
      <c r="E48" s="114"/>
      <c r="F48" s="115"/>
      <c r="G48" s="116"/>
    </row>
    <row r="49" spans="2:7" ht="20.100000000000001" customHeight="1" x14ac:dyDescent="0.25">
      <c r="B49" s="227"/>
      <c r="C49" s="64" t="s">
        <v>102</v>
      </c>
      <c r="D49" s="65" t="s">
        <v>69</v>
      </c>
      <c r="E49" s="114"/>
      <c r="F49" s="115"/>
      <c r="G49" s="116"/>
    </row>
    <row r="50" spans="2:7" ht="20.100000000000001" customHeight="1" x14ac:dyDescent="0.25">
      <c r="B50" s="227"/>
      <c r="C50" s="64" t="s">
        <v>103</v>
      </c>
      <c r="D50" s="65" t="s">
        <v>69</v>
      </c>
      <c r="E50" s="114"/>
      <c r="F50" s="115"/>
      <c r="G50" s="116"/>
    </row>
    <row r="51" spans="2:7" ht="20.100000000000001" customHeight="1" x14ac:dyDescent="0.25">
      <c r="B51" s="227"/>
      <c r="C51" s="64" t="s">
        <v>118</v>
      </c>
      <c r="D51" s="65" t="s">
        <v>71</v>
      </c>
      <c r="E51" s="114"/>
      <c r="F51" s="115"/>
      <c r="G51" s="116"/>
    </row>
    <row r="52" spans="2:7" ht="20.100000000000001" customHeight="1" x14ac:dyDescent="0.25">
      <c r="B52" s="227"/>
      <c r="C52" s="64" t="s">
        <v>119</v>
      </c>
      <c r="D52" s="65" t="s">
        <v>120</v>
      </c>
      <c r="E52" s="119"/>
      <c r="F52" s="120"/>
      <c r="G52" s="121"/>
    </row>
    <row r="53" spans="2:7" ht="55.5" customHeight="1" x14ac:dyDescent="0.25">
      <c r="B53" s="227"/>
      <c r="C53" s="64" t="s">
        <v>121</v>
      </c>
      <c r="D53" s="66" t="s">
        <v>122</v>
      </c>
      <c r="E53" s="119"/>
      <c r="F53" s="120"/>
      <c r="G53" s="121"/>
    </row>
    <row r="54" spans="2:7" ht="20.100000000000001" customHeight="1" x14ac:dyDescent="0.25">
      <c r="B54" s="228"/>
      <c r="C54" s="64" t="s">
        <v>104</v>
      </c>
      <c r="D54" s="65" t="s">
        <v>72</v>
      </c>
      <c r="E54" s="114"/>
      <c r="F54" s="115"/>
      <c r="G54" s="116"/>
    </row>
    <row r="55" spans="2:7" ht="20.100000000000001" customHeight="1" x14ac:dyDescent="0.25">
      <c r="B55" s="226" t="s">
        <v>82</v>
      </c>
      <c r="C55" s="64" t="s">
        <v>105</v>
      </c>
      <c r="D55" s="65" t="s">
        <v>128</v>
      </c>
      <c r="E55" s="114"/>
      <c r="F55" s="115"/>
      <c r="G55" s="116"/>
    </row>
    <row r="56" spans="2:7" ht="20.100000000000001" customHeight="1" x14ac:dyDescent="0.25">
      <c r="B56" s="227"/>
      <c r="C56" s="64" t="s">
        <v>106</v>
      </c>
      <c r="D56" s="65" t="s">
        <v>69</v>
      </c>
      <c r="E56" s="114"/>
      <c r="F56" s="115"/>
      <c r="G56" s="116"/>
    </row>
    <row r="57" spans="2:7" ht="20.100000000000001" customHeight="1" x14ac:dyDescent="0.25">
      <c r="B57" s="227"/>
      <c r="C57" s="64" t="s">
        <v>116</v>
      </c>
      <c r="D57" s="65" t="s">
        <v>69</v>
      </c>
      <c r="E57" s="114"/>
      <c r="F57" s="115"/>
      <c r="G57" s="116"/>
    </row>
    <row r="58" spans="2:7" ht="20.100000000000001" customHeight="1" x14ac:dyDescent="0.25">
      <c r="B58" s="228"/>
      <c r="C58" s="64" t="s">
        <v>107</v>
      </c>
      <c r="D58" s="65" t="s">
        <v>69</v>
      </c>
      <c r="E58" s="114"/>
      <c r="F58" s="115"/>
      <c r="G58" s="116"/>
    </row>
    <row r="59" spans="2:7" ht="20.100000000000001" customHeight="1" x14ac:dyDescent="0.25">
      <c r="B59" s="226" t="s">
        <v>83</v>
      </c>
      <c r="C59" s="64" t="s">
        <v>108</v>
      </c>
      <c r="D59" s="65" t="s">
        <v>73</v>
      </c>
      <c r="E59" s="114"/>
      <c r="F59" s="115"/>
      <c r="G59" s="116"/>
    </row>
    <row r="60" spans="2:7" ht="20.100000000000001" customHeight="1" x14ac:dyDescent="0.25">
      <c r="B60" s="227"/>
      <c r="C60" s="64" t="s">
        <v>109</v>
      </c>
      <c r="D60" s="65" t="s">
        <v>74</v>
      </c>
      <c r="E60" s="114"/>
      <c r="F60" s="115"/>
      <c r="G60" s="116"/>
    </row>
    <row r="61" spans="2:7" ht="20.100000000000001" customHeight="1" x14ac:dyDescent="0.25">
      <c r="B61" s="228"/>
      <c r="C61" s="64" t="s">
        <v>110</v>
      </c>
      <c r="D61" s="65" t="s">
        <v>75</v>
      </c>
      <c r="E61" s="114"/>
      <c r="F61" s="115"/>
      <c r="G61" s="116"/>
    </row>
    <row r="62" spans="2:7" ht="20.100000000000001" customHeight="1" x14ac:dyDescent="0.25">
      <c r="B62" s="63" t="s">
        <v>137</v>
      </c>
      <c r="C62" s="64" t="s">
        <v>138</v>
      </c>
      <c r="D62" s="65" t="s">
        <v>136</v>
      </c>
      <c r="E62" s="119"/>
      <c r="F62" s="120"/>
      <c r="G62" s="121"/>
    </row>
    <row r="63" spans="2:7" ht="20.100000000000001" customHeight="1" x14ac:dyDescent="0.25">
      <c r="B63" s="63" t="s">
        <v>46</v>
      </c>
      <c r="C63" s="64" t="s">
        <v>129</v>
      </c>
      <c r="D63" s="65" t="s">
        <v>69</v>
      </c>
      <c r="E63" s="119"/>
      <c r="F63" s="120"/>
      <c r="G63" s="121"/>
    </row>
    <row r="64" spans="2:7" ht="20.100000000000001" customHeight="1" x14ac:dyDescent="0.25">
      <c r="B64" s="36" t="s">
        <v>24</v>
      </c>
      <c r="C64" s="37" t="s">
        <v>21</v>
      </c>
      <c r="D64" s="38" t="s">
        <v>12</v>
      </c>
      <c r="E64" s="125" t="s">
        <v>30</v>
      </c>
      <c r="F64" s="126"/>
      <c r="G64" s="127"/>
    </row>
    <row r="65" spans="2:7" ht="79.5" customHeight="1" x14ac:dyDescent="0.25">
      <c r="B65" s="40" t="s">
        <v>40</v>
      </c>
      <c r="C65" s="64" t="s">
        <v>211</v>
      </c>
      <c r="D65" s="68" t="s">
        <v>210</v>
      </c>
      <c r="E65" s="122"/>
      <c r="F65" s="123"/>
      <c r="G65" s="124"/>
    </row>
    <row r="66" spans="2:7" ht="20.100000000000001" customHeight="1" x14ac:dyDescent="0.25">
      <c r="B66" s="69" t="s">
        <v>47</v>
      </c>
      <c r="C66" s="64" t="s">
        <v>48</v>
      </c>
      <c r="D66" s="68" t="s">
        <v>49</v>
      </c>
      <c r="E66" s="122"/>
      <c r="F66" s="123"/>
      <c r="G66" s="124"/>
    </row>
    <row r="67" spans="2:7" ht="20.100000000000001" customHeight="1" x14ac:dyDescent="0.25">
      <c r="B67" s="69" t="s">
        <v>50</v>
      </c>
      <c r="C67" s="64" t="s">
        <v>51</v>
      </c>
      <c r="D67" s="68" t="s">
        <v>37</v>
      </c>
      <c r="E67" s="122"/>
      <c r="F67" s="123"/>
      <c r="G67" s="124"/>
    </row>
    <row r="68" spans="2:7" ht="20.100000000000001" customHeight="1" x14ac:dyDescent="0.25">
      <c r="B68" s="36" t="s">
        <v>23</v>
      </c>
      <c r="C68" s="210" t="s">
        <v>21</v>
      </c>
      <c r="D68" s="211"/>
      <c r="E68" s="125" t="s">
        <v>30</v>
      </c>
      <c r="F68" s="126"/>
      <c r="G68" s="127"/>
    </row>
    <row r="69" spans="2:7" ht="20.100000000000001" customHeight="1" x14ac:dyDescent="0.25">
      <c r="B69" s="69" t="s">
        <v>52</v>
      </c>
      <c r="C69" s="212" t="s">
        <v>130</v>
      </c>
      <c r="D69" s="213"/>
      <c r="E69" s="122"/>
      <c r="F69" s="123"/>
      <c r="G69" s="124"/>
    </row>
    <row r="70" spans="2:7" ht="20.100000000000001" customHeight="1" x14ac:dyDescent="0.25">
      <c r="B70" s="69" t="s">
        <v>22</v>
      </c>
      <c r="C70" s="212" t="s">
        <v>45</v>
      </c>
      <c r="D70" s="213"/>
      <c r="E70" s="122"/>
      <c r="F70" s="123"/>
      <c r="G70" s="124"/>
    </row>
    <row r="71" spans="2:7" ht="20.100000000000001" customHeight="1" x14ac:dyDescent="0.25">
      <c r="B71" s="69" t="s">
        <v>57</v>
      </c>
      <c r="C71" s="212" t="s">
        <v>45</v>
      </c>
      <c r="D71" s="213"/>
      <c r="E71" s="122"/>
      <c r="F71" s="123"/>
      <c r="G71" s="124"/>
    </row>
    <row r="72" spans="2:7" ht="20.100000000000001" customHeight="1" x14ac:dyDescent="0.25">
      <c r="B72" s="69" t="s">
        <v>38</v>
      </c>
      <c r="C72" s="212" t="s">
        <v>59</v>
      </c>
      <c r="D72" s="213"/>
      <c r="E72" s="122"/>
      <c r="F72" s="123"/>
      <c r="G72" s="124"/>
    </row>
    <row r="73" spans="2:7" ht="20.100000000000001" customHeight="1" x14ac:dyDescent="0.25">
      <c r="B73" s="69" t="s">
        <v>131</v>
      </c>
      <c r="C73" s="212" t="s">
        <v>132</v>
      </c>
      <c r="D73" s="213"/>
      <c r="E73" s="122"/>
      <c r="F73" s="123"/>
      <c r="G73" s="124"/>
    </row>
    <row r="74" spans="2:7" ht="20.100000000000001" customHeight="1" thickBot="1" x14ac:dyDescent="0.3">
      <c r="B74" s="70" t="s">
        <v>135</v>
      </c>
      <c r="C74" s="238" t="s">
        <v>45</v>
      </c>
      <c r="D74" s="239"/>
      <c r="E74" s="128"/>
      <c r="F74" s="129"/>
      <c r="G74" s="130"/>
    </row>
    <row r="75" spans="2:7" ht="15.75" thickBot="1" x14ac:dyDescent="0.3">
      <c r="B75" s="6"/>
    </row>
    <row r="76" spans="2:7" ht="14.45" customHeight="1" x14ac:dyDescent="0.25">
      <c r="B76" s="229" t="s">
        <v>9</v>
      </c>
      <c r="C76" s="230"/>
      <c r="D76" s="231"/>
    </row>
    <row r="77" spans="2:7" x14ac:dyDescent="0.25">
      <c r="B77" s="232"/>
      <c r="C77" s="233"/>
      <c r="D77" s="234"/>
    </row>
    <row r="78" spans="2:7" x14ac:dyDescent="0.25">
      <c r="B78" s="232"/>
      <c r="C78" s="233"/>
      <c r="D78" s="234"/>
    </row>
    <row r="79" spans="2:7" ht="15.75" thickBot="1" x14ac:dyDescent="0.3">
      <c r="B79" s="235"/>
      <c r="C79" s="236"/>
      <c r="D79" s="237"/>
    </row>
    <row r="80" spans="2:7" x14ac:dyDescent="0.25"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</sheetData>
  <sheetProtection formatCells="0" formatColumns="0" formatRows="0" selectLockedCells="1"/>
  <mergeCells count="97">
    <mergeCell ref="B6:C6"/>
    <mergeCell ref="B7:C7"/>
    <mergeCell ref="B8:G8"/>
    <mergeCell ref="E18:G18"/>
    <mergeCell ref="E27:G27"/>
    <mergeCell ref="E15:G15"/>
    <mergeCell ref="E16:G16"/>
    <mergeCell ref="E17:G17"/>
    <mergeCell ref="C9:D9"/>
    <mergeCell ref="E9:G9"/>
    <mergeCell ref="C10:D10"/>
    <mergeCell ref="E10:G10"/>
    <mergeCell ref="C11:D11"/>
    <mergeCell ref="E11:G11"/>
    <mergeCell ref="E22:G22"/>
    <mergeCell ref="E23:G23"/>
    <mergeCell ref="E61:G61"/>
    <mergeCell ref="B3:G3"/>
    <mergeCell ref="E5:G5"/>
    <mergeCell ref="E36:G36"/>
    <mergeCell ref="E34:G34"/>
    <mergeCell ref="E35:G35"/>
    <mergeCell ref="E31:G31"/>
    <mergeCell ref="E24:G24"/>
    <mergeCell ref="E25:G25"/>
    <mergeCell ref="E26:G26"/>
    <mergeCell ref="E13:G14"/>
    <mergeCell ref="E19:G19"/>
    <mergeCell ref="E20:G20"/>
    <mergeCell ref="E21:G21"/>
    <mergeCell ref="C12:D12"/>
    <mergeCell ref="E12:G12"/>
    <mergeCell ref="E71:G71"/>
    <mergeCell ref="E72:G72"/>
    <mergeCell ref="E68:G68"/>
    <mergeCell ref="B76:D79"/>
    <mergeCell ref="C71:D71"/>
    <mergeCell ref="C72:D72"/>
    <mergeCell ref="C73:D73"/>
    <mergeCell ref="C74:D74"/>
    <mergeCell ref="E73:G73"/>
    <mergeCell ref="E74:G74"/>
    <mergeCell ref="E45:G45"/>
    <mergeCell ref="E46:G46"/>
    <mergeCell ref="E47:G47"/>
    <mergeCell ref="E30:G30"/>
    <mergeCell ref="E38:G38"/>
    <mergeCell ref="E41:G41"/>
    <mergeCell ref="E42:G42"/>
    <mergeCell ref="E43:G43"/>
    <mergeCell ref="E44:G44"/>
    <mergeCell ref="E29:G29"/>
    <mergeCell ref="E39:G39"/>
    <mergeCell ref="E40:G40"/>
    <mergeCell ref="E37:G37"/>
    <mergeCell ref="E28:G28"/>
    <mergeCell ref="B34:B45"/>
    <mergeCell ref="B32:B33"/>
    <mergeCell ref="B29:B31"/>
    <mergeCell ref="B24:B26"/>
    <mergeCell ref="E60:G60"/>
    <mergeCell ref="E51:G51"/>
    <mergeCell ref="E54:G54"/>
    <mergeCell ref="E55:G55"/>
    <mergeCell ref="E59:G59"/>
    <mergeCell ref="E48:G48"/>
    <mergeCell ref="E49:G49"/>
    <mergeCell ref="E50:G50"/>
    <mergeCell ref="B27:B28"/>
    <mergeCell ref="B59:B61"/>
    <mergeCell ref="E52:G52"/>
    <mergeCell ref="B55:B58"/>
    <mergeCell ref="E53:G53"/>
    <mergeCell ref="E56:G56"/>
    <mergeCell ref="E57:G57"/>
    <mergeCell ref="E58:G58"/>
    <mergeCell ref="B46:B54"/>
    <mergeCell ref="B23:C23"/>
    <mergeCell ref="C15:D15"/>
    <mergeCell ref="C16:D16"/>
    <mergeCell ref="C17:D17"/>
    <mergeCell ref="C18:D18"/>
    <mergeCell ref="C19:D19"/>
    <mergeCell ref="C20:D20"/>
    <mergeCell ref="C21:D21"/>
    <mergeCell ref="C22:D22"/>
    <mergeCell ref="E62:G62"/>
    <mergeCell ref="E63:G63"/>
    <mergeCell ref="C68:D68"/>
    <mergeCell ref="C69:D69"/>
    <mergeCell ref="C70:D70"/>
    <mergeCell ref="E64:G64"/>
    <mergeCell ref="E65:G65"/>
    <mergeCell ref="E66:G66"/>
    <mergeCell ref="E67:G67"/>
    <mergeCell ref="E69:G69"/>
    <mergeCell ref="E70:G70"/>
  </mergeCells>
  <pageMargins left="0.7" right="0.7" top="0.78740157499999996" bottom="0.78740157499999996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B5771-F7A7-447F-B154-BA61B5460434}">
  <sheetPr>
    <tabColor theme="9" tint="0.59999389629810485"/>
    <pageSetUpPr fitToPage="1"/>
  </sheetPr>
  <dimension ref="B1:L76"/>
  <sheetViews>
    <sheetView tabSelected="1" topLeftCell="A46" zoomScaleNormal="100" workbookViewId="0">
      <selection activeCell="B53" sqref="B53"/>
    </sheetView>
  </sheetViews>
  <sheetFormatPr defaultRowHeight="15" x14ac:dyDescent="0.25"/>
  <cols>
    <col min="1" max="1" width="5.7109375" customWidth="1"/>
    <col min="2" max="2" width="70.7109375" style="5" customWidth="1"/>
    <col min="3" max="3" width="70.7109375" customWidth="1"/>
    <col min="4" max="4" width="20.7109375" customWidth="1"/>
    <col min="5" max="5" width="16.7109375" customWidth="1"/>
    <col min="6" max="6" width="16" bestFit="1" customWidth="1"/>
    <col min="7" max="7" width="19.7109375" customWidth="1"/>
    <col min="12" max="12" width="15.140625" bestFit="1" customWidth="1"/>
  </cols>
  <sheetData>
    <row r="1" spans="2:12" x14ac:dyDescent="0.25">
      <c r="B1" t="s">
        <v>145</v>
      </c>
    </row>
    <row r="2" spans="2:12" ht="15.75" thickBot="1" x14ac:dyDescent="0.3">
      <c r="B2" s="5" t="s">
        <v>7</v>
      </c>
    </row>
    <row r="3" spans="2:12" ht="30.75" customHeight="1" thickBot="1" x14ac:dyDescent="0.3">
      <c r="B3" s="93" t="s">
        <v>146</v>
      </c>
      <c r="C3" s="94"/>
      <c r="D3" s="94"/>
      <c r="E3" s="94"/>
      <c r="F3" s="94"/>
      <c r="G3" s="95"/>
    </row>
    <row r="4" spans="2:12" ht="15.75" thickBot="1" x14ac:dyDescent="0.3">
      <c r="E4" s="42" t="s">
        <v>147</v>
      </c>
    </row>
    <row r="5" spans="2:12" ht="15.75" thickBot="1" x14ac:dyDescent="0.3">
      <c r="E5" s="96" t="s">
        <v>5</v>
      </c>
      <c r="F5" s="97"/>
      <c r="G5" s="98"/>
    </row>
    <row r="6" spans="2:12" ht="30.75" thickBot="1" x14ac:dyDescent="0.3">
      <c r="B6" s="99" t="s">
        <v>0</v>
      </c>
      <c r="C6" s="100"/>
      <c r="D6" s="71" t="s">
        <v>148</v>
      </c>
      <c r="E6" s="3" t="s">
        <v>8</v>
      </c>
      <c r="F6" s="1" t="s">
        <v>3</v>
      </c>
      <c r="G6" s="2" t="s">
        <v>4</v>
      </c>
      <c r="L6" s="4"/>
    </row>
    <row r="7" spans="2:12" ht="30" customHeight="1" thickBot="1" x14ac:dyDescent="0.3">
      <c r="B7" s="101" t="s">
        <v>146</v>
      </c>
      <c r="C7" s="102"/>
      <c r="D7" s="72">
        <v>1</v>
      </c>
      <c r="E7" s="73">
        <v>0</v>
      </c>
      <c r="F7" s="74">
        <f>E7*1.21</f>
        <v>0</v>
      </c>
      <c r="G7" s="75">
        <f>F7*D7</f>
        <v>0</v>
      </c>
      <c r="L7" s="4"/>
    </row>
    <row r="8" spans="2:12" ht="19.899999999999999" customHeight="1" thickBot="1" x14ac:dyDescent="0.3">
      <c r="B8" s="103"/>
      <c r="C8" s="103"/>
      <c r="D8" s="103"/>
      <c r="E8" s="103"/>
      <c r="F8" s="103"/>
      <c r="G8" s="103"/>
    </row>
    <row r="9" spans="2:12" ht="20.100000000000001" customHeight="1" x14ac:dyDescent="0.25">
      <c r="B9" s="39" t="s">
        <v>28</v>
      </c>
      <c r="C9" s="88" t="s">
        <v>29</v>
      </c>
      <c r="D9" s="89"/>
      <c r="E9" s="90" t="s">
        <v>30</v>
      </c>
      <c r="F9" s="91"/>
      <c r="G9" s="92"/>
    </row>
    <row r="10" spans="2:12" ht="20.100000000000001" customHeight="1" x14ac:dyDescent="0.25">
      <c r="B10" s="40" t="s">
        <v>31</v>
      </c>
      <c r="C10" s="104"/>
      <c r="D10" s="105"/>
      <c r="E10" s="106"/>
      <c r="F10" s="107"/>
      <c r="G10" s="108"/>
    </row>
    <row r="11" spans="2:12" ht="20.100000000000001" customHeight="1" x14ac:dyDescent="0.25">
      <c r="B11" s="40" t="s">
        <v>32</v>
      </c>
      <c r="C11" s="104"/>
      <c r="D11" s="105"/>
      <c r="E11" s="106"/>
      <c r="F11" s="107"/>
      <c r="G11" s="108"/>
    </row>
    <row r="12" spans="2:12" ht="35.1" customHeight="1" thickBot="1" x14ac:dyDescent="0.3">
      <c r="B12" s="41" t="s">
        <v>33</v>
      </c>
      <c r="C12" s="109" t="s">
        <v>34</v>
      </c>
      <c r="D12" s="110"/>
      <c r="E12" s="111"/>
      <c r="F12" s="112"/>
      <c r="G12" s="113"/>
    </row>
    <row r="13" spans="2:12" ht="20.100000000000001" customHeight="1" x14ac:dyDescent="0.25">
      <c r="B13" s="43"/>
      <c r="C13" s="44"/>
      <c r="D13" s="45"/>
      <c r="E13" s="117" t="s">
        <v>53</v>
      </c>
      <c r="F13" s="117"/>
      <c r="G13" s="117"/>
    </row>
    <row r="14" spans="2:12" ht="20.100000000000001" customHeight="1" thickBot="1" x14ac:dyDescent="0.3">
      <c r="B14" s="43"/>
      <c r="C14" s="44"/>
      <c r="D14" s="45"/>
      <c r="E14" s="118"/>
      <c r="F14" s="118"/>
      <c r="G14" s="118"/>
    </row>
    <row r="15" spans="2:12" ht="20.100000000000001" customHeight="1" x14ac:dyDescent="0.25">
      <c r="B15" s="53" t="s">
        <v>54</v>
      </c>
      <c r="C15" s="54" t="s">
        <v>21</v>
      </c>
      <c r="D15" s="55" t="s">
        <v>12</v>
      </c>
      <c r="E15" s="90" t="s">
        <v>30</v>
      </c>
      <c r="F15" s="91"/>
      <c r="G15" s="92"/>
    </row>
    <row r="16" spans="2:12" ht="20.100000000000001" customHeight="1" x14ac:dyDescent="0.25">
      <c r="B16" s="76" t="s">
        <v>35</v>
      </c>
      <c r="C16" s="77" t="s">
        <v>146</v>
      </c>
      <c r="D16" s="65" t="s">
        <v>37</v>
      </c>
      <c r="E16" s="114"/>
      <c r="F16" s="115"/>
      <c r="G16" s="116"/>
    </row>
    <row r="17" spans="2:7" ht="20.100000000000001" customHeight="1" x14ac:dyDescent="0.25">
      <c r="B17" s="76" t="s">
        <v>36</v>
      </c>
      <c r="C17" s="77" t="s">
        <v>41</v>
      </c>
      <c r="D17" s="65"/>
      <c r="E17" s="114"/>
      <c r="F17" s="115"/>
      <c r="G17" s="116"/>
    </row>
    <row r="18" spans="2:7" ht="20.100000000000001" customHeight="1" x14ac:dyDescent="0.25">
      <c r="B18" s="78" t="s">
        <v>42</v>
      </c>
      <c r="C18" s="79" t="s">
        <v>43</v>
      </c>
      <c r="D18" s="65"/>
      <c r="E18" s="114"/>
      <c r="F18" s="115"/>
      <c r="G18" s="116"/>
    </row>
    <row r="19" spans="2:7" ht="20.100000000000001" customHeight="1" x14ac:dyDescent="0.25">
      <c r="B19" s="36" t="s">
        <v>44</v>
      </c>
      <c r="C19" s="37" t="s">
        <v>21</v>
      </c>
      <c r="D19" s="38" t="s">
        <v>12</v>
      </c>
      <c r="E19" s="114"/>
      <c r="F19" s="115"/>
      <c r="G19" s="116"/>
    </row>
    <row r="20" spans="2:7" ht="20.100000000000001" customHeight="1" x14ac:dyDescent="0.25">
      <c r="B20" s="40" t="s">
        <v>149</v>
      </c>
      <c r="C20" s="52" t="s">
        <v>45</v>
      </c>
      <c r="D20" s="30"/>
      <c r="E20" s="114"/>
      <c r="F20" s="115"/>
      <c r="G20" s="116"/>
    </row>
    <row r="21" spans="2:7" ht="20.100000000000001" customHeight="1" x14ac:dyDescent="0.25">
      <c r="B21" s="40" t="s">
        <v>150</v>
      </c>
      <c r="C21" s="52" t="s">
        <v>45</v>
      </c>
      <c r="D21" s="30"/>
      <c r="E21" s="114"/>
      <c r="F21" s="115"/>
      <c r="G21" s="116"/>
    </row>
    <row r="22" spans="2:7" ht="20.100000000000001" customHeight="1" x14ac:dyDescent="0.25">
      <c r="B22" s="36" t="s">
        <v>56</v>
      </c>
      <c r="C22" s="37" t="s">
        <v>21</v>
      </c>
      <c r="D22" s="38" t="s">
        <v>12</v>
      </c>
      <c r="E22" s="114"/>
      <c r="F22" s="115"/>
      <c r="G22" s="116"/>
    </row>
    <row r="23" spans="2:7" ht="20.100000000000001" customHeight="1" x14ac:dyDescent="0.25">
      <c r="B23" s="40" t="s">
        <v>151</v>
      </c>
      <c r="C23" s="52" t="s">
        <v>152</v>
      </c>
      <c r="D23" s="30"/>
      <c r="E23" s="114"/>
      <c r="F23" s="115"/>
      <c r="G23" s="116"/>
    </row>
    <row r="24" spans="2:7" ht="20.100000000000001" customHeight="1" x14ac:dyDescent="0.25">
      <c r="B24" s="40" t="s">
        <v>153</v>
      </c>
      <c r="C24" s="52" t="s">
        <v>154</v>
      </c>
      <c r="D24" s="30"/>
      <c r="E24" s="114"/>
      <c r="F24" s="115"/>
      <c r="G24" s="116"/>
    </row>
    <row r="25" spans="2:7" ht="20.100000000000001" customHeight="1" x14ac:dyDescent="0.25">
      <c r="B25" s="40" t="s">
        <v>155</v>
      </c>
      <c r="C25" s="52" t="s">
        <v>156</v>
      </c>
      <c r="D25" s="30"/>
      <c r="E25" s="114"/>
      <c r="F25" s="115"/>
      <c r="G25" s="116"/>
    </row>
    <row r="26" spans="2:7" ht="20.100000000000001" customHeight="1" x14ac:dyDescent="0.25">
      <c r="B26" s="40" t="s">
        <v>157</v>
      </c>
      <c r="C26" s="52" t="s">
        <v>158</v>
      </c>
      <c r="D26" s="30"/>
      <c r="E26" s="114"/>
      <c r="F26" s="115"/>
      <c r="G26" s="116"/>
    </row>
    <row r="27" spans="2:7" ht="20.100000000000001" customHeight="1" x14ac:dyDescent="0.25">
      <c r="B27" s="40" t="s">
        <v>159</v>
      </c>
      <c r="C27" s="52" t="s">
        <v>160</v>
      </c>
      <c r="D27" s="30"/>
      <c r="E27" s="114"/>
      <c r="F27" s="115"/>
      <c r="G27" s="116"/>
    </row>
    <row r="28" spans="2:7" ht="20.100000000000001" customHeight="1" x14ac:dyDescent="0.25">
      <c r="B28" s="40" t="s">
        <v>161</v>
      </c>
      <c r="C28" s="52" t="s">
        <v>162</v>
      </c>
      <c r="D28" s="30"/>
      <c r="E28" s="114"/>
      <c r="F28" s="115"/>
      <c r="G28" s="116"/>
    </row>
    <row r="29" spans="2:7" ht="20.100000000000001" customHeight="1" x14ac:dyDescent="0.25">
      <c r="B29" s="40" t="s">
        <v>163</v>
      </c>
      <c r="C29" s="52" t="s">
        <v>209</v>
      </c>
      <c r="D29" s="30"/>
      <c r="E29" s="114"/>
      <c r="F29" s="115"/>
      <c r="G29" s="116"/>
    </row>
    <row r="30" spans="2:7" ht="20.100000000000001" customHeight="1" x14ac:dyDescent="0.25">
      <c r="B30" s="40" t="s">
        <v>164</v>
      </c>
      <c r="C30" s="52" t="s">
        <v>165</v>
      </c>
      <c r="D30" s="30"/>
      <c r="E30" s="114"/>
      <c r="F30" s="115"/>
      <c r="G30" s="116"/>
    </row>
    <row r="31" spans="2:7" ht="20.100000000000001" customHeight="1" x14ac:dyDescent="0.25">
      <c r="B31" s="40" t="s">
        <v>166</v>
      </c>
      <c r="C31" s="52" t="s">
        <v>165</v>
      </c>
      <c r="D31" s="30"/>
      <c r="E31" s="119"/>
      <c r="F31" s="120"/>
      <c r="G31" s="121"/>
    </row>
    <row r="32" spans="2:7" ht="20.100000000000001" customHeight="1" x14ac:dyDescent="0.25">
      <c r="B32" s="40" t="s">
        <v>167</v>
      </c>
      <c r="C32" s="52" t="s">
        <v>168</v>
      </c>
      <c r="D32" s="30"/>
      <c r="E32" s="80"/>
      <c r="F32" s="81"/>
      <c r="G32" s="82"/>
    </row>
    <row r="33" spans="2:7" ht="20.100000000000001" customHeight="1" x14ac:dyDescent="0.25">
      <c r="B33" s="40" t="s">
        <v>169</v>
      </c>
      <c r="C33" s="52" t="s">
        <v>170</v>
      </c>
      <c r="D33" s="30"/>
      <c r="E33" s="80"/>
      <c r="F33" s="81"/>
      <c r="G33" s="82"/>
    </row>
    <row r="34" spans="2:7" ht="20.100000000000001" customHeight="1" x14ac:dyDescent="0.25">
      <c r="B34" s="40" t="s">
        <v>171</v>
      </c>
      <c r="C34" s="52" t="s">
        <v>172</v>
      </c>
      <c r="D34" s="30"/>
      <c r="E34" s="80"/>
      <c r="F34" s="81"/>
      <c r="G34" s="82"/>
    </row>
    <row r="35" spans="2:7" ht="20.100000000000001" customHeight="1" x14ac:dyDescent="0.25">
      <c r="B35" s="69" t="s">
        <v>40</v>
      </c>
      <c r="C35" s="52" t="s">
        <v>173</v>
      </c>
      <c r="D35" s="30"/>
      <c r="E35" s="80"/>
      <c r="F35" s="81"/>
      <c r="G35" s="82"/>
    </row>
    <row r="36" spans="2:7" ht="20.25" customHeight="1" x14ac:dyDescent="0.25">
      <c r="B36" s="40" t="s">
        <v>174</v>
      </c>
      <c r="C36" s="83">
        <v>99</v>
      </c>
      <c r="D36" s="30"/>
      <c r="E36" s="114"/>
      <c r="F36" s="115"/>
      <c r="G36" s="116"/>
    </row>
    <row r="37" spans="2:7" ht="20.100000000000001" customHeight="1" x14ac:dyDescent="0.25">
      <c r="B37" s="40" t="s">
        <v>175</v>
      </c>
      <c r="C37" s="83">
        <v>99</v>
      </c>
      <c r="D37" s="30"/>
      <c r="E37" s="114"/>
      <c r="F37" s="115"/>
      <c r="G37" s="116"/>
    </row>
    <row r="38" spans="2:7" ht="20.100000000000001" customHeight="1" x14ac:dyDescent="0.25">
      <c r="B38" s="40" t="s">
        <v>176</v>
      </c>
      <c r="C38" s="52" t="s">
        <v>177</v>
      </c>
      <c r="D38" s="30"/>
      <c r="E38" s="114"/>
      <c r="F38" s="115"/>
      <c r="G38" s="116"/>
    </row>
    <row r="39" spans="2:7" ht="20.100000000000001" customHeight="1" x14ac:dyDescent="0.25">
      <c r="B39" s="40" t="s">
        <v>178</v>
      </c>
      <c r="C39" s="52" t="s">
        <v>179</v>
      </c>
      <c r="D39" s="30"/>
      <c r="E39" s="119"/>
      <c r="F39" s="120"/>
      <c r="G39" s="121"/>
    </row>
    <row r="40" spans="2:7" ht="20.100000000000001" customHeight="1" x14ac:dyDescent="0.25">
      <c r="B40" s="40" t="s">
        <v>180</v>
      </c>
      <c r="C40" s="52" t="s">
        <v>181</v>
      </c>
      <c r="D40" s="30"/>
      <c r="E40" s="119"/>
      <c r="F40" s="120"/>
      <c r="G40" s="121"/>
    </row>
    <row r="41" spans="2:7" ht="20.100000000000001" customHeight="1" x14ac:dyDescent="0.25">
      <c r="B41" s="40" t="s">
        <v>182</v>
      </c>
      <c r="C41" s="52" t="s">
        <v>183</v>
      </c>
      <c r="D41" s="30"/>
      <c r="E41" s="114"/>
      <c r="F41" s="115"/>
      <c r="G41" s="116"/>
    </row>
    <row r="42" spans="2:7" ht="20.100000000000001" customHeight="1" x14ac:dyDescent="0.25">
      <c r="B42" s="40" t="s">
        <v>184</v>
      </c>
      <c r="C42" s="52" t="s">
        <v>185</v>
      </c>
      <c r="D42" s="30"/>
      <c r="E42" s="114"/>
      <c r="F42" s="115"/>
      <c r="G42" s="116"/>
    </row>
    <row r="43" spans="2:7" ht="20.100000000000001" customHeight="1" x14ac:dyDescent="0.25">
      <c r="B43" s="40" t="s">
        <v>186</v>
      </c>
      <c r="C43" s="52" t="s">
        <v>187</v>
      </c>
      <c r="D43" s="30"/>
      <c r="E43" s="114"/>
      <c r="F43" s="115"/>
      <c r="G43" s="116"/>
    </row>
    <row r="44" spans="2:7" ht="20.100000000000001" customHeight="1" x14ac:dyDescent="0.25">
      <c r="B44" s="40" t="s">
        <v>188</v>
      </c>
      <c r="C44" s="52" t="s">
        <v>189</v>
      </c>
      <c r="D44" s="30"/>
      <c r="E44" s="119"/>
      <c r="F44" s="120"/>
      <c r="G44" s="121"/>
    </row>
    <row r="45" spans="2:7" ht="20.100000000000001" customHeight="1" x14ac:dyDescent="0.25">
      <c r="B45" s="40" t="s">
        <v>190</v>
      </c>
      <c r="C45" s="52" t="s">
        <v>191</v>
      </c>
      <c r="D45" s="57"/>
      <c r="E45" s="114"/>
      <c r="F45" s="115"/>
      <c r="G45" s="116"/>
    </row>
    <row r="46" spans="2:7" ht="20.100000000000001" customHeight="1" x14ac:dyDescent="0.25">
      <c r="B46" s="40" t="s">
        <v>192</v>
      </c>
      <c r="C46" s="52" t="s">
        <v>193</v>
      </c>
      <c r="D46" s="30"/>
      <c r="E46" s="114"/>
      <c r="F46" s="115"/>
      <c r="G46" s="116"/>
    </row>
    <row r="47" spans="2:7" ht="20.100000000000001" customHeight="1" x14ac:dyDescent="0.25">
      <c r="B47" s="40" t="s">
        <v>194</v>
      </c>
      <c r="C47" s="52" t="s">
        <v>195</v>
      </c>
      <c r="D47" s="30"/>
      <c r="E47" s="114"/>
      <c r="F47" s="115"/>
      <c r="G47" s="116"/>
    </row>
    <row r="48" spans="2:7" ht="20.100000000000001" customHeight="1" x14ac:dyDescent="0.25">
      <c r="B48" s="40" t="s">
        <v>196</v>
      </c>
      <c r="C48" s="52" t="s">
        <v>197</v>
      </c>
      <c r="D48" s="30"/>
      <c r="E48" s="114"/>
      <c r="F48" s="115"/>
      <c r="G48" s="116"/>
    </row>
    <row r="49" spans="2:7" ht="20.100000000000001" customHeight="1" x14ac:dyDescent="0.25">
      <c r="B49" s="40" t="s">
        <v>198</v>
      </c>
      <c r="C49" s="52" t="s">
        <v>45</v>
      </c>
      <c r="D49" s="30"/>
      <c r="E49" s="114"/>
      <c r="F49" s="115"/>
      <c r="G49" s="116"/>
    </row>
    <row r="50" spans="2:7" ht="20.100000000000001" customHeight="1" x14ac:dyDescent="0.25">
      <c r="B50" s="40" t="s">
        <v>46</v>
      </c>
      <c r="C50" s="52" t="s">
        <v>199</v>
      </c>
      <c r="D50" s="30"/>
      <c r="E50" s="114"/>
      <c r="F50" s="115"/>
      <c r="G50" s="116"/>
    </row>
    <row r="51" spans="2:7" ht="20.100000000000001" customHeight="1" x14ac:dyDescent="0.25">
      <c r="B51" s="40" t="s">
        <v>200</v>
      </c>
      <c r="C51" s="52" t="s">
        <v>201</v>
      </c>
      <c r="D51" s="30"/>
      <c r="E51" s="114"/>
      <c r="F51" s="115"/>
      <c r="G51" s="116"/>
    </row>
    <row r="52" spans="2:7" ht="20.100000000000001" customHeight="1" x14ac:dyDescent="0.25">
      <c r="B52" s="36" t="s">
        <v>24</v>
      </c>
      <c r="C52" s="37" t="s">
        <v>21</v>
      </c>
      <c r="D52" s="38" t="s">
        <v>12</v>
      </c>
      <c r="E52" s="125" t="s">
        <v>30</v>
      </c>
      <c r="F52" s="126"/>
      <c r="G52" s="127"/>
    </row>
    <row r="53" spans="2:7" ht="19.5" customHeight="1" x14ac:dyDescent="0.25">
      <c r="B53" s="40" t="s">
        <v>214</v>
      </c>
      <c r="C53" s="52" t="s">
        <v>45</v>
      </c>
      <c r="D53" s="58"/>
      <c r="E53" s="84"/>
      <c r="F53" s="85"/>
      <c r="G53" s="86"/>
    </row>
    <row r="54" spans="2:7" ht="19.5" customHeight="1" x14ac:dyDescent="0.25">
      <c r="B54" s="40" t="s">
        <v>202</v>
      </c>
      <c r="C54" s="52" t="s">
        <v>45</v>
      </c>
      <c r="D54" s="58"/>
      <c r="E54" s="84"/>
      <c r="F54" s="85"/>
      <c r="G54" s="86"/>
    </row>
    <row r="55" spans="2:7" ht="20.100000000000001" customHeight="1" x14ac:dyDescent="0.25">
      <c r="B55" s="40" t="s">
        <v>203</v>
      </c>
      <c r="C55" s="52" t="s">
        <v>204</v>
      </c>
      <c r="D55" s="58">
        <v>1</v>
      </c>
      <c r="E55" s="84"/>
      <c r="F55" s="85"/>
      <c r="G55" s="86"/>
    </row>
    <row r="56" spans="2:7" ht="19.5" customHeight="1" x14ac:dyDescent="0.25">
      <c r="B56" s="40" t="s">
        <v>212</v>
      </c>
      <c r="C56" s="52" t="s">
        <v>213</v>
      </c>
      <c r="D56" s="58">
        <v>1</v>
      </c>
      <c r="E56" s="84"/>
      <c r="F56" s="85"/>
      <c r="G56" s="86"/>
    </row>
    <row r="57" spans="2:7" ht="20.100000000000001" customHeight="1" x14ac:dyDescent="0.25">
      <c r="B57" s="40" t="s">
        <v>47</v>
      </c>
      <c r="C57" s="52" t="s">
        <v>48</v>
      </c>
      <c r="D57" s="58" t="s">
        <v>49</v>
      </c>
      <c r="E57" s="122"/>
      <c r="F57" s="123"/>
      <c r="G57" s="124"/>
    </row>
    <row r="58" spans="2:7" ht="20.100000000000001" customHeight="1" x14ac:dyDescent="0.25">
      <c r="B58" s="40" t="s">
        <v>50</v>
      </c>
      <c r="C58" s="52" t="s">
        <v>51</v>
      </c>
      <c r="D58" s="58" t="s">
        <v>37</v>
      </c>
      <c r="E58" s="122"/>
      <c r="F58" s="123"/>
      <c r="G58" s="124"/>
    </row>
    <row r="59" spans="2:7" ht="20.100000000000001" customHeight="1" x14ac:dyDescent="0.25">
      <c r="B59" s="36" t="s">
        <v>23</v>
      </c>
      <c r="C59" s="37" t="s">
        <v>21</v>
      </c>
      <c r="D59" s="38" t="s">
        <v>12</v>
      </c>
      <c r="E59" s="125" t="s">
        <v>30</v>
      </c>
      <c r="F59" s="126"/>
      <c r="G59" s="127"/>
    </row>
    <row r="60" spans="2:7" ht="20.100000000000001" customHeight="1" x14ac:dyDescent="0.25">
      <c r="B60" s="40" t="s">
        <v>52</v>
      </c>
      <c r="C60" s="52" t="s">
        <v>130</v>
      </c>
      <c r="D60" s="30"/>
      <c r="E60" s="122"/>
      <c r="F60" s="123"/>
      <c r="G60" s="124"/>
    </row>
    <row r="61" spans="2:7" ht="20.100000000000001" customHeight="1" x14ac:dyDescent="0.25">
      <c r="B61" s="40" t="s">
        <v>22</v>
      </c>
      <c r="C61" s="52" t="s">
        <v>45</v>
      </c>
      <c r="D61" s="30"/>
      <c r="E61" s="122"/>
      <c r="F61" s="123"/>
      <c r="G61" s="124"/>
    </row>
    <row r="62" spans="2:7" ht="20.100000000000001" customHeight="1" x14ac:dyDescent="0.25">
      <c r="B62" s="40" t="s">
        <v>57</v>
      </c>
      <c r="C62" s="52" t="s">
        <v>45</v>
      </c>
      <c r="D62" s="30"/>
      <c r="E62" s="122"/>
      <c r="F62" s="123"/>
      <c r="G62" s="124"/>
    </row>
    <row r="63" spans="2:7" ht="20.100000000000001" customHeight="1" x14ac:dyDescent="0.25">
      <c r="B63" s="40" t="s">
        <v>38</v>
      </c>
      <c r="C63" s="52" t="s">
        <v>205</v>
      </c>
      <c r="D63" s="30"/>
      <c r="E63" s="122"/>
      <c r="F63" s="123"/>
      <c r="G63" s="124"/>
    </row>
    <row r="64" spans="2:7" ht="20.100000000000001" customHeight="1" x14ac:dyDescent="0.25">
      <c r="B64" s="40" t="s">
        <v>58</v>
      </c>
      <c r="C64" s="52" t="s">
        <v>45</v>
      </c>
      <c r="D64" s="30"/>
      <c r="E64" s="122"/>
      <c r="F64" s="123"/>
      <c r="G64" s="124"/>
    </row>
    <row r="65" spans="2:7" ht="20.100000000000001" customHeight="1" thickBot="1" x14ac:dyDescent="0.3">
      <c r="B65" s="41" t="s">
        <v>135</v>
      </c>
      <c r="C65" s="59" t="s">
        <v>45</v>
      </c>
      <c r="D65" s="60"/>
      <c r="E65" s="128"/>
      <c r="F65" s="129"/>
      <c r="G65" s="130"/>
    </row>
    <row r="66" spans="2:7" ht="15.75" thickBot="1" x14ac:dyDescent="0.3">
      <c r="B66" s="6"/>
    </row>
    <row r="67" spans="2:7" ht="14.45" customHeight="1" x14ac:dyDescent="0.25">
      <c r="B67" s="131" t="s">
        <v>9</v>
      </c>
      <c r="C67" s="132"/>
      <c r="D67" s="133"/>
    </row>
    <row r="68" spans="2:7" x14ac:dyDescent="0.25">
      <c r="B68" s="134"/>
      <c r="C68" s="135"/>
      <c r="D68" s="136"/>
    </row>
    <row r="69" spans="2:7" x14ac:dyDescent="0.25">
      <c r="B69" s="134"/>
      <c r="C69" s="135"/>
      <c r="D69" s="136"/>
    </row>
    <row r="70" spans="2:7" x14ac:dyDescent="0.25">
      <c r="B70" s="134"/>
      <c r="C70" s="135"/>
      <c r="D70" s="136"/>
    </row>
    <row r="71" spans="2:7" ht="15.75" thickBot="1" x14ac:dyDescent="0.3">
      <c r="B71" s="137"/>
      <c r="C71" s="138"/>
      <c r="D71" s="139"/>
    </row>
    <row r="72" spans="2:7" x14ac:dyDescent="0.25">
      <c r="B72" s="6"/>
    </row>
    <row r="73" spans="2:7" x14ac:dyDescent="0.25">
      <c r="B73" s="6"/>
    </row>
    <row r="74" spans="2:7" x14ac:dyDescent="0.25">
      <c r="B74" s="6"/>
    </row>
    <row r="75" spans="2:7" x14ac:dyDescent="0.25">
      <c r="B75" s="6"/>
    </row>
    <row r="76" spans="2:7" x14ac:dyDescent="0.25">
      <c r="B76" s="6"/>
    </row>
  </sheetData>
  <sheetProtection formatCells="0" formatColumns="0" formatRows="0" selectLockedCells="1"/>
  <mergeCells count="58">
    <mergeCell ref="E64:G64"/>
    <mergeCell ref="E65:G65"/>
    <mergeCell ref="B67:D71"/>
    <mergeCell ref="E58:G58"/>
    <mergeCell ref="E59:G59"/>
    <mergeCell ref="E60:G60"/>
    <mergeCell ref="E61:G61"/>
    <mergeCell ref="E62:G62"/>
    <mergeCell ref="E63:G63"/>
    <mergeCell ref="E57:G57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41:G41"/>
    <mergeCell ref="E26:G26"/>
    <mergeCell ref="E27:G27"/>
    <mergeCell ref="E28:G28"/>
    <mergeCell ref="E29:G29"/>
    <mergeCell ref="E30:G30"/>
    <mergeCell ref="E31:G31"/>
    <mergeCell ref="E36:G36"/>
    <mergeCell ref="E37:G37"/>
    <mergeCell ref="E38:G38"/>
    <mergeCell ref="E39:G39"/>
    <mergeCell ref="E40:G40"/>
    <mergeCell ref="E25:G25"/>
    <mergeCell ref="E13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C10:D10"/>
    <mergeCell ref="E10:G10"/>
    <mergeCell ref="C11:D11"/>
    <mergeCell ref="E11:G11"/>
    <mergeCell ref="C12:D12"/>
    <mergeCell ref="E12:G12"/>
    <mergeCell ref="C9:D9"/>
    <mergeCell ref="E9:G9"/>
    <mergeCell ref="B3:G3"/>
    <mergeCell ref="E5:G5"/>
    <mergeCell ref="B6:C6"/>
    <mergeCell ref="B7:C7"/>
    <mergeCell ref="B8:G8"/>
  </mergeCells>
  <pageMargins left="0.7" right="0.7" top="0.78740157499999996" bottom="0.78740157499999996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REKAPITULACE</vt:lpstr>
      <vt:lpstr>CNC CO2 Laser</vt:lpstr>
      <vt:lpstr>Řezačka stohová</vt:lpstr>
      <vt:lpstr>'CNC CO2 Laser'!Oblast_tisku</vt:lpstr>
      <vt:lpstr>REKAPITULACE!Oblast_tisku</vt:lpstr>
      <vt:lpstr>'Řezačka stohová'!Oblast_tisku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E Poláčková Hedvika</cp:lastModifiedBy>
  <cp:lastPrinted>2026-03-19T08:10:08Z</cp:lastPrinted>
  <dcterms:created xsi:type="dcterms:W3CDTF">2017-01-23T02:45:31Z</dcterms:created>
  <dcterms:modified xsi:type="dcterms:W3CDTF">2026-03-20T06:59:11Z</dcterms:modified>
</cp:coreProperties>
</file>