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5780" windowHeight="6030" tabRatio="918" activeTab="0"/>
  </bookViews>
  <sheets>
    <sheet name="Všestudy - chodník" sheetId="1" r:id="rId1"/>
  </sheets>
  <definedNames>
    <definedName name="_xlnm.Print_Titles" localSheetId="0">'Všestudy - chodník'!$85:$86</definedName>
  </definedNames>
  <calcPr fullCalcOnLoad="1"/>
</workbook>
</file>

<file path=xl/sharedStrings.xml><?xml version="1.0" encoding="utf-8"?>
<sst xmlns="http://schemas.openxmlformats.org/spreadsheetml/2006/main" count="339" uniqueCount="230">
  <si>
    <t>99876-4201</t>
  </si>
  <si>
    <t>PC 823-003</t>
  </si>
  <si>
    <t>PC 823-004</t>
  </si>
  <si>
    <t>Hnojení umělým hnojivem na široko</t>
  </si>
  <si>
    <t>PC 823-005</t>
  </si>
  <si>
    <t>Hnojivo CERERIT</t>
  </si>
  <si>
    <t>Travní semeno</t>
  </si>
  <si>
    <t>Ošetřování trávníku po dobu 4 měsíců, 2 x sekání</t>
  </si>
  <si>
    <t xml:space="preserve">Objekt: </t>
  </si>
  <si>
    <t>/12/</t>
  </si>
  <si>
    <t>Odkaz na výkres</t>
  </si>
  <si>
    <t>0,5*0,7+10,28*1,7+7,95*2,0=33,73*0,1=3,37</t>
  </si>
  <si>
    <t>19,0*0,2*0,3=1,14</t>
  </si>
  <si>
    <t>4,51*2</t>
  </si>
  <si>
    <t>33,73+19,0*0,2</t>
  </si>
  <si>
    <t>19,0*1,0</t>
  </si>
  <si>
    <t>Dodávka ornice včetně pořízení</t>
  </si>
  <si>
    <t>19,0*0,2</t>
  </si>
  <si>
    <t>3,80*0,2</t>
  </si>
  <si>
    <t>Výkop sond v blízkosti objektu - výkop, vyhodnocení sledované skutečnosti, fotodokumentace, následně zásyp a zhutnění</t>
  </si>
  <si>
    <t>PC 001-002</t>
  </si>
  <si>
    <t>4,51*0,3</t>
  </si>
  <si>
    <t>Příplatek za práce v blízkosti objektu</t>
  </si>
  <si>
    <t>PC 001-003</t>
  </si>
  <si>
    <t>0,5*0,7+10,28*1,7+7,95*2,0=33,73*1,05</t>
  </si>
  <si>
    <t>33,73*1,1</t>
  </si>
  <si>
    <t>1,7+2,7</t>
  </si>
  <si>
    <t>Montáž a dodávka záhonového obrubníku 1000 x 50 x 200 mm do betonového lože</t>
  </si>
  <si>
    <t>(8,28+19,20)*0,2 (poškozená plocha po injektáži - předpoklad)</t>
  </si>
  <si>
    <t>Odstranění nesoudržných částí nátěru, penetrace stávajícího nátěru, nátěr vnějších omítek stěn soklu silikonový v úpravě odolné povětrnosti ve vodoodpudivé úpravě, paropropustné, omyvatelné a mechanicky odolné úpravě, včetně příplatku za malou plochu</t>
  </si>
  <si>
    <t>(8,28+0,7+19,2)=28,18*0,8</t>
  </si>
  <si>
    <t>28,18*1,0*1,1</t>
  </si>
  <si>
    <t>Demontáž stávajícího litinového gajgru pro opětovné použití, očištění</t>
  </si>
  <si>
    <t>Osazení demontovaného litinového gajgru na stávajícího kanalizační potrubí</t>
  </si>
  <si>
    <t>PC 008-003</t>
  </si>
  <si>
    <t>33,50*0,15</t>
  </si>
  <si>
    <t>Provedení izolace svisle nopovou folii včetně příplatku za malý rozsah - izolace v úzkém pásu</t>
  </si>
  <si>
    <t>9,8*0,81+8,28*0,54</t>
  </si>
  <si>
    <t>PC 711-003</t>
  </si>
  <si>
    <t>PC 711-004</t>
  </si>
  <si>
    <t xml:space="preserve">Konstrukce klempířské Cu plech </t>
  </si>
  <si>
    <t>Prodloužení stávajícího svodu DN do 120 mm, délky do 500 mm</t>
  </si>
  <si>
    <t>Osazení a dodávka ukončovací manžety DN do 120 mm na litinový gajgr</t>
  </si>
  <si>
    <t>(18,20+-0,49+0,7)=18,41*0,4*1,2</t>
  </si>
  <si>
    <t>Hmotnost sutě celkem (t)</t>
  </si>
  <si>
    <t xml:space="preserve">Přesun hmot pro konstrukce klempířské v objektech výšky do 6 m </t>
  </si>
  <si>
    <t xml:space="preserve"> </t>
  </si>
  <si>
    <t>/1/</t>
  </si>
  <si>
    <t>/2/</t>
  </si>
  <si>
    <t>/3/</t>
  </si>
  <si>
    <t>/4/</t>
  </si>
  <si>
    <t>Kč</t>
  </si>
  <si>
    <t>%</t>
  </si>
  <si>
    <t>Přesun hmot</t>
  </si>
  <si>
    <t>m</t>
  </si>
  <si>
    <t>Zemní práce</t>
  </si>
  <si>
    <t>m3</t>
  </si>
  <si>
    <t>Ostatní náklady stavby - viz. oddíl 95</t>
  </si>
  <si>
    <t>Ostatní náklady stavby</t>
  </si>
  <si>
    <t>PC 950-001</t>
  </si>
  <si>
    <t>PC 950-002</t>
  </si>
  <si>
    <t>PC 950-003</t>
  </si>
  <si>
    <t>PC 950-004</t>
  </si>
  <si>
    <t>12220-1101</t>
  </si>
  <si>
    <t>Odkopávky a prokopávky nezapažené v hornině 3 do 100 m3</t>
  </si>
  <si>
    <t>12220-1109</t>
  </si>
  <si>
    <t>PC 005-001</t>
  </si>
  <si>
    <t>PC 005-002</t>
  </si>
  <si>
    <t>PC 005-003</t>
  </si>
  <si>
    <t>Příplatek za provedení injektáže do kamenného zdiva pro provedení hydroizolační clony proti vzlínající vlhkosti - fakturace možná po doložení skutečnosti</t>
  </si>
  <si>
    <t>Nakládání neulehlého výkopku v množství do 100 m3 z hornin tř. 1 až 4</t>
  </si>
  <si>
    <t>Zakázka číslo:</t>
  </si>
  <si>
    <t>Rozpočet zpracoval:</t>
  </si>
  <si>
    <t>Soupis prací je sestaven s využitím položek Cenové soustavy ÚRS.</t>
  </si>
  <si>
    <t>Náklady na umístění stavby + ostatní náklady</t>
  </si>
  <si>
    <t>Celkové náklady stavby bez DPH (A.+B.)</t>
  </si>
  <si>
    <t xml:space="preserve">C. </t>
  </si>
  <si>
    <t>Hrubá výplň rýh maltou ve stěnách jakékoli šířky rýhy</t>
  </si>
  <si>
    <t>Základní rozpočtové náklady</t>
  </si>
  <si>
    <t>Základní rozpočtové náklady celkem</t>
  </si>
  <si>
    <t>Územní vlivy</t>
  </si>
  <si>
    <t>99701-3501</t>
  </si>
  <si>
    <t>99701-3509</t>
  </si>
  <si>
    <t>99701-3111</t>
  </si>
  <si>
    <t xml:space="preserve">Zařízení staveniště </t>
  </si>
  <si>
    <t>Krycí list rozpočtu</t>
  </si>
  <si>
    <t xml:space="preserve">D. </t>
  </si>
  <si>
    <t>DPH 15,0 %</t>
  </si>
  <si>
    <t>Rozprostření a urovnání ornice v rovině nebo ve svahu do 1:5 při ploše do 500 m2 tl. vrstvy přes 150 do 200 mm</t>
  </si>
  <si>
    <t>Náklady na umístění stavby + ostatní náklady celkem</t>
  </si>
  <si>
    <t>soustavě ÚRS,podle popisu uvedeném v dálkovém přístupu k cenové soustavě na : www.cs-urs.cz</t>
  </si>
  <si>
    <t>Ukončovací lišta standardní</t>
  </si>
  <si>
    <t>Pomocné stavební práce - dodatečně požadované a odsouhlasené - nutno doložit dle skutečnosti</t>
  </si>
  <si>
    <t>kg</t>
  </si>
  <si>
    <t>61213-5101</t>
  </si>
  <si>
    <t>m2</t>
  </si>
  <si>
    <t>/5/</t>
  </si>
  <si>
    <t>/6/</t>
  </si>
  <si>
    <t>/7/</t>
  </si>
  <si>
    <t>/8/</t>
  </si>
  <si>
    <t>PC 005-004</t>
  </si>
  <si>
    <t>Příplatek k ceně za každých dalších i započatých 1000 m</t>
  </si>
  <si>
    <t>PC 001-001</t>
  </si>
  <si>
    <t>Činnost s projektovou dokumentací</t>
  </si>
  <si>
    <t>Vytýčení stavby</t>
  </si>
  <si>
    <t>PC 950-008</t>
  </si>
  <si>
    <t>PC 950-009</t>
  </si>
  <si>
    <t>PC 950-010</t>
  </si>
  <si>
    <t>PC 950-011</t>
  </si>
  <si>
    <t>Ostatní zkoušky - komunikace, ostatní</t>
  </si>
  <si>
    <t>Billboard a označení staveniště</t>
  </si>
  <si>
    <t>Úklid a údržba staveniště včetně okolí</t>
  </si>
  <si>
    <t xml:space="preserve">Investor: </t>
  </si>
  <si>
    <t>Projektant:</t>
  </si>
  <si>
    <t>Zhotovitel</t>
  </si>
  <si>
    <t>Datum:</t>
  </si>
  <si>
    <t>Název:</t>
  </si>
  <si>
    <t>Podpis:</t>
  </si>
  <si>
    <t>Souhrnné náklady stavby:</t>
  </si>
  <si>
    <t>Zakrývání vnějších ploch před znečištěním, ploch podélných rovných - folií položenou volně (chodníky)</t>
  </si>
  <si>
    <t>16710-1101</t>
  </si>
  <si>
    <t>Fotodokumentace</t>
  </si>
  <si>
    <t>PC 950-006</t>
  </si>
  <si>
    <t>PC 950-007</t>
  </si>
  <si>
    <t>16270-1109</t>
  </si>
  <si>
    <t>Dokumentace skutečného provedení stavby</t>
  </si>
  <si>
    <t>Předání a převzetí díla</t>
  </si>
  <si>
    <t>99701-3803</t>
  </si>
  <si>
    <t>E1.</t>
  </si>
  <si>
    <t>E2.</t>
  </si>
  <si>
    <t>Plochy a úprava území - sadové úpravy</t>
  </si>
  <si>
    <t>Práce HSV (montáž a dodávka)</t>
  </si>
  <si>
    <t>Práce PSV (montáž a dodávka)</t>
  </si>
  <si>
    <t>99871-1201</t>
  </si>
  <si>
    <t>96504-2241</t>
  </si>
  <si>
    <t>Bourání podkladů betonových tl. přes 100 mm plochy přes 4 m2</t>
  </si>
  <si>
    <t>96504-9112</t>
  </si>
  <si>
    <t>Příplatek k cenám za bourání mazanin betonových se svařovanou sítí tl. .přes 100 mm</t>
  </si>
  <si>
    <t>/9/</t>
  </si>
  <si>
    <t>/10/</t>
  </si>
  <si>
    <t>/11/</t>
  </si>
  <si>
    <t>t</t>
  </si>
  <si>
    <t>kus</t>
  </si>
  <si>
    <t>Komunikace</t>
  </si>
  <si>
    <t>Příplatek k cenám za lepivost v hornině 3</t>
  </si>
  <si>
    <t>16260-1102</t>
  </si>
  <si>
    <t>Vodorovné přemístění výkopku z horniny 1 až 4 do 5000 m</t>
  </si>
  <si>
    <t>Dokončující konstrukce a práce</t>
  </si>
  <si>
    <t>Bourání</t>
  </si>
  <si>
    <t>Odvoz suti na skládku do 1 km</t>
  </si>
  <si>
    <t>Příplatek za každý další 1 km</t>
  </si>
  <si>
    <t>Izolace proti vodě</t>
  </si>
  <si>
    <t>PC 711-001</t>
  </si>
  <si>
    <t xml:space="preserve">Vnitrostaveništní doprava suti vodorovně do 50 m, svisle s použitím mechanizace výšky do 6 m </t>
  </si>
  <si>
    <t>PC 950-005</t>
  </si>
  <si>
    <t>Vytýčení podzemních zařízení, rizika a zvláštní opatření, zábory</t>
  </si>
  <si>
    <t>Pasportizace stávajících objektů, inventarizační prohlídky</t>
  </si>
  <si>
    <t>Rekapitulace - práce HSV (montáž a dodávka)</t>
  </si>
  <si>
    <t>Rekapitulace - práce HSV (montáž a dodávka) celkem</t>
  </si>
  <si>
    <t>Rekapitulace - práce PSV (montáž a dodávka) celkem</t>
  </si>
  <si>
    <t>JKSO:</t>
  </si>
  <si>
    <t>P.Č.</t>
  </si>
  <si>
    <t>Kód položky</t>
  </si>
  <si>
    <t>Popis</t>
  </si>
  <si>
    <t>MJ</t>
  </si>
  <si>
    <t>Množství celkem</t>
  </si>
  <si>
    <t>Část: Stavební část</t>
  </si>
  <si>
    <t>A.</t>
  </si>
  <si>
    <t>B.</t>
  </si>
  <si>
    <t>hod</t>
  </si>
  <si>
    <t>97909-7115</t>
  </si>
  <si>
    <t>Poplatek za skládku ostatních zemin</t>
  </si>
  <si>
    <t>Úprava pláně v hor. 1 - 4 se zhutněním</t>
  </si>
  <si>
    <t>Přesun hmot pro izolace proti vodě v objektech výšky do 6 m</t>
  </si>
  <si>
    <t>18130-1102</t>
  </si>
  <si>
    <t>18110-1122</t>
  </si>
  <si>
    <t>18040-2111</t>
  </si>
  <si>
    <t>Založení parkového trávníku výsevem v rovině a ve svahu do 1:5</t>
  </si>
  <si>
    <t>PC 008-001</t>
  </si>
  <si>
    <t>PC 008-002</t>
  </si>
  <si>
    <t>PC 093-001</t>
  </si>
  <si>
    <t>Ostatní inženýrská a kompletační činnost</t>
  </si>
  <si>
    <t>99822-3011</t>
  </si>
  <si>
    <t>Přesun hmot pro pozemní komunikace s krytem dlážděným dopravní vzdálenost do 200 m</t>
  </si>
  <si>
    <t>Provedení injektáže cihelného zdiva pro provedení hydroizolační clony proti vzlínající vlhkosti včetně následné opravy a začištění zdiva</t>
  </si>
  <si>
    <t>Podklad ze štěrku frakce 4 - 8 mm tl. 40 mm</t>
  </si>
  <si>
    <t>PC 005-005</t>
  </si>
  <si>
    <t>Montáž zámkové dlažby</t>
  </si>
  <si>
    <t>PC 005-006</t>
  </si>
  <si>
    <t>PC 005-007</t>
  </si>
  <si>
    <t>Celkové náklady stavby včetně DPH (C.+E1.+E2.)</t>
  </si>
  <si>
    <t>ROZPOČET  -  DLE PD úvodní návrh se soupisem</t>
  </si>
  <si>
    <t>Stavba: Červený Mlýn Všestudy, zpevněné plochy - chodník</t>
  </si>
  <si>
    <t>Datum: 10/2018</t>
  </si>
  <si>
    <t>Červený Mlýn Všestudy, poskytovatel sociálních služeb, Všestudy 23, 277 46 Veltrusy</t>
  </si>
  <si>
    <t>PC 823-001</t>
  </si>
  <si>
    <t>Chemické odplevelení</t>
  </si>
  <si>
    <t>PC 823-002</t>
  </si>
  <si>
    <t>PC 711-002</t>
  </si>
  <si>
    <t>soub</t>
  </si>
  <si>
    <t>PC 006-001</t>
  </si>
  <si>
    <t>62999-1001</t>
  </si>
  <si>
    <t>Úpravy povrchů, podlahy, osazování</t>
  </si>
  <si>
    <t>Trubní vedení</t>
  </si>
  <si>
    <t>DPH 21,0 %</t>
  </si>
  <si>
    <t>Základna</t>
  </si>
  <si>
    <t>Rekapitulace - práce PSV (montáž a dodávka)</t>
  </si>
  <si>
    <t>Project A plus, Husova 591, 511 01 Turnov</t>
  </si>
  <si>
    <t>Cena celkem      (Kč)</t>
  </si>
  <si>
    <t>Cena jednotková (Kč)</t>
  </si>
  <si>
    <t>Cena celkem     (Kč)</t>
  </si>
  <si>
    <t>Hmotnost    (t)</t>
  </si>
  <si>
    <t>Hmotnost celkem (t)</t>
  </si>
  <si>
    <t>Hmotnost sutě (t)</t>
  </si>
  <si>
    <t>"R" položky nejsou specifikovány v ceníku ÚRS,ale jsou zpracovány individuálně v odpovídající cenové</t>
  </si>
  <si>
    <t>18195-1102</t>
  </si>
  <si>
    <t>61232-5121</t>
  </si>
  <si>
    <t>Vápenocementová omítka rýh štuková ve stěnách šířky do 150 mm</t>
  </si>
  <si>
    <t xml:space="preserve">Poplatek za uložení odpadu na skládce - stavební suť </t>
  </si>
  <si>
    <t>PC 764-001</t>
  </si>
  <si>
    <t>PC 764-002</t>
  </si>
  <si>
    <t>17120-1201</t>
  </si>
  <si>
    <t xml:space="preserve">Uložení sypaniny na skládku </t>
  </si>
  <si>
    <t>podél nového obrubníku</t>
  </si>
  <si>
    <t>Podklad ze štěrkodrti frakce 8 - 32 mm tl. 150 mm</t>
  </si>
  <si>
    <t>Dodávka zámkové dlažby tl. 60 mm, barvy přírodní šedé</t>
  </si>
  <si>
    <t>Úprava pozemku s rozpojením a přehrnutím včetně urovnání v hor. tř. 1 a 2, s přemístěním na vzdálenost 40 m (podél nového obrubníku)</t>
  </si>
  <si>
    <t>Příplatek za napojení na stávající zámkovou dlažbu resp. stávající zpevněnou plochu resp. stávající obrubník</t>
  </si>
  <si>
    <t>Výměna stávajících záhonových obrubníků v případě jejich poškození (demontáž - vybourání, likvidace suti, montáž a dodávka zahradního obrubníku do betonového lože) výměra bude upřesněna dle skutečnosti</t>
  </si>
  <si>
    <t>Zjištění kam jsou zaústěny stávající dešťové svody (např, kamerovou sondou), provedení nákresu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</si>
</sst>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"/>
    <numFmt numFmtId="167" formatCode="####;\-####"/>
    <numFmt numFmtId="168" formatCode="#,##0.00;\-#,##0.00"/>
    <numFmt numFmtId="169" formatCode="#,##0.000;\-#,##0.000"/>
    <numFmt numFmtId="170" formatCode="#,##0.00000;\-#,##0.00000"/>
    <numFmt numFmtId="171" formatCode="#,##0;\-#,##0"/>
    <numFmt numFmtId="172" formatCode="#,##0.0;\-#,##0.0"/>
    <numFmt numFmtId="173" formatCode="#,##0.00000"/>
    <numFmt numFmtId="174" formatCode="0.0"/>
    <numFmt numFmtId="175" formatCode="#,##0.00\ &quot;Kč&quot;"/>
    <numFmt numFmtId="176" formatCode="d/m/yyyy;@"/>
    <numFmt numFmtId="177" formatCode="_(#,##0&quot;.&quot;_);;;_(@_)"/>
    <numFmt numFmtId="178" formatCode="_(#,##0.0??;[Red]\-\ #,##0.0??;[Blue]&quot;–&quot;???;_(@_)"/>
    <numFmt numFmtId="179" formatCode="_(#,##0.00_);[Red]\-\ #,##0.00_);[Blue]&quot;–&quot;??;_(@_)"/>
    <numFmt numFmtId="180" formatCode="_(#,##0_);[Red]\-\ #,##0_);[Blue]&quot;–&quot;??;_(@_)"/>
    <numFmt numFmtId="181" formatCode="_-* #,##0\ _K_č_-;\-* #,##0\ _K_č_-;_-* &quot;-&quot;??\ _K_č_-;_-@_-"/>
    <numFmt numFmtId="182" formatCode="#,##0.00_ ;[Red]\-#,##0.00\ "/>
    <numFmt numFmtId="183" formatCode="#,##0.00&quot; Kč&quot;"/>
    <numFmt numFmtId="184" formatCode="_(#,##0\._);;;_(@_)"/>
    <numFmt numFmtId="185" formatCode="_(#,##0.0??;[Red]&quot;- &quot;#,##0.0??;[Blue]\–???;_(@_)"/>
    <numFmt numFmtId="186" formatCode="_(#,##0.00_);[Red]&quot;- &quot;#,##0.00_);[Blue]\–??;_(@_)"/>
    <numFmt numFmtId="187" formatCode="#,##0\ &quot;Kč&quot;"/>
    <numFmt numFmtId="188" formatCode="_(#,##0.0??;\-\ #,##0.0??;&quot;–&quot;???;_(@_)"/>
    <numFmt numFmtId="189" formatCode="_(#,##0_);[Red]\-\ #,##0_);&quot;–&quot;??;_(@_)"/>
    <numFmt numFmtId="190" formatCode="_(#,##0.00_);[Red]\-\ #,##0.00_);&quot;–&quot;??;_(@_)"/>
    <numFmt numFmtId="191" formatCode="&quot;O.&quot;00"/>
    <numFmt numFmtId="192" formatCode="0.000"/>
    <numFmt numFmtId="193" formatCode="_(#,##0.0?;\-\ #,##0.0?;&quot;–&quot;???;_(@_)"/>
    <numFmt numFmtId="194" formatCode="_(#,##0.00_);[Red]&quot;- &quot;#,##0.00_);\–??;_(@_)"/>
    <numFmt numFmtId="195" formatCode="#,##0.000\ &quot;Kč&quot;"/>
    <numFmt numFmtId="196" formatCode="0.00%;\-0.00%"/>
    <numFmt numFmtId="197" formatCode="dd\.mm\.yyyy"/>
    <numFmt numFmtId="198" formatCode="#,##0\ [$Kč-405]"/>
    <numFmt numFmtId="199" formatCode="#,##0.00_*&quot;Kč&quot;;\-#,##0.00_*&quot;Kč&quot;"/>
    <numFmt numFmtId="200" formatCode="#,##0_*&quot;Kč&quot;;\-#,##0_*&quot;Kč&quot;"/>
    <numFmt numFmtId="201" formatCode="0.0%"/>
    <numFmt numFmtId="202" formatCode="0.000%"/>
    <numFmt numFmtId="203" formatCode="#,##0.00_ ;\-#,##0.00\ "/>
    <numFmt numFmtId="204" formatCode="000\ 00"/>
    <numFmt numFmtId="205" formatCode="#,##0&quot; Kč&quot;"/>
    <numFmt numFmtId="206" formatCode="###\ ###\ ###\ ##0.000"/>
    <numFmt numFmtId="207" formatCode="###\ ###\ ###\ ##0.00"/>
    <numFmt numFmtId="208" formatCode="_-* #,##0.0\ &quot;Kč&quot;_-;\-* #,##0.0\ &quot;Kč&quot;_-;_-* &quot;-&quot;??\ &quot;Kč&quot;_-;_-@_-"/>
    <numFmt numFmtId="209" formatCode="0.0000"/>
  </numFmts>
  <fonts count="66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8"/>
      <name val="Arial"/>
      <family val="2"/>
    </font>
    <font>
      <sz val="8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 CE"/>
      <family val="2"/>
    </font>
    <font>
      <i/>
      <sz val="10"/>
      <name val="Helv"/>
      <family val="0"/>
    </font>
    <font>
      <b/>
      <sz val="13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0"/>
      <name val="Arial CE"/>
      <family val="0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8"/>
      <color indexed="12"/>
      <name val="Trebuchet MS"/>
      <family val="2"/>
    </font>
    <font>
      <sz val="8"/>
      <name val="Trebuchet MS"/>
      <family val="2"/>
    </font>
    <font>
      <sz val="10"/>
      <name val="Tahoma"/>
      <family val="2"/>
    </font>
    <font>
      <sz val="8"/>
      <name val="MS Sans Serif"/>
      <family val="2"/>
    </font>
    <font>
      <i/>
      <sz val="10"/>
      <name val="Comic Sans MS"/>
      <family val="4"/>
    </font>
    <font>
      <b/>
      <sz val="9"/>
      <color indexed="1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sz val="8"/>
      <color rgb="FF9C0006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9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 horizontal="center"/>
      <protection/>
    </xf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6" fillId="0" borderId="0" applyAlignment="0">
      <protection locked="0"/>
    </xf>
    <xf numFmtId="0" fontId="26" fillId="0" borderId="0" applyAlignment="0">
      <protection locked="0"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 applyAlignment="0">
      <protection locked="0"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28" fillId="0" borderId="0" applyAlignment="0">
      <protection locked="0"/>
    </xf>
    <xf numFmtId="0" fontId="2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1" fontId="15" fillId="0" borderId="0">
      <alignment horizontal="center" vertical="center"/>
      <protection locked="0"/>
    </xf>
    <xf numFmtId="0" fontId="60" fillId="25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0" fontId="30" fillId="3" borderId="8">
      <alignment horizontal="right"/>
      <protection/>
    </xf>
    <xf numFmtId="0" fontId="31" fillId="0" borderId="0">
      <alignment/>
      <protection/>
    </xf>
    <xf numFmtId="0" fontId="61" fillId="0" borderId="0" applyNumberFormat="0" applyFill="0" applyBorder="0" applyAlignment="0" applyProtection="0"/>
    <xf numFmtId="0" fontId="31" fillId="0" borderId="0">
      <alignment horizontal="center"/>
      <protection/>
    </xf>
    <xf numFmtId="0" fontId="32" fillId="0" borderId="0">
      <alignment/>
      <protection/>
    </xf>
    <xf numFmtId="0" fontId="32" fillId="26" borderId="0">
      <alignment/>
      <protection/>
    </xf>
    <xf numFmtId="0" fontId="62" fillId="27" borderId="9" applyNumberFormat="0" applyAlignment="0" applyProtection="0"/>
    <xf numFmtId="0" fontId="63" fillId="28" borderId="9" applyNumberFormat="0" applyAlignment="0" applyProtection="0"/>
    <xf numFmtId="0" fontId="64" fillId="28" borderId="10" applyNumberFormat="0" applyAlignment="0" applyProtection="0"/>
    <xf numFmtId="0" fontId="6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 horizontal="left" wrapText="1"/>
      <protection/>
    </xf>
    <xf numFmtId="2" fontId="4" fillId="35" borderId="0" xfId="0" applyNumberFormat="1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 vertical="top"/>
      <protection/>
    </xf>
    <xf numFmtId="0" fontId="5" fillId="35" borderId="0" xfId="0" applyFont="1" applyFill="1" applyAlignment="1" applyProtection="1">
      <alignment horizontal="left" vertical="center"/>
      <protection/>
    </xf>
    <xf numFmtId="0" fontId="6" fillId="35" borderId="0" xfId="0" applyFont="1" applyFill="1" applyAlignment="1" applyProtection="1">
      <alignment horizontal="left" vertical="center"/>
      <protection/>
    </xf>
    <xf numFmtId="0" fontId="6" fillId="35" borderId="0" xfId="0" applyFont="1" applyFill="1" applyAlignment="1" applyProtection="1">
      <alignment horizontal="left" vertical="center" wrapText="1"/>
      <protection/>
    </xf>
    <xf numFmtId="2" fontId="6" fillId="35" borderId="0" xfId="0" applyNumberFormat="1" applyFont="1" applyFill="1" applyAlignment="1" applyProtection="1">
      <alignment horizontal="left" vertical="center"/>
      <protection/>
    </xf>
    <xf numFmtId="0" fontId="6" fillId="35" borderId="0" xfId="0" applyFont="1" applyFill="1" applyAlignment="1" applyProtection="1">
      <alignment horizontal="left"/>
      <protection/>
    </xf>
    <xf numFmtId="0" fontId="6" fillId="35" borderId="0" xfId="0" applyFont="1" applyFill="1" applyAlignment="1" applyProtection="1">
      <alignment horizontal="left" wrapText="1"/>
      <protection/>
    </xf>
    <xf numFmtId="2" fontId="6" fillId="35" borderId="0" xfId="0" applyNumberFormat="1" applyFont="1" applyFill="1" applyAlignment="1" applyProtection="1">
      <alignment horizontal="left"/>
      <protection/>
    </xf>
    <xf numFmtId="0" fontId="6" fillId="35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 wrapText="1"/>
      <protection/>
    </xf>
    <xf numFmtId="2" fontId="1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wrapText="1"/>
      <protection/>
    </xf>
    <xf numFmtId="2" fontId="6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166" fontId="4" fillId="35" borderId="0" xfId="0" applyNumberFormat="1" applyFont="1" applyFill="1" applyAlignment="1" applyProtection="1">
      <alignment horizontal="left"/>
      <protection/>
    </xf>
    <xf numFmtId="166" fontId="6" fillId="35" borderId="0" xfId="0" applyNumberFormat="1" applyFont="1" applyFill="1" applyAlignment="1" applyProtection="1">
      <alignment horizontal="left" vertical="center"/>
      <protection/>
    </xf>
    <xf numFmtId="166" fontId="6" fillId="35" borderId="0" xfId="0" applyNumberFormat="1" applyFont="1" applyFill="1" applyAlignment="1" applyProtection="1">
      <alignment horizontal="left"/>
      <protection/>
    </xf>
    <xf numFmtId="166" fontId="1" fillId="0" borderId="0" xfId="0" applyNumberFormat="1" applyFont="1" applyAlignment="1" applyProtection="1">
      <alignment horizontal="left" vertical="top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2" xfId="0" applyFont="1" applyFill="1" applyBorder="1" applyAlignment="1" applyProtection="1">
      <alignment horizontal="center" vertical="center" wrapText="1"/>
      <protection/>
    </xf>
    <xf numFmtId="2" fontId="4" fillId="36" borderId="12" xfId="0" applyNumberFormat="1" applyFont="1" applyFill="1" applyBorder="1" applyAlignment="1" applyProtection="1">
      <alignment horizontal="center" vertical="center" wrapText="1"/>
      <protection/>
    </xf>
    <xf numFmtId="0" fontId="4" fillId="36" borderId="12" xfId="0" applyFont="1" applyFill="1" applyBorder="1" applyAlignment="1" applyProtection="1">
      <alignment horizontal="center" vertical="center" wrapText="1"/>
      <protection locked="0"/>
    </xf>
    <xf numFmtId="167" fontId="4" fillId="36" borderId="13" xfId="0" applyNumberFormat="1" applyFont="1" applyFill="1" applyBorder="1" applyAlignment="1" applyProtection="1">
      <alignment horizontal="center" vertical="center"/>
      <protection/>
    </xf>
    <xf numFmtId="167" fontId="4" fillId="36" borderId="14" xfId="0" applyNumberFormat="1" applyFont="1" applyFill="1" applyBorder="1" applyAlignment="1" applyProtection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Alignment="1" applyProtection="1">
      <alignment horizontal="left" vertical="center"/>
      <protection/>
    </xf>
    <xf numFmtId="0" fontId="11" fillId="35" borderId="0" xfId="0" applyFont="1" applyFill="1" applyAlignment="1" applyProtection="1">
      <alignment horizontal="left" vertical="center" wrapText="1"/>
      <protection/>
    </xf>
    <xf numFmtId="2" fontId="11" fillId="35" borderId="0" xfId="0" applyNumberFormat="1" applyFont="1" applyFill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2" fontId="4" fillId="36" borderId="17" xfId="0" applyNumberFormat="1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 locked="0"/>
    </xf>
    <xf numFmtId="166" fontId="4" fillId="36" borderId="17" xfId="0" applyNumberFormat="1" applyFont="1" applyFill="1" applyBorder="1" applyAlignment="1" applyProtection="1">
      <alignment horizontal="center" vertical="center" wrapText="1"/>
      <protection/>
    </xf>
    <xf numFmtId="167" fontId="4" fillId="36" borderId="18" xfId="0" applyNumberFormat="1" applyFont="1" applyFill="1" applyBorder="1" applyAlignment="1" applyProtection="1">
      <alignment horizontal="center" vertical="center"/>
      <protection/>
    </xf>
    <xf numFmtId="167" fontId="4" fillId="36" borderId="19" xfId="0" applyNumberFormat="1" applyFont="1" applyFill="1" applyBorder="1" applyAlignment="1" applyProtection="1">
      <alignment horizontal="center" vertical="center"/>
      <protection/>
    </xf>
    <xf numFmtId="166" fontId="4" fillId="36" borderId="1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168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167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3" fillId="0" borderId="0" xfId="0" applyFont="1" applyFill="1" applyAlignment="1" applyProtection="1">
      <alignment horizontal="left" wrapText="1"/>
      <protection/>
    </xf>
    <xf numFmtId="3" fontId="0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vertical="top" wrapText="1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vertical="top" wrapText="1"/>
    </xf>
    <xf numFmtId="3" fontId="14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horizontal="center"/>
    </xf>
    <xf numFmtId="0" fontId="4" fillId="0" borderId="0" xfId="0" applyFont="1" applyFill="1" applyAlignment="1" applyProtection="1">
      <alignment horizontal="left"/>
      <protection/>
    </xf>
    <xf numFmtId="2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 locked="0"/>
    </xf>
    <xf numFmtId="166" fontId="4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3" fontId="7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16" fillId="0" borderId="0" xfId="0" applyFont="1" applyBorder="1" applyAlignment="1" applyProtection="1">
      <alignment horizontal="left" vertical="center"/>
      <protection/>
    </xf>
    <xf numFmtId="169" fontId="16" fillId="0" borderId="0" xfId="0" applyNumberFormat="1" applyFont="1" applyBorder="1" applyAlignment="1" applyProtection="1">
      <alignment horizontal="right" vertical="center"/>
      <protection/>
    </xf>
    <xf numFmtId="4" fontId="2" fillId="0" borderId="0" xfId="0" applyNumberFormat="1" applyFont="1" applyAlignment="1">
      <alignment vertical="top" wrapText="1"/>
    </xf>
    <xf numFmtId="0" fontId="7" fillId="0" borderId="0" xfId="0" applyFont="1" applyBorder="1" applyAlignment="1" applyProtection="1">
      <alignment horizontal="left" vertical="center"/>
      <protection/>
    </xf>
    <xf numFmtId="169" fontId="17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>
      <alignment/>
    </xf>
    <xf numFmtId="170" fontId="2" fillId="0" borderId="0" xfId="0" applyNumberFormat="1" applyFont="1" applyBorder="1" applyAlignment="1" applyProtection="1">
      <alignment horizontal="right" vertical="center"/>
      <protection/>
    </xf>
    <xf numFmtId="169" fontId="2" fillId="0" borderId="0" xfId="0" applyNumberFormat="1" applyFont="1" applyBorder="1" applyAlignment="1" applyProtection="1">
      <alignment horizontal="right" vertical="center"/>
      <protection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70" fontId="18" fillId="0" borderId="0" xfId="0" applyNumberFormat="1" applyFont="1" applyBorder="1" applyAlignment="1" applyProtection="1">
      <alignment horizontal="right" vertical="center"/>
      <protection/>
    </xf>
    <xf numFmtId="169" fontId="18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70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top"/>
    </xf>
    <xf numFmtId="169" fontId="2" fillId="0" borderId="0" xfId="0" applyNumberFormat="1" applyFont="1" applyAlignment="1" applyProtection="1">
      <alignment vertical="top" wrapText="1"/>
      <protection/>
    </xf>
    <xf numFmtId="164" fontId="8" fillId="0" borderId="0" xfId="0" applyNumberFormat="1" applyFont="1" applyAlignment="1" applyProtection="1">
      <alignment horizontal="left" vertical="top"/>
      <protection/>
    </xf>
    <xf numFmtId="0" fontId="8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164" fontId="8" fillId="0" borderId="0" xfId="0" applyNumberFormat="1" applyFont="1" applyAlignment="1" applyProtection="1">
      <alignment horizontal="left"/>
      <protection/>
    </xf>
    <xf numFmtId="4" fontId="2" fillId="0" borderId="0" xfId="0" applyNumberFormat="1" applyFont="1" applyAlignment="1">
      <alignment vertical="top"/>
    </xf>
    <xf numFmtId="166" fontId="8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 horizontal="left" vertical="top"/>
      <protection/>
    </xf>
    <xf numFmtId="0" fontId="20" fillId="0" borderId="0" xfId="0" applyFont="1" applyFill="1" applyAlignment="1" applyProtection="1">
      <alignment horizontal="left" wrapText="1"/>
      <protection/>
    </xf>
    <xf numFmtId="167" fontId="4" fillId="36" borderId="14" xfId="0" applyNumberFormat="1" applyFont="1" applyFill="1" applyBorder="1" applyAlignment="1" applyProtection="1">
      <alignment horizontal="center" vertical="center" wrapText="1"/>
      <protection/>
    </xf>
    <xf numFmtId="167" fontId="4" fillId="36" borderId="19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0" fontId="4" fillId="35" borderId="0" xfId="0" applyFont="1" applyFill="1" applyAlignment="1" applyProtection="1">
      <alignment horizontal="center"/>
      <protection/>
    </xf>
    <xf numFmtId="0" fontId="6" fillId="35" borderId="0" xfId="0" applyFont="1" applyFill="1" applyAlignment="1" applyProtection="1">
      <alignment horizontal="center" vertical="center"/>
      <protection/>
    </xf>
    <xf numFmtId="0" fontId="11" fillId="35" borderId="0" xfId="0" applyFont="1" applyFill="1" applyAlignment="1" applyProtection="1">
      <alignment horizontal="center" vertical="center"/>
      <protection/>
    </xf>
    <xf numFmtId="0" fontId="6" fillId="35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3" fontId="2" fillId="0" borderId="0" xfId="0" applyNumberFormat="1" applyFont="1" applyAlignment="1">
      <alignment vertical="top" wrapText="1"/>
    </xf>
    <xf numFmtId="2" fontId="4" fillId="36" borderId="21" xfId="0" applyNumberFormat="1" applyFont="1" applyFill="1" applyBorder="1" applyAlignment="1" applyProtection="1">
      <alignment horizontal="center" vertical="center" wrapText="1"/>
      <protection/>
    </xf>
    <xf numFmtId="167" fontId="4" fillId="36" borderId="22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4" fontId="1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35" borderId="0" xfId="0" applyFont="1" applyFill="1" applyAlignment="1" applyProtection="1">
      <alignment horizontal="left" vertical="center"/>
      <protection/>
    </xf>
    <xf numFmtId="10" fontId="8" fillId="0" borderId="0" xfId="0" applyNumberFormat="1" applyFont="1" applyAlignment="1" applyProtection="1">
      <alignment vertical="top" wrapText="1"/>
      <protection/>
    </xf>
    <xf numFmtId="9" fontId="8" fillId="0" borderId="0" xfId="0" applyNumberFormat="1" applyFont="1" applyAlignment="1" applyProtection="1">
      <alignment vertical="top" wrapText="1"/>
      <protection/>
    </xf>
    <xf numFmtId="4" fontId="2" fillId="0" borderId="0" xfId="0" applyNumberFormat="1" applyFont="1" applyAlignment="1">
      <alignment vertical="top" wrapText="1"/>
    </xf>
    <xf numFmtId="164" fontId="8" fillId="0" borderId="0" xfId="0" applyNumberFormat="1" applyFont="1" applyFill="1" applyAlignment="1" applyProtection="1">
      <alignment horizontal="left"/>
      <protection/>
    </xf>
    <xf numFmtId="169" fontId="2" fillId="0" borderId="0" xfId="0" applyNumberFormat="1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left" vertical="top"/>
      <protection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Fill="1" applyAlignment="1">
      <alignment horizontal="right" vertical="top" wrapText="1"/>
    </xf>
    <xf numFmtId="4" fontId="2" fillId="0" borderId="0" xfId="51" applyNumberFormat="1" applyFont="1" applyAlignment="1" applyProtection="1">
      <alignment vertical="top" wrapText="1"/>
      <protection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4" fontId="7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 applyProtection="1">
      <alignment horizontal="right" vertical="top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 applyProtection="1">
      <alignment horizontal="right" vertical="top"/>
      <protection/>
    </xf>
    <xf numFmtId="164" fontId="2" fillId="0" borderId="0" xfId="0" applyNumberFormat="1" applyFont="1" applyAlignment="1" applyProtection="1">
      <alignment horizontal="left" vertical="top"/>
      <protection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1" fillId="35" borderId="0" xfId="0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6" fillId="35" borderId="23" xfId="0" applyFont="1" applyFill="1" applyBorder="1" applyAlignment="1" applyProtection="1">
      <alignment horizontal="left" vertical="center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horizontal="left" vertical="center"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6" fillId="35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6" fillId="35" borderId="0" xfId="0" applyFont="1" applyFill="1" applyAlignment="1" applyProtection="1">
      <alignment horizontal="left" wrapText="1"/>
      <protection/>
    </xf>
    <xf numFmtId="2" fontId="20" fillId="0" borderId="0" xfId="0" applyNumberFormat="1" applyFont="1" applyFill="1" applyBorder="1" applyAlignment="1" applyProtection="1">
      <alignment horizontal="center"/>
      <protection/>
    </xf>
    <xf numFmtId="0" fontId="1" fillId="0" borderId="23" xfId="0" applyFont="1" applyBorder="1" applyAlignment="1">
      <alignment horizontal="left" vertical="center"/>
    </xf>
  </cellXfs>
  <cellStyles count="119">
    <cellStyle name="Normal" xfId="0"/>
    <cellStyle name=" 1" xfId="15"/>
    <cellStyle name="20 % – Zvýraznění1" xfId="16"/>
    <cellStyle name="20 % – Zvýraznění1 2" xfId="17"/>
    <cellStyle name="20 % – Zvýraznění1 3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Čárka 2" xfId="38"/>
    <cellStyle name="Čárka 3" xfId="39"/>
    <cellStyle name="čárky 2" xfId="40"/>
    <cellStyle name="čárky 2 2" xfId="41"/>
    <cellStyle name="čárky 2 3" xfId="42"/>
    <cellStyle name="čárky 3" xfId="43"/>
    <cellStyle name="čárky 3 2" xfId="44"/>
    <cellStyle name="čárky 3 3" xfId="45"/>
    <cellStyle name="Comma [0]" xfId="46"/>
    <cellStyle name="Excel Built-in Normal" xfId="47"/>
    <cellStyle name="hlavicka" xfId="48"/>
    <cellStyle name="hlavickatucne" xfId="49"/>
    <cellStyle name="hlavickatucnecentrum" xfId="50"/>
    <cellStyle name="Hyperlink" xfId="51"/>
    <cellStyle name="Hypertextový odkaz 2" xfId="52"/>
    <cellStyle name="Hypertextový odkaz 2 2" xfId="53"/>
    <cellStyle name="Hypertextový odkaz 3" xfId="54"/>
    <cellStyle name="Chybně" xfId="55"/>
    <cellStyle name="Kontrolní buňka" xfId="56"/>
    <cellStyle name="Currency" xfId="57"/>
    <cellStyle name="Měna 2" xfId="58"/>
    <cellStyle name="Měna 2 2" xfId="59"/>
    <cellStyle name="Měna 2 3" xfId="60"/>
    <cellStyle name="Měna 3" xfId="61"/>
    <cellStyle name="Měna 4" xfId="62"/>
    <cellStyle name="Měna 5" xfId="63"/>
    <cellStyle name="Měna 6" xfId="64"/>
    <cellStyle name="měny 2" xfId="65"/>
    <cellStyle name="měny 2 2" xfId="66"/>
    <cellStyle name="měny 2 3" xfId="67"/>
    <cellStyle name="Currency [0]" xfId="68"/>
    <cellStyle name="Nadpis 1" xfId="69"/>
    <cellStyle name="Nadpis 2" xfId="70"/>
    <cellStyle name="Nadpis 3" xfId="71"/>
    <cellStyle name="Nadpis 4" xfId="72"/>
    <cellStyle name="Název" xfId="73"/>
    <cellStyle name="Neutrální" xfId="74"/>
    <cellStyle name="Normal_2010 PRICE LIST 07-04-10" xfId="75"/>
    <cellStyle name="normálne_nn-B" xfId="76"/>
    <cellStyle name="Normální 10" xfId="77"/>
    <cellStyle name="Normální 11" xfId="78"/>
    <cellStyle name="Normální 12" xfId="79"/>
    <cellStyle name="Normální 13" xfId="80"/>
    <cellStyle name="Normální 2" xfId="81"/>
    <cellStyle name="normální 2 2" xfId="82"/>
    <cellStyle name="Normální 2 2 2" xfId="83"/>
    <cellStyle name="normální 2 3" xfId="84"/>
    <cellStyle name="normální 2 4" xfId="85"/>
    <cellStyle name="Normální 2 5" xfId="86"/>
    <cellStyle name="Normální 2 6" xfId="87"/>
    <cellStyle name="Normální 2 7" xfId="88"/>
    <cellStyle name="Normální 2_ZF-MUSTR1" xfId="89"/>
    <cellStyle name="Normální 24 4" xfId="90"/>
    <cellStyle name="Normální 24 4 2" xfId="91"/>
    <cellStyle name="normální 3" xfId="92"/>
    <cellStyle name="Normální 3 2" xfId="93"/>
    <cellStyle name="Normální 3 3" xfId="94"/>
    <cellStyle name="normální 4" xfId="95"/>
    <cellStyle name="normální 4 2" xfId="96"/>
    <cellStyle name="Normální 4 2 2" xfId="97"/>
    <cellStyle name="Normální 4 3" xfId="98"/>
    <cellStyle name="normální 4_NAZA - VV - aktualizovaný Smarttech 7 1 2015" xfId="99"/>
    <cellStyle name="normální 5" xfId="100"/>
    <cellStyle name="Normální 5 2" xfId="101"/>
    <cellStyle name="Normální 6" xfId="102"/>
    <cellStyle name="Normální 7" xfId="103"/>
    <cellStyle name="Normální 8" xfId="104"/>
    <cellStyle name="Normální 9" xfId="105"/>
    <cellStyle name="Followed Hyperlink" xfId="106"/>
    <cellStyle name="Poznámka" xfId="107"/>
    <cellStyle name="procent 2" xfId="108"/>
    <cellStyle name="Percent" xfId="109"/>
    <cellStyle name="Propojená buňka" xfId="110"/>
    <cellStyle name="Specifikace" xfId="111"/>
    <cellStyle name="Správně" xfId="112"/>
    <cellStyle name="Standaard_Blad1_3" xfId="113"/>
    <cellStyle name="Standard 2" xfId="114"/>
    <cellStyle name="Standard_1 __ Function List Equinoxe worklist 15_08_2007" xfId="115"/>
    <cellStyle name="Styl 1" xfId="116"/>
    <cellStyle name="subtotal_1" xfId="117"/>
    <cellStyle name="text" xfId="118"/>
    <cellStyle name="Text upozornění" xfId="119"/>
    <cellStyle name="textcentrum" xfId="120"/>
    <cellStyle name="texttucne" xfId="121"/>
    <cellStyle name="TucneGrayBack" xfId="122"/>
    <cellStyle name="Vstup" xfId="123"/>
    <cellStyle name="Výpočet" xfId="124"/>
    <cellStyle name="Výstup" xfId="125"/>
    <cellStyle name="Vysvětlující text" xfId="126"/>
    <cellStyle name="Zvýraznění 1" xfId="127"/>
    <cellStyle name="Zvýraznění 2" xfId="128"/>
    <cellStyle name="Zvýraznění 3" xfId="129"/>
    <cellStyle name="Zvýraznění 4" xfId="130"/>
    <cellStyle name="Zvýraznění 5" xfId="131"/>
    <cellStyle name="Zvýraznění 6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zoomScalePageLayoutView="0" workbookViewId="0" topLeftCell="A1">
      <selection activeCell="K7" sqref="K7:L7"/>
    </sheetView>
  </sheetViews>
  <sheetFormatPr defaultColWidth="9.140625" defaultRowHeight="11.25" customHeight="1"/>
  <cols>
    <col min="1" max="1" width="4.8515625" style="5" customWidth="1"/>
    <col min="2" max="2" width="12.7109375" style="5" customWidth="1"/>
    <col min="3" max="3" width="45.57421875" style="16" customWidth="1"/>
    <col min="4" max="4" width="5.421875" style="115" customWidth="1"/>
    <col min="5" max="5" width="9.00390625" style="17" customWidth="1"/>
    <col min="6" max="6" width="10.00390625" style="5" customWidth="1"/>
    <col min="7" max="7" width="13.00390625" style="5" customWidth="1"/>
    <col min="8" max="8" width="7.7109375" style="28" customWidth="1"/>
    <col min="9" max="11" width="7.7109375" style="5" customWidth="1"/>
    <col min="12" max="12" width="13.7109375" style="54" customWidth="1"/>
    <col min="13" max="13" width="9.00390625" style="18" customWidth="1"/>
    <col min="14" max="16384" width="9.140625" style="18" customWidth="1"/>
  </cols>
  <sheetData>
    <row r="1" spans="1:12" s="5" customFormat="1" ht="16.5" customHeight="1">
      <c r="A1" s="1" t="s">
        <v>191</v>
      </c>
      <c r="B1" s="2"/>
      <c r="C1" s="3"/>
      <c r="D1" s="109"/>
      <c r="E1" s="4"/>
      <c r="F1" s="2"/>
      <c r="G1" s="2"/>
      <c r="H1" s="25"/>
      <c r="I1" s="2"/>
      <c r="J1" s="2"/>
      <c r="K1" s="2"/>
      <c r="L1" s="11"/>
    </row>
    <row r="2" spans="1:12" s="5" customFormat="1" ht="16.5" customHeight="1">
      <c r="A2" s="1"/>
      <c r="B2" s="2"/>
      <c r="C2" s="3"/>
      <c r="D2" s="109"/>
      <c r="E2" s="4"/>
      <c r="F2" s="2"/>
      <c r="G2" s="2"/>
      <c r="H2" s="25"/>
      <c r="I2" s="2"/>
      <c r="J2" s="2"/>
      <c r="K2" s="2"/>
      <c r="L2" s="11"/>
    </row>
    <row r="3" spans="1:12" s="5" customFormat="1" ht="15" customHeight="1">
      <c r="A3" s="6" t="s">
        <v>192</v>
      </c>
      <c r="B3" s="7"/>
      <c r="C3" s="8"/>
      <c r="D3" s="110"/>
      <c r="E3" s="9"/>
      <c r="F3" s="7"/>
      <c r="G3" s="7"/>
      <c r="H3" s="26"/>
      <c r="I3" s="7"/>
      <c r="J3" s="10"/>
      <c r="K3" s="10"/>
      <c r="L3" s="11"/>
    </row>
    <row r="4" spans="1:12" s="5" customFormat="1" ht="15" customHeight="1">
      <c r="A4" s="6" t="s">
        <v>8</v>
      </c>
      <c r="B4" s="7"/>
      <c r="C4" s="8"/>
      <c r="D4" s="110"/>
      <c r="E4" s="9"/>
      <c r="F4" s="7"/>
      <c r="G4" s="7"/>
      <c r="H4" s="26"/>
      <c r="I4" s="7"/>
      <c r="J4" s="10"/>
      <c r="K4" s="10"/>
      <c r="L4" s="11"/>
    </row>
    <row r="5" spans="1:12" s="5" customFormat="1" ht="15" customHeight="1">
      <c r="A5" s="6" t="s">
        <v>166</v>
      </c>
      <c r="B5" s="7"/>
      <c r="C5" s="8"/>
      <c r="D5" s="110"/>
      <c r="E5" s="9"/>
      <c r="F5" s="7"/>
      <c r="G5" s="7"/>
      <c r="H5" s="26"/>
      <c r="I5" s="7"/>
      <c r="J5" s="10"/>
      <c r="K5" s="10"/>
      <c r="L5" s="11"/>
    </row>
    <row r="6" spans="1:12" s="5" customFormat="1" ht="15" customHeight="1">
      <c r="A6" s="6"/>
      <c r="B6" s="7"/>
      <c r="C6" s="8"/>
      <c r="D6" s="110"/>
      <c r="E6" s="9"/>
      <c r="F6" s="7"/>
      <c r="G6" s="7"/>
      <c r="H6" s="26"/>
      <c r="I6" s="7"/>
      <c r="J6" s="10"/>
      <c r="K6" s="10"/>
      <c r="L6" s="11"/>
    </row>
    <row r="7" spans="1:12" s="39" customFormat="1" ht="15" customHeight="1">
      <c r="A7" s="36" t="s">
        <v>73</v>
      </c>
      <c r="B7" s="36"/>
      <c r="C7" s="37"/>
      <c r="D7" s="111"/>
      <c r="E7" s="38"/>
      <c r="F7" s="36"/>
      <c r="G7" s="36"/>
      <c r="H7" s="179" t="s">
        <v>71</v>
      </c>
      <c r="I7" s="179"/>
      <c r="J7" s="179"/>
      <c r="K7" s="181"/>
      <c r="L7" s="181"/>
    </row>
    <row r="8" spans="1:12" s="39" customFormat="1" ht="15" customHeight="1">
      <c r="A8" s="170" t="s">
        <v>214</v>
      </c>
      <c r="B8" s="171"/>
      <c r="C8" s="171"/>
      <c r="D8" s="171"/>
      <c r="E8" s="171"/>
      <c r="F8" s="171"/>
      <c r="G8" s="171"/>
      <c r="H8" s="179"/>
      <c r="I8" s="179"/>
      <c r="J8" s="179"/>
      <c r="K8" s="181"/>
      <c r="L8" s="181"/>
    </row>
    <row r="9" spans="1:12" s="39" customFormat="1" ht="15" customHeight="1">
      <c r="A9" s="170" t="s">
        <v>90</v>
      </c>
      <c r="B9" s="171"/>
      <c r="C9" s="171"/>
      <c r="D9" s="171"/>
      <c r="E9" s="171"/>
      <c r="F9" s="171"/>
      <c r="G9" s="36"/>
      <c r="H9" s="179" t="s">
        <v>72</v>
      </c>
      <c r="I9" s="180"/>
      <c r="J9" s="180"/>
      <c r="K9" s="181"/>
      <c r="L9" s="181"/>
    </row>
    <row r="10" spans="1:12" s="39" customFormat="1" ht="15" customHeight="1">
      <c r="A10" s="36"/>
      <c r="B10" s="36"/>
      <c r="C10" s="37"/>
      <c r="D10" s="111"/>
      <c r="E10" s="38"/>
      <c r="F10" s="36"/>
      <c r="G10" s="36"/>
      <c r="H10" s="179"/>
      <c r="I10" s="180"/>
      <c r="J10" s="180"/>
      <c r="K10" s="181"/>
      <c r="L10" s="181"/>
    </row>
    <row r="11" spans="1:12" s="5" customFormat="1" ht="15" customHeight="1">
      <c r="A11" s="7" t="s">
        <v>160</v>
      </c>
      <c r="B11" s="7"/>
      <c r="C11" s="8"/>
      <c r="D11" s="110"/>
      <c r="E11" s="9"/>
      <c r="F11" s="7"/>
      <c r="G11" s="7"/>
      <c r="H11" s="179"/>
      <c r="I11" s="180"/>
      <c r="J11" s="180"/>
      <c r="K11" s="181"/>
      <c r="L11" s="181"/>
    </row>
    <row r="12" spans="1:12" s="5" customFormat="1" ht="14.25" customHeight="1">
      <c r="A12" s="7"/>
      <c r="B12" s="7"/>
      <c r="C12" s="8"/>
      <c r="D12" s="110"/>
      <c r="E12" s="9"/>
      <c r="F12" s="7"/>
      <c r="G12" s="7"/>
      <c r="H12" s="179"/>
      <c r="I12" s="180"/>
      <c r="J12" s="180"/>
      <c r="K12" s="181"/>
      <c r="L12" s="181"/>
    </row>
    <row r="13" spans="1:12" s="5" customFormat="1" ht="18" customHeight="1">
      <c r="A13" s="172"/>
      <c r="B13" s="172"/>
      <c r="C13" s="173" t="s">
        <v>116</v>
      </c>
      <c r="D13" s="174"/>
      <c r="E13" s="174"/>
      <c r="F13" s="174"/>
      <c r="G13" s="172" t="s">
        <v>115</v>
      </c>
      <c r="H13" s="174"/>
      <c r="I13" s="172" t="s">
        <v>117</v>
      </c>
      <c r="J13" s="178"/>
      <c r="K13" s="178"/>
      <c r="L13" s="11"/>
    </row>
    <row r="14" spans="1:12" s="5" customFormat="1" ht="30.75" customHeight="1">
      <c r="A14" s="172" t="s">
        <v>112</v>
      </c>
      <c r="B14" s="172"/>
      <c r="C14" s="175" t="s">
        <v>194</v>
      </c>
      <c r="D14" s="176"/>
      <c r="E14" s="176"/>
      <c r="F14" s="177"/>
      <c r="G14" s="172"/>
      <c r="H14" s="174"/>
      <c r="I14" s="172"/>
      <c r="J14" s="178"/>
      <c r="K14" s="178"/>
      <c r="L14" s="11"/>
    </row>
    <row r="15" spans="1:12" s="5" customFormat="1" ht="21.75" customHeight="1">
      <c r="A15" s="172" t="s">
        <v>113</v>
      </c>
      <c r="B15" s="172"/>
      <c r="C15" s="172" t="s">
        <v>207</v>
      </c>
      <c r="D15" s="183"/>
      <c r="E15" s="183"/>
      <c r="F15" s="183"/>
      <c r="G15" s="172"/>
      <c r="H15" s="174"/>
      <c r="I15" s="172"/>
      <c r="J15" s="178"/>
      <c r="K15" s="178"/>
      <c r="L15" s="11"/>
    </row>
    <row r="16" spans="1:12" s="5" customFormat="1" ht="21.75" customHeight="1">
      <c r="A16" s="172" t="s">
        <v>114</v>
      </c>
      <c r="B16" s="172"/>
      <c r="C16" s="173"/>
      <c r="D16" s="174"/>
      <c r="E16" s="174"/>
      <c r="F16" s="174"/>
      <c r="G16" s="172"/>
      <c r="H16" s="174"/>
      <c r="I16" s="172"/>
      <c r="J16" s="178"/>
      <c r="K16" s="178"/>
      <c r="L16" s="11"/>
    </row>
    <row r="17" spans="1:12" s="5" customFormat="1" ht="13.5" customHeight="1">
      <c r="A17" s="7"/>
      <c r="B17" s="7"/>
      <c r="C17" s="8"/>
      <c r="D17" s="110"/>
      <c r="E17" s="9"/>
      <c r="F17" s="7"/>
      <c r="G17" s="7"/>
      <c r="H17" s="7"/>
      <c r="I17" s="10"/>
      <c r="J17" s="10"/>
      <c r="K17" s="11"/>
      <c r="L17" s="11"/>
    </row>
    <row r="18" spans="1:12" s="5" customFormat="1" ht="13.5" customHeight="1">
      <c r="A18" s="124" t="s">
        <v>193</v>
      </c>
      <c r="B18" s="7"/>
      <c r="C18" s="8"/>
      <c r="D18" s="110"/>
      <c r="E18" s="9"/>
      <c r="F18" s="7"/>
      <c r="G18" s="7"/>
      <c r="H18" s="26"/>
      <c r="I18" s="7"/>
      <c r="J18" s="10"/>
      <c r="K18" s="10"/>
      <c r="L18" s="11"/>
    </row>
    <row r="19" spans="1:12" s="5" customFormat="1" ht="15.75" customHeight="1">
      <c r="A19" s="10"/>
      <c r="B19" s="10"/>
      <c r="C19" s="11"/>
      <c r="D19" s="112"/>
      <c r="E19" s="12"/>
      <c r="F19" s="13"/>
      <c r="G19" s="10"/>
      <c r="H19" s="27"/>
      <c r="I19" s="10"/>
      <c r="J19" s="10"/>
      <c r="K19" s="10"/>
      <c r="L19" s="11"/>
    </row>
    <row r="20" spans="1:12" s="24" customFormat="1" ht="34.5" customHeight="1">
      <c r="A20" s="29" t="s">
        <v>161</v>
      </c>
      <c r="B20" s="30" t="s">
        <v>162</v>
      </c>
      <c r="C20" s="30" t="s">
        <v>163</v>
      </c>
      <c r="D20" s="30" t="s">
        <v>164</v>
      </c>
      <c r="E20" s="31"/>
      <c r="F20" s="32" t="s">
        <v>205</v>
      </c>
      <c r="G20" s="30" t="s">
        <v>208</v>
      </c>
      <c r="H20" s="32"/>
      <c r="I20" s="30"/>
      <c r="J20" s="117"/>
      <c r="K20" s="32"/>
      <c r="L20" s="30"/>
    </row>
    <row r="21" spans="1:12" s="24" customFormat="1" ht="12.75" customHeight="1">
      <c r="A21" s="33" t="s">
        <v>47</v>
      </c>
      <c r="B21" s="34" t="s">
        <v>48</v>
      </c>
      <c r="C21" s="106" t="s">
        <v>49</v>
      </c>
      <c r="D21" s="34" t="s">
        <v>50</v>
      </c>
      <c r="E21" s="34" t="s">
        <v>96</v>
      </c>
      <c r="F21" s="34" t="s">
        <v>97</v>
      </c>
      <c r="G21" s="34" t="s">
        <v>98</v>
      </c>
      <c r="H21" s="34"/>
      <c r="I21" s="34"/>
      <c r="J21" s="118"/>
      <c r="K21" s="34"/>
      <c r="L21" s="34"/>
    </row>
    <row r="22" spans="1:12" s="23" customFormat="1" ht="18.75" customHeight="1">
      <c r="A22" s="19"/>
      <c r="B22" s="19"/>
      <c r="C22" s="55"/>
      <c r="D22" s="113"/>
      <c r="E22" s="21"/>
      <c r="F22" s="22"/>
      <c r="G22" s="19"/>
      <c r="H22" s="65"/>
      <c r="I22" s="62"/>
      <c r="J22" s="62"/>
      <c r="K22" s="62"/>
      <c r="L22" s="66"/>
    </row>
    <row r="23" spans="1:12" s="23" customFormat="1" ht="18.75" customHeight="1">
      <c r="A23" s="19"/>
      <c r="B23" s="19"/>
      <c r="C23" s="55" t="s">
        <v>118</v>
      </c>
      <c r="D23" s="113"/>
      <c r="E23" s="182"/>
      <c r="F23" s="182"/>
      <c r="G23" s="182"/>
      <c r="H23" s="65"/>
      <c r="I23" s="62"/>
      <c r="J23" s="62"/>
      <c r="K23" s="62"/>
      <c r="L23" s="66"/>
    </row>
    <row r="24" spans="1:12" s="23" customFormat="1" ht="16.5" customHeight="1">
      <c r="A24" s="19"/>
      <c r="B24" s="19"/>
      <c r="C24" s="20"/>
      <c r="D24" s="113"/>
      <c r="E24" s="144"/>
      <c r="F24" s="119"/>
      <c r="G24" s="145"/>
      <c r="H24" s="74"/>
      <c r="I24" s="73"/>
      <c r="J24" s="75"/>
      <c r="K24" s="76"/>
      <c r="L24" s="49"/>
    </row>
    <row r="25" spans="1:12" s="23" customFormat="1" ht="15.75" customHeight="1">
      <c r="A25" s="60" t="s">
        <v>76</v>
      </c>
      <c r="B25" s="56"/>
      <c r="C25" s="57" t="s">
        <v>75</v>
      </c>
      <c r="D25" s="61" t="s">
        <v>51</v>
      </c>
      <c r="E25" s="120"/>
      <c r="F25" s="120"/>
      <c r="G25" s="123">
        <f>G44+G54</f>
        <v>0</v>
      </c>
      <c r="H25" s="164"/>
      <c r="I25" s="73"/>
      <c r="J25" s="78"/>
      <c r="K25" s="79"/>
      <c r="L25" s="49"/>
    </row>
    <row r="26" spans="1:12" s="23" customFormat="1" ht="11.25" customHeight="1">
      <c r="A26" s="60"/>
      <c r="B26" s="56"/>
      <c r="C26" s="57"/>
      <c r="D26" s="61"/>
      <c r="E26" s="120"/>
      <c r="F26" s="120"/>
      <c r="G26" s="123"/>
      <c r="H26" s="74"/>
      <c r="I26" s="73"/>
      <c r="J26" s="81"/>
      <c r="K26" s="82"/>
      <c r="L26" s="50"/>
    </row>
    <row r="27" spans="1:12" s="23" customFormat="1" ht="12" customHeight="1">
      <c r="A27" s="56" t="s">
        <v>128</v>
      </c>
      <c r="B27" s="56"/>
      <c r="C27" s="59" t="s">
        <v>87</v>
      </c>
      <c r="D27" s="58" t="s">
        <v>52</v>
      </c>
      <c r="E27" s="121">
        <v>15</v>
      </c>
      <c r="F27" s="121"/>
      <c r="G27" s="122">
        <f>E27*F27*0.01</f>
        <v>0</v>
      </c>
      <c r="H27" s="74"/>
      <c r="I27" s="73"/>
      <c r="J27" s="81"/>
      <c r="K27" s="82"/>
      <c r="L27" s="51"/>
    </row>
    <row r="28" spans="1:12" s="23" customFormat="1" ht="12" customHeight="1">
      <c r="A28" s="56" t="s">
        <v>129</v>
      </c>
      <c r="B28" s="56"/>
      <c r="C28" s="59" t="s">
        <v>204</v>
      </c>
      <c r="D28" s="58" t="s">
        <v>52</v>
      </c>
      <c r="E28" s="121">
        <v>21</v>
      </c>
      <c r="F28" s="122">
        <f>G25</f>
        <v>0</v>
      </c>
      <c r="G28" s="122">
        <f>E28*F28*0.01</f>
        <v>0</v>
      </c>
      <c r="H28" s="74"/>
      <c r="I28" s="73"/>
      <c r="J28" s="81"/>
      <c r="K28" s="82"/>
      <c r="L28" s="51"/>
    </row>
    <row r="29" spans="1:12" s="23" customFormat="1" ht="8.25" customHeight="1">
      <c r="A29" s="56"/>
      <c r="B29" s="56"/>
      <c r="C29" s="59"/>
      <c r="D29" s="58"/>
      <c r="E29" s="121"/>
      <c r="F29" s="121"/>
      <c r="G29" s="122"/>
      <c r="H29" s="74"/>
      <c r="I29" s="73"/>
      <c r="J29" s="81"/>
      <c r="K29" s="82"/>
      <c r="L29" s="51"/>
    </row>
    <row r="30" spans="1:12" s="23" customFormat="1" ht="14.25" customHeight="1">
      <c r="A30" s="60" t="s">
        <v>86</v>
      </c>
      <c r="B30" s="56"/>
      <c r="C30" s="57" t="s">
        <v>190</v>
      </c>
      <c r="D30" s="61" t="s">
        <v>51</v>
      </c>
      <c r="E30" s="120"/>
      <c r="F30" s="120"/>
      <c r="G30" s="123">
        <f>SUM(G25:G29)</f>
        <v>0</v>
      </c>
      <c r="H30" s="86"/>
      <c r="I30" s="84"/>
      <c r="J30" s="81"/>
      <c r="K30" s="82"/>
      <c r="L30" s="51"/>
    </row>
    <row r="31" spans="1:12" s="23" customFormat="1" ht="12" customHeight="1">
      <c r="A31" s="69"/>
      <c r="B31" s="70"/>
      <c r="C31" s="71"/>
      <c r="D31" s="83"/>
      <c r="E31" s="84"/>
      <c r="F31" s="84"/>
      <c r="G31" s="85"/>
      <c r="H31" s="74"/>
      <c r="I31" s="73"/>
      <c r="J31" s="81"/>
      <c r="K31" s="82"/>
      <c r="L31" s="51"/>
    </row>
    <row r="32" spans="1:12" s="23" customFormat="1" ht="12" customHeight="1">
      <c r="A32" s="69"/>
      <c r="B32" s="70"/>
      <c r="C32" s="71"/>
      <c r="D32" s="83"/>
      <c r="E32" s="84"/>
      <c r="F32" s="84"/>
      <c r="G32" s="85"/>
      <c r="H32" s="74"/>
      <c r="I32" s="73"/>
      <c r="J32" s="81"/>
      <c r="K32" s="82"/>
      <c r="L32" s="51"/>
    </row>
    <row r="33" spans="1:12" s="23" customFormat="1" ht="12" customHeight="1">
      <c r="A33" s="69"/>
      <c r="B33" s="70"/>
      <c r="C33" s="71"/>
      <c r="D33" s="83"/>
      <c r="E33" s="84"/>
      <c r="F33" s="84"/>
      <c r="G33" s="85"/>
      <c r="H33" s="74"/>
      <c r="I33" s="73"/>
      <c r="J33" s="81"/>
      <c r="K33" s="82"/>
      <c r="L33" s="51"/>
    </row>
    <row r="34" spans="1:12" s="23" customFormat="1" ht="12" customHeight="1">
      <c r="A34" s="69"/>
      <c r="B34" s="70"/>
      <c r="C34" s="71"/>
      <c r="D34" s="83"/>
      <c r="E34" s="84"/>
      <c r="F34" s="84"/>
      <c r="G34" s="85"/>
      <c r="H34" s="74"/>
      <c r="I34" s="73"/>
      <c r="J34" s="81"/>
      <c r="K34" s="82"/>
      <c r="L34" s="51"/>
    </row>
    <row r="35" spans="1:12" s="23" customFormat="1" ht="12" customHeight="1">
      <c r="A35" s="69"/>
      <c r="B35" s="70"/>
      <c r="C35" s="71"/>
      <c r="D35" s="83"/>
      <c r="E35" s="84"/>
      <c r="F35" s="84"/>
      <c r="G35" s="85"/>
      <c r="H35" s="74"/>
      <c r="I35" s="73"/>
      <c r="J35" s="81"/>
      <c r="K35" s="82"/>
      <c r="L35" s="51"/>
    </row>
    <row r="36" spans="1:12" s="67" customFormat="1" ht="12" customHeight="1">
      <c r="A36" s="62"/>
      <c r="B36" s="62"/>
      <c r="C36" s="105" t="s">
        <v>85</v>
      </c>
      <c r="D36" s="114"/>
      <c r="E36" s="63"/>
      <c r="F36" s="64"/>
      <c r="G36" s="62"/>
      <c r="H36" s="74"/>
      <c r="I36" s="73"/>
      <c r="J36" s="81"/>
      <c r="K36" s="82"/>
      <c r="L36" s="51"/>
    </row>
    <row r="37" spans="1:12" s="67" customFormat="1" ht="13.5" customHeight="1">
      <c r="A37" s="62"/>
      <c r="B37" s="62"/>
      <c r="C37" s="105"/>
      <c r="D37" s="114"/>
      <c r="E37" s="63"/>
      <c r="F37" s="64"/>
      <c r="G37" s="62"/>
      <c r="H37" s="65"/>
      <c r="I37" s="62"/>
      <c r="J37" s="62"/>
      <c r="K37" s="62"/>
      <c r="L37" s="66"/>
    </row>
    <row r="38" spans="1:12" s="67" customFormat="1" ht="13.5" customHeight="1">
      <c r="A38" s="62"/>
      <c r="B38" s="62"/>
      <c r="C38" s="68"/>
      <c r="D38" s="114"/>
      <c r="E38" s="63"/>
      <c r="F38" s="64"/>
      <c r="G38" s="62"/>
      <c r="H38" s="65"/>
      <c r="I38" s="62"/>
      <c r="J38" s="62"/>
      <c r="K38" s="62"/>
      <c r="L38" s="66"/>
    </row>
    <row r="39" spans="1:12" s="14" customFormat="1" ht="13.5" customHeight="1">
      <c r="A39" s="69" t="s">
        <v>167</v>
      </c>
      <c r="B39" s="70"/>
      <c r="C39" s="71" t="s">
        <v>78</v>
      </c>
      <c r="D39" s="72" t="s">
        <v>46</v>
      </c>
      <c r="E39" s="73" t="s">
        <v>46</v>
      </c>
      <c r="F39" s="73"/>
      <c r="G39" s="73"/>
      <c r="H39" s="74"/>
      <c r="I39" s="73"/>
      <c r="J39" s="75"/>
      <c r="K39" s="76"/>
      <c r="L39" s="49"/>
    </row>
    <row r="40" spans="1:12" s="14" customFormat="1" ht="13.5" customHeight="1">
      <c r="A40" s="70"/>
      <c r="B40" s="70"/>
      <c r="C40" s="77"/>
      <c r="D40" s="72" t="s">
        <v>46</v>
      </c>
      <c r="E40" s="73" t="s">
        <v>46</v>
      </c>
      <c r="F40" s="73"/>
      <c r="G40" s="73"/>
      <c r="H40" s="74"/>
      <c r="I40" s="73"/>
      <c r="J40" s="78"/>
      <c r="K40" s="79"/>
      <c r="L40" s="49"/>
    </row>
    <row r="41" spans="1:12" s="15" customFormat="1" ht="13.5" customHeight="1">
      <c r="A41" s="70">
        <v>1</v>
      </c>
      <c r="B41" s="70"/>
      <c r="C41" s="77" t="s">
        <v>131</v>
      </c>
      <c r="D41" s="72" t="s">
        <v>51</v>
      </c>
      <c r="E41" s="73" t="s">
        <v>46</v>
      </c>
      <c r="F41" s="73"/>
      <c r="G41" s="80">
        <f>G69</f>
        <v>0</v>
      </c>
      <c r="H41" s="74"/>
      <c r="I41" s="73"/>
      <c r="J41" s="81"/>
      <c r="K41" s="82"/>
      <c r="L41" s="50"/>
    </row>
    <row r="42" spans="1:12" s="15" customFormat="1" ht="13.5" customHeight="1">
      <c r="A42" s="70">
        <v>2</v>
      </c>
      <c r="B42" s="70"/>
      <c r="C42" s="77" t="s">
        <v>132</v>
      </c>
      <c r="D42" s="72" t="s">
        <v>51</v>
      </c>
      <c r="E42" s="73"/>
      <c r="F42" s="73"/>
      <c r="G42" s="80">
        <f>G80</f>
        <v>0</v>
      </c>
      <c r="H42" s="74"/>
      <c r="I42" s="73"/>
      <c r="J42" s="81"/>
      <c r="K42" s="82"/>
      <c r="L42" s="51"/>
    </row>
    <row r="43" spans="1:12" s="15" customFormat="1" ht="13.5" customHeight="1">
      <c r="A43" s="70"/>
      <c r="B43" s="70"/>
      <c r="C43" s="77"/>
      <c r="D43" s="72"/>
      <c r="E43" s="73"/>
      <c r="F43" s="73"/>
      <c r="G43" s="80"/>
      <c r="H43" s="74"/>
      <c r="I43" s="73"/>
      <c r="J43" s="81"/>
      <c r="K43" s="82"/>
      <c r="L43" s="51"/>
    </row>
    <row r="44" spans="1:12" s="15" customFormat="1" ht="13.5" customHeight="1">
      <c r="A44" s="69" t="s">
        <v>167</v>
      </c>
      <c r="B44" s="69"/>
      <c r="C44" s="71" t="s">
        <v>79</v>
      </c>
      <c r="D44" s="83" t="s">
        <v>51</v>
      </c>
      <c r="E44" s="84"/>
      <c r="F44" s="84"/>
      <c r="G44" s="85">
        <f>SUM(G41:G43)</f>
        <v>0</v>
      </c>
      <c r="H44" s="86"/>
      <c r="I44" s="84"/>
      <c r="J44" s="81"/>
      <c r="K44" s="82"/>
      <c r="L44" s="51"/>
    </row>
    <row r="45" spans="1:12" s="15" customFormat="1" ht="13.5" customHeight="1">
      <c r="A45" s="70"/>
      <c r="B45" s="70"/>
      <c r="C45" s="77"/>
      <c r="D45" s="72"/>
      <c r="E45" s="73"/>
      <c r="F45" s="73"/>
      <c r="G45" s="80"/>
      <c r="H45" s="74"/>
      <c r="I45" s="73"/>
      <c r="J45" s="81"/>
      <c r="K45" s="82"/>
      <c r="L45" s="51"/>
    </row>
    <row r="46" spans="1:12" s="15" customFormat="1" ht="13.5" customHeight="1">
      <c r="A46" s="70"/>
      <c r="B46" s="70"/>
      <c r="C46" s="77"/>
      <c r="D46" s="72"/>
      <c r="E46" s="73"/>
      <c r="F46" s="73"/>
      <c r="G46" s="80"/>
      <c r="H46" s="74"/>
      <c r="I46" s="73"/>
      <c r="J46" s="81"/>
      <c r="K46" s="82"/>
      <c r="L46" s="51"/>
    </row>
    <row r="47" spans="1:12" s="15" customFormat="1" ht="13.5" customHeight="1">
      <c r="A47" s="70"/>
      <c r="B47" s="70"/>
      <c r="C47" s="77"/>
      <c r="D47" s="72"/>
      <c r="E47" s="73"/>
      <c r="F47" s="73"/>
      <c r="G47" s="80"/>
      <c r="H47" s="74"/>
      <c r="I47" s="73"/>
      <c r="J47" s="81"/>
      <c r="K47" s="82"/>
      <c r="L47" s="51"/>
    </row>
    <row r="48" spans="1:12" s="15" customFormat="1" ht="13.5" customHeight="1">
      <c r="A48" s="69" t="s">
        <v>168</v>
      </c>
      <c r="B48" s="70"/>
      <c r="C48" s="71" t="s">
        <v>74</v>
      </c>
      <c r="D48" s="72" t="s">
        <v>46</v>
      </c>
      <c r="E48" s="73" t="s">
        <v>46</v>
      </c>
      <c r="F48" s="73"/>
      <c r="G48" s="80"/>
      <c r="H48" s="74"/>
      <c r="I48" s="73"/>
      <c r="J48" s="81"/>
      <c r="K48" s="82"/>
      <c r="L48" s="51"/>
    </row>
    <row r="49" spans="1:12" s="15" customFormat="1" ht="13.5" customHeight="1">
      <c r="A49" s="70"/>
      <c r="B49" s="70"/>
      <c r="C49" s="77"/>
      <c r="D49" s="72" t="s">
        <v>46</v>
      </c>
      <c r="E49" s="73" t="s">
        <v>46</v>
      </c>
      <c r="F49" s="73"/>
      <c r="G49" s="80"/>
      <c r="H49" s="74"/>
      <c r="I49" s="73"/>
      <c r="J49" s="81"/>
      <c r="K49" s="82"/>
      <c r="L49" s="51"/>
    </row>
    <row r="50" spans="1:12" s="15" customFormat="1" ht="13.5" customHeight="1">
      <c r="A50" s="70">
        <v>3</v>
      </c>
      <c r="B50" s="70"/>
      <c r="C50" s="77" t="s">
        <v>84</v>
      </c>
      <c r="D50" s="72" t="s">
        <v>51</v>
      </c>
      <c r="E50" s="73" t="s">
        <v>46</v>
      </c>
      <c r="F50" s="73"/>
      <c r="G50" s="80">
        <v>0</v>
      </c>
      <c r="H50" s="74"/>
      <c r="I50" s="73"/>
      <c r="J50" s="81"/>
      <c r="K50" s="82"/>
      <c r="L50" s="51"/>
    </row>
    <row r="51" spans="1:12" s="15" customFormat="1" ht="13.5" customHeight="1">
      <c r="A51" s="70">
        <v>4</v>
      </c>
      <c r="B51" s="70"/>
      <c r="C51" s="77" t="s">
        <v>80</v>
      </c>
      <c r="D51" s="72" t="s">
        <v>51</v>
      </c>
      <c r="E51" s="73"/>
      <c r="F51" s="73"/>
      <c r="G51" s="80">
        <v>0</v>
      </c>
      <c r="H51" s="74"/>
      <c r="I51" s="73"/>
      <c r="J51" s="81"/>
      <c r="K51" s="82"/>
      <c r="L51" s="51"/>
    </row>
    <row r="52" spans="1:12" s="15" customFormat="1" ht="13.5" customHeight="1">
      <c r="A52" s="70">
        <v>5</v>
      </c>
      <c r="B52" s="70"/>
      <c r="C52" s="77" t="s">
        <v>57</v>
      </c>
      <c r="D52" s="72" t="s">
        <v>51</v>
      </c>
      <c r="E52" s="84"/>
      <c r="F52" s="84"/>
      <c r="G52" s="80">
        <f>G231</f>
        <v>0</v>
      </c>
      <c r="H52" s="74"/>
      <c r="I52" s="73"/>
      <c r="J52" s="81"/>
      <c r="K52" s="82"/>
      <c r="L52" s="51"/>
    </row>
    <row r="53" spans="1:12" s="15" customFormat="1" ht="13.5" customHeight="1">
      <c r="A53" s="70"/>
      <c r="B53" s="70"/>
      <c r="C53" s="77"/>
      <c r="D53" s="72"/>
      <c r="E53" s="73"/>
      <c r="F53" s="73"/>
      <c r="G53" s="80"/>
      <c r="H53" s="74"/>
      <c r="I53" s="73"/>
      <c r="J53" s="81"/>
      <c r="K53" s="82"/>
      <c r="L53" s="51"/>
    </row>
    <row r="54" spans="1:12" s="15" customFormat="1" ht="13.5" customHeight="1">
      <c r="A54" s="69" t="s">
        <v>168</v>
      </c>
      <c r="B54" s="69"/>
      <c r="C54" s="146" t="s">
        <v>89</v>
      </c>
      <c r="D54" s="83" t="s">
        <v>51</v>
      </c>
      <c r="E54" s="84"/>
      <c r="F54" s="84"/>
      <c r="G54" s="85">
        <f>SUM(G50:G53)</f>
        <v>0</v>
      </c>
      <c r="H54" s="74"/>
      <c r="I54" s="73"/>
      <c r="J54" s="81"/>
      <c r="K54" s="82"/>
      <c r="L54" s="51"/>
    </row>
    <row r="55" spans="1:12" s="15" customFormat="1" ht="13.5" customHeight="1">
      <c r="A55" s="69"/>
      <c r="B55" s="69"/>
      <c r="C55" s="71"/>
      <c r="D55" s="83"/>
      <c r="E55" s="84"/>
      <c r="F55" s="84"/>
      <c r="G55" s="85"/>
      <c r="H55" s="74"/>
      <c r="I55" s="73"/>
      <c r="J55" s="81"/>
      <c r="K55" s="82"/>
      <c r="L55" s="51"/>
    </row>
    <row r="56" spans="1:12" s="15" customFormat="1" ht="13.5" customHeight="1">
      <c r="A56" s="69"/>
      <c r="B56" s="69"/>
      <c r="C56" s="71"/>
      <c r="D56" s="83"/>
      <c r="E56" s="84"/>
      <c r="F56" s="84"/>
      <c r="G56" s="85"/>
      <c r="H56" s="74"/>
      <c r="I56" s="73"/>
      <c r="J56" s="81"/>
      <c r="K56" s="82"/>
      <c r="L56" s="51"/>
    </row>
    <row r="57" spans="1:12" s="15" customFormat="1" ht="13.5" customHeight="1">
      <c r="A57" s="69"/>
      <c r="B57" s="70"/>
      <c r="C57" s="71"/>
      <c r="D57" s="83"/>
      <c r="E57" s="84"/>
      <c r="F57" s="84"/>
      <c r="G57" s="85"/>
      <c r="H57" s="74"/>
      <c r="I57" s="73"/>
      <c r="J57" s="81"/>
      <c r="K57" s="82"/>
      <c r="L57" s="51"/>
    </row>
    <row r="58" spans="1:12" s="15" customFormat="1" ht="13.5" customHeight="1">
      <c r="A58" s="70"/>
      <c r="B58" s="70"/>
      <c r="C58" s="71" t="s">
        <v>157</v>
      </c>
      <c r="D58" s="72"/>
      <c r="E58" s="73"/>
      <c r="F58" s="73"/>
      <c r="G58" s="80"/>
      <c r="H58" s="74"/>
      <c r="I58" s="73"/>
      <c r="J58" s="81"/>
      <c r="K58" s="82"/>
      <c r="L58" s="51"/>
    </row>
    <row r="59" spans="1:12" s="15" customFormat="1" ht="13.5" customHeight="1">
      <c r="A59" s="70"/>
      <c r="B59" s="70"/>
      <c r="C59" s="77"/>
      <c r="D59" s="72"/>
      <c r="E59" s="73"/>
      <c r="F59" s="73"/>
      <c r="G59" s="80"/>
      <c r="H59" s="74"/>
      <c r="I59" s="73"/>
      <c r="J59" s="81"/>
      <c r="K59" s="82"/>
      <c r="L59" s="51"/>
    </row>
    <row r="60" spans="1:12" s="15" customFormat="1" ht="13.5" customHeight="1">
      <c r="A60" s="70">
        <f>A88</f>
        <v>1</v>
      </c>
      <c r="B60" s="70"/>
      <c r="C60" s="134" t="str">
        <f>C110</f>
        <v>Zemní práce</v>
      </c>
      <c r="D60" s="72" t="s">
        <v>51</v>
      </c>
      <c r="E60" s="73"/>
      <c r="F60" s="73"/>
      <c r="G60" s="80">
        <f>G110</f>
        <v>0</v>
      </c>
      <c r="H60" s="74"/>
      <c r="I60" s="73"/>
      <c r="J60" s="81"/>
      <c r="K60" s="82"/>
      <c r="L60" s="51"/>
    </row>
    <row r="61" spans="1:12" s="15" customFormat="1" ht="13.5" customHeight="1">
      <c r="A61" s="70">
        <f>A112</f>
        <v>823</v>
      </c>
      <c r="B61" s="70"/>
      <c r="C61" s="134" t="str">
        <f>C123</f>
        <v>Plochy a úprava území - sadové úpravy</v>
      </c>
      <c r="D61" s="72" t="s">
        <v>51</v>
      </c>
      <c r="E61" s="73"/>
      <c r="F61" s="73"/>
      <c r="G61" s="116">
        <f>G123</f>
        <v>0</v>
      </c>
      <c r="H61" s="74"/>
      <c r="I61" s="73"/>
      <c r="J61" s="81"/>
      <c r="K61" s="82"/>
      <c r="L61" s="51"/>
    </row>
    <row r="62" spans="1:12" s="15" customFormat="1" ht="13.5" customHeight="1">
      <c r="A62" s="70">
        <v>5</v>
      </c>
      <c r="B62" s="70"/>
      <c r="C62" s="134" t="s">
        <v>143</v>
      </c>
      <c r="D62" s="72" t="s">
        <v>51</v>
      </c>
      <c r="E62" s="73"/>
      <c r="F62" s="73"/>
      <c r="G62" s="116">
        <f>G140</f>
        <v>0</v>
      </c>
      <c r="H62" s="74"/>
      <c r="I62" s="73"/>
      <c r="J62" s="81"/>
      <c r="K62" s="82"/>
      <c r="L62" s="51"/>
    </row>
    <row r="63" spans="1:12" s="15" customFormat="1" ht="13.5" customHeight="1">
      <c r="A63" s="70">
        <f>A142</f>
        <v>6</v>
      </c>
      <c r="B63" s="70"/>
      <c r="C63" s="134" t="str">
        <f>C152</f>
        <v>Úpravy povrchů, podlahy, osazování</v>
      </c>
      <c r="D63" s="72" t="s">
        <v>51</v>
      </c>
      <c r="E63" s="73"/>
      <c r="F63" s="73"/>
      <c r="G63" s="80">
        <f>G152</f>
        <v>0</v>
      </c>
      <c r="H63" s="74"/>
      <c r="I63" s="73"/>
      <c r="J63" s="81"/>
      <c r="K63" s="82"/>
      <c r="L63" s="51"/>
    </row>
    <row r="64" spans="1:12" s="15" customFormat="1" ht="13.5" customHeight="1">
      <c r="A64" s="70">
        <f>A156</f>
        <v>8</v>
      </c>
      <c r="B64" s="70"/>
      <c r="C64" s="134" t="str">
        <f>C162</f>
        <v>Trubní vedení</v>
      </c>
      <c r="D64" s="72" t="s">
        <v>51</v>
      </c>
      <c r="E64" s="73"/>
      <c r="F64" s="73"/>
      <c r="G64" s="80">
        <f>G162</f>
        <v>0</v>
      </c>
      <c r="H64" s="74"/>
      <c r="I64" s="73"/>
      <c r="J64" s="81"/>
      <c r="K64" s="82"/>
      <c r="L64" s="51"/>
    </row>
    <row r="65" spans="1:12" s="15" customFormat="1" ht="13.5" customHeight="1">
      <c r="A65" s="70">
        <f>A166</f>
        <v>93</v>
      </c>
      <c r="B65" s="70"/>
      <c r="C65" s="134" t="str">
        <f>C170</f>
        <v>Dokončující konstrukce a práce</v>
      </c>
      <c r="D65" s="72" t="s">
        <v>51</v>
      </c>
      <c r="E65" s="73"/>
      <c r="F65" s="73"/>
      <c r="G65" s="80">
        <f>G170</f>
        <v>0</v>
      </c>
      <c r="H65" s="74"/>
      <c r="I65" s="73"/>
      <c r="J65" s="81"/>
      <c r="K65" s="82"/>
      <c r="L65" s="51"/>
    </row>
    <row r="66" spans="1:12" s="15" customFormat="1" ht="13.5" customHeight="1">
      <c r="A66" s="70">
        <f>A173</f>
        <v>96</v>
      </c>
      <c r="B66" s="70"/>
      <c r="C66" s="134" t="str">
        <f>C173</f>
        <v>Bourání</v>
      </c>
      <c r="D66" s="72" t="s">
        <v>51</v>
      </c>
      <c r="E66" s="73"/>
      <c r="F66" s="73"/>
      <c r="G66" s="80">
        <f>G183</f>
        <v>0</v>
      </c>
      <c r="H66" s="74"/>
      <c r="I66" s="73"/>
      <c r="J66" s="81"/>
      <c r="K66" s="82"/>
      <c r="L66" s="51"/>
    </row>
    <row r="67" spans="1:12" s="15" customFormat="1" ht="13.5" customHeight="1">
      <c r="A67" s="70">
        <f>A186</f>
        <v>99</v>
      </c>
      <c r="B67" s="70"/>
      <c r="C67" s="134" t="str">
        <f>C186</f>
        <v>Přesun hmot</v>
      </c>
      <c r="D67" s="72" t="s">
        <v>51</v>
      </c>
      <c r="E67" s="73"/>
      <c r="F67" s="73"/>
      <c r="G67" s="80">
        <f>G190</f>
        <v>0</v>
      </c>
      <c r="H67" s="74"/>
      <c r="I67" s="73"/>
      <c r="J67" s="81"/>
      <c r="K67" s="82"/>
      <c r="L67" s="51"/>
    </row>
    <row r="68" spans="1:12" s="15" customFormat="1" ht="13.5" customHeight="1">
      <c r="A68" s="70"/>
      <c r="B68" s="70"/>
      <c r="C68" s="77"/>
      <c r="D68" s="72"/>
      <c r="E68" s="73"/>
      <c r="F68" s="73"/>
      <c r="G68" s="80"/>
      <c r="H68" s="74"/>
      <c r="I68" s="73"/>
      <c r="J68" s="81"/>
      <c r="K68" s="82"/>
      <c r="L68" s="51"/>
    </row>
    <row r="69" spans="1:12" s="15" customFormat="1" ht="13.5" customHeight="1">
      <c r="A69" s="69"/>
      <c r="B69" s="69"/>
      <c r="C69" s="71" t="s">
        <v>158</v>
      </c>
      <c r="D69" s="83" t="s">
        <v>51</v>
      </c>
      <c r="E69" s="84"/>
      <c r="F69" s="84"/>
      <c r="G69" s="85">
        <f>SUM(G60:G68)</f>
        <v>0</v>
      </c>
      <c r="H69" s="86"/>
      <c r="I69" s="84"/>
      <c r="J69" s="81"/>
      <c r="K69" s="82"/>
      <c r="L69" s="51"/>
    </row>
    <row r="70" spans="1:12" s="15" customFormat="1" ht="13.5" customHeight="1">
      <c r="A70" s="70"/>
      <c r="B70" s="70"/>
      <c r="C70" s="77"/>
      <c r="D70" s="72"/>
      <c r="E70" s="73"/>
      <c r="F70" s="73"/>
      <c r="G70" s="80"/>
      <c r="H70" s="74"/>
      <c r="I70" s="73"/>
      <c r="J70" s="81"/>
      <c r="K70" s="82"/>
      <c r="L70" s="51"/>
    </row>
    <row r="71" spans="1:12" s="15" customFormat="1" ht="13.5" customHeight="1">
      <c r="A71" s="70"/>
      <c r="B71" s="70"/>
      <c r="C71" s="77"/>
      <c r="D71" s="72"/>
      <c r="E71" s="73"/>
      <c r="F71" s="73"/>
      <c r="G71" s="80"/>
      <c r="H71" s="74"/>
      <c r="I71" s="73"/>
      <c r="J71" s="81"/>
      <c r="K71" s="82"/>
      <c r="L71" s="51"/>
    </row>
    <row r="72" spans="1:12" s="15" customFormat="1" ht="13.5" customHeight="1">
      <c r="A72" s="70"/>
      <c r="B72" s="70"/>
      <c r="C72" s="77"/>
      <c r="D72" s="72"/>
      <c r="E72" s="73"/>
      <c r="F72" s="73"/>
      <c r="G72" s="80"/>
      <c r="H72" s="74"/>
      <c r="I72" s="73"/>
      <c r="J72" s="81"/>
      <c r="K72" s="82"/>
      <c r="L72" s="51"/>
    </row>
    <row r="73" spans="1:12" s="15" customFormat="1" ht="13.5" customHeight="1">
      <c r="A73" s="70"/>
      <c r="B73" s="70"/>
      <c r="C73" s="77"/>
      <c r="D73" s="72"/>
      <c r="E73" s="73"/>
      <c r="F73" s="73"/>
      <c r="G73" s="80"/>
      <c r="H73" s="74"/>
      <c r="I73" s="73"/>
      <c r="J73" s="81"/>
      <c r="K73" s="82"/>
      <c r="L73" s="51"/>
    </row>
    <row r="74" spans="1:12" s="15" customFormat="1" ht="13.5" customHeight="1">
      <c r="A74" s="70"/>
      <c r="B74" s="70"/>
      <c r="C74" s="77"/>
      <c r="D74" s="72"/>
      <c r="E74" s="73"/>
      <c r="F74" s="73"/>
      <c r="G74" s="80"/>
      <c r="H74" s="74"/>
      <c r="I74" s="73"/>
      <c r="J74" s="81"/>
      <c r="K74" s="82"/>
      <c r="L74" s="51"/>
    </row>
    <row r="75" spans="1:12" s="15" customFormat="1" ht="13.5" customHeight="1">
      <c r="A75" s="70"/>
      <c r="B75" s="70"/>
      <c r="C75" s="71" t="s">
        <v>206</v>
      </c>
      <c r="D75" s="72"/>
      <c r="E75" s="73"/>
      <c r="F75" s="73"/>
      <c r="G75" s="80"/>
      <c r="H75" s="74"/>
      <c r="I75" s="73"/>
      <c r="J75" s="81"/>
      <c r="K75" s="82"/>
      <c r="L75" s="51"/>
    </row>
    <row r="76" spans="1:12" s="15" customFormat="1" ht="13.5" customHeight="1">
      <c r="A76" s="70"/>
      <c r="B76" s="70"/>
      <c r="C76" s="77"/>
      <c r="D76" s="72"/>
      <c r="E76" s="73"/>
      <c r="F76" s="73"/>
      <c r="G76" s="80"/>
      <c r="H76" s="74"/>
      <c r="I76" s="73"/>
      <c r="J76" s="81"/>
      <c r="K76" s="82"/>
      <c r="L76" s="51"/>
    </row>
    <row r="77" spans="1:12" s="14" customFormat="1" ht="13.5" customHeight="1">
      <c r="A77" s="70">
        <f>A193</f>
        <v>711</v>
      </c>
      <c r="B77" s="70"/>
      <c r="C77" s="134" t="str">
        <f>C193</f>
        <v>Izolace proti vodě</v>
      </c>
      <c r="D77" s="72" t="s">
        <v>51</v>
      </c>
      <c r="E77" s="73"/>
      <c r="F77" s="73"/>
      <c r="G77" s="80">
        <f>G203</f>
        <v>0</v>
      </c>
      <c r="H77" s="74"/>
      <c r="I77" s="73"/>
      <c r="J77" s="78"/>
      <c r="K77" s="79"/>
      <c r="L77" s="49"/>
    </row>
    <row r="78" spans="1:12" s="15" customFormat="1" ht="13.5" customHeight="1">
      <c r="A78" s="70">
        <f>A207</f>
        <v>764</v>
      </c>
      <c r="B78" s="70"/>
      <c r="C78" s="134" t="str">
        <f>C207</f>
        <v>Konstrukce klempířské Cu plech </v>
      </c>
      <c r="D78" s="72" t="s">
        <v>51</v>
      </c>
      <c r="E78" s="73"/>
      <c r="F78" s="73"/>
      <c r="G78" s="80">
        <f>G213</f>
        <v>0</v>
      </c>
      <c r="H78" s="74"/>
      <c r="I78" s="73"/>
      <c r="J78" s="87"/>
      <c r="K78" s="88"/>
      <c r="L78" s="51"/>
    </row>
    <row r="79" spans="1:12" s="15" customFormat="1" ht="13.5" customHeight="1">
      <c r="A79" s="70"/>
      <c r="B79" s="70"/>
      <c r="C79" s="77"/>
      <c r="D79" s="72"/>
      <c r="E79" s="73"/>
      <c r="F79" s="73"/>
      <c r="G79" s="80"/>
      <c r="H79" s="74"/>
      <c r="I79" s="73"/>
      <c r="J79" s="81"/>
      <c r="K79" s="82"/>
      <c r="L79" s="51"/>
    </row>
    <row r="80" spans="1:12" s="15" customFormat="1" ht="13.5" customHeight="1">
      <c r="A80" s="69"/>
      <c r="B80" s="69"/>
      <c r="C80" s="71" t="s">
        <v>159</v>
      </c>
      <c r="D80" s="83" t="s">
        <v>51</v>
      </c>
      <c r="E80" s="84"/>
      <c r="F80" s="84"/>
      <c r="G80" s="85">
        <f>SUM(G77:G79)</f>
        <v>0</v>
      </c>
      <c r="H80" s="86"/>
      <c r="I80" s="84"/>
      <c r="J80" s="81"/>
      <c r="K80" s="82"/>
      <c r="L80" s="51"/>
    </row>
    <row r="81" spans="1:12" s="15" customFormat="1" ht="13.5" customHeight="1">
      <c r="A81" s="69"/>
      <c r="B81" s="69"/>
      <c r="C81" s="71"/>
      <c r="D81" s="83"/>
      <c r="E81" s="84"/>
      <c r="F81" s="84"/>
      <c r="G81" s="85"/>
      <c r="H81" s="86"/>
      <c r="I81" s="84"/>
      <c r="J81" s="81"/>
      <c r="K81" s="82"/>
      <c r="L81" s="51"/>
    </row>
    <row r="82" spans="1:12" s="15" customFormat="1" ht="13.5" customHeight="1">
      <c r="A82" s="69"/>
      <c r="B82" s="69"/>
      <c r="C82" s="71"/>
      <c r="D82" s="83"/>
      <c r="E82" s="84"/>
      <c r="F82" s="84"/>
      <c r="G82" s="85"/>
      <c r="H82" s="86"/>
      <c r="I82" s="84"/>
      <c r="J82" s="81"/>
      <c r="K82" s="82"/>
      <c r="L82" s="51"/>
    </row>
    <row r="83" spans="1:12" s="15" customFormat="1" ht="13.5" customHeight="1">
      <c r="A83" s="69"/>
      <c r="B83" s="69"/>
      <c r="C83" s="71"/>
      <c r="D83" s="83"/>
      <c r="E83" s="84"/>
      <c r="F83" s="84"/>
      <c r="G83" s="85"/>
      <c r="H83" s="86"/>
      <c r="I83" s="84"/>
      <c r="J83" s="81"/>
      <c r="K83" s="82"/>
      <c r="L83" s="51"/>
    </row>
    <row r="84" spans="1:12" s="15" customFormat="1" ht="13.5" customHeight="1">
      <c r="A84" s="69"/>
      <c r="B84" s="69"/>
      <c r="C84" s="71"/>
      <c r="D84" s="83"/>
      <c r="E84" s="84"/>
      <c r="F84" s="84"/>
      <c r="G84" s="85"/>
      <c r="H84" s="86"/>
      <c r="I84" s="84"/>
      <c r="J84" s="81"/>
      <c r="K84" s="82"/>
      <c r="L84" s="51"/>
    </row>
    <row r="85" spans="1:12" s="15" customFormat="1" ht="41.25" customHeight="1">
      <c r="A85" s="41" t="s">
        <v>161</v>
      </c>
      <c r="B85" s="42" t="s">
        <v>162</v>
      </c>
      <c r="C85" s="42" t="s">
        <v>163</v>
      </c>
      <c r="D85" s="42" t="s">
        <v>164</v>
      </c>
      <c r="E85" s="43" t="s">
        <v>165</v>
      </c>
      <c r="F85" s="44" t="s">
        <v>209</v>
      </c>
      <c r="G85" s="42" t="s">
        <v>210</v>
      </c>
      <c r="H85" s="45" t="s">
        <v>211</v>
      </c>
      <c r="I85" s="42" t="s">
        <v>212</v>
      </c>
      <c r="J85" s="42" t="s">
        <v>213</v>
      </c>
      <c r="K85" s="42" t="s">
        <v>44</v>
      </c>
      <c r="L85" s="35" t="s">
        <v>10</v>
      </c>
    </row>
    <row r="86" spans="1:12" s="15" customFormat="1" ht="14.25" customHeight="1">
      <c r="A86" s="46" t="s">
        <v>47</v>
      </c>
      <c r="B86" s="47" t="s">
        <v>48</v>
      </c>
      <c r="C86" s="107" t="s">
        <v>49</v>
      </c>
      <c r="D86" s="47" t="s">
        <v>50</v>
      </c>
      <c r="E86" s="47" t="s">
        <v>96</v>
      </c>
      <c r="F86" s="47" t="s">
        <v>97</v>
      </c>
      <c r="G86" s="47" t="s">
        <v>98</v>
      </c>
      <c r="H86" s="48" t="s">
        <v>99</v>
      </c>
      <c r="I86" s="47" t="s">
        <v>138</v>
      </c>
      <c r="J86" s="47" t="s">
        <v>139</v>
      </c>
      <c r="K86" s="47" t="s">
        <v>140</v>
      </c>
      <c r="L86" s="52" t="s">
        <v>9</v>
      </c>
    </row>
    <row r="87" spans="1:12" s="15" customFormat="1" ht="12.75" customHeight="1">
      <c r="A87" s="89"/>
      <c r="B87" s="89"/>
      <c r="C87" s="90"/>
      <c r="D87" s="91"/>
      <c r="E87" s="91"/>
      <c r="F87" s="91"/>
      <c r="G87" s="91"/>
      <c r="H87" s="92"/>
      <c r="I87" s="91"/>
      <c r="J87" s="93"/>
      <c r="K87" s="94"/>
      <c r="L87" s="53"/>
    </row>
    <row r="88" spans="1:12" s="15" customFormat="1" ht="12.75" customHeight="1">
      <c r="A88" s="131">
        <v>1</v>
      </c>
      <c r="B88" s="131"/>
      <c r="C88" s="127" t="s">
        <v>55</v>
      </c>
      <c r="D88" s="135"/>
      <c r="E88" s="147"/>
      <c r="F88" s="147"/>
      <c r="G88" s="147"/>
      <c r="H88" s="149"/>
      <c r="I88" s="147"/>
      <c r="J88" s="151"/>
      <c r="K88" s="152"/>
      <c r="L88" s="53"/>
    </row>
    <row r="89" spans="1:12" s="15" customFormat="1" ht="12.75" customHeight="1">
      <c r="A89" s="131"/>
      <c r="B89" s="131"/>
      <c r="C89" s="127"/>
      <c r="D89" s="135"/>
      <c r="E89" s="147"/>
      <c r="F89" s="147"/>
      <c r="G89" s="147"/>
      <c r="H89" s="149"/>
      <c r="I89" s="147"/>
      <c r="J89" s="151"/>
      <c r="K89" s="152"/>
      <c r="L89" s="53"/>
    </row>
    <row r="90" spans="1:12" s="40" customFormat="1" ht="13.5" customHeight="1">
      <c r="A90" s="131">
        <v>1</v>
      </c>
      <c r="B90" s="131" t="s">
        <v>63</v>
      </c>
      <c r="C90" s="127" t="s">
        <v>64</v>
      </c>
      <c r="D90" s="135" t="s">
        <v>56</v>
      </c>
      <c r="E90" s="136">
        <v>4.51</v>
      </c>
      <c r="F90" s="148"/>
      <c r="G90" s="136">
        <f aca="true" t="shared" si="0" ref="G90:G95">E90*F90</f>
        <v>0</v>
      </c>
      <c r="H90" s="153"/>
      <c r="I90" s="154"/>
      <c r="J90" s="155"/>
      <c r="K90" s="156"/>
      <c r="L90" s="97"/>
    </row>
    <row r="91" spans="1:12" s="40" customFormat="1" ht="13.5" customHeight="1">
      <c r="A91" s="131"/>
      <c r="B91" s="131"/>
      <c r="C91" s="127" t="s">
        <v>11</v>
      </c>
      <c r="D91" s="135"/>
      <c r="E91" s="136"/>
      <c r="F91" s="148"/>
      <c r="G91" s="136"/>
      <c r="H91" s="153"/>
      <c r="I91" s="154"/>
      <c r="J91" s="155"/>
      <c r="K91" s="156"/>
      <c r="L91" s="97"/>
    </row>
    <row r="92" spans="1:12" s="40" customFormat="1" ht="13.5" customHeight="1">
      <c r="A92" s="131"/>
      <c r="B92" s="131"/>
      <c r="C92" s="127" t="s">
        <v>12</v>
      </c>
      <c r="D92" s="135"/>
      <c r="E92" s="136"/>
      <c r="F92" s="148"/>
      <c r="G92" s="136"/>
      <c r="H92" s="153"/>
      <c r="I92" s="154"/>
      <c r="J92" s="155"/>
      <c r="K92" s="156"/>
      <c r="L92" s="97"/>
    </row>
    <row r="93" spans="1:12" s="40" customFormat="1" ht="13.5" customHeight="1">
      <c r="A93" s="131">
        <v>2</v>
      </c>
      <c r="B93" s="131" t="s">
        <v>65</v>
      </c>
      <c r="C93" s="132" t="s">
        <v>144</v>
      </c>
      <c r="D93" s="135" t="s">
        <v>56</v>
      </c>
      <c r="E93" s="136">
        <f>E90*0.3</f>
        <v>1.353</v>
      </c>
      <c r="F93" s="148"/>
      <c r="G93" s="136">
        <f t="shared" si="0"/>
        <v>0</v>
      </c>
      <c r="H93" s="153"/>
      <c r="I93" s="154"/>
      <c r="J93" s="155"/>
      <c r="K93" s="156"/>
      <c r="L93" s="97"/>
    </row>
    <row r="94" spans="1:12" s="40" customFormat="1" ht="13.5" customHeight="1">
      <c r="A94" s="131"/>
      <c r="B94" s="131"/>
      <c r="C94" s="127" t="s">
        <v>21</v>
      </c>
      <c r="D94" s="135"/>
      <c r="E94" s="136"/>
      <c r="F94" s="148"/>
      <c r="G94" s="136"/>
      <c r="H94" s="153"/>
      <c r="I94" s="154"/>
      <c r="J94" s="155"/>
      <c r="K94" s="156"/>
      <c r="L94" s="97"/>
    </row>
    <row r="95" spans="1:12" s="40" customFormat="1" ht="13.5" customHeight="1">
      <c r="A95" s="131">
        <v>3</v>
      </c>
      <c r="B95" s="131" t="s">
        <v>102</v>
      </c>
      <c r="C95" s="127" t="s">
        <v>22</v>
      </c>
      <c r="D95" s="135" t="s">
        <v>56</v>
      </c>
      <c r="E95" s="136">
        <v>3.37</v>
      </c>
      <c r="F95" s="148"/>
      <c r="G95" s="136">
        <f t="shared" si="0"/>
        <v>0</v>
      </c>
      <c r="H95" s="153"/>
      <c r="I95" s="154"/>
      <c r="J95" s="155"/>
      <c r="K95" s="156"/>
      <c r="L95" s="97"/>
    </row>
    <row r="96" spans="1:12" s="40" customFormat="1" ht="13.5" customHeight="1">
      <c r="A96" s="131">
        <v>4</v>
      </c>
      <c r="B96" s="131" t="s">
        <v>145</v>
      </c>
      <c r="C96" s="132" t="s">
        <v>146</v>
      </c>
      <c r="D96" s="135" t="s">
        <v>56</v>
      </c>
      <c r="E96" s="136">
        <v>4.51</v>
      </c>
      <c r="F96" s="137"/>
      <c r="G96" s="136">
        <f aca="true" t="shared" si="1" ref="G96:G106">E96*F96</f>
        <v>0</v>
      </c>
      <c r="H96" s="153"/>
      <c r="I96" s="154"/>
      <c r="J96" s="155"/>
      <c r="K96" s="156"/>
      <c r="L96" s="97"/>
    </row>
    <row r="97" spans="1:12" s="40" customFormat="1" ht="13.5" customHeight="1">
      <c r="A97" s="131">
        <v>5</v>
      </c>
      <c r="B97" s="131" t="s">
        <v>124</v>
      </c>
      <c r="C97" s="132" t="s">
        <v>101</v>
      </c>
      <c r="D97" s="135" t="s">
        <v>56</v>
      </c>
      <c r="E97" s="136">
        <f>E96*2</f>
        <v>9.02</v>
      </c>
      <c r="F97" s="137"/>
      <c r="G97" s="136">
        <f t="shared" si="1"/>
        <v>0</v>
      </c>
      <c r="H97" s="153"/>
      <c r="I97" s="154"/>
      <c r="J97" s="155"/>
      <c r="K97" s="156"/>
      <c r="L97" s="97"/>
    </row>
    <row r="98" spans="1:12" s="40" customFormat="1" ht="13.5" customHeight="1">
      <c r="A98" s="131"/>
      <c r="B98" s="131"/>
      <c r="C98" s="132" t="s">
        <v>13</v>
      </c>
      <c r="D98" s="135"/>
      <c r="E98" s="136"/>
      <c r="F98" s="137"/>
      <c r="G98" s="136"/>
      <c r="H98" s="153"/>
      <c r="I98" s="154"/>
      <c r="J98" s="155"/>
      <c r="K98" s="156"/>
      <c r="L98" s="97"/>
    </row>
    <row r="99" spans="1:12" s="40" customFormat="1" ht="21.75" customHeight="1">
      <c r="A99" s="131">
        <v>6</v>
      </c>
      <c r="B99" s="131" t="s">
        <v>120</v>
      </c>
      <c r="C99" s="132" t="s">
        <v>70</v>
      </c>
      <c r="D99" s="135" t="s">
        <v>56</v>
      </c>
      <c r="E99" s="136">
        <v>4.51</v>
      </c>
      <c r="F99" s="137"/>
      <c r="G99" s="136">
        <f t="shared" si="1"/>
        <v>0</v>
      </c>
      <c r="H99" s="153"/>
      <c r="I99" s="154"/>
      <c r="J99" s="155"/>
      <c r="K99" s="156"/>
      <c r="L99" s="97"/>
    </row>
    <row r="100" spans="1:12" s="100" customFormat="1" ht="22.5" customHeight="1">
      <c r="A100" s="131">
        <v>7</v>
      </c>
      <c r="B100" s="131" t="s">
        <v>20</v>
      </c>
      <c r="C100" s="127" t="s">
        <v>19</v>
      </c>
      <c r="D100" s="135" t="s">
        <v>142</v>
      </c>
      <c r="E100" s="136">
        <v>3</v>
      </c>
      <c r="F100" s="137"/>
      <c r="G100" s="136">
        <f t="shared" si="1"/>
        <v>0</v>
      </c>
      <c r="H100" s="153"/>
      <c r="I100" s="154"/>
      <c r="J100" s="98"/>
      <c r="K100" s="98"/>
      <c r="L100" s="99"/>
    </row>
    <row r="101" spans="1:12" s="100" customFormat="1" ht="11.25">
      <c r="A101" s="131">
        <v>8</v>
      </c>
      <c r="B101" s="131" t="s">
        <v>221</v>
      </c>
      <c r="C101" s="127" t="s">
        <v>222</v>
      </c>
      <c r="D101" s="135" t="s">
        <v>56</v>
      </c>
      <c r="E101" s="136">
        <v>4.51</v>
      </c>
      <c r="F101" s="137"/>
      <c r="G101" s="136">
        <f t="shared" si="1"/>
        <v>0</v>
      </c>
      <c r="H101" s="153"/>
      <c r="I101" s="154"/>
      <c r="J101" s="98"/>
      <c r="K101" s="98"/>
      <c r="L101" s="99"/>
    </row>
    <row r="102" spans="1:12" s="100" customFormat="1" ht="22.5" customHeight="1">
      <c r="A102" s="131">
        <v>9</v>
      </c>
      <c r="B102" s="131" t="s">
        <v>174</v>
      </c>
      <c r="C102" s="127" t="s">
        <v>88</v>
      </c>
      <c r="D102" s="135" t="s">
        <v>95</v>
      </c>
      <c r="E102" s="136">
        <v>3.8</v>
      </c>
      <c r="F102" s="137"/>
      <c r="G102" s="136">
        <f>E102*F102</f>
        <v>0</v>
      </c>
      <c r="H102" s="153"/>
      <c r="I102" s="154"/>
      <c r="J102" s="98"/>
      <c r="K102" s="98"/>
      <c r="L102" s="99"/>
    </row>
    <row r="103" spans="1:12" s="100" customFormat="1" ht="22.5">
      <c r="A103" s="131"/>
      <c r="B103" s="131" t="s">
        <v>223</v>
      </c>
      <c r="C103" s="127" t="s">
        <v>17</v>
      </c>
      <c r="D103" s="135"/>
      <c r="E103" s="136"/>
      <c r="F103" s="137"/>
      <c r="G103" s="136"/>
      <c r="H103" s="153"/>
      <c r="I103" s="154"/>
      <c r="J103" s="98"/>
      <c r="K103" s="98"/>
      <c r="L103" s="99"/>
    </row>
    <row r="104" spans="1:12" s="100" customFormat="1" ht="11.25">
      <c r="A104" s="131">
        <v>10</v>
      </c>
      <c r="B104" s="131" t="s">
        <v>23</v>
      </c>
      <c r="C104" s="127" t="s">
        <v>16</v>
      </c>
      <c r="D104" s="135" t="s">
        <v>56</v>
      </c>
      <c r="E104" s="136">
        <v>0.76</v>
      </c>
      <c r="F104" s="137"/>
      <c r="G104" s="136">
        <f>E104*F104</f>
        <v>0</v>
      </c>
      <c r="H104" s="153"/>
      <c r="I104" s="154"/>
      <c r="J104" s="98"/>
      <c r="K104" s="98"/>
      <c r="L104" s="99"/>
    </row>
    <row r="105" spans="1:12" s="100" customFormat="1" ht="11.25">
      <c r="A105" s="131"/>
      <c r="B105" s="131"/>
      <c r="C105" s="127" t="s">
        <v>18</v>
      </c>
      <c r="D105" s="135"/>
      <c r="E105" s="136"/>
      <c r="F105" s="137"/>
      <c r="G105" s="136"/>
      <c r="H105" s="153"/>
      <c r="I105" s="154"/>
      <c r="J105" s="98"/>
      <c r="K105" s="98"/>
      <c r="L105" s="99"/>
    </row>
    <row r="106" spans="1:12" s="100" customFormat="1" ht="13.5" customHeight="1">
      <c r="A106" s="131">
        <v>11</v>
      </c>
      <c r="B106" s="131" t="s">
        <v>215</v>
      </c>
      <c r="C106" s="127" t="s">
        <v>172</v>
      </c>
      <c r="D106" s="135" t="s">
        <v>95</v>
      </c>
      <c r="E106" s="136">
        <v>37.53</v>
      </c>
      <c r="F106" s="137"/>
      <c r="G106" s="136">
        <f t="shared" si="1"/>
        <v>0</v>
      </c>
      <c r="H106" s="138"/>
      <c r="I106" s="139"/>
      <c r="J106" s="101"/>
      <c r="K106" s="101"/>
      <c r="L106" s="97"/>
    </row>
    <row r="107" spans="1:12" s="100" customFormat="1" ht="12" customHeight="1">
      <c r="A107" s="131"/>
      <c r="B107" s="150"/>
      <c r="C107" s="100" t="s">
        <v>14</v>
      </c>
      <c r="D107" s="135"/>
      <c r="E107" s="136"/>
      <c r="F107" s="137"/>
      <c r="G107" s="136"/>
      <c r="H107" s="138"/>
      <c r="I107" s="139"/>
      <c r="J107" s="101"/>
      <c r="K107" s="101"/>
      <c r="L107" s="97"/>
    </row>
    <row r="108" spans="1:12" s="100" customFormat="1" ht="13.5" customHeight="1">
      <c r="A108" s="133">
        <v>12</v>
      </c>
      <c r="B108" s="133" t="s">
        <v>170</v>
      </c>
      <c r="C108" s="140" t="s">
        <v>171</v>
      </c>
      <c r="D108" s="141" t="s">
        <v>56</v>
      </c>
      <c r="E108" s="137">
        <v>4.51</v>
      </c>
      <c r="F108" s="137"/>
      <c r="G108" s="137">
        <f>E108*F108</f>
        <v>0</v>
      </c>
      <c r="H108" s="142"/>
      <c r="I108" s="143"/>
      <c r="J108" s="101"/>
      <c r="K108" s="101"/>
      <c r="L108" s="99"/>
    </row>
    <row r="109" spans="1:12" s="100" customFormat="1" ht="13.5" customHeight="1">
      <c r="A109" s="131"/>
      <c r="B109" s="131"/>
      <c r="C109" s="127"/>
      <c r="D109" s="135"/>
      <c r="E109" s="136"/>
      <c r="F109" s="137"/>
      <c r="G109" s="136"/>
      <c r="H109" s="138"/>
      <c r="I109" s="139"/>
      <c r="J109" s="101"/>
      <c r="K109" s="101"/>
      <c r="L109" s="99"/>
    </row>
    <row r="110" spans="1:12" s="100" customFormat="1" ht="13.5" customHeight="1">
      <c r="A110" s="131">
        <f>A88</f>
        <v>1</v>
      </c>
      <c r="B110" s="131"/>
      <c r="C110" s="127" t="str">
        <f>C88</f>
        <v>Zemní práce</v>
      </c>
      <c r="D110" s="135" t="s">
        <v>51</v>
      </c>
      <c r="E110" s="136"/>
      <c r="F110" s="137"/>
      <c r="G110" s="136">
        <f>SUM(G90:G109)</f>
        <v>0</v>
      </c>
      <c r="H110" s="138"/>
      <c r="I110" s="139"/>
      <c r="J110" s="101"/>
      <c r="K110" s="101"/>
      <c r="L110" s="99"/>
    </row>
    <row r="111" spans="1:12" s="100" customFormat="1" ht="13.5" customHeight="1">
      <c r="A111" s="131"/>
      <c r="B111" s="131"/>
      <c r="C111" s="127"/>
      <c r="D111" s="135"/>
      <c r="E111" s="136"/>
      <c r="F111" s="137"/>
      <c r="G111" s="136"/>
      <c r="H111" s="138"/>
      <c r="I111" s="139"/>
      <c r="J111" s="101"/>
      <c r="K111" s="101"/>
      <c r="L111" s="99"/>
    </row>
    <row r="112" spans="1:12" s="100" customFormat="1" ht="13.5" customHeight="1">
      <c r="A112" s="131">
        <v>823</v>
      </c>
      <c r="B112" s="131"/>
      <c r="C112" s="127" t="s">
        <v>130</v>
      </c>
      <c r="D112" s="135"/>
      <c r="E112" s="136"/>
      <c r="F112" s="137"/>
      <c r="G112" s="136"/>
      <c r="H112" s="157"/>
      <c r="I112" s="147"/>
      <c r="J112" s="101"/>
      <c r="K112" s="101"/>
      <c r="L112" s="99"/>
    </row>
    <row r="113" spans="1:12" s="100" customFormat="1" ht="13.5" customHeight="1">
      <c r="A113" s="131"/>
      <c r="B113" s="131"/>
      <c r="C113" s="127"/>
      <c r="D113" s="135"/>
      <c r="E113" s="136"/>
      <c r="F113" s="137"/>
      <c r="G113" s="136"/>
      <c r="H113" s="157"/>
      <c r="I113" s="147"/>
      <c r="J113" s="101"/>
      <c r="K113" s="101"/>
      <c r="L113" s="99"/>
    </row>
    <row r="114" spans="1:12" s="100" customFormat="1" ht="25.5" customHeight="1">
      <c r="A114" s="133">
        <v>1</v>
      </c>
      <c r="B114" s="133" t="s">
        <v>175</v>
      </c>
      <c r="C114" s="140" t="s">
        <v>226</v>
      </c>
      <c r="D114" s="141" t="s">
        <v>95</v>
      </c>
      <c r="E114" s="163">
        <v>19</v>
      </c>
      <c r="F114" s="137"/>
      <c r="G114" s="137">
        <f aca="true" t="shared" si="2" ref="G114:G119">E114*F114</f>
        <v>0</v>
      </c>
      <c r="H114" s="149">
        <v>0</v>
      </c>
      <c r="I114" s="157">
        <f>E114*H114</f>
        <v>0</v>
      </c>
      <c r="J114" s="101"/>
      <c r="K114" s="101"/>
      <c r="L114" s="125"/>
    </row>
    <row r="115" spans="1:12" s="100" customFormat="1" ht="13.5" customHeight="1">
      <c r="A115" s="133"/>
      <c r="B115" s="133"/>
      <c r="C115" s="140" t="s">
        <v>15</v>
      </c>
      <c r="D115" s="141"/>
      <c r="E115" s="163"/>
      <c r="F115" s="137"/>
      <c r="G115" s="137"/>
      <c r="H115" s="149"/>
      <c r="I115" s="157"/>
      <c r="J115" s="101"/>
      <c r="K115" s="101"/>
      <c r="L115" s="125"/>
    </row>
    <row r="116" spans="1:12" s="100" customFormat="1" ht="13.5" customHeight="1">
      <c r="A116" s="131">
        <v>2</v>
      </c>
      <c r="B116" s="131" t="s">
        <v>195</v>
      </c>
      <c r="C116" s="127" t="s">
        <v>196</v>
      </c>
      <c r="D116" s="141" t="s">
        <v>95</v>
      </c>
      <c r="E116" s="162">
        <v>19</v>
      </c>
      <c r="F116" s="137"/>
      <c r="G116" s="136">
        <f t="shared" si="2"/>
        <v>0</v>
      </c>
      <c r="H116" s="149">
        <v>0</v>
      </c>
      <c r="I116" s="157">
        <f aca="true" t="shared" si="3" ref="I116:I121">E116*H116</f>
        <v>0</v>
      </c>
      <c r="J116" s="101"/>
      <c r="K116" s="101"/>
      <c r="L116" s="125"/>
    </row>
    <row r="117" spans="1:12" s="100" customFormat="1" ht="13.5" customHeight="1">
      <c r="A117" s="131">
        <v>3</v>
      </c>
      <c r="B117" s="131" t="s">
        <v>197</v>
      </c>
      <c r="C117" s="165" t="s">
        <v>3</v>
      </c>
      <c r="D117" s="141" t="s">
        <v>95</v>
      </c>
      <c r="E117" s="168">
        <v>19</v>
      </c>
      <c r="F117" s="167"/>
      <c r="G117" s="166">
        <f t="shared" si="2"/>
        <v>0</v>
      </c>
      <c r="H117" s="149">
        <v>0</v>
      </c>
      <c r="I117" s="157">
        <f>E117*H117</f>
        <v>0</v>
      </c>
      <c r="J117" s="101"/>
      <c r="K117" s="101"/>
      <c r="L117" s="99"/>
    </row>
    <row r="118" spans="1:12" s="100" customFormat="1" ht="13.5" customHeight="1">
      <c r="A118" s="131">
        <v>4</v>
      </c>
      <c r="B118" s="131" t="s">
        <v>1</v>
      </c>
      <c r="C118" s="165" t="s">
        <v>5</v>
      </c>
      <c r="D118" s="169" t="s">
        <v>93</v>
      </c>
      <c r="E118" s="166">
        <v>1</v>
      </c>
      <c r="F118" s="167"/>
      <c r="G118" s="166">
        <f t="shared" si="2"/>
        <v>0</v>
      </c>
      <c r="H118" s="149">
        <v>0.001</v>
      </c>
      <c r="I118" s="157">
        <f t="shared" si="3"/>
        <v>0.001</v>
      </c>
      <c r="J118" s="101"/>
      <c r="K118" s="101"/>
      <c r="L118" s="99"/>
    </row>
    <row r="119" spans="1:12" s="100" customFormat="1" ht="13.5" customHeight="1">
      <c r="A119" s="131">
        <v>5</v>
      </c>
      <c r="B119" s="131" t="s">
        <v>176</v>
      </c>
      <c r="C119" s="127" t="s">
        <v>177</v>
      </c>
      <c r="D119" s="135" t="s">
        <v>95</v>
      </c>
      <c r="E119" s="162">
        <v>19</v>
      </c>
      <c r="F119" s="137"/>
      <c r="G119" s="136">
        <f t="shared" si="2"/>
        <v>0</v>
      </c>
      <c r="H119" s="149"/>
      <c r="I119" s="157">
        <f t="shared" si="3"/>
        <v>0</v>
      </c>
      <c r="J119" s="101"/>
      <c r="K119" s="101"/>
      <c r="L119" s="125"/>
    </row>
    <row r="120" spans="1:12" s="100" customFormat="1" ht="13.5" customHeight="1">
      <c r="A120" s="131">
        <v>6</v>
      </c>
      <c r="B120" s="131" t="s">
        <v>2</v>
      </c>
      <c r="C120" s="127" t="s">
        <v>6</v>
      </c>
      <c r="D120" s="135" t="s">
        <v>93</v>
      </c>
      <c r="E120" s="136">
        <v>1</v>
      </c>
      <c r="F120" s="137"/>
      <c r="G120" s="136">
        <f>E120*F120</f>
        <v>0</v>
      </c>
      <c r="H120" s="149">
        <v>0.001</v>
      </c>
      <c r="I120" s="157">
        <f t="shared" si="3"/>
        <v>0.001</v>
      </c>
      <c r="J120" s="101"/>
      <c r="K120" s="101"/>
      <c r="L120" s="99"/>
    </row>
    <row r="121" spans="1:12" s="100" customFormat="1" ht="13.5" customHeight="1">
      <c r="A121" s="131">
        <v>7</v>
      </c>
      <c r="B121" s="131" t="s">
        <v>4</v>
      </c>
      <c r="C121" s="127" t="s">
        <v>7</v>
      </c>
      <c r="D121" s="135" t="s">
        <v>95</v>
      </c>
      <c r="E121" s="162">
        <v>19</v>
      </c>
      <c r="F121" s="137"/>
      <c r="G121" s="136">
        <f>E121*F121</f>
        <v>0</v>
      </c>
      <c r="H121" s="149">
        <v>0</v>
      </c>
      <c r="I121" s="157">
        <f t="shared" si="3"/>
        <v>0</v>
      </c>
      <c r="J121" s="101"/>
      <c r="K121" s="101"/>
      <c r="L121" s="125"/>
    </row>
    <row r="122" spans="1:12" s="100" customFormat="1" ht="13.5" customHeight="1">
      <c r="A122" s="131"/>
      <c r="B122" s="131"/>
      <c r="C122" s="127"/>
      <c r="D122" s="135"/>
      <c r="E122" s="136"/>
      <c r="F122" s="148"/>
      <c r="G122" s="147"/>
      <c r="H122" s="157"/>
      <c r="I122" s="157"/>
      <c r="J122" s="101"/>
      <c r="K122" s="101"/>
      <c r="L122" s="99"/>
    </row>
    <row r="123" spans="1:12" s="100" customFormat="1" ht="13.5" customHeight="1">
      <c r="A123" s="131">
        <f>A112</f>
        <v>823</v>
      </c>
      <c r="B123" s="131"/>
      <c r="C123" s="127" t="str">
        <f>C112</f>
        <v>Plochy a úprava území - sadové úpravy</v>
      </c>
      <c r="D123" s="135" t="s">
        <v>51</v>
      </c>
      <c r="E123" s="136"/>
      <c r="F123" s="148"/>
      <c r="G123" s="147">
        <f>SUM(G114:G122)</f>
        <v>0</v>
      </c>
      <c r="H123" s="157"/>
      <c r="I123" s="157">
        <f>SUM(I114:I122)</f>
        <v>0.002</v>
      </c>
      <c r="J123" s="101"/>
      <c r="K123" s="101"/>
      <c r="L123" s="99"/>
    </row>
    <row r="124" spans="1:12" s="100" customFormat="1" ht="13.5" customHeight="1">
      <c r="A124" s="131"/>
      <c r="B124" s="131"/>
      <c r="C124" s="127"/>
      <c r="D124" s="135"/>
      <c r="E124" s="136"/>
      <c r="F124" s="148"/>
      <c r="G124" s="147"/>
      <c r="H124" s="157"/>
      <c r="I124" s="147"/>
      <c r="J124" s="101"/>
      <c r="K124" s="101"/>
      <c r="L124" s="99"/>
    </row>
    <row r="125" spans="1:12" s="100" customFormat="1" ht="13.5" customHeight="1">
      <c r="A125" s="131"/>
      <c r="B125" s="131"/>
      <c r="C125" s="127"/>
      <c r="D125" s="135"/>
      <c r="E125" s="136"/>
      <c r="F125" s="148"/>
      <c r="G125" s="147"/>
      <c r="H125" s="157"/>
      <c r="I125" s="147"/>
      <c r="J125" s="101"/>
      <c r="K125" s="101"/>
      <c r="L125" s="99"/>
    </row>
    <row r="126" spans="1:12" s="100" customFormat="1" ht="13.5" customHeight="1">
      <c r="A126" s="131"/>
      <c r="B126" s="131"/>
      <c r="C126" s="127"/>
      <c r="D126" s="135"/>
      <c r="E126" s="136"/>
      <c r="F126" s="148"/>
      <c r="G126" s="147"/>
      <c r="H126" s="157"/>
      <c r="I126" s="147"/>
      <c r="J126" s="101"/>
      <c r="K126" s="101"/>
      <c r="L126" s="99"/>
    </row>
    <row r="127" spans="1:12" s="100" customFormat="1" ht="13.5" customHeight="1">
      <c r="A127" s="131">
        <v>5</v>
      </c>
      <c r="B127" s="131"/>
      <c r="C127" s="127" t="s">
        <v>143</v>
      </c>
      <c r="D127" s="135"/>
      <c r="E127" s="136"/>
      <c r="F127" s="137"/>
      <c r="G127" s="136"/>
      <c r="H127" s="138"/>
      <c r="I127" s="139"/>
      <c r="J127" s="101"/>
      <c r="K127" s="101"/>
      <c r="L127" s="99"/>
    </row>
    <row r="128" spans="1:12" s="100" customFormat="1" ht="13.5" customHeight="1">
      <c r="A128" s="131"/>
      <c r="B128" s="131"/>
      <c r="C128" s="127"/>
      <c r="D128" s="135"/>
      <c r="E128" s="136"/>
      <c r="F128" s="137"/>
      <c r="G128" s="136"/>
      <c r="H128" s="138"/>
      <c r="I128" s="139"/>
      <c r="J128" s="101"/>
      <c r="K128" s="101"/>
      <c r="L128" s="99"/>
    </row>
    <row r="129" spans="1:12" s="100" customFormat="1" ht="13.5" customHeight="1">
      <c r="A129" s="131">
        <v>1</v>
      </c>
      <c r="B129" s="131" t="s">
        <v>66</v>
      </c>
      <c r="C129" s="132" t="s">
        <v>224</v>
      </c>
      <c r="D129" s="135" t="s">
        <v>95</v>
      </c>
      <c r="E129" s="136">
        <v>35.42</v>
      </c>
      <c r="F129" s="137"/>
      <c r="G129" s="136">
        <f aca="true" t="shared" si="4" ref="G129:G138">E129*F129</f>
        <v>0</v>
      </c>
      <c r="H129" s="138">
        <v>0.263</v>
      </c>
      <c r="I129" s="139">
        <f aca="true" t="shared" si="5" ref="I129:I138">E129*H129</f>
        <v>9.315460000000002</v>
      </c>
      <c r="J129" s="101"/>
      <c r="K129" s="101"/>
      <c r="L129" s="99"/>
    </row>
    <row r="130" spans="1:12" s="100" customFormat="1" ht="13.5" customHeight="1">
      <c r="A130" s="131"/>
      <c r="B130" s="131"/>
      <c r="C130" s="127" t="s">
        <v>24</v>
      </c>
      <c r="D130" s="135"/>
      <c r="E130" s="136"/>
      <c r="F130" s="137"/>
      <c r="G130" s="136"/>
      <c r="H130" s="138"/>
      <c r="I130" s="139"/>
      <c r="J130" s="101"/>
      <c r="K130" s="101"/>
      <c r="L130" s="99"/>
    </row>
    <row r="131" spans="1:12" s="100" customFormat="1" ht="13.5" customHeight="1">
      <c r="A131" s="131">
        <v>2</v>
      </c>
      <c r="B131" s="131" t="s">
        <v>67</v>
      </c>
      <c r="C131" s="132" t="s">
        <v>185</v>
      </c>
      <c r="D131" s="135" t="s">
        <v>95</v>
      </c>
      <c r="E131" s="136">
        <v>33.73</v>
      </c>
      <c r="F131" s="137"/>
      <c r="G131" s="136">
        <f t="shared" si="4"/>
        <v>0</v>
      </c>
      <c r="H131" s="138">
        <v>0.07</v>
      </c>
      <c r="I131" s="139">
        <f t="shared" si="5"/>
        <v>2.3611</v>
      </c>
      <c r="J131" s="101"/>
      <c r="K131" s="101"/>
      <c r="L131" s="99"/>
    </row>
    <row r="132" spans="1:12" s="100" customFormat="1" ht="13.5" customHeight="1">
      <c r="A132" s="131">
        <v>3</v>
      </c>
      <c r="B132" s="131" t="s">
        <v>68</v>
      </c>
      <c r="C132" s="132" t="s">
        <v>187</v>
      </c>
      <c r="D132" s="135" t="s">
        <v>95</v>
      </c>
      <c r="E132" s="136">
        <v>33.73</v>
      </c>
      <c r="F132" s="137"/>
      <c r="G132" s="136">
        <f t="shared" si="4"/>
        <v>0</v>
      </c>
      <c r="H132" s="138">
        <v>0.012</v>
      </c>
      <c r="I132" s="139">
        <f t="shared" si="5"/>
        <v>0.40475999999999995</v>
      </c>
      <c r="J132" s="101"/>
      <c r="K132" s="101"/>
      <c r="L132" s="99"/>
    </row>
    <row r="133" spans="1:12" s="100" customFormat="1" ht="13.5" customHeight="1">
      <c r="A133" s="131">
        <v>4</v>
      </c>
      <c r="B133" s="131" t="s">
        <v>100</v>
      </c>
      <c r="C133" s="132" t="s">
        <v>225</v>
      </c>
      <c r="D133" s="135" t="s">
        <v>95</v>
      </c>
      <c r="E133" s="136">
        <v>37.1</v>
      </c>
      <c r="F133" s="137"/>
      <c r="G133" s="136">
        <f t="shared" si="4"/>
        <v>0</v>
      </c>
      <c r="H133" s="138">
        <v>0.144</v>
      </c>
      <c r="I133" s="139">
        <f t="shared" si="5"/>
        <v>5.3424</v>
      </c>
      <c r="J133" s="101"/>
      <c r="K133" s="101"/>
      <c r="L133" s="99"/>
    </row>
    <row r="134" spans="1:12" s="100" customFormat="1" ht="13.5" customHeight="1">
      <c r="A134" s="131"/>
      <c r="B134" s="131"/>
      <c r="C134" s="132" t="s">
        <v>25</v>
      </c>
      <c r="D134" s="135"/>
      <c r="E134" s="136"/>
      <c r="F134" s="137"/>
      <c r="G134" s="136"/>
      <c r="H134" s="138"/>
      <c r="I134" s="139"/>
      <c r="J134" s="101"/>
      <c r="K134" s="101"/>
      <c r="L134" s="99"/>
    </row>
    <row r="135" spans="1:12" s="100" customFormat="1" ht="22.5">
      <c r="A135" s="131">
        <v>5</v>
      </c>
      <c r="B135" s="131" t="s">
        <v>186</v>
      </c>
      <c r="C135" s="132" t="s">
        <v>227</v>
      </c>
      <c r="D135" s="135" t="s">
        <v>54</v>
      </c>
      <c r="E135" s="136">
        <v>4.4</v>
      </c>
      <c r="F135" s="137"/>
      <c r="G135" s="136">
        <f>E135*F135</f>
        <v>0</v>
      </c>
      <c r="H135" s="138">
        <v>0</v>
      </c>
      <c r="I135" s="139">
        <f>E135*H135</f>
        <v>0</v>
      </c>
      <c r="J135" s="101"/>
      <c r="K135" s="101"/>
      <c r="L135" s="99"/>
    </row>
    <row r="136" spans="1:12" s="100" customFormat="1" ht="13.5" customHeight="1">
      <c r="A136" s="131"/>
      <c r="B136" s="131"/>
      <c r="C136" s="132" t="s">
        <v>26</v>
      </c>
      <c r="D136" s="135"/>
      <c r="E136" s="136"/>
      <c r="F136" s="137"/>
      <c r="G136" s="136"/>
      <c r="H136" s="138"/>
      <c r="I136" s="139"/>
      <c r="J136" s="101"/>
      <c r="K136" s="101"/>
      <c r="L136" s="99"/>
    </row>
    <row r="137" spans="1:12" s="100" customFormat="1" ht="22.5">
      <c r="A137" s="131">
        <v>6</v>
      </c>
      <c r="B137" s="131" t="s">
        <v>188</v>
      </c>
      <c r="C137" s="132" t="s">
        <v>27</v>
      </c>
      <c r="D137" s="135" t="s">
        <v>54</v>
      </c>
      <c r="E137" s="136">
        <v>18.5</v>
      </c>
      <c r="F137" s="137"/>
      <c r="G137" s="136">
        <f>E137*F137</f>
        <v>0</v>
      </c>
      <c r="H137" s="138">
        <v>0.038</v>
      </c>
      <c r="I137" s="139">
        <f>E137*H137</f>
        <v>0.703</v>
      </c>
      <c r="J137" s="101"/>
      <c r="K137" s="101"/>
      <c r="L137" s="99"/>
    </row>
    <row r="138" spans="1:12" s="100" customFormat="1" ht="45">
      <c r="A138" s="131">
        <v>7</v>
      </c>
      <c r="B138" s="131" t="s">
        <v>189</v>
      </c>
      <c r="C138" s="132" t="s">
        <v>228</v>
      </c>
      <c r="D138" s="135" t="s">
        <v>54</v>
      </c>
      <c r="E138" s="136">
        <v>2.7</v>
      </c>
      <c r="F138" s="137"/>
      <c r="G138" s="136">
        <f t="shared" si="4"/>
        <v>0</v>
      </c>
      <c r="H138" s="138">
        <v>0.047</v>
      </c>
      <c r="I138" s="139">
        <f t="shared" si="5"/>
        <v>0.1269</v>
      </c>
      <c r="J138" s="101"/>
      <c r="K138" s="101"/>
      <c r="L138" s="99"/>
    </row>
    <row r="139" spans="1:12" s="100" customFormat="1" ht="13.5" customHeight="1">
      <c r="A139" s="131"/>
      <c r="B139" s="131"/>
      <c r="C139" s="132"/>
      <c r="D139" s="135"/>
      <c r="E139" s="136"/>
      <c r="F139" s="137"/>
      <c r="G139" s="136"/>
      <c r="H139" s="138"/>
      <c r="I139" s="139"/>
      <c r="J139" s="101"/>
      <c r="K139" s="101"/>
      <c r="L139" s="99"/>
    </row>
    <row r="140" spans="1:12" s="100" customFormat="1" ht="13.5" customHeight="1">
      <c r="A140" s="131">
        <f>A127</f>
        <v>5</v>
      </c>
      <c r="B140" s="131"/>
      <c r="C140" s="127" t="str">
        <f>C127</f>
        <v>Komunikace</v>
      </c>
      <c r="D140" s="135" t="s">
        <v>51</v>
      </c>
      <c r="E140" s="136"/>
      <c r="F140" s="137"/>
      <c r="G140" s="136">
        <f>SUM(G129:G139)</f>
        <v>0</v>
      </c>
      <c r="H140" s="138"/>
      <c r="I140" s="136">
        <f>SUM(I129:I139)</f>
        <v>18.25362</v>
      </c>
      <c r="J140" s="101"/>
      <c r="K140" s="101"/>
      <c r="L140" s="99"/>
    </row>
    <row r="141" spans="1:12" s="100" customFormat="1" ht="13.5" customHeight="1">
      <c r="A141" s="131"/>
      <c r="B141" s="131"/>
      <c r="C141" s="127"/>
      <c r="D141" s="135"/>
      <c r="E141" s="136"/>
      <c r="F141" s="148"/>
      <c r="G141" s="147"/>
      <c r="H141" s="157"/>
      <c r="I141" s="147"/>
      <c r="J141" s="101"/>
      <c r="K141" s="101"/>
      <c r="L141" s="99"/>
    </row>
    <row r="142" spans="1:12" s="100" customFormat="1" ht="13.5" customHeight="1">
      <c r="A142" s="131">
        <v>6</v>
      </c>
      <c r="B142" s="131"/>
      <c r="C142" s="127" t="s">
        <v>202</v>
      </c>
      <c r="D142" s="135"/>
      <c r="E142" s="136"/>
      <c r="F142" s="137"/>
      <c r="G142" s="136"/>
      <c r="H142" s="138"/>
      <c r="I142" s="139"/>
      <c r="J142" s="101"/>
      <c r="K142" s="101"/>
      <c r="L142" s="99"/>
    </row>
    <row r="143" spans="1:12" s="100" customFormat="1" ht="13.5" customHeight="1">
      <c r="A143" s="131"/>
      <c r="B143" s="131"/>
      <c r="C143" s="127"/>
      <c r="D143" s="135"/>
      <c r="E143" s="136"/>
      <c r="F143" s="137"/>
      <c r="G143" s="136"/>
      <c r="H143" s="138"/>
      <c r="I143" s="139"/>
      <c r="J143" s="101"/>
      <c r="K143" s="101"/>
      <c r="L143" s="99"/>
    </row>
    <row r="144" spans="1:12" s="100" customFormat="1" ht="12" customHeight="1">
      <c r="A144" s="131">
        <v>1</v>
      </c>
      <c r="B144" s="131" t="s">
        <v>94</v>
      </c>
      <c r="C144" s="132" t="s">
        <v>77</v>
      </c>
      <c r="D144" s="135" t="s">
        <v>95</v>
      </c>
      <c r="E144" s="136">
        <v>5.5</v>
      </c>
      <c r="F144" s="137"/>
      <c r="G144" s="136">
        <f>E144*F144</f>
        <v>0</v>
      </c>
      <c r="H144" s="138">
        <v>0.004</v>
      </c>
      <c r="I144" s="139">
        <f>E144*H144</f>
        <v>0.022</v>
      </c>
      <c r="J144" s="101"/>
      <c r="K144" s="101"/>
      <c r="L144" s="97"/>
    </row>
    <row r="145" spans="1:12" s="100" customFormat="1" ht="12" customHeight="1">
      <c r="A145" s="131"/>
      <c r="B145" s="131"/>
      <c r="C145" s="132" t="s">
        <v>28</v>
      </c>
      <c r="D145" s="135"/>
      <c r="E145" s="136"/>
      <c r="F145" s="137"/>
      <c r="G145" s="136"/>
      <c r="H145" s="138"/>
      <c r="I145" s="139"/>
      <c r="J145" s="101"/>
      <c r="K145" s="101"/>
      <c r="L145" s="97"/>
    </row>
    <row r="146" spans="1:12" s="100" customFormat="1" ht="13.5" customHeight="1">
      <c r="A146" s="131">
        <v>2</v>
      </c>
      <c r="B146" s="131" t="s">
        <v>216</v>
      </c>
      <c r="C146" s="132" t="s">
        <v>217</v>
      </c>
      <c r="D146" s="135" t="s">
        <v>95</v>
      </c>
      <c r="E146" s="136">
        <v>5.5</v>
      </c>
      <c r="F146" s="137"/>
      <c r="G146" s="136">
        <f>E146*F146</f>
        <v>0</v>
      </c>
      <c r="H146" s="138">
        <v>0.04153</v>
      </c>
      <c r="I146" s="139">
        <f>E146*H146</f>
        <v>0.22841499999999998</v>
      </c>
      <c r="J146" s="101"/>
      <c r="K146" s="101"/>
      <c r="L146" s="126"/>
    </row>
    <row r="147" spans="1:12" s="100" customFormat="1" ht="21.75" customHeight="1">
      <c r="A147" s="131">
        <v>3</v>
      </c>
      <c r="B147" s="131" t="s">
        <v>201</v>
      </c>
      <c r="C147" s="127" t="s">
        <v>119</v>
      </c>
      <c r="D147" s="135" t="s">
        <v>95</v>
      </c>
      <c r="E147" s="136">
        <v>31</v>
      </c>
      <c r="F147" s="137"/>
      <c r="G147" s="136">
        <f>E147*F147</f>
        <v>0</v>
      </c>
      <c r="H147" s="138">
        <v>0</v>
      </c>
      <c r="I147" s="139">
        <f>E147*H147</f>
        <v>0</v>
      </c>
      <c r="J147" s="101"/>
      <c r="K147" s="101"/>
      <c r="L147" s="99"/>
    </row>
    <row r="148" spans="1:12" s="130" customFormat="1" ht="14.25" customHeight="1">
      <c r="A148" s="131"/>
      <c r="B148" s="131"/>
      <c r="C148" s="132" t="s">
        <v>31</v>
      </c>
      <c r="D148" s="135"/>
      <c r="E148" s="136"/>
      <c r="F148" s="137"/>
      <c r="G148" s="136"/>
      <c r="H148" s="138"/>
      <c r="I148" s="139"/>
      <c r="J148" s="128"/>
      <c r="K148" s="128"/>
      <c r="L148" s="129"/>
    </row>
    <row r="149" spans="1:12" s="100" customFormat="1" ht="48" customHeight="1">
      <c r="A149" s="131">
        <v>4</v>
      </c>
      <c r="B149" s="131" t="s">
        <v>200</v>
      </c>
      <c r="C149" s="127" t="s">
        <v>29</v>
      </c>
      <c r="D149" s="135" t="s">
        <v>95</v>
      </c>
      <c r="E149" s="136">
        <v>22.54</v>
      </c>
      <c r="F149" s="137"/>
      <c r="G149" s="136">
        <f>E149*F149</f>
        <v>0</v>
      </c>
      <c r="H149" s="138">
        <v>0.0005</v>
      </c>
      <c r="I149" s="139">
        <f>E149*H149</f>
        <v>0.01127</v>
      </c>
      <c r="J149" s="101"/>
      <c r="K149" s="101"/>
      <c r="L149" s="97"/>
    </row>
    <row r="150" spans="1:12" s="100" customFormat="1" ht="12" customHeight="1">
      <c r="A150" s="131"/>
      <c r="B150" s="131"/>
      <c r="C150" s="127" t="s">
        <v>30</v>
      </c>
      <c r="D150" s="135"/>
      <c r="E150" s="136"/>
      <c r="F150" s="137"/>
      <c r="G150" s="136"/>
      <c r="H150" s="138"/>
      <c r="I150" s="139"/>
      <c r="J150" s="101"/>
      <c r="K150" s="101"/>
      <c r="L150" s="99"/>
    </row>
    <row r="151" spans="1:12" s="100" customFormat="1" ht="13.5" customHeight="1">
      <c r="A151" s="131"/>
      <c r="B151" s="131"/>
      <c r="C151" s="127"/>
      <c r="D151" s="135"/>
      <c r="E151" s="136"/>
      <c r="F151" s="137"/>
      <c r="G151" s="136"/>
      <c r="H151" s="138"/>
      <c r="I151" s="139"/>
      <c r="J151" s="101"/>
      <c r="K151" s="101"/>
      <c r="L151" s="99"/>
    </row>
    <row r="152" spans="1:12" s="100" customFormat="1" ht="13.5" customHeight="1">
      <c r="A152" s="131">
        <f>A142</f>
        <v>6</v>
      </c>
      <c r="B152" s="131"/>
      <c r="C152" s="127" t="str">
        <f>C142</f>
        <v>Úpravy povrchů, podlahy, osazování</v>
      </c>
      <c r="D152" s="135" t="s">
        <v>51</v>
      </c>
      <c r="E152" s="136"/>
      <c r="F152" s="137"/>
      <c r="G152" s="136">
        <f>SUM(G142:G151)</f>
        <v>0</v>
      </c>
      <c r="H152" s="138"/>
      <c r="I152" s="139">
        <f>SUM(I144:I151)</f>
        <v>0.261685</v>
      </c>
      <c r="J152" s="101"/>
      <c r="K152" s="101"/>
      <c r="L152" s="99"/>
    </row>
    <row r="153" spans="1:12" s="100" customFormat="1" ht="13.5" customHeight="1">
      <c r="A153" s="131"/>
      <c r="B153" s="131"/>
      <c r="C153" s="127"/>
      <c r="D153" s="135"/>
      <c r="E153" s="136"/>
      <c r="F153" s="137"/>
      <c r="G153" s="136"/>
      <c r="H153" s="138"/>
      <c r="I153" s="139"/>
      <c r="J153" s="101"/>
      <c r="K153" s="101"/>
      <c r="L153" s="99"/>
    </row>
    <row r="154" spans="1:12" s="100" customFormat="1" ht="13.5" customHeight="1">
      <c r="A154" s="131"/>
      <c r="B154" s="131"/>
      <c r="C154" s="127"/>
      <c r="D154" s="135"/>
      <c r="E154" s="136"/>
      <c r="F154" s="137"/>
      <c r="G154" s="136"/>
      <c r="H154" s="138"/>
      <c r="I154" s="139"/>
      <c r="J154" s="101"/>
      <c r="K154" s="101"/>
      <c r="L154" s="99"/>
    </row>
    <row r="155" spans="1:12" s="100" customFormat="1" ht="13.5" customHeight="1">
      <c r="A155" s="131"/>
      <c r="B155" s="158"/>
      <c r="C155" s="127"/>
      <c r="D155" s="135"/>
      <c r="E155" s="136"/>
      <c r="F155" s="137"/>
      <c r="G155" s="136"/>
      <c r="H155" s="138"/>
      <c r="I155" s="139"/>
      <c r="J155" s="101"/>
      <c r="K155" s="101"/>
      <c r="L155" s="99"/>
    </row>
    <row r="156" spans="1:12" s="100" customFormat="1" ht="13.5" customHeight="1">
      <c r="A156" s="131">
        <v>8</v>
      </c>
      <c r="B156" s="131"/>
      <c r="C156" s="127" t="s">
        <v>203</v>
      </c>
      <c r="D156" s="135"/>
      <c r="E156" s="136"/>
      <c r="F156" s="137"/>
      <c r="G156" s="136"/>
      <c r="H156" s="138"/>
      <c r="I156" s="139"/>
      <c r="J156" s="101"/>
      <c r="K156" s="101"/>
      <c r="L156" s="99"/>
    </row>
    <row r="157" spans="1:12" s="100" customFormat="1" ht="13.5" customHeight="1">
      <c r="A157" s="131"/>
      <c r="B157" s="131"/>
      <c r="C157" s="127"/>
      <c r="D157" s="135"/>
      <c r="E157" s="136"/>
      <c r="F157" s="137"/>
      <c r="G157" s="136"/>
      <c r="H157" s="138"/>
      <c r="I157" s="139"/>
      <c r="J157" s="101"/>
      <c r="K157" s="101"/>
      <c r="L157" s="99"/>
    </row>
    <row r="158" spans="1:12" s="100" customFormat="1" ht="13.5" customHeight="1">
      <c r="A158" s="131">
        <v>1</v>
      </c>
      <c r="B158" s="131" t="s">
        <v>178</v>
      </c>
      <c r="C158" s="127" t="s">
        <v>32</v>
      </c>
      <c r="D158" s="135" t="s">
        <v>142</v>
      </c>
      <c r="E158" s="136">
        <v>2</v>
      </c>
      <c r="F158" s="137"/>
      <c r="G158" s="136">
        <f>E158*F158</f>
        <v>0</v>
      </c>
      <c r="H158" s="138">
        <v>0.01</v>
      </c>
      <c r="I158" s="139">
        <f>E158*H158</f>
        <v>0.02</v>
      </c>
      <c r="J158" s="101"/>
      <c r="K158" s="101"/>
      <c r="L158" s="97"/>
    </row>
    <row r="159" spans="1:12" s="100" customFormat="1" ht="22.5">
      <c r="A159" s="131">
        <v>2</v>
      </c>
      <c r="B159" s="131" t="s">
        <v>179</v>
      </c>
      <c r="C159" s="127" t="s">
        <v>33</v>
      </c>
      <c r="D159" s="135" t="s">
        <v>142</v>
      </c>
      <c r="E159" s="136">
        <v>2</v>
      </c>
      <c r="F159" s="137"/>
      <c r="G159" s="136">
        <f>E159*F159</f>
        <v>0</v>
      </c>
      <c r="H159" s="138">
        <v>0.012</v>
      </c>
      <c r="I159" s="139">
        <f>E159*H159</f>
        <v>0.024</v>
      </c>
      <c r="J159" s="101"/>
      <c r="K159" s="101"/>
      <c r="L159" s="99"/>
    </row>
    <row r="160" spans="1:12" s="100" customFormat="1" ht="22.5">
      <c r="A160" s="131">
        <v>3</v>
      </c>
      <c r="B160" s="131" t="s">
        <v>34</v>
      </c>
      <c r="C160" s="127" t="s">
        <v>229</v>
      </c>
      <c r="D160" s="135" t="s">
        <v>142</v>
      </c>
      <c r="E160" s="136">
        <v>2</v>
      </c>
      <c r="F160" s="137"/>
      <c r="G160" s="136">
        <f>E160*F160</f>
        <v>0</v>
      </c>
      <c r="H160" s="138"/>
      <c r="I160" s="139"/>
      <c r="J160" s="101"/>
      <c r="K160" s="101"/>
      <c r="L160" s="99"/>
    </row>
    <row r="161" spans="1:12" s="100" customFormat="1" ht="13.5" customHeight="1">
      <c r="A161" s="131"/>
      <c r="B161" s="131"/>
      <c r="C161" s="127"/>
      <c r="D161" s="135"/>
      <c r="E161" s="136"/>
      <c r="F161" s="137"/>
      <c r="G161" s="136"/>
      <c r="H161" s="138"/>
      <c r="I161" s="139"/>
      <c r="J161" s="101"/>
      <c r="K161" s="101"/>
      <c r="L161" s="99"/>
    </row>
    <row r="162" spans="1:12" s="100" customFormat="1" ht="13.5" customHeight="1">
      <c r="A162" s="131">
        <f>A156</f>
        <v>8</v>
      </c>
      <c r="B162" s="131"/>
      <c r="C162" s="127" t="str">
        <f>C156</f>
        <v>Trubní vedení</v>
      </c>
      <c r="D162" s="135" t="s">
        <v>51</v>
      </c>
      <c r="E162" s="136"/>
      <c r="F162" s="137"/>
      <c r="G162" s="136">
        <f>SUM(G158:G161)</f>
        <v>0</v>
      </c>
      <c r="H162" s="138"/>
      <c r="I162" s="139">
        <f>SUM(I158:I161)</f>
        <v>0.044</v>
      </c>
      <c r="J162" s="101"/>
      <c r="K162" s="101"/>
      <c r="L162" s="99"/>
    </row>
    <row r="163" spans="1:12" s="100" customFormat="1" ht="13.5" customHeight="1">
      <c r="A163" s="131"/>
      <c r="B163" s="131"/>
      <c r="C163" s="127"/>
      <c r="D163" s="135"/>
      <c r="E163" s="136"/>
      <c r="F163" s="137"/>
      <c r="G163" s="136"/>
      <c r="H163" s="138"/>
      <c r="I163" s="139"/>
      <c r="J163" s="101"/>
      <c r="K163" s="101"/>
      <c r="L163" s="99"/>
    </row>
    <row r="164" spans="1:12" s="100" customFormat="1" ht="13.5" customHeight="1">
      <c r="A164" s="131"/>
      <c r="B164" s="131"/>
      <c r="C164" s="127"/>
      <c r="D164" s="135"/>
      <c r="E164" s="136"/>
      <c r="F164" s="137"/>
      <c r="G164" s="136"/>
      <c r="H164" s="138"/>
      <c r="I164" s="139"/>
      <c r="J164" s="101"/>
      <c r="K164" s="101"/>
      <c r="L164" s="99"/>
    </row>
    <row r="165" spans="1:12" s="100" customFormat="1" ht="13.5" customHeight="1">
      <c r="A165" s="131"/>
      <c r="B165" s="131"/>
      <c r="C165" s="127"/>
      <c r="D165" s="135"/>
      <c r="E165" s="136"/>
      <c r="F165" s="137"/>
      <c r="G165" s="136"/>
      <c r="H165" s="138"/>
      <c r="I165" s="139"/>
      <c r="J165" s="101"/>
      <c r="K165" s="101"/>
      <c r="L165" s="99"/>
    </row>
    <row r="166" spans="1:12" s="100" customFormat="1" ht="13.5" customHeight="1">
      <c r="A166" s="131">
        <v>93</v>
      </c>
      <c r="B166" s="131"/>
      <c r="C166" s="127" t="s">
        <v>147</v>
      </c>
      <c r="D166" s="135"/>
      <c r="E166" s="136"/>
      <c r="F166" s="137"/>
      <c r="G166" s="136"/>
      <c r="H166" s="138"/>
      <c r="I166" s="139"/>
      <c r="J166" s="101"/>
      <c r="K166" s="101"/>
      <c r="L166" s="97"/>
    </row>
    <row r="167" spans="1:12" s="100" customFormat="1" ht="13.5" customHeight="1">
      <c r="A167" s="131"/>
      <c r="B167" s="131"/>
      <c r="C167" s="127"/>
      <c r="D167" s="135"/>
      <c r="E167" s="136"/>
      <c r="F167" s="137"/>
      <c r="G167" s="136"/>
      <c r="H167" s="138"/>
      <c r="I167" s="139"/>
      <c r="J167" s="101"/>
      <c r="K167" s="101"/>
      <c r="L167" s="99"/>
    </row>
    <row r="168" spans="1:12" s="100" customFormat="1" ht="24" customHeight="1">
      <c r="A168" s="131">
        <v>1</v>
      </c>
      <c r="B168" s="131" t="s">
        <v>180</v>
      </c>
      <c r="C168" s="132" t="s">
        <v>92</v>
      </c>
      <c r="D168" s="135" t="s">
        <v>169</v>
      </c>
      <c r="E168" s="136">
        <v>10</v>
      </c>
      <c r="F168" s="137"/>
      <c r="G168" s="136">
        <f>E168*F168</f>
        <v>0</v>
      </c>
      <c r="H168" s="138">
        <v>0</v>
      </c>
      <c r="I168" s="139"/>
      <c r="J168" s="101"/>
      <c r="K168" s="101"/>
      <c r="L168" s="99"/>
    </row>
    <row r="169" spans="1:12" s="100" customFormat="1" ht="13.5" customHeight="1">
      <c r="A169" s="131"/>
      <c r="B169" s="131"/>
      <c r="C169" s="127"/>
      <c r="D169" s="135"/>
      <c r="E169" s="136"/>
      <c r="F169" s="137"/>
      <c r="G169" s="136"/>
      <c r="H169" s="138"/>
      <c r="I169" s="139"/>
      <c r="J169" s="101"/>
      <c r="K169" s="101"/>
      <c r="L169" s="99"/>
    </row>
    <row r="170" spans="1:12" s="100" customFormat="1" ht="13.5" customHeight="1">
      <c r="A170" s="131">
        <f>A166</f>
        <v>93</v>
      </c>
      <c r="B170" s="131"/>
      <c r="C170" s="127" t="str">
        <f>C166</f>
        <v>Dokončující konstrukce a práce</v>
      </c>
      <c r="D170" s="135" t="s">
        <v>51</v>
      </c>
      <c r="E170" s="136"/>
      <c r="F170" s="137"/>
      <c r="G170" s="136">
        <f>SUM(G168:G169)</f>
        <v>0</v>
      </c>
      <c r="H170" s="138"/>
      <c r="I170" s="139">
        <f>SUM(I168:I169)</f>
        <v>0</v>
      </c>
      <c r="J170" s="101"/>
      <c r="K170" s="101"/>
      <c r="L170" s="99"/>
    </row>
    <row r="171" spans="1:12" s="100" customFormat="1" ht="13.5" customHeight="1">
      <c r="A171" s="131"/>
      <c r="B171" s="131"/>
      <c r="C171" s="127"/>
      <c r="D171" s="135"/>
      <c r="E171" s="136"/>
      <c r="F171" s="137"/>
      <c r="G171" s="136"/>
      <c r="H171" s="138"/>
      <c r="I171" s="139"/>
      <c r="J171" s="101"/>
      <c r="K171" s="101"/>
      <c r="L171" s="99"/>
    </row>
    <row r="172" spans="1:12" s="100" customFormat="1" ht="15.75" customHeight="1">
      <c r="A172" s="131"/>
      <c r="B172" s="131"/>
      <c r="C172" s="132"/>
      <c r="D172" s="135"/>
      <c r="E172" s="136"/>
      <c r="F172" s="137"/>
      <c r="G172" s="136"/>
      <c r="H172" s="138"/>
      <c r="I172" s="139"/>
      <c r="J172" s="101"/>
      <c r="K172" s="101"/>
      <c r="L172" s="99"/>
    </row>
    <row r="173" spans="1:12" s="100" customFormat="1" ht="13.5" customHeight="1">
      <c r="A173" s="131">
        <v>96</v>
      </c>
      <c r="B173" s="131"/>
      <c r="C173" s="127" t="s">
        <v>148</v>
      </c>
      <c r="D173" s="135"/>
      <c r="E173" s="136"/>
      <c r="F173" s="137"/>
      <c r="G173" s="136"/>
      <c r="H173" s="159"/>
      <c r="I173" s="160"/>
      <c r="J173" s="101"/>
      <c r="K173" s="101"/>
      <c r="L173" s="97"/>
    </row>
    <row r="174" spans="1:12" s="100" customFormat="1" ht="13.5" customHeight="1">
      <c r="A174" s="131"/>
      <c r="B174" s="131"/>
      <c r="C174" s="127"/>
      <c r="D174" s="135"/>
      <c r="E174" s="136"/>
      <c r="F174" s="137"/>
      <c r="G174" s="136"/>
      <c r="H174" s="138"/>
      <c r="I174" s="139"/>
      <c r="J174" s="101"/>
      <c r="K174" s="101"/>
      <c r="L174" s="99"/>
    </row>
    <row r="175" spans="1:12" s="100" customFormat="1" ht="13.5" customHeight="1">
      <c r="A175" s="131">
        <v>1</v>
      </c>
      <c r="B175" s="131" t="s">
        <v>134</v>
      </c>
      <c r="C175" s="127" t="s">
        <v>135</v>
      </c>
      <c r="D175" s="135" t="s">
        <v>56</v>
      </c>
      <c r="E175" s="136">
        <v>5.03</v>
      </c>
      <c r="F175" s="137"/>
      <c r="G175" s="136">
        <f>E175*F175</f>
        <v>0</v>
      </c>
      <c r="H175" s="103"/>
      <c r="I175" s="101"/>
      <c r="J175" s="139">
        <v>2.2</v>
      </c>
      <c r="K175" s="139">
        <f>E175*J175</f>
        <v>11.066</v>
      </c>
      <c r="L175" s="99"/>
    </row>
    <row r="176" spans="1:12" s="100" customFormat="1" ht="13.5" customHeight="1">
      <c r="A176" s="131"/>
      <c r="B176" s="131"/>
      <c r="C176" s="127" t="s">
        <v>35</v>
      </c>
      <c r="D176" s="135"/>
      <c r="E176" s="136"/>
      <c r="F176" s="137"/>
      <c r="G176" s="136"/>
      <c r="H176" s="103"/>
      <c r="I176" s="101"/>
      <c r="J176" s="139"/>
      <c r="K176" s="139"/>
      <c r="L176" s="99"/>
    </row>
    <row r="177" spans="1:12" s="100" customFormat="1" ht="22.5" customHeight="1">
      <c r="A177" s="131">
        <v>2</v>
      </c>
      <c r="B177" s="131" t="s">
        <v>136</v>
      </c>
      <c r="C177" s="127" t="s">
        <v>137</v>
      </c>
      <c r="D177" s="135" t="s">
        <v>56</v>
      </c>
      <c r="E177" s="136">
        <v>5.03</v>
      </c>
      <c r="F177" s="137"/>
      <c r="G177" s="136">
        <f>E177*F177</f>
        <v>0</v>
      </c>
      <c r="H177" s="103"/>
      <c r="I177" s="101"/>
      <c r="J177" s="139"/>
      <c r="K177" s="139">
        <f>E177*J177</f>
        <v>0</v>
      </c>
      <c r="L177" s="99"/>
    </row>
    <row r="178" spans="1:12" s="100" customFormat="1" ht="22.5" customHeight="1">
      <c r="A178" s="131">
        <v>3</v>
      </c>
      <c r="B178" s="131" t="s">
        <v>83</v>
      </c>
      <c r="C178" s="127" t="s">
        <v>153</v>
      </c>
      <c r="D178" s="135" t="s">
        <v>141</v>
      </c>
      <c r="E178" s="136">
        <f>K183</f>
        <v>11.066</v>
      </c>
      <c r="F178" s="137"/>
      <c r="G178" s="136">
        <f>E178*F178</f>
        <v>0</v>
      </c>
      <c r="H178" s="103"/>
      <c r="I178" s="101"/>
      <c r="J178" s="139"/>
      <c r="K178" s="139"/>
      <c r="L178" s="125"/>
    </row>
    <row r="179" spans="1:12" s="100" customFormat="1" ht="13.5" customHeight="1">
      <c r="A179" s="131">
        <v>4</v>
      </c>
      <c r="B179" s="131" t="s">
        <v>81</v>
      </c>
      <c r="C179" s="127" t="s">
        <v>149</v>
      </c>
      <c r="D179" s="135" t="s">
        <v>141</v>
      </c>
      <c r="E179" s="136">
        <f>K183</f>
        <v>11.066</v>
      </c>
      <c r="F179" s="137"/>
      <c r="G179" s="136">
        <f>E179*F179</f>
        <v>0</v>
      </c>
      <c r="H179" s="103"/>
      <c r="I179" s="101"/>
      <c r="J179" s="139"/>
      <c r="K179" s="139"/>
      <c r="L179" s="99"/>
    </row>
    <row r="180" spans="1:12" s="100" customFormat="1" ht="13.5" customHeight="1">
      <c r="A180" s="131">
        <v>5</v>
      </c>
      <c r="B180" s="131" t="s">
        <v>82</v>
      </c>
      <c r="C180" s="127" t="s">
        <v>150</v>
      </c>
      <c r="D180" s="135" t="s">
        <v>141</v>
      </c>
      <c r="E180" s="136">
        <f>E179*15</f>
        <v>165.99</v>
      </c>
      <c r="F180" s="137"/>
      <c r="G180" s="136">
        <f>E180*F180</f>
        <v>0</v>
      </c>
      <c r="H180" s="103"/>
      <c r="I180" s="101"/>
      <c r="J180" s="139"/>
      <c r="K180" s="139"/>
      <c r="L180" s="99"/>
    </row>
    <row r="181" spans="1:12" s="100" customFormat="1" ht="14.25" customHeight="1">
      <c r="A181" s="131">
        <v>6</v>
      </c>
      <c r="B181" s="131" t="s">
        <v>127</v>
      </c>
      <c r="C181" s="127" t="s">
        <v>218</v>
      </c>
      <c r="D181" s="135" t="s">
        <v>141</v>
      </c>
      <c r="E181" s="136">
        <f>E179</f>
        <v>11.066</v>
      </c>
      <c r="F181" s="137"/>
      <c r="G181" s="136">
        <f>E181*F181</f>
        <v>0</v>
      </c>
      <c r="H181" s="103"/>
      <c r="I181" s="101"/>
      <c r="J181" s="139"/>
      <c r="K181" s="139"/>
      <c r="L181" s="99"/>
    </row>
    <row r="182" spans="1:12" s="100" customFormat="1" ht="13.5" customHeight="1">
      <c r="A182" s="131"/>
      <c r="B182" s="131"/>
      <c r="C182" s="127"/>
      <c r="D182" s="135"/>
      <c r="E182" s="136"/>
      <c r="F182" s="137"/>
      <c r="G182" s="136"/>
      <c r="H182" s="103"/>
      <c r="I182" s="101"/>
      <c r="J182" s="139"/>
      <c r="K182" s="139"/>
      <c r="L182" s="99"/>
    </row>
    <row r="183" spans="1:12" s="100" customFormat="1" ht="13.5" customHeight="1">
      <c r="A183" s="131">
        <f>A173</f>
        <v>96</v>
      </c>
      <c r="B183" s="131"/>
      <c r="C183" s="127" t="str">
        <f>C173</f>
        <v>Bourání</v>
      </c>
      <c r="D183" s="135" t="s">
        <v>51</v>
      </c>
      <c r="E183" s="136"/>
      <c r="F183" s="137"/>
      <c r="G183" s="136">
        <f>SUM(G175:G181)</f>
        <v>0</v>
      </c>
      <c r="H183" s="103"/>
      <c r="I183" s="136">
        <f>SUM(I175:I181)</f>
        <v>0</v>
      </c>
      <c r="J183" s="139"/>
      <c r="K183" s="139">
        <f>SUM(K175:K181)</f>
        <v>11.066</v>
      </c>
      <c r="L183" s="99"/>
    </row>
    <row r="184" spans="1:12" s="100" customFormat="1" ht="13.5" customHeight="1">
      <c r="A184" s="131"/>
      <c r="B184" s="131"/>
      <c r="C184" s="127"/>
      <c r="D184" s="135"/>
      <c r="E184" s="136"/>
      <c r="F184" s="137"/>
      <c r="G184" s="136"/>
      <c r="H184" s="103"/>
      <c r="I184" s="136"/>
      <c r="J184" s="139"/>
      <c r="K184" s="139"/>
      <c r="L184" s="99"/>
    </row>
    <row r="185" spans="1:12" s="100" customFormat="1" ht="13.5" customHeight="1">
      <c r="A185" s="131"/>
      <c r="B185" s="131"/>
      <c r="C185" s="127"/>
      <c r="D185" s="135"/>
      <c r="E185" s="136"/>
      <c r="F185" s="137"/>
      <c r="G185" s="136"/>
      <c r="H185" s="138"/>
      <c r="I185" s="139"/>
      <c r="J185" s="101"/>
      <c r="K185" s="101"/>
      <c r="L185" s="99"/>
    </row>
    <row r="186" spans="1:12" s="100" customFormat="1" ht="13.5" customHeight="1">
      <c r="A186" s="131">
        <v>99</v>
      </c>
      <c r="B186" s="131"/>
      <c r="C186" s="127" t="s">
        <v>53</v>
      </c>
      <c r="D186" s="135"/>
      <c r="E186" s="136"/>
      <c r="F186" s="137"/>
      <c r="G186" s="136"/>
      <c r="H186" s="153"/>
      <c r="I186" s="154"/>
      <c r="J186" s="98"/>
      <c r="K186" s="98"/>
      <c r="L186" s="99"/>
    </row>
    <row r="187" spans="1:12" s="100" customFormat="1" ht="13.5" customHeight="1">
      <c r="A187" s="131"/>
      <c r="B187" s="131"/>
      <c r="C187" s="127"/>
      <c r="D187" s="135"/>
      <c r="E187" s="136"/>
      <c r="F187" s="137"/>
      <c r="G187" s="136"/>
      <c r="H187" s="153"/>
      <c r="I187" s="153"/>
      <c r="J187" s="104"/>
      <c r="K187" s="104"/>
      <c r="L187" s="99"/>
    </row>
    <row r="188" spans="1:12" s="100" customFormat="1" ht="21.75" customHeight="1">
      <c r="A188" s="131">
        <v>1</v>
      </c>
      <c r="B188" s="131" t="s">
        <v>182</v>
      </c>
      <c r="C188" s="127" t="s">
        <v>183</v>
      </c>
      <c r="D188" s="135" t="s">
        <v>141</v>
      </c>
      <c r="E188" s="136">
        <f>I162+I152+I140+I123</f>
        <v>18.561305</v>
      </c>
      <c r="F188" s="136"/>
      <c r="G188" s="136">
        <f>E188*F188</f>
        <v>0</v>
      </c>
      <c r="H188" s="153"/>
      <c r="I188" s="153"/>
      <c r="J188" s="104"/>
      <c r="K188" s="104"/>
      <c r="L188" s="99"/>
    </row>
    <row r="189" spans="1:12" s="100" customFormat="1" ht="13.5" customHeight="1">
      <c r="A189" s="131"/>
      <c r="B189" s="131"/>
      <c r="C189" s="127"/>
      <c r="D189" s="135"/>
      <c r="E189" s="136"/>
      <c r="F189" s="137"/>
      <c r="G189" s="136"/>
      <c r="H189" s="153"/>
      <c r="I189" s="153"/>
      <c r="J189" s="104"/>
      <c r="K189" s="104"/>
      <c r="L189" s="99"/>
    </row>
    <row r="190" spans="1:12" s="100" customFormat="1" ht="13.5" customHeight="1">
      <c r="A190" s="131">
        <f>A186</f>
        <v>99</v>
      </c>
      <c r="B190" s="131"/>
      <c r="C190" s="127" t="str">
        <f>C186</f>
        <v>Přesun hmot</v>
      </c>
      <c r="D190" s="135" t="s">
        <v>51</v>
      </c>
      <c r="E190" s="136"/>
      <c r="F190" s="137"/>
      <c r="G190" s="136">
        <f>SUM(G188:G188)</f>
        <v>0</v>
      </c>
      <c r="H190" s="153"/>
      <c r="I190" s="153"/>
      <c r="J190" s="104"/>
      <c r="K190" s="104"/>
      <c r="L190" s="99"/>
    </row>
    <row r="191" spans="1:12" s="100" customFormat="1" ht="13.5" customHeight="1">
      <c r="A191" s="70"/>
      <c r="B191" s="70"/>
      <c r="C191" s="77"/>
      <c r="D191" s="72"/>
      <c r="E191" s="95"/>
      <c r="F191" s="108"/>
      <c r="G191" s="95"/>
      <c r="H191" s="96"/>
      <c r="I191" s="96"/>
      <c r="J191" s="104"/>
      <c r="K191" s="104"/>
      <c r="L191" s="99"/>
    </row>
    <row r="192" spans="1:12" s="100" customFormat="1" ht="13.5" customHeight="1">
      <c r="A192" s="70"/>
      <c r="B192" s="70"/>
      <c r="C192" s="77"/>
      <c r="D192" s="72"/>
      <c r="E192" s="95"/>
      <c r="F192" s="108"/>
      <c r="G192" s="95"/>
      <c r="H192" s="96"/>
      <c r="I192" s="96"/>
      <c r="J192" s="104"/>
      <c r="K192" s="104"/>
      <c r="L192" s="99"/>
    </row>
    <row r="193" spans="1:12" s="100" customFormat="1" ht="13.5" customHeight="1">
      <c r="A193" s="70">
        <v>711</v>
      </c>
      <c r="B193" s="70"/>
      <c r="C193" s="77" t="s">
        <v>151</v>
      </c>
      <c r="D193" s="72"/>
      <c r="E193" s="95"/>
      <c r="F193" s="108"/>
      <c r="G193" s="95"/>
      <c r="H193" s="96"/>
      <c r="I193" s="96"/>
      <c r="J193" s="104"/>
      <c r="K193" s="104"/>
      <c r="L193" s="97"/>
    </row>
    <row r="194" spans="1:12" s="100" customFormat="1" ht="13.5" customHeight="1">
      <c r="A194" s="70"/>
      <c r="B194" s="70"/>
      <c r="C194" s="77"/>
      <c r="D194" s="72"/>
      <c r="E194" s="95"/>
      <c r="F194" s="108"/>
      <c r="G194" s="95"/>
      <c r="H194" s="96"/>
      <c r="I194" s="96"/>
      <c r="J194" s="104"/>
      <c r="K194" s="104"/>
      <c r="L194" s="99"/>
    </row>
    <row r="195" spans="1:12" s="100" customFormat="1" ht="22.5">
      <c r="A195" s="70">
        <v>1</v>
      </c>
      <c r="B195" s="131" t="s">
        <v>152</v>
      </c>
      <c r="C195" s="132" t="s">
        <v>36</v>
      </c>
      <c r="D195" s="135" t="s">
        <v>95</v>
      </c>
      <c r="E195" s="136">
        <v>8.84</v>
      </c>
      <c r="F195" s="137"/>
      <c r="G195" s="147">
        <f>E195*F195</f>
        <v>0</v>
      </c>
      <c r="H195" s="96"/>
      <c r="I195" s="96"/>
      <c r="J195" s="104"/>
      <c r="K195" s="104"/>
      <c r="L195" s="97"/>
    </row>
    <row r="196" spans="1:12" s="100" customFormat="1" ht="11.25">
      <c r="A196" s="70"/>
      <c r="B196" s="131"/>
      <c r="C196" s="127" t="s">
        <v>43</v>
      </c>
      <c r="D196" s="135"/>
      <c r="E196" s="136"/>
      <c r="F196" s="137"/>
      <c r="G196" s="147"/>
      <c r="H196" s="96"/>
      <c r="I196" s="96"/>
      <c r="J196" s="104"/>
      <c r="K196" s="104"/>
      <c r="L196" s="97"/>
    </row>
    <row r="197" spans="1:12" s="100" customFormat="1" ht="13.5" customHeight="1">
      <c r="A197" s="70">
        <v>2</v>
      </c>
      <c r="B197" s="131" t="s">
        <v>198</v>
      </c>
      <c r="C197" s="132" t="s">
        <v>91</v>
      </c>
      <c r="D197" s="135" t="s">
        <v>54</v>
      </c>
      <c r="E197" s="136">
        <v>18.41</v>
      </c>
      <c r="F197" s="137"/>
      <c r="G197" s="147">
        <f>E197*F197</f>
        <v>0</v>
      </c>
      <c r="H197" s="96"/>
      <c r="I197" s="96"/>
      <c r="J197" s="104"/>
      <c r="K197" s="104"/>
      <c r="L197" s="97"/>
    </row>
    <row r="198" spans="1:12" s="100" customFormat="1" ht="24" customHeight="1">
      <c r="A198" s="70">
        <v>3</v>
      </c>
      <c r="B198" s="131" t="s">
        <v>38</v>
      </c>
      <c r="C198" s="132" t="s">
        <v>184</v>
      </c>
      <c r="D198" s="135" t="s">
        <v>95</v>
      </c>
      <c r="E198" s="136">
        <v>12.41</v>
      </c>
      <c r="F198" s="137"/>
      <c r="G198" s="136">
        <f>E198*F198</f>
        <v>0</v>
      </c>
      <c r="H198" s="96"/>
      <c r="I198" s="96"/>
      <c r="J198" s="104"/>
      <c r="K198" s="104"/>
      <c r="L198" s="97"/>
    </row>
    <row r="199" spans="1:12" s="100" customFormat="1" ht="15" customHeight="1">
      <c r="A199" s="70"/>
      <c r="B199" s="131"/>
      <c r="C199" s="132" t="s">
        <v>37</v>
      </c>
      <c r="D199" s="135"/>
      <c r="E199" s="136"/>
      <c r="F199" s="137"/>
      <c r="G199" s="136"/>
      <c r="H199" s="96"/>
      <c r="I199" s="96"/>
      <c r="J199" s="104"/>
      <c r="K199" s="104"/>
      <c r="L199" s="97"/>
    </row>
    <row r="200" spans="1:12" s="100" customFormat="1" ht="31.5" customHeight="1">
      <c r="A200" s="70">
        <v>4</v>
      </c>
      <c r="B200" s="131" t="s">
        <v>39</v>
      </c>
      <c r="C200" s="132" t="s">
        <v>69</v>
      </c>
      <c r="D200" s="135" t="s">
        <v>95</v>
      </c>
      <c r="E200" s="136">
        <v>12.14</v>
      </c>
      <c r="F200" s="137"/>
      <c r="G200" s="136">
        <f>E200*F200</f>
        <v>0</v>
      </c>
      <c r="H200" s="96"/>
      <c r="I200" s="96"/>
      <c r="J200" s="104"/>
      <c r="K200" s="104"/>
      <c r="L200" s="97"/>
    </row>
    <row r="201" spans="1:12" s="100" customFormat="1" ht="12.75" customHeight="1">
      <c r="A201" s="70">
        <v>5</v>
      </c>
      <c r="B201" s="131" t="s">
        <v>133</v>
      </c>
      <c r="C201" s="127" t="s">
        <v>173</v>
      </c>
      <c r="D201" s="135" t="s">
        <v>52</v>
      </c>
      <c r="E201" s="161">
        <f>SUM(G195:G200)</f>
        <v>0</v>
      </c>
      <c r="F201" s="137"/>
      <c r="G201" s="136">
        <f>E201*F201*0.01</f>
        <v>0</v>
      </c>
      <c r="H201" s="96"/>
      <c r="I201" s="96"/>
      <c r="J201" s="104"/>
      <c r="K201" s="104"/>
      <c r="L201" s="99"/>
    </row>
    <row r="202" spans="1:12" s="100" customFormat="1" ht="12.75" customHeight="1">
      <c r="A202" s="70"/>
      <c r="B202" s="131"/>
      <c r="C202" s="127"/>
      <c r="D202" s="135"/>
      <c r="E202" s="136"/>
      <c r="F202" s="137"/>
      <c r="G202" s="136"/>
      <c r="H202" s="96"/>
      <c r="I202" s="96"/>
      <c r="J202" s="104"/>
      <c r="K202" s="104"/>
      <c r="L202" s="99"/>
    </row>
    <row r="203" spans="1:12" s="100" customFormat="1" ht="12.75" customHeight="1">
      <c r="A203" s="70">
        <f>A193</f>
        <v>711</v>
      </c>
      <c r="B203" s="131"/>
      <c r="C203" s="127" t="str">
        <f>C193</f>
        <v>Izolace proti vodě</v>
      </c>
      <c r="D203" s="135" t="s">
        <v>51</v>
      </c>
      <c r="E203" s="136"/>
      <c r="F203" s="137"/>
      <c r="G203" s="136">
        <f>SUM(G195:G202)</f>
        <v>0</v>
      </c>
      <c r="H203" s="96"/>
      <c r="I203" s="96"/>
      <c r="J203" s="104"/>
      <c r="K203" s="104"/>
      <c r="L203" s="99"/>
    </row>
    <row r="204" spans="1:12" s="100" customFormat="1" ht="12.75" customHeight="1">
      <c r="A204" s="70" t="s">
        <v>46</v>
      </c>
      <c r="B204" s="131"/>
      <c r="C204" s="127" t="s">
        <v>46</v>
      </c>
      <c r="D204" s="135"/>
      <c r="E204" s="136"/>
      <c r="F204" s="137"/>
      <c r="G204" s="136"/>
      <c r="H204" s="96"/>
      <c r="I204" s="96"/>
      <c r="J204" s="104"/>
      <c r="K204" s="104"/>
      <c r="L204" s="99"/>
    </row>
    <row r="205" spans="1:12" s="100" customFormat="1" ht="12.75" customHeight="1">
      <c r="A205" s="70"/>
      <c r="B205" s="131"/>
      <c r="C205" s="127"/>
      <c r="D205" s="135"/>
      <c r="E205" s="136"/>
      <c r="F205" s="137"/>
      <c r="G205" s="136"/>
      <c r="H205" s="96"/>
      <c r="I205" s="96"/>
      <c r="J205" s="104"/>
      <c r="K205" s="104"/>
      <c r="L205" s="99"/>
    </row>
    <row r="206" spans="1:12" s="100" customFormat="1" ht="12.75" customHeight="1">
      <c r="A206" s="70"/>
      <c r="B206" s="131"/>
      <c r="C206" s="127"/>
      <c r="D206" s="135"/>
      <c r="E206" s="136"/>
      <c r="F206" s="137"/>
      <c r="G206" s="136"/>
      <c r="H206" s="96"/>
      <c r="I206" s="96"/>
      <c r="J206" s="104"/>
      <c r="K206" s="104"/>
      <c r="L206" s="99"/>
    </row>
    <row r="207" spans="1:12" s="100" customFormat="1" ht="13.5" customHeight="1">
      <c r="A207" s="70">
        <v>764</v>
      </c>
      <c r="B207" s="131"/>
      <c r="C207" s="127" t="s">
        <v>40</v>
      </c>
      <c r="D207" s="135"/>
      <c r="E207" s="136"/>
      <c r="F207" s="137"/>
      <c r="G207" s="136"/>
      <c r="H207" s="96"/>
      <c r="I207" s="102"/>
      <c r="J207" s="24"/>
      <c r="K207" s="24"/>
      <c r="L207" s="97"/>
    </row>
    <row r="208" spans="1:12" s="100" customFormat="1" ht="13.5" customHeight="1">
      <c r="A208" s="70"/>
      <c r="B208" s="131"/>
      <c r="C208" s="127"/>
      <c r="D208" s="135"/>
      <c r="E208" s="136"/>
      <c r="F208" s="137"/>
      <c r="G208" s="136"/>
      <c r="H208" s="96"/>
      <c r="I208" s="102"/>
      <c r="J208" s="24"/>
      <c r="K208" s="24"/>
      <c r="L208" s="99"/>
    </row>
    <row r="209" spans="1:12" s="100" customFormat="1" ht="13.5" customHeight="1">
      <c r="A209" s="70">
        <v>1</v>
      </c>
      <c r="B209" s="131" t="s">
        <v>219</v>
      </c>
      <c r="C209" s="127" t="s">
        <v>41</v>
      </c>
      <c r="D209" s="135" t="s">
        <v>142</v>
      </c>
      <c r="E209" s="136">
        <v>2</v>
      </c>
      <c r="F209" s="137"/>
      <c r="G209" s="136">
        <f>E209*F209</f>
        <v>0</v>
      </c>
      <c r="H209" s="96"/>
      <c r="I209" s="102"/>
      <c r="J209" s="24"/>
      <c r="K209" s="24"/>
      <c r="L209" s="99"/>
    </row>
    <row r="210" spans="1:12" s="100" customFormat="1" ht="22.5">
      <c r="A210" s="70">
        <v>2</v>
      </c>
      <c r="B210" s="131" t="s">
        <v>220</v>
      </c>
      <c r="C210" s="127" t="s">
        <v>42</v>
      </c>
      <c r="D210" s="135" t="s">
        <v>142</v>
      </c>
      <c r="E210" s="136">
        <v>2</v>
      </c>
      <c r="F210" s="137"/>
      <c r="G210" s="136">
        <f>E210*F210</f>
        <v>0</v>
      </c>
      <c r="H210" s="96"/>
      <c r="I210" s="102"/>
      <c r="J210" s="24"/>
      <c r="K210" s="24"/>
      <c r="L210" s="99"/>
    </row>
    <row r="211" spans="1:12" s="100" customFormat="1" ht="13.5" customHeight="1">
      <c r="A211" s="70">
        <v>3</v>
      </c>
      <c r="B211" s="131" t="s">
        <v>0</v>
      </c>
      <c r="C211" s="127" t="s">
        <v>45</v>
      </c>
      <c r="D211" s="135" t="s">
        <v>52</v>
      </c>
      <c r="E211" s="161">
        <f>SUM(G209:G210)</f>
        <v>0</v>
      </c>
      <c r="F211" s="137"/>
      <c r="G211" s="136">
        <f>E211*F211*0.01</f>
        <v>0</v>
      </c>
      <c r="H211" s="96"/>
      <c r="I211" s="102"/>
      <c r="J211" s="24"/>
      <c r="K211" s="24"/>
      <c r="L211" s="99"/>
    </row>
    <row r="212" spans="1:12" s="100" customFormat="1" ht="13.5" customHeight="1">
      <c r="A212" s="70"/>
      <c r="B212" s="131"/>
      <c r="C212" s="127"/>
      <c r="D212" s="135"/>
      <c r="E212" s="136"/>
      <c r="F212" s="137"/>
      <c r="G212" s="136"/>
      <c r="H212" s="96"/>
      <c r="I212" s="102"/>
      <c r="J212" s="24"/>
      <c r="K212" s="24"/>
      <c r="L212" s="99"/>
    </row>
    <row r="213" spans="1:12" s="100" customFormat="1" ht="13.5" customHeight="1">
      <c r="A213" s="70">
        <f>A207</f>
        <v>764</v>
      </c>
      <c r="B213" s="131"/>
      <c r="C213" s="127" t="str">
        <f>C207</f>
        <v>Konstrukce klempířské Cu plech </v>
      </c>
      <c r="D213" s="135" t="s">
        <v>51</v>
      </c>
      <c r="E213" s="136"/>
      <c r="F213" s="137"/>
      <c r="G213" s="136">
        <f>SUM(G209:G212)</f>
        <v>0</v>
      </c>
      <c r="H213" s="96"/>
      <c r="I213" s="102"/>
      <c r="J213" s="24"/>
      <c r="K213" s="24"/>
      <c r="L213" s="99"/>
    </row>
    <row r="214" spans="1:12" s="100" customFormat="1" ht="13.5" customHeight="1">
      <c r="A214" s="70"/>
      <c r="B214" s="131"/>
      <c r="C214" s="127"/>
      <c r="D214" s="135"/>
      <c r="E214" s="136"/>
      <c r="F214" s="137"/>
      <c r="G214" s="136"/>
      <c r="H214" s="96"/>
      <c r="I214" s="102"/>
      <c r="J214" s="24"/>
      <c r="K214" s="24"/>
      <c r="L214" s="99"/>
    </row>
    <row r="215" spans="1:12" s="100" customFormat="1" ht="13.5" customHeight="1">
      <c r="A215" s="70"/>
      <c r="B215" s="131"/>
      <c r="C215" s="127"/>
      <c r="D215" s="135"/>
      <c r="E215" s="136"/>
      <c r="F215" s="137"/>
      <c r="G215" s="136"/>
      <c r="H215" s="96"/>
      <c r="I215" s="102"/>
      <c r="J215" s="24"/>
      <c r="K215" s="24"/>
      <c r="L215" s="99"/>
    </row>
    <row r="216" spans="1:12" s="100" customFormat="1" ht="13.5" customHeight="1">
      <c r="A216" s="70"/>
      <c r="B216" s="131"/>
      <c r="C216" s="127"/>
      <c r="D216" s="135"/>
      <c r="E216" s="136"/>
      <c r="F216" s="137"/>
      <c r="G216" s="136"/>
      <c r="H216" s="96"/>
      <c r="I216" s="102"/>
      <c r="J216" s="24"/>
      <c r="K216" s="24"/>
      <c r="L216" s="99"/>
    </row>
    <row r="217" spans="1:8" ht="11.25" customHeight="1">
      <c r="A217" s="131">
        <v>95</v>
      </c>
      <c r="B217" s="131"/>
      <c r="C217" s="127" t="s">
        <v>58</v>
      </c>
      <c r="D217" s="135"/>
      <c r="E217" s="136"/>
      <c r="F217" s="137"/>
      <c r="G217" s="136"/>
      <c r="H217" s="104"/>
    </row>
    <row r="218" spans="1:8" ht="11.25" customHeight="1">
      <c r="A218" s="131"/>
      <c r="B218" s="131"/>
      <c r="C218" s="127"/>
      <c r="D218" s="135"/>
      <c r="E218" s="136"/>
      <c r="F218" s="137"/>
      <c r="G218" s="136"/>
      <c r="H218" s="104"/>
    </row>
    <row r="219" spans="1:8" ht="11.25" customHeight="1">
      <c r="A219" s="131">
        <v>1</v>
      </c>
      <c r="B219" s="131" t="s">
        <v>59</v>
      </c>
      <c r="C219" s="132" t="s">
        <v>103</v>
      </c>
      <c r="D219" s="135" t="s">
        <v>199</v>
      </c>
      <c r="E219" s="136">
        <v>1</v>
      </c>
      <c r="F219" s="137"/>
      <c r="G219" s="136">
        <f>E219*F219</f>
        <v>0</v>
      </c>
      <c r="H219" s="104"/>
    </row>
    <row r="220" spans="1:8" ht="11.25" customHeight="1">
      <c r="A220" s="131">
        <v>2</v>
      </c>
      <c r="B220" s="131" t="s">
        <v>60</v>
      </c>
      <c r="C220" s="132" t="s">
        <v>155</v>
      </c>
      <c r="D220" s="135" t="s">
        <v>199</v>
      </c>
      <c r="E220" s="136">
        <v>1</v>
      </c>
      <c r="F220" s="137"/>
      <c r="G220" s="136">
        <f aca="true" t="shared" si="6" ref="G220:G229">E220*F220</f>
        <v>0</v>
      </c>
      <c r="H220" s="104"/>
    </row>
    <row r="221" spans="1:8" ht="11.25" customHeight="1">
      <c r="A221" s="131">
        <v>3</v>
      </c>
      <c r="B221" s="131" t="s">
        <v>61</v>
      </c>
      <c r="C221" s="132" t="s">
        <v>156</v>
      </c>
      <c r="D221" s="135" t="s">
        <v>199</v>
      </c>
      <c r="E221" s="136">
        <v>1</v>
      </c>
      <c r="F221" s="137"/>
      <c r="G221" s="136">
        <f t="shared" si="6"/>
        <v>0</v>
      </c>
      <c r="H221" s="104"/>
    </row>
    <row r="222" spans="1:8" ht="11.25" customHeight="1">
      <c r="A222" s="131">
        <v>4</v>
      </c>
      <c r="B222" s="131" t="s">
        <v>62</v>
      </c>
      <c r="C222" s="132" t="s">
        <v>104</v>
      </c>
      <c r="D222" s="135" t="s">
        <v>199</v>
      </c>
      <c r="E222" s="136">
        <v>1</v>
      </c>
      <c r="F222" s="137"/>
      <c r="G222" s="136">
        <f t="shared" si="6"/>
        <v>0</v>
      </c>
      <c r="H222" s="104"/>
    </row>
    <row r="223" spans="1:8" ht="11.25" customHeight="1">
      <c r="A223" s="131">
        <v>5</v>
      </c>
      <c r="B223" s="131" t="s">
        <v>154</v>
      </c>
      <c r="C223" s="132" t="s">
        <v>125</v>
      </c>
      <c r="D223" s="135" t="s">
        <v>199</v>
      </c>
      <c r="E223" s="136">
        <v>1</v>
      </c>
      <c r="F223" s="137"/>
      <c r="G223" s="136">
        <f t="shared" si="6"/>
        <v>0</v>
      </c>
      <c r="H223" s="104"/>
    </row>
    <row r="224" spans="1:8" ht="11.25" customHeight="1">
      <c r="A224" s="131">
        <v>6</v>
      </c>
      <c r="B224" s="131" t="s">
        <v>122</v>
      </c>
      <c r="C224" s="132" t="s">
        <v>109</v>
      </c>
      <c r="D224" s="135" t="s">
        <v>199</v>
      </c>
      <c r="E224" s="136">
        <v>1</v>
      </c>
      <c r="F224" s="137"/>
      <c r="G224" s="136">
        <f t="shared" si="6"/>
        <v>0</v>
      </c>
      <c r="H224" s="104"/>
    </row>
    <row r="225" spans="1:8" ht="11.25" customHeight="1">
      <c r="A225" s="131">
        <v>7</v>
      </c>
      <c r="B225" s="131" t="s">
        <v>123</v>
      </c>
      <c r="C225" s="132" t="s">
        <v>126</v>
      </c>
      <c r="D225" s="135" t="s">
        <v>199</v>
      </c>
      <c r="E225" s="136">
        <v>1</v>
      </c>
      <c r="F225" s="137"/>
      <c r="G225" s="136">
        <f t="shared" si="6"/>
        <v>0</v>
      </c>
      <c r="H225" s="104"/>
    </row>
    <row r="226" spans="1:8" ht="11.25" customHeight="1">
      <c r="A226" s="131">
        <v>8</v>
      </c>
      <c r="B226" s="131" t="s">
        <v>105</v>
      </c>
      <c r="C226" s="132" t="s">
        <v>121</v>
      </c>
      <c r="D226" s="135" t="s">
        <v>199</v>
      </c>
      <c r="E226" s="136">
        <v>1</v>
      </c>
      <c r="F226" s="137"/>
      <c r="G226" s="136">
        <f t="shared" si="6"/>
        <v>0</v>
      </c>
      <c r="H226" s="104"/>
    </row>
    <row r="227" spans="1:8" ht="11.25" customHeight="1">
      <c r="A227" s="131">
        <v>9</v>
      </c>
      <c r="B227" s="131" t="s">
        <v>106</v>
      </c>
      <c r="C227" s="132" t="s">
        <v>110</v>
      </c>
      <c r="D227" s="135" t="s">
        <v>199</v>
      </c>
      <c r="E227" s="136">
        <v>1</v>
      </c>
      <c r="F227" s="137"/>
      <c r="G227" s="136">
        <f t="shared" si="6"/>
        <v>0</v>
      </c>
      <c r="H227" s="104"/>
    </row>
    <row r="228" spans="1:8" ht="11.25" customHeight="1">
      <c r="A228" s="131">
        <v>10</v>
      </c>
      <c r="B228" s="131" t="s">
        <v>107</v>
      </c>
      <c r="C228" s="132" t="s">
        <v>111</v>
      </c>
      <c r="D228" s="135" t="s">
        <v>199</v>
      </c>
      <c r="E228" s="136">
        <v>1</v>
      </c>
      <c r="F228" s="137"/>
      <c r="G228" s="136">
        <f t="shared" si="6"/>
        <v>0</v>
      </c>
      <c r="H228" s="104"/>
    </row>
    <row r="229" spans="1:8" ht="11.25" customHeight="1">
      <c r="A229" s="131">
        <v>11</v>
      </c>
      <c r="B229" s="131" t="s">
        <v>108</v>
      </c>
      <c r="C229" s="127" t="s">
        <v>181</v>
      </c>
      <c r="D229" s="135" t="s">
        <v>199</v>
      </c>
      <c r="E229" s="136">
        <v>1</v>
      </c>
      <c r="F229" s="137"/>
      <c r="G229" s="136">
        <f t="shared" si="6"/>
        <v>0</v>
      </c>
      <c r="H229" s="104"/>
    </row>
    <row r="230" spans="1:8" ht="11.25" customHeight="1">
      <c r="A230" s="131"/>
      <c r="B230" s="131"/>
      <c r="C230" s="127"/>
      <c r="D230" s="135"/>
      <c r="E230" s="136"/>
      <c r="F230" s="137"/>
      <c r="G230" s="136"/>
      <c r="H230" s="104"/>
    </row>
    <row r="231" spans="1:8" ht="11.25" customHeight="1">
      <c r="A231" s="131">
        <f>A217</f>
        <v>95</v>
      </c>
      <c r="B231" s="131"/>
      <c r="C231" s="127" t="str">
        <f>C217</f>
        <v>Ostatní náklady stavby</v>
      </c>
      <c r="D231" s="135" t="s">
        <v>51</v>
      </c>
      <c r="E231" s="136"/>
      <c r="F231" s="137"/>
      <c r="G231" s="136">
        <f>SUM(G219:G229)</f>
        <v>0</v>
      </c>
      <c r="H231" s="104"/>
    </row>
    <row r="232" ht="11.25" customHeight="1">
      <c r="F232" s="23"/>
    </row>
    <row r="233" ht="11.25" customHeight="1">
      <c r="F233" s="23"/>
    </row>
    <row r="234" ht="11.25" customHeight="1">
      <c r="F234" s="23"/>
    </row>
    <row r="235" ht="11.25" customHeight="1">
      <c r="F235" s="23"/>
    </row>
    <row r="236" ht="11.25" customHeight="1">
      <c r="F236" s="23"/>
    </row>
    <row r="237" ht="11.25" customHeight="1">
      <c r="F237" s="23"/>
    </row>
    <row r="238" ht="11.25" customHeight="1">
      <c r="F238" s="23"/>
    </row>
    <row r="239" ht="11.25" customHeight="1">
      <c r="F239" s="23"/>
    </row>
    <row r="240" ht="11.25" customHeight="1">
      <c r="F240" s="23"/>
    </row>
    <row r="241" ht="11.25" customHeight="1">
      <c r="F241" s="23"/>
    </row>
    <row r="242" ht="11.25" customHeight="1">
      <c r="F242" s="23"/>
    </row>
    <row r="243" ht="11.25" customHeight="1">
      <c r="F243" s="23"/>
    </row>
    <row r="244" ht="11.25" customHeight="1">
      <c r="F244" s="23"/>
    </row>
    <row r="245" ht="11.25" customHeight="1">
      <c r="F245" s="23"/>
    </row>
    <row r="246" ht="11.25" customHeight="1">
      <c r="F246" s="23"/>
    </row>
    <row r="247" ht="11.25" customHeight="1">
      <c r="F247" s="23"/>
    </row>
    <row r="248" ht="11.25" customHeight="1">
      <c r="F248" s="23"/>
    </row>
    <row r="249" ht="11.25" customHeight="1">
      <c r="F249" s="23"/>
    </row>
    <row r="250" ht="11.25" customHeight="1">
      <c r="F250" s="23"/>
    </row>
    <row r="251" ht="11.25" customHeight="1">
      <c r="F251" s="23"/>
    </row>
    <row r="252" ht="11.25" customHeight="1">
      <c r="F252" s="23"/>
    </row>
    <row r="253" ht="11.25" customHeight="1">
      <c r="F253" s="23"/>
    </row>
    <row r="254" ht="11.25" customHeight="1">
      <c r="F254" s="23"/>
    </row>
    <row r="255" ht="11.25" customHeight="1">
      <c r="F255" s="23"/>
    </row>
    <row r="256" ht="11.25" customHeight="1">
      <c r="F256" s="23"/>
    </row>
    <row r="257" ht="11.25" customHeight="1">
      <c r="F257" s="23"/>
    </row>
    <row r="258" ht="11.25" customHeight="1">
      <c r="F258" s="23"/>
    </row>
    <row r="259" ht="11.25" customHeight="1">
      <c r="F259" s="23"/>
    </row>
    <row r="260" ht="11.25" customHeight="1">
      <c r="F260" s="23"/>
    </row>
    <row r="261" ht="11.25" customHeight="1">
      <c r="F261" s="23"/>
    </row>
    <row r="262" ht="11.25" customHeight="1">
      <c r="F262" s="23"/>
    </row>
    <row r="263" ht="11.25" customHeight="1">
      <c r="F263" s="23"/>
    </row>
    <row r="264" ht="11.25" customHeight="1">
      <c r="F264" s="23"/>
    </row>
    <row r="265" ht="11.25" customHeight="1">
      <c r="F265" s="23"/>
    </row>
    <row r="266" ht="11.25" customHeight="1">
      <c r="F266" s="23"/>
    </row>
    <row r="267" ht="11.25" customHeight="1">
      <c r="F267" s="23"/>
    </row>
  </sheetData>
  <sheetProtection/>
  <mergeCells count="31">
    <mergeCell ref="K7:L7"/>
    <mergeCell ref="H7:J7"/>
    <mergeCell ref="H11:J11"/>
    <mergeCell ref="K11:L11"/>
    <mergeCell ref="H8:J8"/>
    <mergeCell ref="K8:L8"/>
    <mergeCell ref="H9:J9"/>
    <mergeCell ref="K9:L9"/>
    <mergeCell ref="E23:G23"/>
    <mergeCell ref="H12:J12"/>
    <mergeCell ref="I16:K16"/>
    <mergeCell ref="G15:H15"/>
    <mergeCell ref="G14:H14"/>
    <mergeCell ref="K12:L12"/>
    <mergeCell ref="C15:F15"/>
    <mergeCell ref="G16:H16"/>
    <mergeCell ref="I13:K13"/>
    <mergeCell ref="G13:H13"/>
    <mergeCell ref="I14:K14"/>
    <mergeCell ref="C16:F16"/>
    <mergeCell ref="I15:K15"/>
    <mergeCell ref="A9:F9"/>
    <mergeCell ref="H10:J10"/>
    <mergeCell ref="K10:L10"/>
    <mergeCell ref="A8:G8"/>
    <mergeCell ref="A16:B16"/>
    <mergeCell ref="A14:B14"/>
    <mergeCell ref="A13:B13"/>
    <mergeCell ref="C13:F13"/>
    <mergeCell ref="C14:F14"/>
    <mergeCell ref="A15:B15"/>
  </mergeCells>
  <hyperlinks>
    <hyperlink ref="C60" location="'Rozpočet - výkaz výměr,'!C134" display="'Rozpočet - výkaz výměr,'!C134"/>
    <hyperlink ref="C61" location="'Rozpočet - výkaz výměr,'!C190" display="'Rozpočet - výkaz výměr,'!C190"/>
    <hyperlink ref="C63" location="'Rozpočet - výkaz výměr,'!C356" display="'Rozpočet - výkaz výměr,'!C356"/>
    <hyperlink ref="C64" location="'Rozpočet - výkaz výměr,'!C539" display="'Rozpočet - výkaz výměr,'!C539"/>
    <hyperlink ref="C65" location="'Rozpočet - výkaz výměr,'!C554" display="'Rozpočet - výkaz výměr,'!C554"/>
    <hyperlink ref="C66" location="'Rozpočet - výkaz výměr,'!C586" display="'Rozpočet - výkaz výměr,'!C586"/>
    <hyperlink ref="C67" location="'Rozpočet - výkaz výměr,'!C730" display="'Rozpočet - výkaz výměr,'!C730"/>
    <hyperlink ref="C77" location="'Rozpočet - výkaz výměr,'!C748" display="'Rozpočet - výkaz výměr,'!C748"/>
    <hyperlink ref="C78" location="'Rozpočet - výkaz výměr,'!C938" display="'Rozpočet - výkaz výměr,'!C938"/>
  </hyperlink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scale="96" r:id="rId1"/>
  <headerFooter alignWithMargins="0">
    <oddFooter>&amp;LCenová soustava ÚRS&amp;C&amp;A&amp;RStránka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najman</dc:creator>
  <cp:keywords/>
  <dc:description/>
  <cp:lastModifiedBy>Hana Halová</cp:lastModifiedBy>
  <cp:lastPrinted>2018-11-16T10:12:34Z</cp:lastPrinted>
  <dcterms:created xsi:type="dcterms:W3CDTF">2010-04-26T11:42:24Z</dcterms:created>
  <dcterms:modified xsi:type="dcterms:W3CDTF">2018-11-16T10:12:42Z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