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H:\VZ 2024\Vybudování CAD učeben SOS a SOU Kolín - OPAKOVÁNÍ\3_Zadávací dokumentace\"/>
    </mc:Choice>
  </mc:AlternateContent>
  <xr:revisionPtr revIDLastSave="0" documentId="13_ncr:1_{527A59A9-3830-4B82-A44F-FCEC38795197}" xr6:coauthVersionLast="47" xr6:coauthVersionMax="47" xr10:uidLastSave="{00000000-0000-0000-0000-000000000000}"/>
  <bookViews>
    <workbookView xWindow="-110" yWindow="-110" windowWidth="19420" windowHeight="11620" xr2:uid="{6958B054-AC41-4E56-8B9F-275391C3F2DB}"/>
  </bookViews>
  <sheets>
    <sheet name="VZ_CAD uč. + moder.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1" l="1"/>
  <c r="G8" i="1"/>
  <c r="G27" i="1"/>
  <c r="G28" i="1"/>
  <c r="H28" i="1" s="1"/>
  <c r="H27" i="1"/>
  <c r="G26" i="1"/>
  <c r="H26" i="1" s="1"/>
  <c r="G25" i="1"/>
  <c r="H25" i="1" s="1"/>
  <c r="G24" i="1"/>
  <c r="H24" i="1" s="1"/>
  <c r="G23" i="1"/>
  <c r="H23" i="1" s="1"/>
  <c r="G22" i="1"/>
  <c r="H22" i="1" s="1"/>
  <c r="G21" i="1"/>
  <c r="H21" i="1" s="1"/>
  <c r="G20" i="1"/>
  <c r="H20" i="1" s="1"/>
  <c r="G19" i="1"/>
  <c r="H19" i="1" s="1"/>
  <c r="G18" i="1"/>
  <c r="H18" i="1" s="1"/>
  <c r="G17" i="1"/>
  <c r="H17" i="1" s="1"/>
  <c r="G16" i="1"/>
  <c r="H16" i="1" s="1"/>
  <c r="G15" i="1"/>
  <c r="H15" i="1" s="1"/>
  <c r="G14" i="1"/>
  <c r="H14" i="1" s="1"/>
  <c r="G13" i="1"/>
  <c r="H13" i="1" s="1"/>
  <c r="G12" i="1"/>
  <c r="H12" i="1" s="1"/>
  <c r="G11" i="1"/>
  <c r="H11" i="1" s="1"/>
  <c r="G10" i="1"/>
  <c r="H10" i="1" s="1"/>
  <c r="G9" i="1"/>
  <c r="H9" i="1" s="1"/>
  <c r="H8" i="1"/>
  <c r="H7" i="1"/>
  <c r="G29" i="1" l="1"/>
  <c r="H32" i="1" l="1"/>
  <c r="H29" i="1"/>
  <c r="H33" i="1" s="1"/>
</calcChain>
</file>

<file path=xl/sharedStrings.xml><?xml version="1.0" encoding="utf-8"?>
<sst xmlns="http://schemas.openxmlformats.org/spreadsheetml/2006/main" count="78" uniqueCount="56">
  <si>
    <t>NABÍDKA</t>
  </si>
  <si>
    <t>cena celkem bez DPH</t>
  </si>
  <si>
    <t>cena celkem včetně DPH</t>
  </si>
  <si>
    <t>Elektricky stavitelný stůl -  ergonomické desky</t>
  </si>
  <si>
    <t>ks</t>
  </si>
  <si>
    <t>Židle čalouněná technickou síťovinou</t>
  </si>
  <si>
    <t xml:space="preserve">Mechanika synchronní, s aretací min. v 5-ti polohách, horizontální posuv sedáku, nastavení  odporu naklánění opěráku v závislosti na hmotnosti uživatele, závislé naklápění sedáku a opěráku, antišokový systém zabraňující samovolnému navracení opěráku při odjištění funkce naklápění, sedák ergonomicky tvarovaný, čalouněný technickou síťovinou; opěrák -  nylonový rám hranatého tvaru, zezadu s výztuhou ve tvaru Y čalouněný technickou síťovinou, opěrák samostatně výškově stavitelný, ve zvolené poloze zajištěný zámkem; podhlavník 3D stavitelný, síťovaný; samostatně výškově stavitelná bederní opěrka s PU měkčeným povrchem pro větší pohodlí  zad; výškově stavitelné područky s polyuretanovým měkčeným topem; sedák šířka sedáku min. 510 mm, hloubka min. 510 mm; opěrák nastavení min. 580-630 mm od sedací plochy.
Loop hliníkový leštěný kříž průměr min. 700 mm pyramidového tvaru
Plynový píst pro výškové nastavení v chromovém provedení 
Kolečka pogumovaná min. 60 mm
Nosnost min. 130 kg – doložit certifikátem (od certifikační autority) Barva černá.            </t>
  </si>
  <si>
    <t>Židle plastová na kolečkách (do CAD učebny + odborné učebny chladírenské a klimatizační techniky)</t>
  </si>
  <si>
    <t>Katedra</t>
  </si>
  <si>
    <t>Interaktivní panel 86", sestava s křídly, včetně instalace</t>
  </si>
  <si>
    <t>Interaktivní panel 86" vč. držáku na stěnu</t>
  </si>
  <si>
    <t>Velkoformátový panel 85" vč. držáku na stěnu</t>
  </si>
  <si>
    <t>Skříň plechová, policová</t>
  </si>
  <si>
    <t xml:space="preserve">Pracovní ponk se svěrákem </t>
  </si>
  <si>
    <t>Notebook</t>
  </si>
  <si>
    <t>Nabíjecí skříň na NTB 30ks</t>
  </si>
  <si>
    <t>PC_CAD učebny</t>
  </si>
  <si>
    <t>Monitor_CAD učebny</t>
  </si>
  <si>
    <t>3D tiskárna_majkl + filament</t>
  </si>
  <si>
    <t>3D tiskárna                                                                                                                                           Velikost tiskové podložky min. 256×256 mm, Typ extruderu direct (přímý)
Průměr filamentu 1,75 mm, Max. rychlost tisku 500 mm/s
Max. teplota hotendu min.300°C, Max. teplota tiskové podložky 120°C
Uzavřená tisková komora, Typ hotendu - Celokovový
Konektivita min. USB, Wi-Fi, SD Karta, Cloud
Možnost vícebarevného tisku 
Automatická kalibrace tiskové podložky Automatická</t>
  </si>
  <si>
    <t>3D tiskárna_průsa + filament</t>
  </si>
  <si>
    <t>Připojení k internetu pro odesílání modelů, pomocí kabelu či wifi 
- Tisk z minimálně 5 barev / materiálů naráz bez zásahu obsluhy
- Tiskový min. prostor 350x350x350 mm 
- Technologie CoreXY
- Firmware s podporou InputShaper
- Automatická kalibrace první vrstvy
- Automatická obnova tisku v případě výpadku el. proudu
- Tisk materiál - PLA, PET-G, ASA, ABS, PC</t>
  </si>
  <si>
    <t>Notebook grafický</t>
  </si>
  <si>
    <t>3D brýle včetně příslušenství</t>
  </si>
  <si>
    <t>Notebooky učitelé</t>
  </si>
  <si>
    <t>Nosnost: min.130 kg
Operativní dosah: až 60 poschodí, Dosah po signalizaci vybití baterie: až 4 poschodí
Minimální šířka schodiště: 75 cm, Rychlost jízdy: min. 15 schodů
Celková hmotnost: max.60 kg
Napájení nabíječky: 220V (230V), Výkon motoru: min. 300 W, Příkon nabíječky: min. 80 W</t>
  </si>
  <si>
    <t>Kopírka A3</t>
  </si>
  <si>
    <t>Pásový schodolez  + univerzální mechanický vozík (nosnost 130kg)</t>
  </si>
  <si>
    <t>Sestava tabule TRIPTYCH 200 x 120 vč. zvedacího stojanu + odkládací poličky AL v délce 200cm</t>
  </si>
  <si>
    <t>Plastový ergonomický sedák se vzduchovým polštářem na pístu a chromovém kříži velikosti 5/6. Možnost výběru koleček nebo kluzáků. 
Plastová jednodílná skořepina / sedák i opěrák/ ze 100% strukturovaného polypropylenu s efektem vzduchového polštáře. 
Difuzní výdechové otvory ze spodní strany výlisku z důvodu omezení zapadávání nečistot.
Barevná škála min. 7 odstínů barev. Ve skořepině je otvor pro snadný úchop v dolní části opěráku</t>
  </si>
  <si>
    <t>Učitelský stůl, korpus LTD 18mm, pracovní deska LTD 25mm, 3x zásuvka, centrální zámek, rozměr: š.160 x v.76 x hl.80</t>
  </si>
  <si>
    <t>Technická specifikace požadovaného výrobku</t>
  </si>
  <si>
    <t xml:space="preserve">Položka </t>
  </si>
  <si>
    <t>Množství</t>
  </si>
  <si>
    <t>Jednotka</t>
  </si>
  <si>
    <t>Jednotková cena bez DPH</t>
  </si>
  <si>
    <t>Cena celkem bez DPH</t>
  </si>
  <si>
    <t>Cena celkem včetně DPH</t>
  </si>
  <si>
    <t>Příloha č. 1 Technická specifikace plnění s položkovýcm rozpočtem</t>
  </si>
  <si>
    <t>Veřejná zakázka: Vybudování CAD učeben a modernizace odborných učeben na SOŠ a SOU stavební Kolín - OPAKOVÁNÍ</t>
  </si>
  <si>
    <t>Operační systém: Windows s možností připojení do domény (z důvodu kompatibility s již používanými produkty)
Procesor: poslední generace, min. 38000 bodů k 25.11.2025 CPU Mark (dle www.cpubenchmark.net) mezipaměť minimálně 30MB                                                                                                         Paměť: min. 16 GB DDR5 4800 MHz 
Pevný disk: min. 1TB GB 
Grafická karta: dedikovaná,min 30000 bodů k 25.11.2025 GPU Mark (dle www.videocardbenchmark.net)
Rozhraní: 
min. 1× USB-C 3.2 Gen 2x2 (přenosová rychlost signálu 20 Gb/s)                                     min. 4× USB 3.2 Gen 2 (přenosová rychlost signálu 10 Gb/s)                                           min. 1× kombinovaný konektor sluchátek/mikrofonu                                                          min. 1× zvukový výstup (line out)min. 1× RJ-45 (LAN)                                                      min. 2× DisplayPort 1.4                                                                                                 min. 1× HDMI 1.4                                                                                                  Provedení: Tower. zdroj min:700WZáruka: min. 5 let tovární záruky, odezva následující pracovní den s opravou u zákazníka součástí dodávky: základní instalace -rozbalení, zapojení, spuštění, odvoz obalového materiálu</t>
  </si>
  <si>
    <t>Úhlopříčka displeje min.34"; min. Ultra Wide QHD 3440 × 1440; Odezva (ms): do 6; Výbava:Reproduktory, Pivot, Nastavitelná výška;                                                                   Formát obrazovky:21:9; Rozhraní:min. HDMI; displej port, USB                                                                                                                     Záruka: 5 let                                                                                                                            Součástí dodávky: základní instalace -rozbalení, zapojení, spuštění, odvoz obalového materiálu</t>
  </si>
  <si>
    <t>Operační systém: Windows s možností připojení do domény (z důvodu kompatibility s již používanými produkty)                                                                                            Procesor: poslední generace, min. 30000 bodů k 25.11.2024 CPU Mark (dle www.cpubenchmark.net)                                                                                                     Grafická karta: dedikovaná, min 20000 bodů k 25.11.2025 GPU Mark (dle www.videocardbenchmark.net)                                                                                                    Paměť: min. 32GB                                                                                                            Pevný disk: min. 1TB M.2 SSD PCIe NVMe                                                                                              Monitor min. 16"                                                                                                                      Výdrž: min. 12hodin                                                                                                           Záruka: 5 let tovární záruky, odezva následující pracovní den s opravou u zákazníka                                     Součástí dodávky: základní instalace -rozbalení, zapojení, spuštění, odvoz obalového materiálu</t>
  </si>
  <si>
    <r>
      <t xml:space="preserve">VR brýle samostatně fungující, celkové rozlišení min. 4K 3664 × 1920 px (na jedno oko QHD min. 1832 × 1920 px), min. 90 Hz, min. připojení přes Bluetooth, Wi-Fi a USB-C, ovladač a sluchátka součástí balení, mikrofon.                                                                                          Kapacita operační paměti: min. 6 GB, Integrované úložiště: min. 256 GB, Připojení: min. Bluetooth, 1× Micro-USB-Typ C.                                                                                          Senzory: min. akcelerometr, magnetometr, gyroskopický senzorVhodné pro virtuální a rozšířenou / smíšenou realitu.                                                                                                 Životnost baterie: min. 2 hodiny na jedno nabití, vhodné i pro lidi nosící brýle, </t>
    </r>
    <r>
      <rPr>
        <b/>
        <sz val="8"/>
        <rFont val="Arial"/>
        <family val="2"/>
        <charset val="238"/>
      </rPr>
      <t>Záruka min. 5 let</t>
    </r>
  </si>
  <si>
    <t>Operační systém: Windows s možností připojení do domény (z důvodu kompatibility s již používanými produkty).                                                                                           Procesor: poslední generace, min. 28000 bodů k 25.11.2025 CPU Mark (dle www.cpubenchmark.net) min.10 jader.                                                                                      Paměť: min. 16GB.                                                                                                      Pevný disk: SSD min. 512 GB.                                                                                                             Monitor min. 15".                                                                                                         Výdrž: min. 10hodin                                                                                                                 min.2× USB-C 3.2 Gen 2 (- přenos dat, přenosová rychlost signálu 10 Gb/s, podpora DisplayPort 1.4, napájení notebooku)                                                                                                         min. 2× USB 3.2 Gen 1min. 1× kombinovaný konektor sluchátek/mikrofonu                                    Záruka: min. 5 let tovární záruky, odezva následující pracovní den s opravou u zákazníka součástí dodávky: základní instalace -rozbalení, zapojení, spuštění, odvoz obalového materiálu</t>
  </si>
  <si>
    <t>Barevný multifunkční stroj A3, rychlost min. 25 A4/12 A3 á min. 2x zásobník papíru na min. 500listů + kovový stolek, podavač originálů s otáčením na 140 listů, min. 10" dotykový displej vč. Startovacích tonerů a instalace,Záruka min. 5 let tovární záruky</t>
  </si>
  <si>
    <t>Mobilní nabíjecí skříňka, min. 30 nabíjecích stanic, min. 17",                                             min. 30 míst pro zařízení,                                                                                               min. 3 x zásuvkový proužek instalovaný na zadní straně (10 x ochranné kontaktní zásuvky, vč. spínače)                                                                                                                Vstup kabelu a nadlimitní úložiště na úroveň, Kompaktní pouzdro, mobilní díky namontovaným válečkůmmin. 3 x ventilátor (24 V) pro aktivní tepelný disizi skříně                                                      Vč. rcd spínače 30 mA                                                                                                               Dvoukřídlé přední a zadní dveře, perforované, dvoukřídlé                                                                     Úhel otevření dveří 180°, Dvoubodový zámek (zámek tyče)</t>
  </si>
  <si>
    <t xml:space="preserve">Pracovní deska, minimální rozměry d x š x v 1600 x 550 x min. 30 mm dřevěná deska tvrdé dřevo s antistatickou podložkou. Vybavení: min. 6 výsuvných zásuvek, zásuvky chráněné podlážkami z pěnové pryže, min. 2 dveřové skřínky. Konstrukce: ocelový rám, síla nosných prvků min. 1 mm, opatřený práškoným lakem, nosnost desky: min. 250kg. Svěrák hmotnost min. 12kg, čelisti z kvalitní oceli kaleny na 45 HRC +- 5 HRC, délka upnutí min. 100mm, spodní část otočná, součástí svěráku kovadlina.
</t>
  </si>
  <si>
    <t>Univerzální kovová skříň, min. 4x police, 92 x 195 x hl.46cm, robustní konstrukce korpusudveře s profilovými výztuhami, cylindrický zámek s tříbodovým rozvorovým systémemukazatel uzamčení / odemčení, nosnost police min.50 kg</t>
  </si>
  <si>
    <t>TV, min. 215cm, min. 4K Ultra HD, min. PPI 3100 (50Hz), min. DVB-T2/S2/C, min. 3× HDMI, min. 2× USB, LAN, WiFi, Bluetooth, možnost obsluhovat službu Chromecastmožnost párování s mobilním zařízením, uchycení VESA, repro min. 30W, držák kloubový na TV - pro televizi o velikosti min. 60 až 100", nosnost min.80 kg, systém pro uspořádání kabelů, HDMI 15m, vč. montáže na stěnu a kompletní nastavení.</t>
  </si>
  <si>
    <t xml:space="preserve">Interaktivní dotykový panel min. 86", sestava s keramickými křídly, stojan zvedací AL, odkládací polička vč. montáže                                                                               keramická křídla pro sestavu min. 86", 2x rozměr min. 100 x 120cm, bílá, umístění na hliníkovém zvedacím stojanu vč. odkládací hliníkové poličky                                                 -Interaktivní dotykový LED display min. 86", RAM: min. 8 GB, Kapacita uložiště: min. 64 GB                              Rozlišení: min. 3840 x 2160 px, 4K UHD, Samostatný operační systém, Jas: min. 420 cd/m2, Doba odezvy: max. 6 msTvrdost: min. 7H,                                                                    Tvrdost tužky: min. 9H                                                                                                            Životnost: min. 50.000 hodin, Reproduktory: min. 2x 20W                                                                                Ovládání: pero, prst, min. 20 dotekový multi-touch                                                                                     Kontrast: min. 5000:1, Dynamický kontrast: min. 7000:1                                                            Vstupy: min. 3x HDMI 2.1 nebo HDMI 2.0, 1x VGA (lze nahradit vhodnou aktivní redukcí), 1x audio 3,5 mm, 1x USB 2.0, 4x USB 3.0, 1x RS232,1x                                                                           USB-C, 2x RJ45, 2x USB Touchport,                                                                                        Výstupy: 1x HDMI 2.0, 1x audio 3,5mm, 1x S/PDIF,                                                          vč. montáže a kompletního nastavení                                                                                             </t>
  </si>
  <si>
    <t>Elektricky výškově stavitelný stůl (možnost práce ve stoje), s dvoumotorovým pohonem, s paměťovým ovladačem, antikolizní funkce, třístupňový zdvihací mechanismus, stabilní a robustní rám, nastavitelná výška (s deskou): 645 – 1305 mm, rychlost nastavení: min. 35 mm/s, rozpětí šířky podnoží: 1150 – 1750 mm, šířka vodorovné nohy min.675 mm, tvar nohy T, široké kluzáky s rektifikací pro vyrovnání nerovností podlahy 0-10 mm, lakování podnože v odstínu šedá RAL9006, práškový lak, ergonomicky tvarovaná deska, umožňuje podepření paží (jejich váha je vynesena, uleví se trapézovým svalům a umožní se relaxace šije), stolové desky s tl. min.25 mm, rozměru: š.130 cm x hl.80 cm, hrana ABS min. 2mm, výběr barvy LTD šedá,buk, dub minimální nosnost 80kg</t>
  </si>
  <si>
    <t>Elektricky výškově stavitelný stůl (možnost práce ve stoje), s dvoumotorovým pohonem, s paměťovým ovladačem, antikolizní funkce, třístupňový zdvihací mechanismus, stabilní a robustní rám, nastavitelná výška (s deskou): 645 – 1305 mm, rychlost nastavení: min. 35 mm/s, rozpětí šířky podnoží: 1150 – 1750 mm, šířka vodorovné nohy min.675 mm, tvar nohy T, široké kluzáky s rektifikací pro vyrovnání nerovností podlahy 0-10 mm, lakování podnože v odstínu šedá RAL9006, práškový lak, ergonomicky tvarovaná deska, umožňuje podepření paží (jejich váha je vynesena, uleví se trapézovým svalům a umožní se relaxace šije), stolové desky s tl. min.25 mm, rozměru: š.160cm x hl.90cm, hrana ABS min. 2mm, výběr barvy LTD šedá,buk, dub minimální nosnost 80kg</t>
  </si>
  <si>
    <t>Interaktivní dotykový display min. 86", RAM: min. 8 GB, Kapacita uložiště: min. 64 GB         Rozlišení: min. 3840 x 2160 px, min. 4K UHD,Samostatný operační systém, Jas: min. 420 cd/m2, Doba odezvy: max. 6 ms                                                                                       Tvrdost: min. 7H, Tvrdost tužky: min. 9H                                                                                                     Životnost: min. 50.000 hodin, Reproduktory: min. 2x 20W                                                                         Ovládání: min. pero, prst - min. 20 dotekový multi-touch                                                              Kontrast: min. 5000:1, Dynamický kontrast: min. 7000:1                                                                Vstupy: min. 3x HDMI 2.1 nebo HDMI 2.0, 1x VGA (lze nahradit vhodnou aktivní redukcí), 1x audio 3,5 mm, 1x USB 2.0, 4x USB 3.0, 1x RS232,1x                                                               USB-C, 2x RJ45, 2x USB Touchport, Výstupy: min. 1x HDMI 2.0, 1x audio 3,5mm, 1x S/PDIF, Držák na stěnu, fixní vč. montáže a kompletního nastavení</t>
  </si>
  <si>
    <t>Sestava třídílné keramické tabule 200 x 120, na AL stojanu + odkládací hliníková polička, vč. montážeVysoce odolný keramický magnetický povrch tabule, sendvičová konstrukce- vysoká tuhost a dolnost, tabule se nekroutí.                                                                                     Záruka 25 let na povrch tabule, možná kombinace povrchu pro popis fixem a křídou.                Jednoduché dovážení, sestavu je možné kdykoliv doplnit o Univerzální rameno a projektor. Kvalitním rám z eloxovaného hliníkového profilu, síla je 22 mm, rozměr tabule uveden při zavřených křídlech.                                                                                            Certifikováno Technickým ústavem na normu ČSN EN 71 Bezpečnost hraček.</t>
  </si>
  <si>
    <t>Operační systém: Windows s možností připojení do domény (z důvodu kompatibility s již používanými produkty)                                                                                                 Procesor: Min. 22800 bodů k 25.11.2025 CPU Mark (dle www.cpubenchmark.net)                                     Paměť: min. 16GB                                                                                                                         Pevný disk: min.512 GB M                                                                                                               výdrž: min. 10hodinmin.                                                                                                    2× USB-C 3.2 Gen 2                                                                                                    min.1× kombinovaný konektor sluchátek/mikrofonu                                                                                                          Záruka: 5 let tovární záruky, odezva následující pracovní den s opravou u zákazníka Obrazovka min. 17"                                                                                                                součástí dodávky: základní instalace -rozbalení, zapojení, spuštění, odvoz obalového materiálu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</si>
</sst>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13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b/>
      <sz val="18"/>
      <color theme="1"/>
      <name val="Aptos Narrow"/>
      <family val="2"/>
      <charset val="238"/>
      <scheme val="minor"/>
    </font>
    <font>
      <b/>
      <sz val="14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8"/>
      <name val="Arial"/>
      <family val="2"/>
      <charset val="238"/>
    </font>
    <font>
      <sz val="11"/>
      <name val="Aptos Narrow"/>
      <family val="2"/>
      <charset val="238"/>
      <scheme val="minor"/>
    </font>
    <font>
      <sz val="10"/>
      <name val="Arial"/>
      <family val="2"/>
      <charset val="238"/>
    </font>
    <font>
      <b/>
      <sz val="8"/>
      <name val="Arial"/>
      <family val="2"/>
      <charset val="238"/>
    </font>
    <font>
      <sz val="12"/>
      <color theme="1"/>
      <name val="Times New Roman"/>
      <family val="1"/>
      <charset val="238"/>
    </font>
    <font>
      <b/>
      <sz val="11"/>
      <color rgb="FFFF0000"/>
      <name val="Aptos Narrow"/>
      <family val="2"/>
      <charset val="238"/>
      <scheme val="minor"/>
    </font>
    <font>
      <b/>
      <sz val="12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medium">
        <color theme="0" tint="-0.499984740745262"/>
      </left>
      <right/>
      <top/>
      <bottom/>
      <diagonal/>
    </border>
    <border>
      <left style="medium">
        <color theme="0" tint="-0.499984740745262"/>
      </left>
      <right/>
      <top style="medium">
        <color theme="0" tint="-0.499984740745262"/>
      </top>
      <bottom/>
      <diagonal/>
    </border>
    <border>
      <left/>
      <right/>
      <top style="medium">
        <color theme="0" tint="-0.499984740745262"/>
      </top>
      <bottom/>
      <diagonal/>
    </border>
    <border>
      <left/>
      <right style="medium">
        <color theme="0" tint="-0.499984740745262"/>
      </right>
      <top style="medium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/>
    <xf numFmtId="0" fontId="4" fillId="3" borderId="5" xfId="0" applyFont="1" applyFill="1" applyBorder="1" applyAlignment="1">
      <alignment vertical="center"/>
    </xf>
    <xf numFmtId="0" fontId="4" fillId="3" borderId="5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vertical="center"/>
    </xf>
    <xf numFmtId="0" fontId="5" fillId="0" borderId="5" xfId="0" applyFont="1" applyBorder="1" applyAlignment="1">
      <alignment vertical="center" wrapText="1"/>
    </xf>
    <xf numFmtId="0" fontId="6" fillId="0" borderId="5" xfId="0" applyFont="1" applyBorder="1" applyAlignment="1">
      <alignment horizontal="left" vertical="center" wrapText="1"/>
    </xf>
    <xf numFmtId="0" fontId="8" fillId="0" borderId="5" xfId="0" applyFont="1" applyBorder="1" applyAlignment="1">
      <alignment vertical="center" wrapText="1"/>
    </xf>
    <xf numFmtId="0" fontId="0" fillId="0" borderId="5" xfId="0" applyBorder="1" applyAlignment="1">
      <alignment horizontal="center" vertical="center"/>
    </xf>
    <xf numFmtId="44" fontId="0" fillId="0" borderId="5" xfId="0" applyNumberFormat="1" applyBorder="1" applyAlignment="1">
      <alignment vertical="center"/>
    </xf>
    <xf numFmtId="0" fontId="10" fillId="0" borderId="0" xfId="0" applyFont="1" applyAlignment="1">
      <alignment vertical="center" wrapText="1"/>
    </xf>
    <xf numFmtId="0" fontId="6" fillId="0" borderId="0" xfId="0" applyFont="1" applyAlignment="1">
      <alignment horizontal="left" vertical="top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44" fontId="0" fillId="0" borderId="0" xfId="0" applyNumberFormat="1" applyAlignment="1">
      <alignment vertical="center"/>
    </xf>
    <xf numFmtId="44" fontId="11" fillId="0" borderId="0" xfId="0" applyNumberFormat="1" applyFont="1" applyAlignment="1">
      <alignment vertical="center"/>
    </xf>
    <xf numFmtId="44" fontId="0" fillId="0" borderId="0" xfId="0" applyNumberFormat="1"/>
    <xf numFmtId="0" fontId="7" fillId="0" borderId="5" xfId="0" applyFont="1" applyBorder="1" applyAlignment="1">
      <alignment horizontal="center" vertical="center"/>
    </xf>
    <xf numFmtId="44" fontId="0" fillId="0" borderId="7" xfId="0" applyNumberFormat="1" applyBorder="1" applyAlignment="1">
      <alignment vertical="center"/>
    </xf>
    <xf numFmtId="44" fontId="1" fillId="0" borderId="6" xfId="0" applyNumberFormat="1" applyFont="1" applyBorder="1" applyAlignment="1">
      <alignment vertical="center"/>
    </xf>
    <xf numFmtId="44" fontId="1" fillId="0" borderId="8" xfId="0" applyNumberFormat="1" applyFont="1" applyBorder="1"/>
    <xf numFmtId="44" fontId="1" fillId="0" borderId="6" xfId="0" applyNumberFormat="1" applyFont="1" applyBorder="1"/>
    <xf numFmtId="0" fontId="1" fillId="0" borderId="9" xfId="0" applyFont="1" applyBorder="1"/>
    <xf numFmtId="0" fontId="0" fillId="0" borderId="10" xfId="0" applyBorder="1"/>
    <xf numFmtId="44" fontId="0" fillId="0" borderId="10" xfId="0" applyNumberFormat="1" applyBorder="1"/>
    <xf numFmtId="44" fontId="0" fillId="0" borderId="11" xfId="0" applyNumberFormat="1" applyBorder="1"/>
    <xf numFmtId="0" fontId="1" fillId="0" borderId="12" xfId="0" applyFont="1" applyBorder="1"/>
    <xf numFmtId="0" fontId="0" fillId="0" borderId="13" xfId="0" applyBorder="1"/>
    <xf numFmtId="44" fontId="0" fillId="0" borderId="13" xfId="0" applyNumberFormat="1" applyBorder="1"/>
    <xf numFmtId="44" fontId="0" fillId="0" borderId="14" xfId="0" applyNumberFormat="1" applyBorder="1"/>
    <xf numFmtId="0" fontId="12" fillId="0" borderId="0" xfId="0" applyFont="1"/>
    <xf numFmtId="0" fontId="1" fillId="3" borderId="5" xfId="0" applyFont="1" applyFill="1" applyBorder="1" applyAlignment="1" applyProtection="1">
      <alignment horizontal="center" wrapText="1"/>
      <protection locked="0"/>
    </xf>
    <xf numFmtId="0" fontId="1" fillId="3" borderId="5" xfId="0" applyFont="1" applyFill="1" applyBorder="1" applyAlignment="1" applyProtection="1">
      <alignment horizontal="center" vertical="center" wrapText="1"/>
      <protection locked="0"/>
    </xf>
    <xf numFmtId="0" fontId="6" fillId="0" borderId="5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7D17DF-DC1A-43DA-ABD2-D368E4755FB1}">
  <sheetPr>
    <pageSetUpPr fitToPage="1"/>
  </sheetPr>
  <dimension ref="B1:I33"/>
  <sheetViews>
    <sheetView tabSelected="1" zoomScale="81" zoomScaleNormal="81" workbookViewId="0">
      <selection activeCell="G7" sqref="G7"/>
    </sheetView>
  </sheetViews>
  <sheetFormatPr defaultRowHeight="14.5" x14ac:dyDescent="0.35"/>
  <cols>
    <col min="1" max="1" width="2.54296875" customWidth="1"/>
    <col min="2" max="2" width="29.81640625" customWidth="1"/>
    <col min="3" max="3" width="61.1796875" customWidth="1"/>
    <col min="6" max="6" width="15.1796875" customWidth="1"/>
    <col min="7" max="7" width="18.453125" customWidth="1"/>
    <col min="8" max="8" width="19.7265625" customWidth="1"/>
  </cols>
  <sheetData>
    <row r="1" spans="2:9" ht="23.5" x14ac:dyDescent="0.55000000000000004">
      <c r="B1" s="30" t="s">
        <v>39</v>
      </c>
      <c r="C1" s="30"/>
      <c r="D1" s="1"/>
      <c r="E1" s="1"/>
      <c r="F1" s="1"/>
      <c r="G1" s="1"/>
      <c r="H1" s="1"/>
    </row>
    <row r="2" spans="2:9" ht="23.5" x14ac:dyDescent="0.55000000000000004">
      <c r="B2" s="30" t="s">
        <v>38</v>
      </c>
      <c r="C2" s="30"/>
      <c r="D2" s="1"/>
      <c r="E2" s="1"/>
      <c r="F2" s="1"/>
      <c r="G2" s="1"/>
      <c r="H2" s="1"/>
    </row>
    <row r="3" spans="2:9" ht="18" x14ac:dyDescent="0.35">
      <c r="B3" s="34"/>
      <c r="C3" s="35"/>
      <c r="D3" s="35"/>
      <c r="E3" s="35"/>
      <c r="F3" s="35"/>
      <c r="G3" s="35"/>
      <c r="H3" s="35"/>
      <c r="I3" s="35"/>
    </row>
    <row r="4" spans="2:9" ht="15" thickBot="1" x14ac:dyDescent="0.4"/>
    <row r="5" spans="2:9" x14ac:dyDescent="0.35">
      <c r="D5" s="36" t="s">
        <v>0</v>
      </c>
      <c r="E5" s="37"/>
      <c r="F5" s="37"/>
      <c r="G5" s="37"/>
      <c r="H5" s="38"/>
    </row>
    <row r="6" spans="2:9" ht="29" x14ac:dyDescent="0.35">
      <c r="B6" s="2" t="s">
        <v>32</v>
      </c>
      <c r="C6" s="3" t="s">
        <v>31</v>
      </c>
      <c r="D6" s="4" t="s">
        <v>33</v>
      </c>
      <c r="E6" s="4" t="s">
        <v>34</v>
      </c>
      <c r="F6" s="31" t="s">
        <v>35</v>
      </c>
      <c r="G6" s="32" t="s">
        <v>36</v>
      </c>
      <c r="H6" s="31" t="s">
        <v>37</v>
      </c>
    </row>
    <row r="7" spans="2:9" ht="105" customHeight="1" x14ac:dyDescent="0.35">
      <c r="B7" s="5" t="s">
        <v>3</v>
      </c>
      <c r="C7" s="6" t="s">
        <v>51</v>
      </c>
      <c r="D7" s="17">
        <v>45</v>
      </c>
      <c r="E7" s="8" t="s">
        <v>4</v>
      </c>
      <c r="F7" s="9">
        <v>0</v>
      </c>
      <c r="G7" s="9">
        <f>D7*F7</f>
        <v>0</v>
      </c>
      <c r="H7" s="9">
        <f>G7*1.21</f>
        <v>0</v>
      </c>
    </row>
    <row r="8" spans="2:9" ht="105" customHeight="1" x14ac:dyDescent="0.35">
      <c r="B8" s="5" t="s">
        <v>3</v>
      </c>
      <c r="C8" s="6" t="s">
        <v>52</v>
      </c>
      <c r="D8" s="8">
        <v>3</v>
      </c>
      <c r="E8" s="8" t="s">
        <v>4</v>
      </c>
      <c r="F8" s="9">
        <v>0</v>
      </c>
      <c r="G8" s="9">
        <f>D8*F8</f>
        <v>0</v>
      </c>
      <c r="H8" s="9">
        <f>G8*1.21</f>
        <v>0</v>
      </c>
    </row>
    <row r="9" spans="2:9" ht="149.65" customHeight="1" x14ac:dyDescent="0.35">
      <c r="B9" s="5" t="s">
        <v>5</v>
      </c>
      <c r="C9" s="6" t="s">
        <v>6</v>
      </c>
      <c r="D9" s="8">
        <v>48</v>
      </c>
      <c r="E9" s="8" t="s">
        <v>4</v>
      </c>
      <c r="F9" s="9">
        <v>0</v>
      </c>
      <c r="G9" s="9">
        <f t="shared" ref="G9:G27" si="0">D9*F9</f>
        <v>0</v>
      </c>
      <c r="H9" s="9">
        <f t="shared" ref="H9:H29" si="1">G9*1.21</f>
        <v>0</v>
      </c>
    </row>
    <row r="10" spans="2:9" ht="85.15" customHeight="1" x14ac:dyDescent="0.35">
      <c r="B10" s="5" t="s">
        <v>7</v>
      </c>
      <c r="C10" s="6" t="s">
        <v>29</v>
      </c>
      <c r="D10" s="8">
        <v>16</v>
      </c>
      <c r="E10" s="8" t="s">
        <v>4</v>
      </c>
      <c r="F10" s="9">
        <v>0</v>
      </c>
      <c r="G10" s="9">
        <f t="shared" si="0"/>
        <v>0</v>
      </c>
      <c r="H10" s="9">
        <f t="shared" si="1"/>
        <v>0</v>
      </c>
    </row>
    <row r="11" spans="2:9" ht="40.9" customHeight="1" x14ac:dyDescent="0.35">
      <c r="B11" s="7" t="s">
        <v>8</v>
      </c>
      <c r="C11" s="6" t="s">
        <v>30</v>
      </c>
      <c r="D11" s="8">
        <v>1</v>
      </c>
      <c r="E11" s="8" t="s">
        <v>4</v>
      </c>
      <c r="F11" s="9">
        <v>0</v>
      </c>
      <c r="G11" s="9">
        <f t="shared" si="0"/>
        <v>0</v>
      </c>
      <c r="H11" s="9">
        <f t="shared" si="1"/>
        <v>0</v>
      </c>
    </row>
    <row r="12" spans="2:9" ht="162.75" customHeight="1" x14ac:dyDescent="0.35">
      <c r="B12" s="5" t="s">
        <v>9</v>
      </c>
      <c r="C12" s="6" t="s">
        <v>50</v>
      </c>
      <c r="D12" s="8">
        <v>10</v>
      </c>
      <c r="E12" s="8" t="s">
        <v>4</v>
      </c>
      <c r="F12" s="9">
        <v>0</v>
      </c>
      <c r="G12" s="9">
        <f t="shared" si="0"/>
        <v>0</v>
      </c>
      <c r="H12" s="9">
        <f t="shared" si="1"/>
        <v>0</v>
      </c>
    </row>
    <row r="13" spans="2:9" ht="132.4" customHeight="1" x14ac:dyDescent="0.35">
      <c r="B13" s="7" t="s">
        <v>10</v>
      </c>
      <c r="C13" s="6" t="s">
        <v>53</v>
      </c>
      <c r="D13" s="8">
        <v>7</v>
      </c>
      <c r="E13" s="8" t="s">
        <v>4</v>
      </c>
      <c r="F13" s="9">
        <v>0</v>
      </c>
      <c r="G13" s="9">
        <f t="shared" si="0"/>
        <v>0</v>
      </c>
      <c r="H13" s="9">
        <f t="shared" si="1"/>
        <v>0</v>
      </c>
    </row>
    <row r="14" spans="2:9" ht="79.150000000000006" customHeight="1" x14ac:dyDescent="0.35">
      <c r="B14" s="7" t="s">
        <v>11</v>
      </c>
      <c r="C14" s="6" t="s">
        <v>49</v>
      </c>
      <c r="D14" s="17">
        <v>7</v>
      </c>
      <c r="E14" s="8" t="s">
        <v>4</v>
      </c>
      <c r="F14" s="9">
        <v>0</v>
      </c>
      <c r="G14" s="9">
        <f t="shared" si="0"/>
        <v>0</v>
      </c>
      <c r="H14" s="9">
        <f t="shared" si="1"/>
        <v>0</v>
      </c>
    </row>
    <row r="15" spans="2:9" ht="105" customHeight="1" x14ac:dyDescent="0.35">
      <c r="B15" s="7" t="s">
        <v>28</v>
      </c>
      <c r="C15" s="6" t="s">
        <v>54</v>
      </c>
      <c r="D15" s="8">
        <v>2</v>
      </c>
      <c r="E15" s="8" t="s">
        <v>4</v>
      </c>
      <c r="F15" s="9">
        <v>0</v>
      </c>
      <c r="G15" s="9">
        <f t="shared" si="0"/>
        <v>0</v>
      </c>
      <c r="H15" s="9">
        <f t="shared" si="1"/>
        <v>0</v>
      </c>
    </row>
    <row r="16" spans="2:9" ht="40.5" customHeight="1" x14ac:dyDescent="0.35">
      <c r="B16" s="7" t="s">
        <v>12</v>
      </c>
      <c r="C16" s="6" t="s">
        <v>48</v>
      </c>
      <c r="D16" s="8">
        <v>2</v>
      </c>
      <c r="E16" s="8" t="s">
        <v>4</v>
      </c>
      <c r="F16" s="9">
        <v>0</v>
      </c>
      <c r="G16" s="9">
        <f t="shared" si="0"/>
        <v>0</v>
      </c>
      <c r="H16" s="9">
        <f t="shared" si="1"/>
        <v>0</v>
      </c>
    </row>
    <row r="17" spans="2:8" ht="84" customHeight="1" x14ac:dyDescent="0.35">
      <c r="B17" s="5" t="s">
        <v>13</v>
      </c>
      <c r="C17" s="6" t="s">
        <v>47</v>
      </c>
      <c r="D17" s="8">
        <v>8</v>
      </c>
      <c r="E17" s="8" t="s">
        <v>4</v>
      </c>
      <c r="F17" s="9">
        <v>0</v>
      </c>
      <c r="G17" s="9">
        <f>D17*F17</f>
        <v>0</v>
      </c>
      <c r="H17" s="9">
        <f>G17*1.21</f>
        <v>0</v>
      </c>
    </row>
    <row r="18" spans="2:8" ht="128.5" customHeight="1" x14ac:dyDescent="0.35">
      <c r="B18" s="5" t="s">
        <v>14</v>
      </c>
      <c r="C18" s="6" t="s">
        <v>55</v>
      </c>
      <c r="D18" s="8">
        <v>30</v>
      </c>
      <c r="E18" s="8" t="s">
        <v>4</v>
      </c>
      <c r="F18" s="9">
        <v>0</v>
      </c>
      <c r="G18" s="9">
        <f t="shared" si="0"/>
        <v>0</v>
      </c>
      <c r="H18" s="9">
        <f t="shared" si="1"/>
        <v>0</v>
      </c>
    </row>
    <row r="19" spans="2:8" ht="109.9" customHeight="1" x14ac:dyDescent="0.35">
      <c r="B19" s="5" t="s">
        <v>15</v>
      </c>
      <c r="C19" s="33" t="s">
        <v>46</v>
      </c>
      <c r="D19" s="8">
        <v>1</v>
      </c>
      <c r="E19" s="8" t="s">
        <v>4</v>
      </c>
      <c r="F19" s="9">
        <v>0</v>
      </c>
      <c r="G19" s="9">
        <f t="shared" si="0"/>
        <v>0</v>
      </c>
      <c r="H19" s="9">
        <f t="shared" si="1"/>
        <v>0</v>
      </c>
    </row>
    <row r="20" spans="2:8" ht="220.9" customHeight="1" x14ac:dyDescent="0.35">
      <c r="B20" s="5" t="s">
        <v>16</v>
      </c>
      <c r="C20" s="33" t="s">
        <v>40</v>
      </c>
      <c r="D20" s="8">
        <v>48</v>
      </c>
      <c r="E20" s="8" t="s">
        <v>4</v>
      </c>
      <c r="F20" s="9">
        <v>0</v>
      </c>
      <c r="G20" s="9">
        <f t="shared" si="0"/>
        <v>0</v>
      </c>
      <c r="H20" s="9">
        <f t="shared" si="1"/>
        <v>0</v>
      </c>
    </row>
    <row r="21" spans="2:8" ht="90.65" customHeight="1" x14ac:dyDescent="0.35">
      <c r="B21" s="5" t="s">
        <v>17</v>
      </c>
      <c r="C21" s="33" t="s">
        <v>41</v>
      </c>
      <c r="D21" s="8">
        <v>48</v>
      </c>
      <c r="E21" s="8" t="s">
        <v>4</v>
      </c>
      <c r="F21" s="9">
        <v>0</v>
      </c>
      <c r="G21" s="9">
        <f t="shared" si="0"/>
        <v>0</v>
      </c>
      <c r="H21" s="9">
        <f t="shared" si="1"/>
        <v>0</v>
      </c>
    </row>
    <row r="22" spans="2:8" ht="90" customHeight="1" x14ac:dyDescent="0.35">
      <c r="B22" s="5" t="s">
        <v>18</v>
      </c>
      <c r="C22" s="6" t="s">
        <v>19</v>
      </c>
      <c r="D22" s="8">
        <v>1</v>
      </c>
      <c r="E22" s="8" t="s">
        <v>4</v>
      </c>
      <c r="F22" s="9">
        <v>0</v>
      </c>
      <c r="G22" s="9">
        <f t="shared" si="0"/>
        <v>0</v>
      </c>
      <c r="H22" s="9">
        <f t="shared" si="1"/>
        <v>0</v>
      </c>
    </row>
    <row r="23" spans="2:8" ht="94.15" customHeight="1" x14ac:dyDescent="0.35">
      <c r="B23" s="5" t="s">
        <v>20</v>
      </c>
      <c r="C23" s="6" t="s">
        <v>21</v>
      </c>
      <c r="D23" s="8">
        <v>1</v>
      </c>
      <c r="E23" s="8" t="s">
        <v>4</v>
      </c>
      <c r="F23" s="9">
        <v>0</v>
      </c>
      <c r="G23" s="9">
        <f t="shared" si="0"/>
        <v>0</v>
      </c>
      <c r="H23" s="9">
        <f t="shared" si="1"/>
        <v>0</v>
      </c>
    </row>
    <row r="24" spans="2:8" ht="168.65" customHeight="1" x14ac:dyDescent="0.35">
      <c r="B24" s="5" t="s">
        <v>22</v>
      </c>
      <c r="C24" s="33" t="s">
        <v>42</v>
      </c>
      <c r="D24" s="8">
        <v>6</v>
      </c>
      <c r="E24" s="8" t="s">
        <v>4</v>
      </c>
      <c r="F24" s="9">
        <v>0</v>
      </c>
      <c r="G24" s="9">
        <f t="shared" si="0"/>
        <v>0</v>
      </c>
      <c r="H24" s="9">
        <f t="shared" si="1"/>
        <v>0</v>
      </c>
    </row>
    <row r="25" spans="2:8" ht="114.4" customHeight="1" x14ac:dyDescent="0.35">
      <c r="B25" s="5" t="s">
        <v>23</v>
      </c>
      <c r="C25" s="6" t="s">
        <v>43</v>
      </c>
      <c r="D25" s="8">
        <v>3</v>
      </c>
      <c r="E25" s="8" t="s">
        <v>4</v>
      </c>
      <c r="F25" s="9">
        <v>0</v>
      </c>
      <c r="G25" s="9">
        <f t="shared" si="0"/>
        <v>0</v>
      </c>
      <c r="H25" s="9">
        <f t="shared" si="1"/>
        <v>0</v>
      </c>
    </row>
    <row r="26" spans="2:8" ht="158.5" customHeight="1" x14ac:dyDescent="0.35">
      <c r="B26" s="5" t="s">
        <v>24</v>
      </c>
      <c r="C26" s="6" t="s">
        <v>44</v>
      </c>
      <c r="D26" s="8">
        <v>50</v>
      </c>
      <c r="E26" s="8" t="s">
        <v>4</v>
      </c>
      <c r="F26" s="9">
        <v>0</v>
      </c>
      <c r="G26" s="9">
        <f t="shared" si="0"/>
        <v>0</v>
      </c>
      <c r="H26" s="9">
        <f t="shared" si="1"/>
        <v>0</v>
      </c>
    </row>
    <row r="27" spans="2:8" ht="43.5" customHeight="1" x14ac:dyDescent="0.35">
      <c r="B27" s="5" t="s">
        <v>26</v>
      </c>
      <c r="C27" s="6" t="s">
        <v>45</v>
      </c>
      <c r="D27" s="8">
        <v>2</v>
      </c>
      <c r="E27" s="8" t="s">
        <v>4</v>
      </c>
      <c r="F27" s="9">
        <v>0</v>
      </c>
      <c r="G27" s="9">
        <f t="shared" si="0"/>
        <v>0</v>
      </c>
      <c r="H27" s="9">
        <f t="shared" si="1"/>
        <v>0</v>
      </c>
    </row>
    <row r="28" spans="2:8" ht="63" customHeight="1" thickBot="1" x14ac:dyDescent="0.4">
      <c r="B28" s="5" t="s">
        <v>27</v>
      </c>
      <c r="C28" s="6" t="s">
        <v>25</v>
      </c>
      <c r="D28" s="8">
        <v>1</v>
      </c>
      <c r="E28" s="8" t="s">
        <v>4</v>
      </c>
      <c r="F28" s="9">
        <v>0</v>
      </c>
      <c r="G28" s="18">
        <f>D28*F28</f>
        <v>0</v>
      </c>
      <c r="H28" s="18">
        <f t="shared" si="1"/>
        <v>0</v>
      </c>
    </row>
    <row r="29" spans="2:8" ht="16" thickBot="1" x14ac:dyDescent="0.4">
      <c r="B29" s="10"/>
      <c r="C29" s="11"/>
      <c r="D29" s="12"/>
      <c r="E29" s="13"/>
      <c r="F29" s="14"/>
      <c r="G29" s="19">
        <f>SUM(G7:G28)</f>
        <v>0</v>
      </c>
      <c r="H29" s="19">
        <f t="shared" si="1"/>
        <v>0</v>
      </c>
    </row>
    <row r="30" spans="2:8" ht="15.5" x14ac:dyDescent="0.35">
      <c r="B30" s="10"/>
      <c r="C30" s="11"/>
      <c r="D30" s="12"/>
      <c r="E30" s="13"/>
      <c r="F30" s="14"/>
      <c r="G30" s="15"/>
      <c r="H30" s="14"/>
    </row>
    <row r="31" spans="2:8" ht="15" thickBot="1" x14ac:dyDescent="0.4">
      <c r="F31" s="16"/>
      <c r="G31" s="16"/>
      <c r="H31" s="16"/>
    </row>
    <row r="32" spans="2:8" ht="15" thickBot="1" x14ac:dyDescent="0.4">
      <c r="D32" s="22" t="s">
        <v>1</v>
      </c>
      <c r="E32" s="23"/>
      <c r="F32" s="24"/>
      <c r="G32" s="25"/>
      <c r="H32" s="21">
        <f>G29</f>
        <v>0</v>
      </c>
    </row>
    <row r="33" spans="4:8" ht="15" thickBot="1" x14ac:dyDescent="0.4">
      <c r="D33" s="26" t="s">
        <v>2</v>
      </c>
      <c r="E33" s="27"/>
      <c r="F33" s="28"/>
      <c r="G33" s="29"/>
      <c r="H33" s="20">
        <f>H29</f>
        <v>0</v>
      </c>
    </row>
  </sheetData>
  <mergeCells count="2">
    <mergeCell ref="B3:I3"/>
    <mergeCell ref="D5:H5"/>
  </mergeCells>
  <pageMargins left="0.7" right="0.7" top="0.78740157499999996" bottom="0.78740157499999996" header="0.3" footer="0.3"/>
  <pageSetup paperSize="9" scale="4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VZ_CAD uč. + moder.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Veronika Jiráčková</dc:creator>
  <cp:lastModifiedBy>Chauturová Martina</cp:lastModifiedBy>
  <dcterms:created xsi:type="dcterms:W3CDTF">2025-04-15T15:52:28Z</dcterms:created>
  <dcterms:modified xsi:type="dcterms:W3CDTF">2026-02-17T09:09:01Z</dcterms:modified>
</cp:coreProperties>
</file>