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6.122.2\data\ZAKAZKY\SKOLY\2025\Čáslav\Masarykova 248\Učebna fyziky\Podklady\"/>
    </mc:Choice>
  </mc:AlternateContent>
  <xr:revisionPtr revIDLastSave="0" documentId="13_ncr:1_{7D7F3B63-2480-43DE-8C8E-A2676B4571B7}" xr6:coauthVersionLast="47" xr6:coauthVersionMax="47" xr10:uidLastSave="{00000000-0000-0000-0000-000000000000}"/>
  <bookViews>
    <workbookView xWindow="-120" yWindow="-120" windowWidth="29040" windowHeight="15720" xr2:uid="{00000000-000D-0000-FFFF-FFFF00000000}"/>
  </bookViews>
  <sheets>
    <sheet name="FYZIKA" sheetId="1" r:id="rId1"/>
    <sheet name="LABORATOŘ FYZIKY" sheetId="2" r:id="rId2"/>
    <sheet name="UČEBNA FYZIKY" sheetId="3" r:id="rId3"/>
    <sheet name="KABINET FYZIKY" sheetId="4" r:id="rId4"/>
    <sheet name="STAVEBNÍ PRÁCE" sheetId="10" r:id="rId5"/>
    <sheet name="Elektroinstalace" sheetId="6" r:id="rId6"/>
    <sheet name="Vodoinstalace" sheetId="9" r:id="rId7"/>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0" l="1"/>
  <c r="F17" i="3"/>
  <c r="F5" i="10"/>
  <c r="F9" i="10"/>
  <c r="F21" i="10"/>
  <c r="F19" i="10"/>
  <c r="F17" i="10"/>
  <c r="F15" i="10"/>
  <c r="F13" i="10"/>
  <c r="F7" i="10"/>
  <c r="F3" i="10"/>
  <c r="F13" i="6"/>
  <c r="F30" i="6"/>
  <c r="F31" i="6"/>
  <c r="F32" i="6"/>
  <c r="F8" i="9"/>
  <c r="F9" i="9"/>
  <c r="F10" i="9"/>
  <c r="F11" i="9"/>
  <c r="F12" i="9"/>
  <c r="F4" i="9"/>
  <c r="F5" i="9"/>
  <c r="F6" i="9"/>
  <c r="F7" i="9"/>
  <c r="F3" i="9"/>
  <c r="F29" i="6"/>
  <c r="F28" i="6"/>
  <c r="F27" i="6"/>
  <c r="F26" i="6"/>
  <c r="F25" i="6"/>
  <c r="F24" i="6"/>
  <c r="F23" i="6"/>
  <c r="F22" i="6"/>
  <c r="F21" i="6"/>
  <c r="F20" i="6"/>
  <c r="F19" i="6"/>
  <c r="F18" i="6"/>
  <c r="F17" i="6"/>
  <c r="F16" i="6"/>
  <c r="F15" i="6"/>
  <c r="F14" i="6"/>
  <c r="F12" i="6"/>
  <c r="F11" i="6"/>
  <c r="F10" i="6"/>
  <c r="F9" i="6"/>
  <c r="F8" i="6"/>
  <c r="F7" i="6"/>
  <c r="F6" i="6"/>
  <c r="F5" i="6"/>
  <c r="F4" i="6"/>
  <c r="F3" i="6"/>
  <c r="F3" i="4"/>
  <c r="F25" i="10" l="1"/>
  <c r="F36" i="6"/>
  <c r="C6" i="1" s="1"/>
  <c r="D6" i="1" s="1"/>
  <c r="F16" i="9"/>
  <c r="F15" i="3"/>
  <c r="F11" i="3"/>
  <c r="F17" i="9" l="1"/>
  <c r="F18" i="9" s="1"/>
  <c r="C8" i="1"/>
  <c r="D8" i="1" s="1"/>
  <c r="F26" i="10"/>
  <c r="F27" i="10" s="1"/>
  <c r="C7" i="1"/>
  <c r="D7" i="1" s="1"/>
  <c r="F37" i="6"/>
  <c r="F38" i="6" s="1"/>
  <c r="F9" i="2"/>
  <c r="F11" i="2"/>
  <c r="F7" i="2" l="1"/>
  <c r="F5" i="2"/>
  <c r="F3" i="2"/>
  <c r="F5" i="3"/>
  <c r="F7" i="3"/>
  <c r="F9" i="3"/>
  <c r="F13" i="3"/>
  <c r="F3" i="3"/>
  <c r="F16" i="2" l="1"/>
  <c r="C3" i="1" s="1"/>
  <c r="F22" i="3"/>
  <c r="F6" i="4"/>
  <c r="D3" i="1" l="1"/>
  <c r="F7" i="4"/>
  <c r="F8" i="4" s="1"/>
  <c r="C5" i="1"/>
  <c r="D5" i="1" s="1"/>
  <c r="F23" i="3"/>
  <c r="F24" i="3" s="1"/>
  <c r="C4" i="1"/>
  <c r="D4" i="1" s="1"/>
  <c r="F17" i="2"/>
  <c r="F18" i="2" s="1"/>
  <c r="D11" i="1" l="1"/>
  <c r="D12" i="1" s="1"/>
  <c r="D13" i="1" s="1"/>
</calcChain>
</file>

<file path=xl/sharedStrings.xml><?xml version="1.0" encoding="utf-8"?>
<sst xmlns="http://schemas.openxmlformats.org/spreadsheetml/2006/main" count="230" uniqueCount="107">
  <si>
    <t>Pol.</t>
  </si>
  <si>
    <t>Popis</t>
  </si>
  <si>
    <t>jed</t>
  </si>
  <si>
    <t>množství</t>
  </si>
  <si>
    <t>cena /ks</t>
  </si>
  <si>
    <t>cena celkem</t>
  </si>
  <si>
    <t>jed.</t>
  </si>
  <si>
    <t>soub.</t>
  </si>
  <si>
    <t>m2</t>
  </si>
  <si>
    <t>Podlahářské práce</t>
  </si>
  <si>
    <t>Malba</t>
  </si>
  <si>
    <t>Položka obsahuje úpravu podkladu a dvojnásobné malování stěn bílou barvou. V ceně je počítáno se standardní úpravou povrchu.</t>
  </si>
  <si>
    <t>CELKEM BEZ DPH</t>
  </si>
  <si>
    <t>DPH 21%</t>
  </si>
  <si>
    <t>CELKEM S DPH</t>
  </si>
  <si>
    <t>ks</t>
  </si>
  <si>
    <t>cena  bez DPH</t>
  </si>
  <si>
    <t>cena s DPH</t>
  </si>
  <si>
    <t>Místnost</t>
  </si>
  <si>
    <t>Stoly studentů</t>
  </si>
  <si>
    <t>Židle pro učitele</t>
  </si>
  <si>
    <t>Židle pro studenty</t>
  </si>
  <si>
    <t>Skříně</t>
  </si>
  <si>
    <t>Demontáž</t>
  </si>
  <si>
    <t>Demontáž stávajícího vybavení učebny</t>
  </si>
  <si>
    <t>sob.</t>
  </si>
  <si>
    <t>Likvidace</t>
  </si>
  <si>
    <t>soub</t>
  </si>
  <si>
    <t>Montáž stávajících skříní</t>
  </si>
  <si>
    <t>Gymnázium a Střední odborná škola pedagogická, Čáslav, Masarykova 248 - FYZIKA</t>
  </si>
  <si>
    <t xml:space="preserve">Popis </t>
  </si>
  <si>
    <t xml:space="preserve">Učitelský stůl </t>
  </si>
  <si>
    <t>Učitelský stůl pro psaní s rozměry š1000 x h700 xv760 mm. Konstrukce z hranatých trubek min. 40x20 mm, povrchová úprava vypalovaná prášková barva. Rektifikační nohy. Zadní deska a krytování z laminované dřevotřísky tl. 18 mm s olepenými 0,5 mm ABS hranami technologií PUR, desky chráněny ze všech čtyř stran. Pracovní deska kompakt tl. min. 12 mm, hrany oblé. Skříňka pro počítač z laminované dřevotřísky tl. 18 mm olepené ABS hranou 0,5 mm technologií PUR, dvířka jsou se zámkem, olepeny hranou ABS 2,0 mm technologií PUR. Přípojný panel kovový se zásuvkami HDMI, RJ45, USB, 230V, zapojení, revize. Demonstrační učitelský stůl s rozměry š1700xh700xv900 mm. Konstrukce z hranatých trubek min. 40x20 mm, povrchová úprava vypalovaná prášková barva. Rektifikační nohy. Zadní deska a krytování z laminované dřevotřísky tl. 18 mm s olepenými 0,5 mm ABS hranami technologií PUR, desky chráněny ze všech čtyř stran. Pracovní deska kompakt tl. min. 12 mm, hrany oblé. Pracovní deska s uzamykatelným výklopem pro média. Prostor pro mediové prvky s výklopnými a zásuvnými uzamykatelnými dvířky pracovní desky. Skříňka pro školní zdroj. Korpus a zásuvka z laminované dřevotřísky tl. 18 mm, olepené 0,5 mm ABS hranou technologií PUR, s uzamykatelnou zásuvkou pro školní zdroj s plynulou regulací 0-24V a ve spodní části s prostorem na pomůcky s uzamykatelnými dvířky. Čelo zásuvky a dvířka olepeny 2 mm ABS hranou technologií PUR. Sokl se stavitelnými nožičkami. Dvě skříňky namontovaná v učitelském demonstračním pracovišti. Korpus z laminované dřevotřísky tl. 18 mm, olepené 0,5mm ABS hranou technologií PUR. Dvě police přestavitelné, vrtáno průběžně po celé výšce skříňky. Dvířka olepené 2mm ABS hranou technologií PUR, uzamykatelná. Sokl se stavitelnými nožičkami. Školní zdroj integrovaný do výsuvu v učitelském stolu. Zdroj musí mýt kompaktní, horní panel s integrovaným ovládáním s plynulou regulací napětí 0-24V stejnosměrného a střídavého proudu. V integrovaném panelu otočný přepínač pro zapínaný okruh pro žákovské pracoviště, otoční přepínač pro zapínaný okruh pro žákovské pracoviště, otočný přepínač pro střídavý a stejnosměrný proud. Výstup chráněn jištěním. Integrované ovládání zásuvek žáků, zapnutí a vypnutí zdrojů žáků a USB zásuvek. Elektropanel kovový učitele 1xSS, 1xST, 2x230V, 1x USB s napájením 5V/2A. Zapojení. Demonstrační mycí stůl s rozměry š500 x h700 x v900 mm. Konstrukce z hranatých trubek min. 40x20 mm, povrchová úprava vypalovaná prášková barva. Rektifikační nohy. Krytování z laminované dřevotřísky tl. 18 mm s olepenými 0,5 mm ABS hranami technologií PUR, desky chráněny ze všech čtyř stran. Dvířka se zámkem, chráněny ze všech čtyř stran. Pracovní deska s přípravou pro spodní usazení dřezu a horní osazení baterie a armatury. Pracovní deska kompakt tl. min 12 mm, oblá hrana. Dřez keramický bílý 45x45 cm osazený ze spodní ásti pracovní desky, Výtoková armatura nerez vysoká s nátrubkem. Baterie páková stojánková vysoké ramínko. Zapojení.</t>
  </si>
  <si>
    <t>Žákovský laboratorní stůl s rozměry š1200 x h600 x v760 mm. Konstrukce z hranatých trubek min. 40x20 mm, povrchová úprava vypalovaná prášková barva. Rektifikační nohy. Krytování rozvodů médií z laminované dřevotřísky tl. 18 mm,  s olepenými 0,5 mm hranami ABS technologií PUR, zadní deska do poloviny výšky vložená do uzavřené kovové konstrukce, deska chráněná ze všeh čtyř stran. Pracovní deska s uzamykatelným výklopem pro média kompakt tl. min. 12 mm, hrany oblé. Pod otevíracími dvířky implementovaný zdroj plynule nastavitelný, stejnosměrné a stabilizované napětí zobrazené na min. 20 mm digitálním displeji, a stupňovitě volitelné střídavé napětí, elektronická ochrana proti přetížení. Výstupy: DC 0 až 12V plynule nastavitelných, stabil.,  3A, AC 3/6/9/12 V volitelné, 3A. Galvanické oddělení od sítě, výstupní napětí odebírané na 4 mm bezpečnostních zdířkách, vypínač zapnuto/vypnuto, přetížení anebo zkrat signalizovaný LED diodou výstup do SS,ST zdířek. Elektropanel kovový pro žáky - 1xSS, 1xST, 1x230V, USB 5V/2A. SS,ST napojený z centrálního zdroje učitele. Zapojení.</t>
  </si>
  <si>
    <t xml:space="preserve">Čalouněná židle - křeslo. Nosnost 130 kg, šířka sedáku 51cm. výška sedáku 44-55cm, celková	 výška s opěradlem 106-119cm. Výškově stavitelný opěrák, nylonový černý kříž. Horizontální posuv sedáku, závislé naklápění sedáku a opěráku, zajištění v pěti polohách, nastavení odporu naklápění opěráku v závislosti na váze uživatele (manuální), antišokový systém zabraňující samovolnému navracení opěráku při odjištění funkce naklápění.
	</t>
  </si>
  <si>
    <t>Židle žákovská s plastovým ergonomickým šálovým sedákem a pružnou konstrukcí. Ergonomicky tvarovaný sedák i opěrák (se vzduchovým polštářem), hygienický a snadno omyvatelný , šetrný k životnímu prostředí – vyrobený z recyklovatelných plastů , židle jsou dokonale stohovatelné, moderní barevnost: 10 barev konstrukce, 6 barev sedáku, 6 volitelných velikostí ( výška sedáku ): 30, 34, 38, 42, 46, 50 cm. Podnoží je z 1 ks ohýbané ocelové trubky (s vevařenou příčkou) průměru min 22 mm, síla stěny min. 2,5 mm, povrch ošetřen práškovým lakem RAL 9006. Kluzáky v barvě konstrukce podnoží. Židle musí být snadno omyvatelná bez horní perforace. Stohování min. 5 ks na sebe, 14 ks na pojízdný stojan. Sedáky jsou skořepinové - polypropylenové, recyklovatelné. Certifikováno dle EU ČSN EN 1729 - Židle a stoly pro vzdělávací instituce. Záruka na židle je min. 5 let.</t>
  </si>
  <si>
    <t>Dřezová skříňka do sestavy, s přípravou pro spodní osazení dřezu, pracovní deska kompakt. Rozměry š500 x h600 x v900 mm. Korpus z laminované dřevotřísky tl. 18 mm, korpus olepený hranou ABS 0,5 mm technologií PUR, dvířka z laminované dřevotřísky tl. 18 mm ohraněná hranou ABS 2,0 mm technologií PUR. Záda bílý sololak. Pracovní deska kompakt tl. min. 12 mm s oblou hranou. Sokl vysoký 120 mm, se stavitelnými nožičkami. Umyvadlová skříňka do sestavy, s přípravou pro spodní osazení umyvadla, pracovní deska kompakt. Rozměry š600 x h600 x v900 mm. Korpus z laminované dřevotřísky tl. 18 mm, korpus olepený hranou ABS 0,5 mm technologií PUR, dvířka se zámkem z laminované dřevotřísky tl. 18 mm ohraněná hranou ABS 2,0 mm technologií PUR. Záda bílý sololak. Pracovní deska kompakt tl. min. 12 mm s oblou hranou. Sokl vysoký 120 mm, se stavitelnými nožičkami, obklad stěny kompakt nad skříňkami. Dřez keramický bílý 45x45cm osazen ze spodu pracovní desky, zápustné umyvadlo, dvě pákové baterie, zapojení.</t>
  </si>
  <si>
    <t>Mycí kout</t>
  </si>
  <si>
    <t>Sestava skříňové sestavy složeno ze sedmi skříní s plnými dvířky. Rozměry š800 x h600 x v2000 mm. Korpus z laminované dřevotřísky tl. 18 mm, korpus olepený hranou ABS 0,5 mm technologií PUR, dvířka se zámkem, z laminované dřevotřísky tl. 18 mm ohraněná hranou ABS 2,0 mm technologií PUR. Záda bílý sololak. Pět polic přestavitelných olepených ze všech čtyř stran, vrtáno průběžně. Sokl vysoký 120 mm, se stavitelnými nožičkami a těsnící lištou. Sedm nástavců na skříň s plnými dvířky. Rozměry š800 x h600 x v800 mm. Korpus z laminované dřevotřísky tl. 18 mm, korpus olepený hranou ABS 0,5 mm technologií PUR, dvířka se zámky z laminované dřevotřísky tl. 18 mm ohraněná hranou ABS 2,0 mm technologií PUR. Záda bílý sololak. Dvě police přestavitelné olepené ze všech čtyř stran, vrtáno průběžně. Kotveno.</t>
  </si>
  <si>
    <t xml:space="preserve">Podhled </t>
  </si>
  <si>
    <t xml:space="preserve">Štěrbinový rezonátor na bázi dřeva 700x60 cm, Akustický panel na bázi dřeva na nosném rastru, vrchní strana bílá s drážkami šířky max 4 mm, s podkladovou látkou.
Parametry rezonátoru:
kmitočet 800Hz - činitel pohltivosti 0,85
kmitočet 1000Hz - činitel pohltivosti 0,83
kmitočet 2000Hz - činitel pohltivosti 0,59
kmitočet 4000Hz - činitel pohltivosti 0,36
</t>
  </si>
  <si>
    <t>Štěrbinové rezonátory</t>
  </si>
  <si>
    <t>Podlahářské práce, Homogenní vinyl Polis - super PVC podlaha v roli pro komerční užití a s ochranou Silver Knight iGuard - Šíře 2 m, tl. min. 2 mm, plošně lepeno a svařováno, soklování, překrytí stávající dřev. podlahy dřevotřískovými deskami tl. 18 mm P-D.</t>
  </si>
  <si>
    <t>Dveře interiérové</t>
  </si>
  <si>
    <t>Dopravní a ostatní náklady</t>
  </si>
  <si>
    <t>Stavební úpravy</t>
  </si>
  <si>
    <t>Odsekání stávajících keramických obkladů a začistění stěny</t>
  </si>
  <si>
    <t>Doprava a náklady nutné pro realizaci</t>
  </si>
  <si>
    <t>Dveře interierové 80, otočné, plné, CPL, výplň dřevotříska vrtaná, kování nerez klika/klika, vložka FAB, součástí montáž</t>
  </si>
  <si>
    <t>Učitelský stůl pro psaní s rozměry š1000 x h700 xv760 mm. Konstrukce z hranatých trubek min. 40x20 mm, povrchová úprava vypalovaná prášková barva. Rektifikační nohy. Zadní deska a krytování z laminované dřevotřísky tl. 18 mm s olepenými 0,5 mm ABS hranami technologií PUR, desky chráněny ze všech čtyř stran. Pracovní deska kompakt tl. min. 12 mm, hrany oblé. Skříňka pro počítač z laminované dřevotřísky tl. 18 mm olepené ABS hranou 0,5 mm technologií PUR, dvířka jsou se zámkem, olepeny hranou ABS 2,0 mm technologií PUR. Přípojný panel kovový se zásuvkami HDMI, RJ45, USB, 230V, zapojení, revize. Demonstrační učitelský stůl s rozměry š1700xh700xv900 mm. Konstrukce z hranatých trubek min. 40x20 mm, povrchová úprava vypalovaná prášková barva. Rektifikační nohy. Zadní deska a krytování z laminované dřevotřísky tl. 18 mm s olepenými 0,5 mm ABS hranami technologií PUR, desky chráněny ze všech čtyř stran. Pracovní deska kompakt tl. min. 12 mm, hrany oblé. Pracovní deska s uzamykatelným výklopem pro média. Prostor pro mediové prvky s výklopnými a zásuvnými uzamykatelnými dvířky pracovní desky. Skříňka pro školní zdroj. Korpus a zásuvka z laminované dřevotřísky tl. 18 mm, olepené 0,5 mm ABS hranou technologií PUR, s uzamykatelnou zásuvkou pro školní zdroj s plynulou regulací 0-24V a ve spodní části s prostorem na pomůcky s uzamykatelnými dvířky. Čelo zásuvky a dvířka olepeny 2 mm ABS hranou technologií PUR. Sokl se stavitelnými nožičkami. Dvě skříňky namontovaná v učitelském demonstračním pracovišti. Korpus z laminované dřevotřísky tl. 18 mm, olepené 0,5mm ABS hranou technologií PUR. Dvě police přestavitelné, vrtáno průběžně po celé výšce skříňky. Dvířka olepené 2mm ABS hranou technologií PUR, uzamykatelná. Sokl se stavitelnými nožičkami. Školní zdroj integrovaný do výsuvu v učitelském stolu. Zdroj musí mýt kompaktní, horní panel s integrovaným ovládáním s plynulou regulací napětí 0-24V stejnosměrného a střídavého proudu. V integrovaném panelu otočný přepínač pro zapínaný okruh pro žákovské pracoviště, otoční přepínač pro zapínaný okruh pro žákovské pracoviště, otočný přepínač pro střídavý a stejnosměrný proud. Výstup chráněn jištěním. Integrované ovládání zásuvek žáků, zapnutí a vypnutí zdrojů žáků a USB zásuvek. Elektropanel kovový učitele 1xSS, 1xST, 2x230V, 1x USB s napájením 5V/2A. Zapojení.</t>
  </si>
  <si>
    <t>Montáž stávajících skříní a dřezových skříněk včetně zapojení zpět a kotvení</t>
  </si>
  <si>
    <t>Vybourání stávající příčky</t>
  </si>
  <si>
    <t>Demontáž stávající montované příčky včetně vynošení</t>
  </si>
  <si>
    <t>Nová příčka sádrokartonová, tl. 100 mm, výplň zvuková izolace, včetně práce, výmalby.</t>
  </si>
  <si>
    <t>Sádrokartonová příčka</t>
  </si>
  <si>
    <t>Nakládka, odvoz a likvidace vybourané příčky</t>
  </si>
  <si>
    <t>Nakládka, odvoz a likvidace nábytku, odpadu a vybouraných hmot (mimo příčku)</t>
  </si>
  <si>
    <t>m</t>
  </si>
  <si>
    <t>Pracovní desky vyrobeny z kompaktních desek tl. 12 mm s oblými hranami, s oboustranným dekorem, černé jádro, desén nesmí být jednobarevný ani s desénem dřeva, požadovaní odolnost dle SEFA 3-2010 odst. 2.1. (EXPOZICE 24h) kyselina fluorovodíková 48% - stupeň 1 vynikající, kyselina dusičná 70% - stupeň 0 bez účinku, kyselina octová 99% - stupeň 0 bez účinku, kyselina chromová 60% - stupeň 0 bez účinku, kyselina mravenčí  90% - stupeň 0 bez účinku, kyselina chlorovodíková 37%  - stupeň 0 bez účinku, kyselina dusičná 30%  - stupeň 0 bez účinku, kyselina fosforečná 85% - stupeň 0 bez účinku, kyselina sírová 33% - stupeň 0 bez účinku, roztok kyseliny sírové 33% a kyseliny dusičné 70% (1:1)  - stupeň 2 dobré, odolnost proti opotřebování povrchu 450U dle EN 438-2, bod 10, modul pružnosti E, EN ISO 178: 10000 Mpa.</t>
  </si>
  <si>
    <t>Akustické podhledové panely. Panely nabízí širokou škálu provedení stropních podhledů, a přitom splňuje požadavky na prvotřídní akustiku prostředí. Rozsáhlá škála provedení hran panelů, tvary a úrovňové přechody vám poskytují volnost k vytvoření prostředí, které dosahuje vysokých kvalit po stránce zvukové, světelné a estetické. Výrobek je určen pro použití tam, kde je zapotřebí základního robustního podhledu. Panely jsou umístěny ve viditelném roštu a vytvářejí tak strop s jasným čtvercovým vzorem. Každý panel lze snadno vyjmout. Hmotnost konstrukce je cca 3kg/m². Použitím nosného roštu je dána kvalita celého systému. Panely jsou vyrobeny ze skelného vlákna vysoké hustoty. Viditelný povrch je opatřen vrstvou materiálu Akutex™ FT a zadní strana panelu je pokryta sklovlákennou tkaninou. Hrany jsou opatřeny základním nátěrem. Rošt je vyroben z pozinkované oceli. Minimální tloušťka panelu 20 mm.  Artkulační třída, ASTM E1111, ASTM E1110 - 190, vážená normová hodnota  izolace zvuku, ISO 10848-2 -20, třída útlumu hluku ASTM 1414, ASTM E5413-21                                                                                                  
Parametry rezonátoru:
kmitočet 125Hz - činitel pohltivosti 0,5, kmitočet 250Hz - činitel pohltivosti 0,9,
kmitočet 500Hz - činitel pohltivosti 1, kmitočet 1000Hz - činitel pohltivosti 0,9,
kmitočet 2000Hz - činitel pohltivosti 1, kmitočet 4000Hz - činitel pohltivosti 1</t>
  </si>
  <si>
    <t>Zásuvka 230V Tango bílá</t>
  </si>
  <si>
    <t>Vypínač Tango bílý</t>
  </si>
  <si>
    <t>Rozvodnice pod omítku</t>
  </si>
  <si>
    <t>Jistič B32/3 32A</t>
  </si>
  <si>
    <t>Instalační vypínač 40A, montáž na din lištu</t>
  </si>
  <si>
    <t>Kabel CYKY-J 3x2,5</t>
  </si>
  <si>
    <t>Jistič B10/1</t>
  </si>
  <si>
    <t>Jistič B16/1</t>
  </si>
  <si>
    <t xml:space="preserve">Jistič B20/3 </t>
  </si>
  <si>
    <t>Lišta 40x20</t>
  </si>
  <si>
    <t>Vodič CYA 6</t>
  </si>
  <si>
    <t>Kabel CYKY-J 5x4</t>
  </si>
  <si>
    <t>Kabel CYKY-J 3x1,5</t>
  </si>
  <si>
    <t>Revize</t>
  </si>
  <si>
    <t>Elektromontážní práce</t>
  </si>
  <si>
    <t>Asymetrický reflektor, 1200 mm, do rastru, LED 830 LED, SELV 1050mA, 4000K</t>
  </si>
  <si>
    <t>Svítidlo LED panel 600x600 mm do rastru, nanoprisma LED 840, driver 900mA 4000K</t>
  </si>
  <si>
    <t>Lišta 40x40</t>
  </si>
  <si>
    <t>Dvouvypínač Tango bílý</t>
  </si>
  <si>
    <t>Proudový chránič 40/3 - 30 mA</t>
  </si>
  <si>
    <t>Lišta 100x40</t>
  </si>
  <si>
    <t xml:space="preserve">Kabel H05VV-F 5G2,5 bílá </t>
  </si>
  <si>
    <t>Drážky</t>
  </si>
  <si>
    <t>Trubka pr. 50 mm</t>
  </si>
  <si>
    <t>Trubka pr. 25 mm</t>
  </si>
  <si>
    <t>Pomocný materiál</t>
  </si>
  <si>
    <t>Instalační kabel UTP CAT-drát 4x2-Cu,AWg24měděný vodič</t>
  </si>
  <si>
    <t>Drobný instalační materiál</t>
  </si>
  <si>
    <t>Dodavatel započte všechny potřebné práce a s tím související materiál do jednotlivých položek.</t>
  </si>
  <si>
    <t>Demontáž vodoinstalace</t>
  </si>
  <si>
    <t>Demontáž kanalizace</t>
  </si>
  <si>
    <t>Vodoinstalace</t>
  </si>
  <si>
    <t>Kanalizace</t>
  </si>
  <si>
    <t>Demontáž armatur</t>
  </si>
  <si>
    <t>Demontáž výlevel a umyvadel</t>
  </si>
  <si>
    <t>Drážka</t>
  </si>
  <si>
    <t>Kohout kulový</t>
  </si>
  <si>
    <t>Instalace výlevek a umyvadel</t>
  </si>
  <si>
    <t>Uzávěr vody</t>
  </si>
  <si>
    <t>Demontáž svítidel, prvků a starého vybavení</t>
  </si>
  <si>
    <t>VODOINSTALACE</t>
  </si>
  <si>
    <t>Stykač instalační 25A 230V~ Z-SCH230/25-22</t>
  </si>
  <si>
    <t>ELEKTROINSTALACE</t>
  </si>
  <si>
    <t>STAVEBNÍ PRÁCE</t>
  </si>
  <si>
    <t>KABINET FYZIKY - VNITŘNÍ VYBAVENÍ</t>
  </si>
  <si>
    <t>UČEBNA FYZIKY - VNITŘNÍ VYBAVENÍ</t>
  </si>
  <si>
    <t>LABORATOŘ FYZIKY - VNITŘNÍ VYBAVENÍ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</si>
</sst>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Kč&quot;"/>
  </numFmts>
  <fonts count="8" x14ac:knownFonts="1">
    <font>
      <sz val="11"/>
      <color theme="1"/>
      <name val="Calibri"/>
      <family val="2"/>
      <scheme val="minor"/>
    </font>
    <font>
      <b/>
      <sz val="11"/>
      <color theme="1"/>
      <name val="Calibri"/>
      <family val="2"/>
      <charset val="238"/>
      <scheme val="minor"/>
    </font>
    <font>
      <sz val="9"/>
      <color theme="1"/>
      <name val="Calibri"/>
      <family val="2"/>
      <scheme val="minor"/>
    </font>
    <font>
      <b/>
      <sz val="14"/>
      <color theme="1"/>
      <name val="Calibri"/>
      <family val="2"/>
      <charset val="238"/>
      <scheme val="minor"/>
    </font>
    <font>
      <sz val="11"/>
      <color rgb="FF000000"/>
      <name val="Calibri"/>
      <family val="2"/>
      <charset val="238"/>
      <scheme val="minor"/>
    </font>
    <font>
      <sz val="9"/>
      <color rgb="FF000000"/>
      <name val="Calibri"/>
      <family val="2"/>
      <charset val="238"/>
      <scheme val="minor"/>
    </font>
    <font>
      <b/>
      <sz val="11"/>
      <name val="Calibri"/>
      <family val="2"/>
      <scheme val="minor"/>
    </font>
    <font>
      <sz val="11"/>
      <name val="Calibri"/>
      <family val="2"/>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6">
    <xf numFmtId="0" fontId="0" fillId="0" borderId="0" xfId="0"/>
    <xf numFmtId="0" fontId="1" fillId="0" borderId="0" xfId="0" applyFont="1"/>
    <xf numFmtId="0" fontId="0" fillId="0" borderId="0" xfId="0" applyAlignment="1">
      <alignment horizontal="center" vertical="center"/>
    </xf>
    <xf numFmtId="0" fontId="1" fillId="0" borderId="1" xfId="0" applyFont="1" applyBorder="1" applyAlignment="1">
      <alignment horizontal="center" vertical="center"/>
    </xf>
    <xf numFmtId="0" fontId="1" fillId="0" borderId="1" xfId="0" applyFont="1" applyBorder="1"/>
    <xf numFmtId="0" fontId="0" fillId="0" borderId="1" xfId="0" applyBorder="1" applyAlignment="1">
      <alignment horizontal="center" vertical="center"/>
    </xf>
    <xf numFmtId="0" fontId="0" fillId="0" borderId="1" xfId="0" applyBorder="1" applyAlignment="1">
      <alignment horizontal="left" vertical="top" wrapText="1"/>
    </xf>
    <xf numFmtId="0" fontId="0" fillId="0" borderId="1" xfId="0" applyBorder="1"/>
    <xf numFmtId="0" fontId="2" fillId="0" borderId="1" xfId="0" applyFont="1" applyBorder="1" applyAlignment="1">
      <alignment horizontal="left" vertical="top" wrapText="1"/>
    </xf>
    <xf numFmtId="0" fontId="1" fillId="0" borderId="0" xfId="0" applyFont="1" applyAlignment="1">
      <alignment horizontal="center" vertical="center"/>
    </xf>
    <xf numFmtId="0" fontId="1" fillId="0" borderId="10" xfId="0" applyFont="1" applyBorder="1"/>
    <xf numFmtId="0" fontId="1" fillId="0" borderId="11" xfId="0" applyFont="1" applyBorder="1"/>
    <xf numFmtId="164" fontId="1" fillId="0" borderId="12" xfId="0" applyNumberFormat="1" applyFont="1" applyBorder="1"/>
    <xf numFmtId="0" fontId="1" fillId="0" borderId="13" xfId="0" applyFont="1" applyBorder="1"/>
    <xf numFmtId="164" fontId="1" fillId="0" borderId="14" xfId="0" applyNumberFormat="1" applyFont="1" applyBorder="1"/>
    <xf numFmtId="0" fontId="1" fillId="0" borderId="15" xfId="0" applyFont="1" applyBorder="1"/>
    <xf numFmtId="0" fontId="1" fillId="0" borderId="16" xfId="0" applyFont="1" applyBorder="1"/>
    <xf numFmtId="164" fontId="1" fillId="0" borderId="17" xfId="0" applyNumberFormat="1" applyFont="1" applyBorder="1"/>
    <xf numFmtId="164" fontId="0" fillId="0" borderId="1" xfId="0" applyNumberFormat="1" applyBorder="1"/>
    <xf numFmtId="0" fontId="3" fillId="0" borderId="0" xfId="0" applyFont="1"/>
    <xf numFmtId="0" fontId="1" fillId="0" borderId="1" xfId="0" applyFont="1" applyBorder="1" applyAlignment="1">
      <alignment horizontal="center"/>
    </xf>
    <xf numFmtId="0" fontId="0" fillId="0" borderId="1" xfId="0" applyBorder="1" applyAlignment="1">
      <alignment horizontal="center"/>
    </xf>
    <xf numFmtId="0" fontId="2" fillId="0" borderId="1" xfId="0" applyFont="1" applyBorder="1"/>
    <xf numFmtId="0" fontId="0" fillId="0" borderId="2" xfId="0" applyBorder="1"/>
    <xf numFmtId="0" fontId="0" fillId="0" borderId="3" xfId="0" applyBorder="1" applyAlignment="1">
      <alignment horizontal="center" vertical="center"/>
    </xf>
    <xf numFmtId="0" fontId="0" fillId="0" borderId="3" xfId="0" applyBorder="1"/>
    <xf numFmtId="164" fontId="0" fillId="0" borderId="4" xfId="0" applyNumberFormat="1" applyBorder="1"/>
    <xf numFmtId="0" fontId="0" fillId="0" borderId="5" xfId="0" applyBorder="1"/>
    <xf numFmtId="164" fontId="0" fillId="0" borderId="6" xfId="0" applyNumberFormat="1" applyBorder="1"/>
    <xf numFmtId="0" fontId="0" fillId="0" borderId="7" xfId="0" applyBorder="1"/>
    <xf numFmtId="0" fontId="0" fillId="0" borderId="8" xfId="0" applyBorder="1" applyAlignment="1">
      <alignment horizontal="center" vertical="center"/>
    </xf>
    <xf numFmtId="0" fontId="0" fillId="0" borderId="8" xfId="0" applyBorder="1"/>
    <xf numFmtId="164" fontId="0" fillId="0" borderId="9" xfId="0" applyNumberFormat="1" applyBorder="1"/>
    <xf numFmtId="0" fontId="0" fillId="0" borderId="0" xfId="0" applyAlignment="1">
      <alignment horizontal="center"/>
    </xf>
    <xf numFmtId="0" fontId="2" fillId="0" borderId="1" xfId="0" applyFont="1" applyBorder="1" applyAlignment="1">
      <alignment horizontal="left" vertical="top"/>
    </xf>
    <xf numFmtId="3" fontId="0" fillId="0" borderId="1" xfId="0" applyNumberFormat="1" applyBorder="1"/>
    <xf numFmtId="0" fontId="2" fillId="0" borderId="0" xfId="0" applyFont="1" applyAlignment="1">
      <alignment horizontal="left" vertical="top" wrapText="1"/>
    </xf>
    <xf numFmtId="0" fontId="2" fillId="0" borderId="0" xfId="0" applyFont="1" applyAlignment="1">
      <alignment horizontal="left" vertical="top"/>
    </xf>
    <xf numFmtId="0" fontId="4" fillId="0" borderId="0" xfId="0" applyFont="1"/>
    <xf numFmtId="0" fontId="4" fillId="0" borderId="1" xfId="0" applyFont="1" applyBorder="1"/>
    <xf numFmtId="0" fontId="0" fillId="0" borderId="0" xfId="0" applyAlignment="1">
      <alignment wrapText="1"/>
    </xf>
    <xf numFmtId="0" fontId="0" fillId="0" borderId="0" xfId="0" applyAlignment="1">
      <alignment vertical="center"/>
    </xf>
    <xf numFmtId="0" fontId="0" fillId="0" borderId="1" xfId="0" applyBorder="1" applyAlignment="1">
      <alignment vertical="center"/>
    </xf>
    <xf numFmtId="0" fontId="0" fillId="0" borderId="1" xfId="0" applyBorder="1" applyAlignment="1">
      <alignment wrapText="1"/>
    </xf>
    <xf numFmtId="0" fontId="0" fillId="0" borderId="1" xfId="0" applyBorder="1" applyAlignment="1">
      <alignment vertical="center" wrapText="1"/>
    </xf>
    <xf numFmtId="164" fontId="0" fillId="0" borderId="0" xfId="0" applyNumberFormat="1"/>
    <xf numFmtId="0" fontId="6" fillId="0" borderId="1" xfId="0" applyFont="1" applyBorder="1" applyAlignment="1">
      <alignment horizontal="center"/>
    </xf>
    <xf numFmtId="0" fontId="6" fillId="0" borderId="1" xfId="0" applyFont="1" applyBorder="1"/>
    <xf numFmtId="0" fontId="7" fillId="0" borderId="1" xfId="0" applyFont="1" applyBorder="1" applyAlignment="1">
      <alignment horizontal="center"/>
    </xf>
    <xf numFmtId="0" fontId="7" fillId="0" borderId="1" xfId="0" applyFont="1" applyBorder="1"/>
    <xf numFmtId="0" fontId="7" fillId="0" borderId="1" xfId="0" applyFont="1" applyBorder="1" applyAlignment="1">
      <alignment horizontal="center" vertical="center"/>
    </xf>
    <xf numFmtId="0" fontId="7" fillId="0" borderId="1" xfId="0" applyFont="1" applyBorder="1" applyAlignment="1">
      <alignment vertical="center"/>
    </xf>
    <xf numFmtId="0" fontId="7" fillId="0" borderId="0" xfId="0" applyFont="1" applyAlignment="1">
      <alignment horizontal="center"/>
    </xf>
    <xf numFmtId="0" fontId="7" fillId="0" borderId="0" xfId="0" applyFont="1"/>
    <xf numFmtId="0" fontId="3" fillId="0" borderId="8" xfId="0" applyFont="1" applyBorder="1" applyAlignment="1">
      <alignment horizontal="center" vertical="center" wrapText="1"/>
    </xf>
    <xf numFmtId="0" fontId="5" fillId="0" borderId="0" xfId="0" applyFont="1" applyAlignment="1">
      <alignment horizontal="left"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3"/>
  <sheetViews>
    <sheetView tabSelected="1" workbookViewId="0">
      <selection activeCell="C22" sqref="C22"/>
    </sheetView>
  </sheetViews>
  <sheetFormatPr defaultRowHeight="15" x14ac:dyDescent="0.25"/>
  <cols>
    <col min="1" max="1" width="5.140625" style="2" customWidth="1"/>
    <col min="2" max="2" width="48.28515625" customWidth="1"/>
    <col min="3" max="3" width="17.28515625" customWidth="1"/>
    <col min="4" max="4" width="15.42578125" customWidth="1"/>
  </cols>
  <sheetData>
    <row r="1" spans="1:4" s="19" customFormat="1" ht="35.25" customHeight="1" x14ac:dyDescent="0.3">
      <c r="A1" s="54" t="s">
        <v>29</v>
      </c>
      <c r="B1" s="54"/>
      <c r="C1" s="54"/>
      <c r="D1" s="54"/>
    </row>
    <row r="2" spans="1:4" s="1" customFormat="1" x14ac:dyDescent="0.25">
      <c r="A2" s="3" t="s">
        <v>0</v>
      </c>
      <c r="B2" s="4" t="s">
        <v>18</v>
      </c>
      <c r="C2" s="3" t="s">
        <v>16</v>
      </c>
      <c r="D2" s="3" t="s">
        <v>17</v>
      </c>
    </row>
    <row r="3" spans="1:4" x14ac:dyDescent="0.25">
      <c r="A3" s="5">
        <v>1</v>
      </c>
      <c r="B3" s="7" t="s">
        <v>106</v>
      </c>
      <c r="C3" s="18">
        <f>'LABORATOŘ FYZIKY'!F16</f>
        <v>0</v>
      </c>
      <c r="D3" s="18">
        <f>C3*1.21</f>
        <v>0</v>
      </c>
    </row>
    <row r="4" spans="1:4" x14ac:dyDescent="0.25">
      <c r="A4" s="5">
        <v>2</v>
      </c>
      <c r="B4" s="7" t="s">
        <v>105</v>
      </c>
      <c r="C4" s="18">
        <f>'UČEBNA FYZIKY'!F22</f>
        <v>0</v>
      </c>
      <c r="D4" s="18">
        <f t="shared" ref="D4:D8" si="0">C4*1.21</f>
        <v>0</v>
      </c>
    </row>
    <row r="5" spans="1:4" x14ac:dyDescent="0.25">
      <c r="A5" s="5">
        <v>3</v>
      </c>
      <c r="B5" s="7" t="s">
        <v>104</v>
      </c>
      <c r="C5" s="18">
        <f>'KABINET FYZIKY'!F6</f>
        <v>0</v>
      </c>
      <c r="D5" s="18">
        <f t="shared" si="0"/>
        <v>0</v>
      </c>
    </row>
    <row r="6" spans="1:4" x14ac:dyDescent="0.25">
      <c r="A6" s="5">
        <v>4</v>
      </c>
      <c r="B6" s="7" t="s">
        <v>102</v>
      </c>
      <c r="C6" s="18">
        <f>Elektroinstalace!F36</f>
        <v>0</v>
      </c>
      <c r="D6" s="18">
        <f t="shared" si="0"/>
        <v>0</v>
      </c>
    </row>
    <row r="7" spans="1:4" x14ac:dyDescent="0.25">
      <c r="A7" s="5">
        <v>5</v>
      </c>
      <c r="B7" s="7" t="s">
        <v>103</v>
      </c>
      <c r="C7" s="18">
        <f>'STAVEBNÍ PRÁCE'!F25</f>
        <v>0</v>
      </c>
      <c r="D7" s="18">
        <f t="shared" si="0"/>
        <v>0</v>
      </c>
    </row>
    <row r="8" spans="1:4" x14ac:dyDescent="0.25">
      <c r="A8" s="5">
        <v>6</v>
      </c>
      <c r="B8" s="7" t="s">
        <v>100</v>
      </c>
      <c r="C8" s="18">
        <f>Vodoinstalace!F16</f>
        <v>0</v>
      </c>
      <c r="D8" s="18">
        <f t="shared" si="0"/>
        <v>0</v>
      </c>
    </row>
    <row r="9" spans="1:4" x14ac:dyDescent="0.25">
      <c r="C9" s="45"/>
      <c r="D9" s="45"/>
    </row>
    <row r="10" spans="1:4" ht="15.75" thickBot="1" x14ac:dyDescent="0.3"/>
    <row r="11" spans="1:4" s="1" customFormat="1" x14ac:dyDescent="0.25">
      <c r="A11" s="9"/>
      <c r="B11" s="10" t="s">
        <v>12</v>
      </c>
      <c r="C11" s="11"/>
      <c r="D11" s="12">
        <f>SUM(C3:C8)</f>
        <v>0</v>
      </c>
    </row>
    <row r="12" spans="1:4" s="1" customFormat="1" x14ac:dyDescent="0.25">
      <c r="A12" s="9"/>
      <c r="B12" s="13" t="s">
        <v>13</v>
      </c>
      <c r="D12" s="14">
        <f>D11*0.21</f>
        <v>0</v>
      </c>
    </row>
    <row r="13" spans="1:4" s="1" customFormat="1" ht="15.75" thickBot="1" x14ac:dyDescent="0.3">
      <c r="A13" s="9"/>
      <c r="B13" s="15" t="s">
        <v>14</v>
      </c>
      <c r="C13" s="16"/>
      <c r="D13" s="17">
        <f>D11+D12</f>
        <v>0</v>
      </c>
    </row>
  </sheetData>
  <mergeCells count="1">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BA465-CED2-4778-9E07-EDE61558771A}">
  <sheetPr>
    <pageSetUpPr fitToPage="1"/>
  </sheetPr>
  <dimension ref="A1:F18"/>
  <sheetViews>
    <sheetView zoomScaleNormal="100" workbookViewId="0">
      <selection activeCell="B6" sqref="B6"/>
    </sheetView>
  </sheetViews>
  <sheetFormatPr defaultRowHeight="15" x14ac:dyDescent="0.25"/>
  <cols>
    <col min="1" max="1" width="5.28515625" style="2" customWidth="1"/>
    <col min="2" max="2" width="69.7109375" customWidth="1"/>
    <col min="3" max="3" width="6" style="2" customWidth="1"/>
    <col min="4" max="4" width="9.140625" style="2"/>
    <col min="6" max="6" width="14.42578125" customWidth="1"/>
  </cols>
  <sheetData>
    <row r="1" spans="1:6" s="1" customFormat="1" x14ac:dyDescent="0.25">
      <c r="A1" s="9"/>
      <c r="B1" s="1" t="s">
        <v>106</v>
      </c>
      <c r="C1" s="9"/>
      <c r="D1" s="9"/>
    </row>
    <row r="2" spans="1:6" s="1" customFormat="1" x14ac:dyDescent="0.25">
      <c r="A2" s="3" t="s">
        <v>0</v>
      </c>
      <c r="B2" s="4" t="s">
        <v>1</v>
      </c>
      <c r="C2" s="3" t="s">
        <v>2</v>
      </c>
      <c r="D2" s="3" t="s">
        <v>3</v>
      </c>
      <c r="E2" s="4" t="s">
        <v>4</v>
      </c>
      <c r="F2" s="4" t="s">
        <v>5</v>
      </c>
    </row>
    <row r="3" spans="1:6" x14ac:dyDescent="0.25">
      <c r="A3" s="5">
        <v>1</v>
      </c>
      <c r="B3" s="7" t="s">
        <v>31</v>
      </c>
      <c r="C3" s="5" t="s">
        <v>15</v>
      </c>
      <c r="D3" s="5">
        <v>1</v>
      </c>
      <c r="E3" s="7"/>
      <c r="F3" s="7">
        <f t="shared" ref="F3:F5" si="0">D3*E3</f>
        <v>0</v>
      </c>
    </row>
    <row r="4" spans="1:6" ht="290.25" customHeight="1" x14ac:dyDescent="0.25">
      <c r="A4" s="5"/>
      <c r="B4" s="8" t="s">
        <v>49</v>
      </c>
      <c r="C4" s="5"/>
      <c r="D4" s="5"/>
      <c r="E4" s="7"/>
      <c r="F4" s="7"/>
    </row>
    <row r="5" spans="1:6" x14ac:dyDescent="0.25">
      <c r="A5" s="5">
        <v>2</v>
      </c>
      <c r="B5" s="7" t="s">
        <v>19</v>
      </c>
      <c r="C5" s="5" t="s">
        <v>15</v>
      </c>
      <c r="D5" s="5">
        <v>10</v>
      </c>
      <c r="E5" s="7"/>
      <c r="F5" s="7">
        <f t="shared" si="0"/>
        <v>0</v>
      </c>
    </row>
    <row r="6" spans="1:6" ht="156" x14ac:dyDescent="0.25">
      <c r="A6" s="5"/>
      <c r="B6" s="8" t="s">
        <v>33</v>
      </c>
      <c r="C6" s="5"/>
      <c r="D6" s="5"/>
      <c r="E6" s="7"/>
      <c r="F6" s="7"/>
    </row>
    <row r="7" spans="1:6" x14ac:dyDescent="0.25">
      <c r="A7" s="5">
        <v>3</v>
      </c>
      <c r="B7" s="6" t="s">
        <v>28</v>
      </c>
      <c r="C7" s="5" t="s">
        <v>27</v>
      </c>
      <c r="D7" s="5">
        <v>1</v>
      </c>
      <c r="E7" s="7"/>
      <c r="F7" s="7">
        <f>D7*E7</f>
        <v>0</v>
      </c>
    </row>
    <row r="8" spans="1:6" x14ac:dyDescent="0.25">
      <c r="A8" s="5"/>
      <c r="B8" s="8" t="s">
        <v>50</v>
      </c>
      <c r="C8" s="5"/>
      <c r="D8" s="5"/>
      <c r="E8" s="7"/>
      <c r="F8" s="7"/>
    </row>
    <row r="9" spans="1:6" x14ac:dyDescent="0.25">
      <c r="A9" s="5">
        <v>4</v>
      </c>
      <c r="B9" s="6" t="s">
        <v>43</v>
      </c>
      <c r="C9" s="5" t="s">
        <v>15</v>
      </c>
      <c r="D9" s="21">
        <v>2</v>
      </c>
      <c r="E9" s="7"/>
      <c r="F9" s="7">
        <f t="shared" ref="F9" si="1">D9*E9</f>
        <v>0</v>
      </c>
    </row>
    <row r="10" spans="1:6" ht="24" x14ac:dyDescent="0.25">
      <c r="A10" s="5"/>
      <c r="B10" s="8" t="s">
        <v>48</v>
      </c>
      <c r="C10" s="5"/>
      <c r="D10" s="21"/>
      <c r="E10" s="7"/>
      <c r="F10" s="7"/>
    </row>
    <row r="11" spans="1:6" x14ac:dyDescent="0.25">
      <c r="A11" s="5">
        <v>5</v>
      </c>
      <c r="B11" s="7" t="s">
        <v>44</v>
      </c>
      <c r="C11" s="5" t="s">
        <v>7</v>
      </c>
      <c r="D11" s="21">
        <v>1</v>
      </c>
      <c r="E11" s="7"/>
      <c r="F11" s="7">
        <f t="shared" ref="F11" si="2">D11*E11</f>
        <v>0</v>
      </c>
    </row>
    <row r="12" spans="1:6" x14ac:dyDescent="0.25">
      <c r="A12" s="5"/>
      <c r="B12" s="8" t="s">
        <v>47</v>
      </c>
      <c r="C12" s="5"/>
      <c r="D12" s="21"/>
      <c r="E12" s="7"/>
      <c r="F12" s="7"/>
    </row>
    <row r="13" spans="1:6" x14ac:dyDescent="0.25">
      <c r="B13" s="36"/>
      <c r="D13" s="33"/>
    </row>
    <row r="14" spans="1:6" ht="65.25" customHeight="1" x14ac:dyDescent="0.25">
      <c r="A14" s="55" t="s">
        <v>58</v>
      </c>
      <c r="B14" s="55"/>
      <c r="C14" s="55"/>
      <c r="D14" s="55"/>
      <c r="E14" s="55"/>
      <c r="F14" s="55"/>
    </row>
    <row r="15" spans="1:6" x14ac:dyDescent="0.25">
      <c r="D15" s="33"/>
    </row>
    <row r="16" spans="1:6" x14ac:dyDescent="0.25">
      <c r="B16" s="23" t="s">
        <v>12</v>
      </c>
      <c r="C16" s="24"/>
      <c r="D16" s="24"/>
      <c r="E16" s="25"/>
      <c r="F16" s="26">
        <f>SUM(F3:F12)</f>
        <v>0</v>
      </c>
    </row>
    <row r="17" spans="2:6" x14ac:dyDescent="0.25">
      <c r="B17" s="27" t="s">
        <v>13</v>
      </c>
      <c r="F17" s="28">
        <f>F16*0.21</f>
        <v>0</v>
      </c>
    </row>
    <row r="18" spans="2:6" x14ac:dyDescent="0.25">
      <c r="B18" s="29" t="s">
        <v>14</v>
      </c>
      <c r="C18" s="30"/>
      <c r="D18" s="30"/>
      <c r="E18" s="31"/>
      <c r="F18" s="32">
        <f>F16+F17</f>
        <v>0</v>
      </c>
    </row>
  </sheetData>
  <mergeCells count="1">
    <mergeCell ref="A14:F14"/>
  </mergeCells>
  <pageMargins left="0.7" right="0.7" top="0.78740157499999996" bottom="0.78740157499999996" header="0.3" footer="0.3"/>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291BE-578C-47DF-BA2D-5BDA3CBABBB1}">
  <sheetPr>
    <pageSetUpPr fitToPage="1"/>
  </sheetPr>
  <dimension ref="A1:F24"/>
  <sheetViews>
    <sheetView zoomScale="110" zoomScaleNormal="110" workbookViewId="0">
      <selection activeCell="B43" sqref="B43"/>
    </sheetView>
  </sheetViews>
  <sheetFormatPr defaultRowHeight="15" x14ac:dyDescent="0.25"/>
  <cols>
    <col min="1" max="1" width="4.7109375" style="2" customWidth="1"/>
    <col min="2" max="2" width="75.42578125" customWidth="1"/>
    <col min="3" max="3" width="5.5703125" style="2" customWidth="1"/>
    <col min="4" max="4" width="9.140625" style="33"/>
    <col min="5" max="5" width="8.7109375" customWidth="1"/>
    <col min="6" max="6" width="15.5703125" customWidth="1"/>
  </cols>
  <sheetData>
    <row r="1" spans="1:6" s="1" customFormat="1" x14ac:dyDescent="0.25">
      <c r="A1" s="9"/>
      <c r="B1" s="1" t="s">
        <v>105</v>
      </c>
      <c r="C1" s="9"/>
      <c r="D1" s="9"/>
    </row>
    <row r="2" spans="1:6" s="1" customFormat="1" x14ac:dyDescent="0.25">
      <c r="A2" s="3" t="s">
        <v>0</v>
      </c>
      <c r="B2" s="4" t="s">
        <v>30</v>
      </c>
      <c r="C2" s="3" t="s">
        <v>2</v>
      </c>
      <c r="D2" s="20" t="s">
        <v>3</v>
      </c>
      <c r="E2" s="4" t="s">
        <v>4</v>
      </c>
      <c r="F2" s="4" t="s">
        <v>5</v>
      </c>
    </row>
    <row r="3" spans="1:6" x14ac:dyDescent="0.25">
      <c r="A3" s="5">
        <v>1</v>
      </c>
      <c r="B3" s="7" t="s">
        <v>31</v>
      </c>
      <c r="C3" s="5" t="s">
        <v>15</v>
      </c>
      <c r="D3" s="21">
        <v>1</v>
      </c>
      <c r="E3" s="7"/>
      <c r="F3" s="7">
        <f>D3*E3</f>
        <v>0</v>
      </c>
    </row>
    <row r="4" spans="1:6" ht="384.75" customHeight="1" x14ac:dyDescent="0.25">
      <c r="A4" s="5"/>
      <c r="B4" s="8" t="s">
        <v>32</v>
      </c>
      <c r="C4" s="5"/>
      <c r="D4" s="21"/>
      <c r="E4" s="7"/>
      <c r="F4" s="7"/>
    </row>
    <row r="5" spans="1:6" x14ac:dyDescent="0.25">
      <c r="A5" s="5">
        <v>2</v>
      </c>
      <c r="B5" s="7" t="s">
        <v>19</v>
      </c>
      <c r="C5" s="5" t="s">
        <v>15</v>
      </c>
      <c r="D5" s="21">
        <v>15</v>
      </c>
      <c r="E5" s="7"/>
      <c r="F5" s="7">
        <f t="shared" ref="F5:F15" si="0">D5*E5</f>
        <v>0</v>
      </c>
    </row>
    <row r="6" spans="1:6" ht="138" customHeight="1" x14ac:dyDescent="0.25">
      <c r="A6" s="5"/>
      <c r="B6" s="8" t="s">
        <v>33</v>
      </c>
      <c r="C6" s="5"/>
      <c r="D6" s="21"/>
      <c r="E6" s="7"/>
      <c r="F6" s="7"/>
    </row>
    <row r="7" spans="1:6" x14ac:dyDescent="0.25">
      <c r="A7" s="5">
        <v>3</v>
      </c>
      <c r="B7" s="7" t="s">
        <v>20</v>
      </c>
      <c r="C7" s="5" t="s">
        <v>15</v>
      </c>
      <c r="D7" s="21">
        <v>1</v>
      </c>
      <c r="E7" s="7"/>
      <c r="F7" s="7">
        <f t="shared" si="0"/>
        <v>0</v>
      </c>
    </row>
    <row r="8" spans="1:6" ht="72" x14ac:dyDescent="0.25">
      <c r="A8" s="5"/>
      <c r="B8" s="8" t="s">
        <v>34</v>
      </c>
      <c r="C8" s="5"/>
      <c r="D8" s="21"/>
      <c r="E8" s="7"/>
      <c r="F8" s="7"/>
    </row>
    <row r="9" spans="1:6" x14ac:dyDescent="0.25">
      <c r="A9" s="5">
        <v>4</v>
      </c>
      <c r="B9" s="7" t="s">
        <v>21</v>
      </c>
      <c r="C9" s="5" t="s">
        <v>15</v>
      </c>
      <c r="D9" s="21">
        <v>30</v>
      </c>
      <c r="E9" s="7"/>
      <c r="F9" s="7">
        <f t="shared" si="0"/>
        <v>0</v>
      </c>
    </row>
    <row r="10" spans="1:6" ht="120" x14ac:dyDescent="0.25">
      <c r="A10" s="5"/>
      <c r="B10" s="8" t="s">
        <v>35</v>
      </c>
      <c r="C10" s="5"/>
      <c r="D10" s="21"/>
      <c r="E10" s="7"/>
      <c r="F10" s="7"/>
    </row>
    <row r="11" spans="1:6" x14ac:dyDescent="0.25">
      <c r="A11" s="5">
        <v>5</v>
      </c>
      <c r="B11" s="7" t="s">
        <v>37</v>
      </c>
      <c r="C11" s="5" t="s">
        <v>15</v>
      </c>
      <c r="D11" s="21">
        <v>1</v>
      </c>
      <c r="E11" s="7"/>
      <c r="F11" s="7">
        <f t="shared" si="0"/>
        <v>0</v>
      </c>
    </row>
    <row r="12" spans="1:6" ht="145.5" customHeight="1" x14ac:dyDescent="0.25">
      <c r="A12" s="5"/>
      <c r="B12" s="8" t="s">
        <v>36</v>
      </c>
      <c r="C12" s="5"/>
      <c r="D12" s="21"/>
      <c r="E12" s="7"/>
      <c r="F12" s="7"/>
    </row>
    <row r="13" spans="1:6" x14ac:dyDescent="0.25">
      <c r="A13" s="5">
        <v>6</v>
      </c>
      <c r="B13" s="7" t="s">
        <v>22</v>
      </c>
      <c r="C13" s="5" t="s">
        <v>15</v>
      </c>
      <c r="D13" s="21">
        <v>1</v>
      </c>
      <c r="E13" s="7"/>
      <c r="F13" s="7">
        <f t="shared" si="0"/>
        <v>0</v>
      </c>
    </row>
    <row r="14" spans="1:6" ht="108" x14ac:dyDescent="0.25">
      <c r="A14" s="5"/>
      <c r="B14" s="8" t="s">
        <v>38</v>
      </c>
      <c r="C14" s="5"/>
      <c r="D14" s="21"/>
      <c r="E14" s="7"/>
      <c r="F14" s="7"/>
    </row>
    <row r="15" spans="1:6" x14ac:dyDescent="0.25">
      <c r="A15" s="5">
        <v>7</v>
      </c>
      <c r="B15" s="6" t="s">
        <v>43</v>
      </c>
      <c r="C15" s="5" t="s">
        <v>15</v>
      </c>
      <c r="D15" s="21">
        <v>2</v>
      </c>
      <c r="E15" s="7"/>
      <c r="F15" s="7">
        <f t="shared" si="0"/>
        <v>0</v>
      </c>
    </row>
    <row r="16" spans="1:6" ht="24" x14ac:dyDescent="0.25">
      <c r="A16" s="5"/>
      <c r="B16" s="8" t="s">
        <v>48</v>
      </c>
      <c r="C16" s="5"/>
      <c r="D16" s="21"/>
      <c r="E16" s="7"/>
      <c r="F16" s="7"/>
    </row>
    <row r="17" spans="1:6" x14ac:dyDescent="0.25">
      <c r="A17" s="5">
        <v>8</v>
      </c>
      <c r="B17" s="7" t="s">
        <v>44</v>
      </c>
      <c r="C17" s="5" t="s">
        <v>7</v>
      </c>
      <c r="D17" s="21">
        <v>1</v>
      </c>
      <c r="E17" s="7"/>
      <c r="F17" s="7">
        <f t="shared" ref="F17" si="1">D17*E17</f>
        <v>0</v>
      </c>
    </row>
    <row r="18" spans="1:6" x14ac:dyDescent="0.25">
      <c r="A18" s="5"/>
      <c r="B18" s="8" t="s">
        <v>47</v>
      </c>
      <c r="C18" s="5"/>
      <c r="D18" s="21"/>
      <c r="E18" s="7"/>
      <c r="F18" s="7"/>
    </row>
    <row r="19" spans="1:6" x14ac:dyDescent="0.25">
      <c r="B19" s="37"/>
    </row>
    <row r="20" spans="1:6" ht="75" customHeight="1" x14ac:dyDescent="0.25">
      <c r="A20" s="55" t="s">
        <v>58</v>
      </c>
      <c r="B20" s="55"/>
      <c r="C20" s="55"/>
      <c r="D20" s="55"/>
      <c r="E20" s="55"/>
      <c r="F20" s="55"/>
    </row>
    <row r="22" spans="1:6" x14ac:dyDescent="0.25">
      <c r="B22" s="23" t="s">
        <v>12</v>
      </c>
      <c r="C22" s="24"/>
      <c r="D22" s="24"/>
      <c r="E22" s="25"/>
      <c r="F22" s="26">
        <f>SUM(F3:F18)</f>
        <v>0</v>
      </c>
    </row>
    <row r="23" spans="1:6" x14ac:dyDescent="0.25">
      <c r="B23" s="27" t="s">
        <v>13</v>
      </c>
      <c r="D23" s="2"/>
      <c r="F23" s="28">
        <f>F22*0.21</f>
        <v>0</v>
      </c>
    </row>
    <row r="24" spans="1:6" x14ac:dyDescent="0.25">
      <c r="B24" s="29" t="s">
        <v>14</v>
      </c>
      <c r="C24" s="30"/>
      <c r="D24" s="30"/>
      <c r="E24" s="31"/>
      <c r="F24" s="32">
        <f>F22+F23</f>
        <v>0</v>
      </c>
    </row>
  </sheetData>
  <mergeCells count="1">
    <mergeCell ref="A20:F20"/>
  </mergeCells>
  <pageMargins left="0.7" right="0.7" top="0.78740157499999996" bottom="0.78740157499999996" header="0.3" footer="0.3"/>
  <pageSetup paperSize="9" scale="7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ACA8-B08C-49C2-8435-FD17C537A4E6}">
  <sheetPr>
    <pageSetUpPr fitToPage="1"/>
  </sheetPr>
  <dimension ref="A1:F8"/>
  <sheetViews>
    <sheetView zoomScale="115" zoomScaleNormal="115" workbookViewId="0">
      <selection activeCell="E3" sqref="E3"/>
    </sheetView>
  </sheetViews>
  <sheetFormatPr defaultRowHeight="15" x14ac:dyDescent="0.25"/>
  <cols>
    <col min="1" max="1" width="4.7109375" style="2" customWidth="1"/>
    <col min="2" max="2" width="67.5703125" customWidth="1"/>
    <col min="3" max="3" width="5" style="2" customWidth="1"/>
    <col min="4" max="4" width="8.5703125" style="2" customWidth="1"/>
    <col min="5" max="5" width="8.42578125" customWidth="1"/>
    <col min="6" max="6" width="14.140625" customWidth="1"/>
  </cols>
  <sheetData>
    <row r="1" spans="1:6" s="1" customFormat="1" x14ac:dyDescent="0.25">
      <c r="A1" s="9"/>
      <c r="B1" s="1" t="s">
        <v>104</v>
      </c>
      <c r="C1" s="9"/>
      <c r="D1" s="9"/>
    </row>
    <row r="2" spans="1:6" s="1" customFormat="1" x14ac:dyDescent="0.25">
      <c r="A2" s="3" t="s">
        <v>0</v>
      </c>
      <c r="B2" s="4" t="s">
        <v>1</v>
      </c>
      <c r="C2" s="3" t="s">
        <v>6</v>
      </c>
      <c r="D2" s="3" t="s">
        <v>3</v>
      </c>
      <c r="E2" s="3" t="s">
        <v>4</v>
      </c>
      <c r="F2" s="3" t="s">
        <v>5</v>
      </c>
    </row>
    <row r="3" spans="1:6" x14ac:dyDescent="0.25">
      <c r="A3" s="5">
        <v>2</v>
      </c>
      <c r="B3" s="6" t="s">
        <v>43</v>
      </c>
      <c r="C3" s="5" t="s">
        <v>15</v>
      </c>
      <c r="D3" s="21">
        <v>1</v>
      </c>
      <c r="E3" s="35"/>
      <c r="F3" s="35">
        <f t="shared" ref="F3" si="0">D3*E3</f>
        <v>0</v>
      </c>
    </row>
    <row r="4" spans="1:6" ht="24" x14ac:dyDescent="0.25">
      <c r="A4" s="5"/>
      <c r="B4" s="8" t="s">
        <v>48</v>
      </c>
      <c r="C4" s="5"/>
      <c r="D4" s="21"/>
      <c r="E4" s="35"/>
      <c r="F4" s="35"/>
    </row>
    <row r="6" spans="1:6" x14ac:dyDescent="0.25">
      <c r="B6" s="23" t="s">
        <v>12</v>
      </c>
      <c r="C6" s="24"/>
      <c r="D6" s="24"/>
      <c r="E6" s="25"/>
      <c r="F6" s="26">
        <f>SUM(F3:F4)</f>
        <v>0</v>
      </c>
    </row>
    <row r="7" spans="1:6" x14ac:dyDescent="0.25">
      <c r="B7" s="27" t="s">
        <v>13</v>
      </c>
      <c r="F7" s="28">
        <f>F6*0.21</f>
        <v>0</v>
      </c>
    </row>
    <row r="8" spans="1:6" x14ac:dyDescent="0.25">
      <c r="B8" s="29" t="s">
        <v>14</v>
      </c>
      <c r="C8" s="30"/>
      <c r="D8" s="30"/>
      <c r="E8" s="31"/>
      <c r="F8" s="32">
        <f>F6+F7</f>
        <v>0</v>
      </c>
    </row>
  </sheetData>
  <pageMargins left="0.7" right="0.7" top="0.78740157499999996" bottom="0.78740157499999996" header="0.3" footer="0.3"/>
  <pageSetup paperSize="9" scale="78"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1767-2531-46A9-989C-DE8074A23B7E}">
  <dimension ref="A1:F27"/>
  <sheetViews>
    <sheetView workbookViewId="0">
      <selection activeCell="E3" sqref="E3:E22"/>
    </sheetView>
  </sheetViews>
  <sheetFormatPr defaultRowHeight="15" x14ac:dyDescent="0.25"/>
  <cols>
    <col min="1" max="1" width="5.5703125" customWidth="1"/>
    <col min="2" max="2" width="61.7109375" customWidth="1"/>
    <col min="3" max="3" width="6.5703125" customWidth="1"/>
    <col min="6" max="6" width="18" customWidth="1"/>
  </cols>
  <sheetData>
    <row r="1" spans="1:6" s="1" customFormat="1" x14ac:dyDescent="0.25">
      <c r="A1" s="9"/>
      <c r="B1" s="1" t="s">
        <v>103</v>
      </c>
      <c r="C1" s="9"/>
      <c r="D1" s="9"/>
    </row>
    <row r="2" spans="1:6" s="1" customFormat="1" x14ac:dyDescent="0.25">
      <c r="A2" s="3" t="s">
        <v>0</v>
      </c>
      <c r="B2" s="4" t="s">
        <v>1</v>
      </c>
      <c r="C2" s="3" t="s">
        <v>2</v>
      </c>
      <c r="D2" s="3" t="s">
        <v>3</v>
      </c>
      <c r="E2" s="3" t="s">
        <v>4</v>
      </c>
      <c r="F2" s="3" t="s">
        <v>5</v>
      </c>
    </row>
    <row r="3" spans="1:6" x14ac:dyDescent="0.25">
      <c r="A3" s="5">
        <v>1</v>
      </c>
      <c r="B3" s="7" t="s">
        <v>39</v>
      </c>
      <c r="C3" s="5" t="s">
        <v>8</v>
      </c>
      <c r="D3" s="21">
        <v>156</v>
      </c>
      <c r="E3" s="7"/>
      <c r="F3" s="7">
        <f t="shared" ref="F3:F21" si="0">D3*E3</f>
        <v>0</v>
      </c>
    </row>
    <row r="4" spans="1:6" ht="238.5" customHeight="1" x14ac:dyDescent="0.25">
      <c r="A4" s="5"/>
      <c r="B4" s="8" t="s">
        <v>59</v>
      </c>
      <c r="C4" s="5"/>
      <c r="D4" s="21"/>
      <c r="E4" s="7"/>
      <c r="F4" s="7"/>
    </row>
    <row r="5" spans="1:6" ht="18" customHeight="1" x14ac:dyDescent="0.25">
      <c r="A5" s="5">
        <v>2</v>
      </c>
      <c r="B5" s="7" t="s">
        <v>41</v>
      </c>
      <c r="C5" s="5" t="s">
        <v>15</v>
      </c>
      <c r="D5" s="21">
        <v>1</v>
      </c>
      <c r="E5" s="7"/>
      <c r="F5" s="7">
        <f t="shared" ref="F5" si="1">D5*E5</f>
        <v>0</v>
      </c>
    </row>
    <row r="6" spans="1:6" ht="101.25" customHeight="1" x14ac:dyDescent="0.25">
      <c r="A6" s="5"/>
      <c r="B6" s="8" t="s">
        <v>40</v>
      </c>
      <c r="C6" s="5"/>
      <c r="D6" s="21"/>
      <c r="E6" s="7"/>
      <c r="F6" s="7"/>
    </row>
    <row r="7" spans="1:6" x14ac:dyDescent="0.25">
      <c r="A7" s="5">
        <v>3</v>
      </c>
      <c r="B7" s="7" t="s">
        <v>9</v>
      </c>
      <c r="C7" s="5" t="s">
        <v>8</v>
      </c>
      <c r="D7" s="21">
        <v>134</v>
      </c>
      <c r="E7" s="7"/>
      <c r="F7" s="7">
        <f t="shared" si="0"/>
        <v>0</v>
      </c>
    </row>
    <row r="8" spans="1:6" ht="48" x14ac:dyDescent="0.25">
      <c r="A8" s="5"/>
      <c r="B8" s="8" t="s">
        <v>42</v>
      </c>
      <c r="C8" s="5"/>
      <c r="D8" s="21"/>
      <c r="E8" s="7"/>
      <c r="F8" s="7"/>
    </row>
    <row r="9" spans="1:6" x14ac:dyDescent="0.25">
      <c r="A9" s="5">
        <v>4</v>
      </c>
      <c r="B9" s="7" t="s">
        <v>10</v>
      </c>
      <c r="C9" s="5" t="s">
        <v>8</v>
      </c>
      <c r="D9" s="21">
        <v>266</v>
      </c>
      <c r="E9" s="7"/>
      <c r="F9" s="7">
        <f t="shared" si="0"/>
        <v>0</v>
      </c>
    </row>
    <row r="10" spans="1:6" ht="24" x14ac:dyDescent="0.25">
      <c r="A10" s="5"/>
      <c r="B10" s="8" t="s">
        <v>11</v>
      </c>
      <c r="C10" s="5"/>
      <c r="D10" s="21"/>
      <c r="E10" s="7"/>
      <c r="F10" s="7"/>
    </row>
    <row r="11" spans="1:6" x14ac:dyDescent="0.25">
      <c r="A11" s="5">
        <v>5</v>
      </c>
      <c r="B11" s="7" t="s">
        <v>45</v>
      </c>
      <c r="C11" s="5" t="s">
        <v>8</v>
      </c>
      <c r="D11" s="21">
        <v>3.9</v>
      </c>
      <c r="E11" s="7"/>
      <c r="F11" s="7">
        <f t="shared" ref="F11" si="2">D11*E11</f>
        <v>0</v>
      </c>
    </row>
    <row r="12" spans="1:6" x14ac:dyDescent="0.25">
      <c r="A12" s="5"/>
      <c r="B12" s="8" t="s">
        <v>46</v>
      </c>
      <c r="C12" s="5"/>
      <c r="D12" s="21"/>
      <c r="E12" s="7"/>
      <c r="F12" s="7"/>
    </row>
    <row r="13" spans="1:6" x14ac:dyDescent="0.25">
      <c r="A13" s="5">
        <v>6</v>
      </c>
      <c r="B13" s="7" t="s">
        <v>23</v>
      </c>
      <c r="C13" s="5" t="s">
        <v>25</v>
      </c>
      <c r="D13" s="21">
        <v>1</v>
      </c>
      <c r="E13" s="7"/>
      <c r="F13" s="7">
        <f t="shared" si="0"/>
        <v>0</v>
      </c>
    </row>
    <row r="14" spans="1:6" x14ac:dyDescent="0.25">
      <c r="A14" s="5"/>
      <c r="B14" s="8" t="s">
        <v>24</v>
      </c>
      <c r="C14" s="5"/>
      <c r="D14" s="21"/>
      <c r="E14" s="7"/>
      <c r="F14" s="7"/>
    </row>
    <row r="15" spans="1:6" x14ac:dyDescent="0.25">
      <c r="A15" s="5">
        <v>7</v>
      </c>
      <c r="B15" s="7" t="s">
        <v>26</v>
      </c>
      <c r="C15" s="5" t="s">
        <v>7</v>
      </c>
      <c r="D15" s="21">
        <v>1</v>
      </c>
      <c r="E15" s="7"/>
      <c r="F15" s="7">
        <f t="shared" si="0"/>
        <v>0</v>
      </c>
    </row>
    <row r="16" spans="1:6" x14ac:dyDescent="0.25">
      <c r="A16" s="5"/>
      <c r="B16" s="34" t="s">
        <v>56</v>
      </c>
      <c r="C16" s="5"/>
      <c r="D16" s="21"/>
      <c r="E16" s="7"/>
      <c r="F16" s="7"/>
    </row>
    <row r="17" spans="1:6" x14ac:dyDescent="0.25">
      <c r="A17" s="5">
        <v>8</v>
      </c>
      <c r="B17" s="6" t="s">
        <v>51</v>
      </c>
      <c r="C17" s="5" t="s">
        <v>8</v>
      </c>
      <c r="D17" s="21">
        <v>27</v>
      </c>
      <c r="E17" s="7"/>
      <c r="F17" s="7">
        <f t="shared" si="0"/>
        <v>0</v>
      </c>
    </row>
    <row r="18" spans="1:6" x14ac:dyDescent="0.25">
      <c r="A18" s="5"/>
      <c r="B18" s="22" t="s">
        <v>52</v>
      </c>
      <c r="C18" s="5"/>
      <c r="D18" s="21"/>
      <c r="E18" s="7"/>
      <c r="F18" s="7"/>
    </row>
    <row r="19" spans="1:6" x14ac:dyDescent="0.25">
      <c r="A19" s="5">
        <v>9</v>
      </c>
      <c r="B19" s="6" t="s">
        <v>54</v>
      </c>
      <c r="C19" s="5" t="s">
        <v>8</v>
      </c>
      <c r="D19" s="21">
        <v>27</v>
      </c>
      <c r="E19" s="7"/>
      <c r="F19" s="7">
        <f t="shared" si="0"/>
        <v>0</v>
      </c>
    </row>
    <row r="20" spans="1:6" ht="24" x14ac:dyDescent="0.25">
      <c r="A20" s="5"/>
      <c r="B20" s="8" t="s">
        <v>53</v>
      </c>
      <c r="C20" s="5"/>
      <c r="D20" s="21"/>
      <c r="E20" s="7"/>
      <c r="F20" s="7"/>
    </row>
    <row r="21" spans="1:6" x14ac:dyDescent="0.25">
      <c r="A21" s="5">
        <v>10</v>
      </c>
      <c r="B21" s="6" t="s">
        <v>55</v>
      </c>
      <c r="C21" s="5" t="s">
        <v>7</v>
      </c>
      <c r="D21" s="21">
        <v>1</v>
      </c>
      <c r="E21" s="7"/>
      <c r="F21" s="7">
        <f t="shared" si="0"/>
        <v>0</v>
      </c>
    </row>
    <row r="22" spans="1:6" x14ac:dyDescent="0.25">
      <c r="A22" s="5"/>
      <c r="B22" s="8" t="s">
        <v>55</v>
      </c>
      <c r="C22" s="5"/>
      <c r="D22" s="21"/>
      <c r="E22" s="7"/>
      <c r="F22" s="7"/>
    </row>
    <row r="25" spans="1:6" x14ac:dyDescent="0.25">
      <c r="A25" s="2"/>
      <c r="B25" s="23" t="s">
        <v>12</v>
      </c>
      <c r="C25" s="24"/>
      <c r="D25" s="24"/>
      <c r="E25" s="25"/>
      <c r="F25" s="26">
        <f>SUM(F3:F21)</f>
        <v>0</v>
      </c>
    </row>
    <row r="26" spans="1:6" x14ac:dyDescent="0.25">
      <c r="A26" s="2"/>
      <c r="B26" s="27" t="s">
        <v>13</v>
      </c>
      <c r="C26" s="2"/>
      <c r="D26" s="2"/>
      <c r="F26" s="28">
        <f>F25*0.21</f>
        <v>0</v>
      </c>
    </row>
    <row r="27" spans="1:6" x14ac:dyDescent="0.25">
      <c r="A27" s="2"/>
      <c r="B27" s="29" t="s">
        <v>14</v>
      </c>
      <c r="C27" s="30"/>
      <c r="D27" s="30"/>
      <c r="E27" s="31"/>
      <c r="F27" s="32">
        <f>F25+F26</f>
        <v>0</v>
      </c>
    </row>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0A9A5-597A-40A9-8793-9FE950703EF5}">
  <dimension ref="A1:F38"/>
  <sheetViews>
    <sheetView workbookViewId="0">
      <selection activeCell="E3" sqref="E3:E32"/>
    </sheetView>
  </sheetViews>
  <sheetFormatPr defaultRowHeight="15" x14ac:dyDescent="0.25"/>
  <cols>
    <col min="2" max="2" width="57.28515625" customWidth="1"/>
    <col min="3" max="4" width="9.140625" style="33"/>
    <col min="6" max="6" width="12.140625" customWidth="1"/>
  </cols>
  <sheetData>
    <row r="1" spans="1:6" s="1" customFormat="1" x14ac:dyDescent="0.25">
      <c r="A1" s="3"/>
      <c r="B1" s="4" t="s">
        <v>102</v>
      </c>
      <c r="C1" s="3"/>
      <c r="D1" s="3"/>
      <c r="E1" s="4"/>
      <c r="F1" s="4"/>
    </row>
    <row r="2" spans="1:6" s="1" customFormat="1" x14ac:dyDescent="0.25">
      <c r="A2" s="3" t="s">
        <v>0</v>
      </c>
      <c r="B2" s="4" t="s">
        <v>30</v>
      </c>
      <c r="C2" s="3" t="s">
        <v>2</v>
      </c>
      <c r="D2" s="46" t="s">
        <v>3</v>
      </c>
      <c r="E2" s="47" t="s">
        <v>4</v>
      </c>
      <c r="F2" s="4" t="s">
        <v>5</v>
      </c>
    </row>
    <row r="3" spans="1:6" x14ac:dyDescent="0.25">
      <c r="A3" s="5">
        <v>1</v>
      </c>
      <c r="B3" s="7" t="s">
        <v>60</v>
      </c>
      <c r="C3" s="5" t="s">
        <v>15</v>
      </c>
      <c r="D3" s="21">
        <v>4</v>
      </c>
      <c r="E3" s="49"/>
      <c r="F3" s="7">
        <f>D3*E3</f>
        <v>0</v>
      </c>
    </row>
    <row r="4" spans="1:6" x14ac:dyDescent="0.25">
      <c r="A4" s="7"/>
      <c r="B4" s="7" t="s">
        <v>78</v>
      </c>
      <c r="C4" s="21" t="s">
        <v>15</v>
      </c>
      <c r="D4" s="21">
        <v>6</v>
      </c>
      <c r="E4" s="49"/>
      <c r="F4" s="7">
        <f t="shared" ref="F4:F32" si="0">D4*E4</f>
        <v>0</v>
      </c>
    </row>
    <row r="5" spans="1:6" x14ac:dyDescent="0.25">
      <c r="A5" s="7"/>
      <c r="B5" s="7" t="s">
        <v>61</v>
      </c>
      <c r="C5" s="21" t="s">
        <v>15</v>
      </c>
      <c r="D5" s="21">
        <v>3</v>
      </c>
      <c r="E5" s="49"/>
      <c r="F5" s="7">
        <f t="shared" si="0"/>
        <v>0</v>
      </c>
    </row>
    <row r="6" spans="1:6" x14ac:dyDescent="0.25">
      <c r="A6" s="7"/>
      <c r="B6" s="7" t="s">
        <v>62</v>
      </c>
      <c r="C6" s="21" t="s">
        <v>15</v>
      </c>
      <c r="D6" s="21">
        <v>2</v>
      </c>
      <c r="E6" s="49"/>
      <c r="F6" s="7">
        <f t="shared" si="0"/>
        <v>0</v>
      </c>
    </row>
    <row r="7" spans="1:6" x14ac:dyDescent="0.25">
      <c r="A7" s="7"/>
      <c r="B7" s="7" t="s">
        <v>63</v>
      </c>
      <c r="C7" s="21" t="s">
        <v>15</v>
      </c>
      <c r="D7" s="21">
        <v>2</v>
      </c>
      <c r="E7" s="49"/>
      <c r="F7" s="7">
        <f t="shared" si="0"/>
        <v>0</v>
      </c>
    </row>
    <row r="8" spans="1:6" x14ac:dyDescent="0.25">
      <c r="A8" s="7"/>
      <c r="B8" s="7" t="s">
        <v>64</v>
      </c>
      <c r="C8" s="21" t="s">
        <v>15</v>
      </c>
      <c r="D8" s="48">
        <v>2</v>
      </c>
      <c r="E8" s="49"/>
      <c r="F8" s="7">
        <f t="shared" si="0"/>
        <v>0</v>
      </c>
    </row>
    <row r="9" spans="1:6" x14ac:dyDescent="0.25">
      <c r="A9" s="7"/>
      <c r="B9" s="7" t="s">
        <v>66</v>
      </c>
      <c r="C9" s="21" t="s">
        <v>15</v>
      </c>
      <c r="D9" s="48">
        <v>6</v>
      </c>
      <c r="E9" s="49"/>
      <c r="F9" s="7">
        <f t="shared" si="0"/>
        <v>0</v>
      </c>
    </row>
    <row r="10" spans="1:6" x14ac:dyDescent="0.25">
      <c r="A10" s="7"/>
      <c r="B10" s="7" t="s">
        <v>67</v>
      </c>
      <c r="C10" s="21" t="s">
        <v>15</v>
      </c>
      <c r="D10" s="48">
        <v>28</v>
      </c>
      <c r="E10" s="49"/>
      <c r="F10" s="7">
        <f t="shared" si="0"/>
        <v>0</v>
      </c>
    </row>
    <row r="11" spans="1:6" x14ac:dyDescent="0.25">
      <c r="A11" s="7"/>
      <c r="B11" s="7" t="s">
        <v>68</v>
      </c>
      <c r="C11" s="21" t="s">
        <v>15</v>
      </c>
      <c r="D11" s="48">
        <v>2</v>
      </c>
      <c r="E11" s="49"/>
      <c r="F11" s="7">
        <f t="shared" si="0"/>
        <v>0</v>
      </c>
    </row>
    <row r="12" spans="1:6" x14ac:dyDescent="0.25">
      <c r="A12" s="7"/>
      <c r="B12" s="7" t="s">
        <v>79</v>
      </c>
      <c r="C12" s="21" t="s">
        <v>15</v>
      </c>
      <c r="D12" s="48">
        <v>2</v>
      </c>
      <c r="E12" s="49"/>
      <c r="F12" s="7">
        <f t="shared" si="0"/>
        <v>0</v>
      </c>
    </row>
    <row r="13" spans="1:6" x14ac:dyDescent="0.25">
      <c r="A13" s="7"/>
      <c r="B13" s="38" t="s">
        <v>101</v>
      </c>
      <c r="C13" s="21" t="s">
        <v>15</v>
      </c>
      <c r="D13" s="48">
        <v>18</v>
      </c>
      <c r="E13" s="49"/>
      <c r="F13" s="7">
        <f t="shared" si="0"/>
        <v>0</v>
      </c>
    </row>
    <row r="14" spans="1:6" x14ac:dyDescent="0.25">
      <c r="A14" s="7"/>
      <c r="B14" s="7" t="s">
        <v>71</v>
      </c>
      <c r="C14" s="21" t="s">
        <v>57</v>
      </c>
      <c r="D14" s="48">
        <v>76</v>
      </c>
      <c r="E14" s="49"/>
      <c r="F14" s="7">
        <f t="shared" si="0"/>
        <v>0</v>
      </c>
    </row>
    <row r="15" spans="1:6" x14ac:dyDescent="0.25">
      <c r="A15" s="7"/>
      <c r="B15" s="7" t="s">
        <v>70</v>
      </c>
      <c r="C15" s="21" t="s">
        <v>57</v>
      </c>
      <c r="D15" s="48">
        <v>76</v>
      </c>
      <c r="E15" s="49"/>
      <c r="F15" s="7">
        <f t="shared" si="0"/>
        <v>0</v>
      </c>
    </row>
    <row r="16" spans="1:6" x14ac:dyDescent="0.25">
      <c r="A16" s="7"/>
      <c r="B16" s="7" t="s">
        <v>65</v>
      </c>
      <c r="C16" s="21" t="s">
        <v>57</v>
      </c>
      <c r="D16" s="48">
        <v>680</v>
      </c>
      <c r="E16" s="49"/>
      <c r="F16" s="7">
        <f t="shared" si="0"/>
        <v>0</v>
      </c>
    </row>
    <row r="17" spans="1:6" x14ac:dyDescent="0.25">
      <c r="A17" s="7"/>
      <c r="B17" s="7" t="s">
        <v>72</v>
      </c>
      <c r="C17" s="21" t="s">
        <v>57</v>
      </c>
      <c r="D17" s="48">
        <v>233</v>
      </c>
      <c r="E17" s="49"/>
      <c r="F17" s="7">
        <f t="shared" si="0"/>
        <v>0</v>
      </c>
    </row>
    <row r="18" spans="1:6" x14ac:dyDescent="0.25">
      <c r="A18" s="7"/>
      <c r="B18" s="39" t="s">
        <v>81</v>
      </c>
      <c r="C18" s="21" t="s">
        <v>57</v>
      </c>
      <c r="D18" s="48">
        <v>207</v>
      </c>
      <c r="E18" s="49"/>
      <c r="F18" s="7">
        <f t="shared" si="0"/>
        <v>0</v>
      </c>
    </row>
    <row r="19" spans="1:6" x14ac:dyDescent="0.25">
      <c r="A19" s="7"/>
      <c r="B19" s="7" t="s">
        <v>86</v>
      </c>
      <c r="C19" s="21" t="s">
        <v>57</v>
      </c>
      <c r="D19" s="48">
        <v>116</v>
      </c>
      <c r="E19" s="49"/>
      <c r="F19" s="7">
        <f t="shared" si="0"/>
        <v>0</v>
      </c>
    </row>
    <row r="20" spans="1:6" x14ac:dyDescent="0.25">
      <c r="A20" s="7"/>
      <c r="B20" s="7" t="s">
        <v>80</v>
      </c>
      <c r="C20" s="21" t="s">
        <v>57</v>
      </c>
      <c r="D20" s="48">
        <v>4</v>
      </c>
      <c r="E20" s="49"/>
      <c r="F20" s="7">
        <f t="shared" si="0"/>
        <v>0</v>
      </c>
    </row>
    <row r="21" spans="1:6" x14ac:dyDescent="0.25">
      <c r="A21" s="7"/>
      <c r="B21" s="7" t="s">
        <v>77</v>
      </c>
      <c r="C21" s="21" t="s">
        <v>57</v>
      </c>
      <c r="D21" s="48">
        <v>75</v>
      </c>
      <c r="E21" s="49"/>
      <c r="F21" s="7">
        <f t="shared" si="0"/>
        <v>0</v>
      </c>
    </row>
    <row r="22" spans="1:6" x14ac:dyDescent="0.25">
      <c r="A22" s="7"/>
      <c r="B22" s="7" t="s">
        <v>69</v>
      </c>
      <c r="C22" s="21" t="s">
        <v>57</v>
      </c>
      <c r="D22" s="48">
        <v>322</v>
      </c>
      <c r="E22" s="49"/>
      <c r="F22" s="7">
        <f t="shared" si="0"/>
        <v>0</v>
      </c>
    </row>
    <row r="23" spans="1:6" x14ac:dyDescent="0.25">
      <c r="A23" s="7"/>
      <c r="B23" s="7" t="s">
        <v>84</v>
      </c>
      <c r="C23" s="21" t="s">
        <v>57</v>
      </c>
      <c r="D23" s="48">
        <v>240</v>
      </c>
      <c r="E23" s="49"/>
      <c r="F23" s="7">
        <f t="shared" si="0"/>
        <v>0</v>
      </c>
    </row>
    <row r="24" spans="1:6" x14ac:dyDescent="0.25">
      <c r="A24" s="7"/>
      <c r="B24" s="7" t="s">
        <v>83</v>
      </c>
      <c r="C24" s="21" t="s">
        <v>57</v>
      </c>
      <c r="D24" s="48">
        <v>18</v>
      </c>
      <c r="E24" s="49"/>
      <c r="F24" s="7">
        <f t="shared" si="0"/>
        <v>0</v>
      </c>
    </row>
    <row r="25" spans="1:6" x14ac:dyDescent="0.25">
      <c r="A25" s="7"/>
      <c r="B25" s="7" t="s">
        <v>82</v>
      </c>
      <c r="C25" s="21" t="s">
        <v>57</v>
      </c>
      <c r="D25" s="48">
        <v>84</v>
      </c>
      <c r="E25" s="49"/>
      <c r="F25" s="7">
        <f t="shared" si="0"/>
        <v>0</v>
      </c>
    </row>
    <row r="26" spans="1:6" x14ac:dyDescent="0.25">
      <c r="A26" s="7"/>
      <c r="B26" s="7" t="s">
        <v>85</v>
      </c>
      <c r="C26" s="21" t="s">
        <v>15</v>
      </c>
      <c r="D26" s="48">
        <v>1</v>
      </c>
      <c r="E26" s="49"/>
      <c r="F26" s="7">
        <f t="shared" si="0"/>
        <v>0</v>
      </c>
    </row>
    <row r="27" spans="1:6" x14ac:dyDescent="0.25">
      <c r="A27" s="7"/>
      <c r="B27" s="7" t="s">
        <v>87</v>
      </c>
      <c r="C27" s="21" t="s">
        <v>15</v>
      </c>
      <c r="D27" s="48">
        <v>1</v>
      </c>
      <c r="E27" s="49"/>
      <c r="F27" s="7">
        <f t="shared" si="0"/>
        <v>0</v>
      </c>
    </row>
    <row r="28" spans="1:6" s="41" customFormat="1" ht="30" x14ac:dyDescent="0.25">
      <c r="A28" s="42"/>
      <c r="B28" s="44" t="s">
        <v>76</v>
      </c>
      <c r="C28" s="5" t="s">
        <v>15</v>
      </c>
      <c r="D28" s="50">
        <v>27</v>
      </c>
      <c r="E28" s="51"/>
      <c r="F28" s="42">
        <f t="shared" si="0"/>
        <v>0</v>
      </c>
    </row>
    <row r="29" spans="1:6" s="41" customFormat="1" ht="30" x14ac:dyDescent="0.25">
      <c r="A29" s="42"/>
      <c r="B29" s="44" t="s">
        <v>75</v>
      </c>
      <c r="C29" s="5" t="s">
        <v>15</v>
      </c>
      <c r="D29" s="50">
        <v>4</v>
      </c>
      <c r="E29" s="51"/>
      <c r="F29" s="42">
        <f t="shared" si="0"/>
        <v>0</v>
      </c>
    </row>
    <row r="30" spans="1:6" s="41" customFormat="1" x14ac:dyDescent="0.25">
      <c r="A30" s="42"/>
      <c r="B30" s="43" t="s">
        <v>99</v>
      </c>
      <c r="C30" s="21" t="s">
        <v>15</v>
      </c>
      <c r="D30" s="50">
        <v>1</v>
      </c>
      <c r="E30" s="51"/>
      <c r="F30" s="42">
        <f t="shared" si="0"/>
        <v>0</v>
      </c>
    </row>
    <row r="31" spans="1:6" x14ac:dyDescent="0.25">
      <c r="A31" s="7"/>
      <c r="B31" s="7" t="s">
        <v>74</v>
      </c>
      <c r="C31" s="21" t="s">
        <v>15</v>
      </c>
      <c r="D31" s="48">
        <v>1</v>
      </c>
      <c r="E31" s="49"/>
      <c r="F31" s="42">
        <f t="shared" si="0"/>
        <v>0</v>
      </c>
    </row>
    <row r="32" spans="1:6" x14ac:dyDescent="0.25">
      <c r="A32" s="7"/>
      <c r="B32" s="7" t="s">
        <v>73</v>
      </c>
      <c r="C32" s="21" t="s">
        <v>15</v>
      </c>
      <c r="D32" s="48">
        <v>1</v>
      </c>
      <c r="E32" s="49"/>
      <c r="F32" s="42">
        <f t="shared" si="0"/>
        <v>0</v>
      </c>
    </row>
    <row r="33" spans="1:6" x14ac:dyDescent="0.25">
      <c r="D33" s="52"/>
      <c r="E33" s="53"/>
    </row>
    <row r="34" spans="1:6" ht="30" x14ac:dyDescent="0.25">
      <c r="B34" s="40" t="s">
        <v>88</v>
      </c>
    </row>
    <row r="36" spans="1:6" x14ac:dyDescent="0.25">
      <c r="A36" s="2"/>
      <c r="B36" s="23" t="s">
        <v>12</v>
      </c>
      <c r="C36" s="24"/>
      <c r="D36" s="24"/>
      <c r="E36" s="25"/>
      <c r="F36" s="26">
        <f>SUM(F3:F34)</f>
        <v>0</v>
      </c>
    </row>
    <row r="37" spans="1:6" x14ac:dyDescent="0.25">
      <c r="A37" s="2"/>
      <c r="B37" s="27" t="s">
        <v>13</v>
      </c>
      <c r="C37" s="2"/>
      <c r="D37" s="2"/>
      <c r="F37" s="28">
        <f>F36*0.21</f>
        <v>0</v>
      </c>
    </row>
    <row r="38" spans="1:6" x14ac:dyDescent="0.25">
      <c r="A38" s="2"/>
      <c r="B38" s="29" t="s">
        <v>14</v>
      </c>
      <c r="C38" s="30"/>
      <c r="D38" s="30"/>
      <c r="E38" s="31"/>
      <c r="F38" s="32">
        <f>F36+F37</f>
        <v>0</v>
      </c>
    </row>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0BCE8-972A-44F8-A553-2B115555EB61}">
  <dimension ref="A1:F18"/>
  <sheetViews>
    <sheetView workbookViewId="0">
      <selection activeCell="D16" sqref="D16"/>
    </sheetView>
  </sheetViews>
  <sheetFormatPr defaultRowHeight="15" x14ac:dyDescent="0.25"/>
  <cols>
    <col min="1" max="1" width="5.85546875" style="2" customWidth="1"/>
    <col min="2" max="2" width="57.28515625" customWidth="1"/>
    <col min="3" max="4" width="9.140625" style="33"/>
    <col min="6" max="6" width="12.140625" customWidth="1"/>
  </cols>
  <sheetData>
    <row r="1" spans="1:6" s="1" customFormat="1" x14ac:dyDescent="0.25">
      <c r="A1" s="3"/>
      <c r="B1" s="4" t="s">
        <v>100</v>
      </c>
      <c r="C1" s="3"/>
      <c r="D1" s="3"/>
      <c r="E1" s="4"/>
      <c r="F1" s="4"/>
    </row>
    <row r="2" spans="1:6" s="1" customFormat="1" x14ac:dyDescent="0.25">
      <c r="A2" s="3" t="s">
        <v>0</v>
      </c>
      <c r="B2" s="4" t="s">
        <v>30</v>
      </c>
      <c r="C2" s="3" t="s">
        <v>2</v>
      </c>
      <c r="D2" s="20" t="s">
        <v>3</v>
      </c>
      <c r="E2" s="4" t="s">
        <v>4</v>
      </c>
      <c r="F2" s="4" t="s">
        <v>5</v>
      </c>
    </row>
    <row r="3" spans="1:6" x14ac:dyDescent="0.25">
      <c r="A3" s="5">
        <v>1</v>
      </c>
      <c r="B3" s="7" t="s">
        <v>89</v>
      </c>
      <c r="C3" s="21" t="s">
        <v>57</v>
      </c>
      <c r="D3" s="21">
        <v>9.5</v>
      </c>
      <c r="E3" s="7"/>
      <c r="F3" s="7">
        <f t="shared" ref="F3:F12" si="0">D3*E3</f>
        <v>0</v>
      </c>
    </row>
    <row r="4" spans="1:6" x14ac:dyDescent="0.25">
      <c r="A4" s="5">
        <v>2</v>
      </c>
      <c r="B4" s="7" t="s">
        <v>90</v>
      </c>
      <c r="C4" s="21" t="s">
        <v>57</v>
      </c>
      <c r="D4" s="21">
        <v>9</v>
      </c>
      <c r="E4" s="7"/>
      <c r="F4" s="7">
        <f t="shared" si="0"/>
        <v>0</v>
      </c>
    </row>
    <row r="5" spans="1:6" x14ac:dyDescent="0.25">
      <c r="A5" s="5">
        <v>3</v>
      </c>
      <c r="B5" s="7" t="s">
        <v>93</v>
      </c>
      <c r="C5" s="21" t="s">
        <v>15</v>
      </c>
      <c r="D5" s="21">
        <v>6</v>
      </c>
      <c r="E5" s="7"/>
      <c r="F5" s="7">
        <f t="shared" si="0"/>
        <v>0</v>
      </c>
    </row>
    <row r="6" spans="1:6" x14ac:dyDescent="0.25">
      <c r="A6" s="5">
        <v>4</v>
      </c>
      <c r="B6" s="7" t="s">
        <v>94</v>
      </c>
      <c r="C6" s="21" t="s">
        <v>15</v>
      </c>
      <c r="D6" s="21">
        <v>6</v>
      </c>
      <c r="E6" s="7"/>
      <c r="F6" s="7">
        <f t="shared" si="0"/>
        <v>0</v>
      </c>
    </row>
    <row r="7" spans="1:6" x14ac:dyDescent="0.25">
      <c r="A7" s="5">
        <v>5</v>
      </c>
      <c r="B7" s="7" t="s">
        <v>91</v>
      </c>
      <c r="C7" s="21" t="s">
        <v>57</v>
      </c>
      <c r="D7" s="21">
        <v>9</v>
      </c>
      <c r="E7" s="7"/>
      <c r="F7" s="7">
        <f t="shared" si="0"/>
        <v>0</v>
      </c>
    </row>
    <row r="8" spans="1:6" x14ac:dyDescent="0.25">
      <c r="A8" s="5">
        <v>6</v>
      </c>
      <c r="B8" s="7" t="s">
        <v>92</v>
      </c>
      <c r="C8" s="21" t="s">
        <v>57</v>
      </c>
      <c r="D8" s="21">
        <v>8</v>
      </c>
      <c r="E8" s="7"/>
      <c r="F8" s="7">
        <f t="shared" si="0"/>
        <v>0</v>
      </c>
    </row>
    <row r="9" spans="1:6" x14ac:dyDescent="0.25">
      <c r="A9" s="5">
        <v>7</v>
      </c>
      <c r="B9" s="7" t="s">
        <v>98</v>
      </c>
      <c r="C9" s="21" t="s">
        <v>15</v>
      </c>
      <c r="D9" s="21">
        <v>1</v>
      </c>
      <c r="E9" s="7"/>
      <c r="F9" s="7">
        <f t="shared" si="0"/>
        <v>0</v>
      </c>
    </row>
    <row r="10" spans="1:6" x14ac:dyDescent="0.25">
      <c r="A10" s="5">
        <v>8</v>
      </c>
      <c r="B10" s="7" t="s">
        <v>96</v>
      </c>
      <c r="C10" s="21" t="s">
        <v>15</v>
      </c>
      <c r="D10" s="21">
        <v>6</v>
      </c>
      <c r="E10" s="7"/>
      <c r="F10" s="7">
        <f t="shared" si="0"/>
        <v>0</v>
      </c>
    </row>
    <row r="11" spans="1:6" x14ac:dyDescent="0.25">
      <c r="A11" s="5">
        <v>9</v>
      </c>
      <c r="B11" s="43" t="s">
        <v>97</v>
      </c>
      <c r="C11" s="21" t="s">
        <v>15</v>
      </c>
      <c r="D11" s="21">
        <v>5</v>
      </c>
      <c r="E11" s="7"/>
      <c r="F11" s="7">
        <f t="shared" si="0"/>
        <v>0</v>
      </c>
    </row>
    <row r="12" spans="1:6" x14ac:dyDescent="0.25">
      <c r="A12" s="5">
        <v>10</v>
      </c>
      <c r="B12" s="7" t="s">
        <v>95</v>
      </c>
      <c r="C12" s="21" t="s">
        <v>57</v>
      </c>
      <c r="D12" s="21">
        <v>6</v>
      </c>
      <c r="E12" s="7"/>
      <c r="F12" s="7">
        <f t="shared" si="0"/>
        <v>0</v>
      </c>
    </row>
    <row r="14" spans="1:6" ht="30" x14ac:dyDescent="0.25">
      <c r="B14" s="40" t="s">
        <v>88</v>
      </c>
    </row>
    <row r="16" spans="1:6" x14ac:dyDescent="0.25">
      <c r="B16" s="23" t="s">
        <v>12</v>
      </c>
      <c r="C16" s="24"/>
      <c r="D16" s="24"/>
      <c r="E16" s="25"/>
      <c r="F16" s="26">
        <f>SUM(F3:F14)</f>
        <v>0</v>
      </c>
    </row>
    <row r="17" spans="2:6" x14ac:dyDescent="0.25">
      <c r="B17" s="27" t="s">
        <v>13</v>
      </c>
      <c r="C17" s="2"/>
      <c r="D17" s="2"/>
      <c r="F17" s="28">
        <f>F16*0.21</f>
        <v>0</v>
      </c>
    </row>
    <row r="18" spans="2:6" x14ac:dyDescent="0.25">
      <c r="B18" s="29" t="s">
        <v>14</v>
      </c>
      <c r="C18" s="30"/>
      <c r="D18" s="30"/>
      <c r="E18" s="31"/>
      <c r="F18" s="32">
        <f>F16+F17</f>
        <v>0</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Listy</vt:lpstr>
      </vt:variant>
      <vt:variant>
        <vt:i4>7</vt:i4>
      </vt:variant>
    </vt:vector>
  </HeadingPairs>
  <TitlesOfParts>
    <vt:vector size="7" baseType="lpstr">
      <vt:lpstr>FYZIKA</vt:lpstr>
      <vt:lpstr>LABORATOŘ FYZIKY</vt:lpstr>
      <vt:lpstr>UČEBNA FYZIKY</vt:lpstr>
      <vt:lpstr>KABINET FYZIKY</vt:lpstr>
      <vt:lpstr>STAVEBNÍ PRÁCE</vt:lpstr>
      <vt:lpstr>Elektroinstalace</vt:lpstr>
      <vt:lpstr>Vodoinstalace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2025-11-20T07:13:36Z</cp:lastPrinted>
  <dcterms:created xsi:type="dcterms:W3CDTF">2015-06-05T18:19:34Z</dcterms:created>
  <dcterms:modified xsi:type="dcterms:W3CDTF">2026-01-02T12:20:54Z</dcterms:modified>
</cp:coreProperties>
</file>