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Uzivatel\Documents\AKCE\ROZPOCTY\2026_ESTICON\22_171_00_JIrny\01_odevzdani\soupis\"/>
    </mc:Choice>
  </mc:AlternateContent>
  <bookViews>
    <workbookView xWindow="0" yWindow="0" windowWidth="0" windowHeight="0"/>
  </bookViews>
  <sheets>
    <sheet name="Rekapitulace" sheetId="6" r:id="rId1"/>
    <sheet name="SO 000" sheetId="2" r:id="rId2"/>
    <sheet name="SO 001" sheetId="3" r:id="rId3"/>
    <sheet name="SO 181" sheetId="4" r:id="rId4"/>
    <sheet name="SO 201" sheetId="5" r:id="rId5"/>
  </sheets>
  <calcPr/>
</workbook>
</file>

<file path=xl/calcChain.xml><?xml version="1.0" encoding="utf-8"?>
<calcChain xmlns="http://schemas.openxmlformats.org/spreadsheetml/2006/main">
  <c i="6" l="1" r="E13"/>
  <c r="D13"/>
  <c r="C13"/>
  <c r="E12"/>
  <c r="D12"/>
  <c r="C12"/>
  <c r="E11"/>
  <c r="D11"/>
  <c r="C11"/>
  <c r="E10"/>
  <c r="D10"/>
  <c r="C10"/>
  <c r="C7"/>
  <c r="C6"/>
  <c i="5" r="I3"/>
  <c r="I151"/>
  <c r="O182"/>
  <c r="I182"/>
  <c r="O179"/>
  <c r="I179"/>
  <c r="O176"/>
  <c r="I176"/>
  <c r="O173"/>
  <c r="I173"/>
  <c r="O170"/>
  <c r="I170"/>
  <c r="O167"/>
  <c r="I167"/>
  <c r="O164"/>
  <c r="I164"/>
  <c r="O161"/>
  <c r="I161"/>
  <c r="O158"/>
  <c r="I158"/>
  <c r="O155"/>
  <c r="I155"/>
  <c r="O152"/>
  <c r="I152"/>
  <c r="I144"/>
  <c r="O148"/>
  <c r="I148"/>
  <c r="O145"/>
  <c r="I145"/>
  <c r="I131"/>
  <c r="O141"/>
  <c r="I141"/>
  <c r="O138"/>
  <c r="I138"/>
  <c r="O135"/>
  <c r="I135"/>
  <c r="O132"/>
  <c r="I132"/>
  <c r="I106"/>
  <c r="O128"/>
  <c r="I128"/>
  <c r="O125"/>
  <c r="I125"/>
  <c r="O122"/>
  <c r="I122"/>
  <c r="O119"/>
  <c r="I119"/>
  <c r="O116"/>
  <c r="I116"/>
  <c r="O113"/>
  <c r="I113"/>
  <c r="O110"/>
  <c r="I110"/>
  <c r="O107"/>
  <c r="I107"/>
  <c r="I87"/>
  <c r="O103"/>
  <c r="I103"/>
  <c r="O100"/>
  <c r="I100"/>
  <c r="O97"/>
  <c r="I97"/>
  <c r="O94"/>
  <c r="I94"/>
  <c r="O91"/>
  <c r="I91"/>
  <c r="O88"/>
  <c r="I88"/>
  <c r="I71"/>
  <c r="O84"/>
  <c r="I84"/>
  <c r="O81"/>
  <c r="I81"/>
  <c r="O78"/>
  <c r="I78"/>
  <c r="O75"/>
  <c r="I75"/>
  <c r="O72"/>
  <c r="I72"/>
  <c r="I49"/>
  <c r="O68"/>
  <c r="I68"/>
  <c r="O65"/>
  <c r="I65"/>
  <c r="O62"/>
  <c r="I62"/>
  <c r="O59"/>
  <c r="I59"/>
  <c r="O56"/>
  <c r="I56"/>
  <c r="O53"/>
  <c r="I53"/>
  <c r="O50"/>
  <c r="I50"/>
  <c r="I15"/>
  <c r="O46"/>
  <c r="I46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I8"/>
  <c r="O12"/>
  <c r="I12"/>
  <c r="O9"/>
  <c r="I9"/>
  <c i="4" r="I3"/>
  <c r="I105"/>
  <c r="O154"/>
  <c r="I154"/>
  <c r="O151"/>
  <c r="I151"/>
  <c r="O148"/>
  <c r="I148"/>
  <c r="O145"/>
  <c r="I145"/>
  <c r="O142"/>
  <c r="I142"/>
  <c r="O139"/>
  <c r="I139"/>
  <c r="O137"/>
  <c r="I137"/>
  <c r="O135"/>
  <c r="I135"/>
  <c r="O132"/>
  <c r="I132"/>
  <c r="O129"/>
  <c r="I129"/>
  <c r="O126"/>
  <c r="I126"/>
  <c r="O123"/>
  <c r="I123"/>
  <c r="O121"/>
  <c r="I121"/>
  <c r="O119"/>
  <c r="I119"/>
  <c r="O116"/>
  <c r="I116"/>
  <c r="O113"/>
  <c r="I113"/>
  <c r="O110"/>
  <c r="I110"/>
  <c r="O108"/>
  <c r="I108"/>
  <c r="O106"/>
  <c r="I106"/>
  <c r="I80"/>
  <c r="O102"/>
  <c r="I102"/>
  <c r="O99"/>
  <c r="I99"/>
  <c r="O96"/>
  <c r="I96"/>
  <c r="O93"/>
  <c r="I93"/>
  <c r="O90"/>
  <c r="I90"/>
  <c r="O87"/>
  <c r="I87"/>
  <c r="O84"/>
  <c r="I84"/>
  <c r="O81"/>
  <c r="I81"/>
  <c r="I30"/>
  <c r="O77"/>
  <c r="I77"/>
  <c r="O74"/>
  <c r="I74"/>
  <c r="O71"/>
  <c r="I71"/>
  <c r="O68"/>
  <c r="I68"/>
  <c r="O65"/>
  <c r="I65"/>
  <c r="O62"/>
  <c r="I62"/>
  <c r="O59"/>
  <c r="I59"/>
  <c r="O56"/>
  <c r="I56"/>
  <c r="O53"/>
  <c r="I53"/>
  <c r="O50"/>
  <c r="I50"/>
  <c r="O47"/>
  <c r="I47"/>
  <c r="O44"/>
  <c r="I44"/>
  <c r="O41"/>
  <c r="I41"/>
  <c r="O38"/>
  <c r="I38"/>
  <c r="O35"/>
  <c r="I35"/>
  <c r="O33"/>
  <c r="I33"/>
  <c r="O31"/>
  <c r="I31"/>
  <c r="I8"/>
  <c r="O27"/>
  <c r="I27"/>
  <c r="O24"/>
  <c r="I24"/>
  <c r="O21"/>
  <c r="I21"/>
  <c r="O18"/>
  <c r="I18"/>
  <c r="O15"/>
  <c r="I15"/>
  <c r="O12"/>
  <c r="I12"/>
  <c r="O9"/>
  <c r="I9"/>
  <c i="3" r="I3"/>
  <c r="I62"/>
  <c r="O84"/>
  <c r="I84"/>
  <c r="O81"/>
  <c r="I81"/>
  <c r="O78"/>
  <c r="I78"/>
  <c r="O75"/>
  <c r="I75"/>
  <c r="O72"/>
  <c r="I72"/>
  <c r="O69"/>
  <c r="I69"/>
  <c r="O66"/>
  <c r="I66"/>
  <c r="O63"/>
  <c r="I63"/>
  <c r="I58"/>
  <c r="O59"/>
  <c r="I59"/>
  <c r="I30"/>
  <c r="O55"/>
  <c r="I55"/>
  <c r="O52"/>
  <c r="I52"/>
  <c r="O49"/>
  <c r="I49"/>
  <c r="O46"/>
  <c r="I46"/>
  <c r="O43"/>
  <c r="I43"/>
  <c r="O40"/>
  <c r="I40"/>
  <c r="O37"/>
  <c r="I37"/>
  <c r="O34"/>
  <c r="I34"/>
  <c r="O31"/>
  <c r="I31"/>
  <c r="I8"/>
  <c r="O27"/>
  <c r="I27"/>
  <c r="O24"/>
  <c r="I24"/>
  <c r="O21"/>
  <c r="I21"/>
  <c r="O18"/>
  <c r="I18"/>
  <c r="O15"/>
  <c r="I15"/>
  <c r="O12"/>
  <c r="I12"/>
  <c r="O9"/>
  <c r="I9"/>
  <c i="2" r="I3"/>
  <c r="I8"/>
  <c r="O78"/>
  <c r="I78"/>
  <c r="O75"/>
  <c r="I75"/>
  <c r="O72"/>
  <c r="I72"/>
  <c r="O69"/>
  <c r="I69"/>
  <c r="O66"/>
  <c r="I66"/>
  <c r="O63"/>
  <c r="I63"/>
  <c r="O60"/>
  <c r="I60"/>
  <c r="O57"/>
  <c r="I57"/>
  <c r="O54"/>
  <c r="I54"/>
  <c r="O51"/>
  <c r="I51"/>
  <c r="O48"/>
  <c r="I48"/>
  <c r="O45"/>
  <c r="I45"/>
  <c r="O42"/>
  <c r="I42"/>
  <c r="O39"/>
  <c r="I39"/>
  <c r="O36"/>
  <c r="I36"/>
  <c r="O33"/>
  <c r="I33"/>
  <c r="O30"/>
  <c r="I30"/>
  <c r="O27"/>
  <c r="I27"/>
  <c r="O24"/>
  <c r="I24"/>
  <c r="O21"/>
  <c r="I21"/>
  <c r="O18"/>
  <c r="I18"/>
  <c r="O15"/>
  <c r="I15"/>
  <c r="O12"/>
  <c r="I12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<sst xmlns="http://schemas.openxmlformats.org/spreadsheetml/2006/main">
  <si>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</si>
  <si>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</si>
  <si>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</si>
  <si>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22 171 00 - II/101 Jirny, most ev.č. 101-076 přes Jirenský potok za obcí Jirny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</si>
  <si>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</si>
  <si>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</si>
  <si>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</si>
  <si>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</si>
  <si>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</si>
  <si>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</si>
  <si>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</si>
  <si>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000</t>
  </si>
  <si>
    <t>Vedlejší a ostatní náklady</t>
  </si>
  <si>
    <t>SO 001</t>
  </si>
  <si>
    <t>Demolice stávajícího mostu</t>
  </si>
  <si>
    <t>SO 181</t>
  </si>
  <si>
    <t>Provizorní komunikace</t>
  </si>
  <si>
    <t>SO 201</t>
  </si>
  <si>
    <t>Most přes Jirenský potok</t>
  </si>
  <si>
    <t>Soupis prací objektu</t>
  </si>
  <si>
    <t>S</t>
  </si>
  <si>
    <t>Stavba:</t>
  </si>
  <si>
    <t>22 171 00</t>
  </si>
  <si>
    <t>II/101 Jirny, most ev.č. 101-076 přes Jirenský potok za obcí Jirny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</si>
  <si>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</si>
  <si>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</si>
  <si>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</si>
  <si>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</si>
  <si>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</si>
  <si>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</si>
  <si>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</si>
  <si>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</si>
  <si>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</si>
  <si>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</si>
  <si>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</si>
  <si>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</si>
  <si>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</si>
  <si>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</si>
  <si>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</si>
  <si>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</si>
  <si>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</si>
  <si>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00420R</t>
  </si>
  <si>
    <t/>
  </si>
  <si>
    <t>Ostatní náklady</t>
  </si>
  <si>
    <t>KPL</t>
  </si>
  <si>
    <t>PP</t>
  </si>
  <si>
    <t>obsahují náklady na:_x000d_
- zpracování Plánu havarijních opatření zařízení staveniště a mechanizace_x000d_
- zpracování Plánu bezpečnosti a ochrany zdraví při práci na staveništi (dle § 15,_x000d_
odst. 2 zákona č. 309/2006 Sb., kterým se upravují další požadavky BOZP)</t>
  </si>
  <si>
    <t>VV</t>
  </si>
  <si>
    <t>1 = 1,000 [A]</t>
  </si>
  <si>
    <t>02520</t>
  </si>
  <si>
    <t>ZKOUŠENÍ MATERIÁLŮ NEZÁVISLOU ZKUŠEBNOU</t>
  </si>
  <si>
    <t>OTSKP_2025 ~ 2025</t>
  </si>
  <si>
    <t>dle TKP, ZTKP</t>
  </si>
  <si>
    <t>02710R</t>
  </si>
  <si>
    <t>A</t>
  </si>
  <si>
    <t>PASPORTIZACE OBJEKTŮ V OKOLÍ STAVBY</t>
  </si>
  <si>
    <t>Pasporizace objektů dotčených stavbou, které nejsou v majetku a správě investora</t>
  </si>
  <si>
    <t>1 = 1,000 [A]_x000d_
Celkové množství = 1,000</t>
  </si>
  <si>
    <t>027120R</t>
  </si>
  <si>
    <t>ÚPRAVA PARKOVACÍHO STÁNÍ PŘED Č.P. 388</t>
  </si>
  <si>
    <t>M2</t>
  </si>
  <si>
    <t>dle přílohy B - článek B.1.11 Věcné a časové vazby_x000d_
provizorní parkovací stání na zastravěné ploše_x000d_
vč. uvedení do původního stavu - tz. odvoz navzených materiálů, terénní úpravy</t>
  </si>
  <si>
    <t>40,0 = 40,000 [A]</t>
  </si>
  <si>
    <t>02730</t>
  </si>
  <si>
    <t>POMOC PRÁCE ZŘÍZ NEBO ZAJIŠŤ OCHRANU INŽENÝRSKÝCH SÍTÍ</t>
  </si>
  <si>
    <t>vytyčení a zajištění ochrany všech stávajících vedení sítí po dobu stavby_x000d_
vč. sond pro ověření polohy stávajícího plynovodu</t>
  </si>
  <si>
    <t>02851</t>
  </si>
  <si>
    <t>C</t>
  </si>
  <si>
    <t>PRŮZKUMNÉ PRÁCE DIAGNOSTIKY KONSTRUKCÍ NA POVRCHU</t>
  </si>
  <si>
    <t>sledování průběhu vrtání mikropilot s vyhodnocením</t>
  </si>
  <si>
    <t>02910</t>
  </si>
  <si>
    <t>B</t>
  </si>
  <si>
    <t>OSTATNÍ POŽADAVKY - ZEMĚMĚŘIČSKÁ MĚŘENÍ</t>
  </si>
  <si>
    <t>vytyčení hranice staveniště, vč.vyhotovení vytyčovacího protokolu stavby</t>
  </si>
  <si>
    <t>029113</t>
  </si>
  <si>
    <t>OSTATNÍ POŽADAVKY - GEODETICKÉ ZAMĚŘENÍ - CELKY</t>
  </si>
  <si>
    <t>KUS</t>
  </si>
  <si>
    <t>Zaměření skutečného stavu po dokončení stavby vč.zákresu do katastrální mapy a_x000d_
její digitalizace</t>
  </si>
  <si>
    <t>02940</t>
  </si>
  <si>
    <t>OSTATNÍ POŽADAVKY - VYPRACOVÁNÍ DOKUMENTACE</t>
  </si>
  <si>
    <t>technické předpisy (betonáž, izolace, PKO apod.)</t>
  </si>
  <si>
    <t>plán sledování a údržby mostu</t>
  </si>
  <si>
    <t>029412</t>
  </si>
  <si>
    <t>OSTATNÍ POŽADAVKY - VYPRACOVÁNÍ MOSTNÍHO LISTU</t>
  </si>
  <si>
    <t>02943</t>
  </si>
  <si>
    <t>OSTATNÍ POŽADAVKY - VYPRACOVÁNÍ RDS</t>
  </si>
  <si>
    <t>RDS-Z-PDS - pro celou stavbu</t>
  </si>
  <si>
    <t>02944</t>
  </si>
  <si>
    <t>OSTAT POŽADAVKY - DOKUMENTACE SKUTEČ PROVEDENÍ V DIGIT FORMĚ</t>
  </si>
  <si>
    <t>skutečného provedení stavby</t>
  </si>
  <si>
    <t>02945</t>
  </si>
  <si>
    <t>OSTAT POŽADAVKY - GEOMETRICKÝ PLÁN</t>
  </si>
  <si>
    <t>HM</t>
  </si>
  <si>
    <t>02946</t>
  </si>
  <si>
    <t>OSTAT POŽADAVKY - FOTODOKUMENTACE</t>
  </si>
  <si>
    <t>průběžná fotodokumentace průběhu stavby_x000d_
vč. zachycení stavu během postupného odbourávání</t>
  </si>
  <si>
    <t>02950</t>
  </si>
  <si>
    <t>OSTATNÍ POŽADAVKY - POSUDKY, KONTROLY, REVIZNÍ ZPRÁVY</t>
  </si>
  <si>
    <t>výpočet zatížitelnosti vč.vyhodnocení</t>
  </si>
  <si>
    <t>02953</t>
  </si>
  <si>
    <t>OSTATNÍ POŽADAVKY - HLAVNÍ MOSTNÍ PROHLÍDKA</t>
  </si>
  <si>
    <t>1. HMP vč.zpřístupnění_x000d_
MOST</t>
  </si>
  <si>
    <t>1. HMP vč.zpřístupnění
PROVIZORIUM</t>
  </si>
  <si>
    <t>02991</t>
  </si>
  <si>
    <t>OSTATNÍ POŽADAVKY - INFORMAČNÍ TABULE</t>
  </si>
  <si>
    <t>Označení stavby dle směrnic investora</t>
  </si>
  <si>
    <t>velkopločný reklamní panely/billboardy dle pravidel publicity dotačního příslušného dotačního programu_x000d_
vč. výroby, montáže a demontáže</t>
  </si>
  <si>
    <t>2 = 2,000 [A]</t>
  </si>
  <si>
    <t>03100</t>
  </si>
  <si>
    <t>ZAŘÍZENÍ STAVENIŠTĚ - ZŘÍZENÍ, PROVOZ, DEMONTÁŽ</t>
  </si>
  <si>
    <t>ZAŘÍZENÍ STAVENIŠTĚ - ČÁST A_x000d_
vč.oplocení staveniště, proviz.zábradlí a pod._x000d_
Vč. případného nájmu pozemku, vč. provizorních komunikací a případných záborů_x000d_
vč. buňkoviště, toalet a dalšího zařízení nezbytného pro provoz a řízení stavby po_x000d_
celou dobu její výstavby_x000d_
dle přílohy B - článek B.8.1.15 Zařízení staveniště</t>
  </si>
  <si>
    <t>B1</t>
  </si>
  <si>
    <t>ZAŘÍZENÍ STAVENIŠTĚ - ZŘÍZENÍ</t>
  </si>
  <si>
    <t>ZAŘÍZENÍ STAVENIŠTĚ - ČÁST B_x000d_
dle přílohy B - článek B.8.1.15 Zařízení staveniště_x000d_
Součástí zařízení staveniště bude zřízení oplocené zpevněné plochy pro dočasné uskladnění _x000d_
materiálů a stavebních strojů majitele RD č.p. 388 pana Bělocha Miloslava._x000d_
Okrajové podmínky viz STZ - článek B.8.1.15 Zařízení staveniště</t>
  </si>
  <si>
    <t>B2</t>
  </si>
  <si>
    <t>ZAŘÍZENÍ STAVENIŠTĚ - PROVOZ</t>
  </si>
  <si>
    <t>ZAŘÍZENÍ STAVENIŠTĚ - ČÁST B_x000d_
provoz zařízení staveniště po dobu výstavby - 20 týdnů</t>
  </si>
  <si>
    <t>B3</t>
  </si>
  <si>
    <t>ZAŘÍZENÍ STAVENIŠTĚ - DEMONTÁŽ</t>
  </si>
  <si>
    <t>ZAŘÍZENÍ STAVENIŠTĚ - ČÁST B_x000d_
demontáž zařízení staveniště_x000d_
vč. uvedení do původního stavu</t>
  </si>
  <si>
    <t>014102R</t>
  </si>
  <si>
    <t>POPLATKY ZA SKLÁDKU KAMENIVO, ZEMINA</t>
  </si>
  <si>
    <t>T</t>
  </si>
  <si>
    <t>Náklad na uložení do recyklačního střediska či na skládku s oprávněním k opětovnému využití dodaného typu odpadu_x000d_
sypké kamenivo - 1900 kg/m3_x000d_
kámen - 2600 kg/m3_x000d_
zemina - 2000 kg/m3</t>
  </si>
  <si>
    <t>pol. 966138 21,959*2,6 = 57,093 [A]_x000d_
pol. 113328 5,148*1,9 = 9,781 [B]_x000d_
pol. 12960 7,650*2,0 = 15,300 [C]_x000d_
pol. 131838 159,111*2,0 = 318,222 [D]_x000d_
pol. 11130 20,0*0,15*2,0 = 6,000 [E]_x000d_
Celkové množství = 406,396</t>
  </si>
  <si>
    <t>POPLATKY ZA SKLÁDKU ASFALT</t>
  </si>
  <si>
    <t>Náklad na uložení do recyklačního střediska či na skládku s oprávněním k opětovnému využití dodaného typu odpadu_x000d_
asfalt - 2400 kg/m3</t>
  </si>
  <si>
    <t>pol. 113138 - 85% 6,141*2,4*0,85 = 12,528 [A]</t>
  </si>
  <si>
    <t>POPLATKY ZA SKLÁDKU BETON</t>
  </si>
  <si>
    <t>Náklad na uložení do recyklačního střediska či na skládku s oprávněním k opětovnému využití dodaného typu odpadu_x000d_
beton - 2300 kg/m3_x000d_
železobeton - 2500 kg/m3</t>
  </si>
  <si>
    <t>pol. 967158 9,921*2,3 = 22,818 [A]_x000d_
pol. 966168 4,104*2,5 = 10,260 [B]_x000d_
pol. 967168 27,293*2,5 = 68,233 [C]_x000d_
Celkové množství = 101,311</t>
  </si>
  <si>
    <t>015760</t>
  </si>
  <si>
    <t xml:space="preserve">POPLATKY ZA LIKVIDACI ODPADŮ NEBEZPEČNÝCH - 17 06 03*  IZOLAČNÍ MATERIÁLY OBSAHUJÍCÍ NEBEZPEČNÉ LÁTKY</t>
  </si>
  <si>
    <t>živice s obsahem nebezpečných látek_x000d_
Odpad zatříděn na základě zkoušek PAU - předp. odpad bez nebezpečných látek_x000d_
85%, odpad s obsahem nebezpečných látek 15%_x000d_
objemová hmotnost 2400 kg/m3</t>
  </si>
  <si>
    <t>pol. 113138 6,141*2,4*0,15 = 2,211 [A]</t>
  </si>
  <si>
    <t>mostní izolace _x000d_
objemová hmotnost 1300 kg/m3</t>
  </si>
  <si>
    <t>pol. 97817 32,0*0,025*1,30 = 1,040 [A]</t>
  </si>
  <si>
    <t>027301R</t>
  </si>
  <si>
    <t>ZAJIŠTĚNÍ STABILITY SLOUPU ČEZ</t>
  </si>
  <si>
    <t>dočasné zajištění stability sloupu po dobu výkopových prací viz STZ v článku B.8.1.14 - Inženýrské sítě (strana 25)</t>
  </si>
  <si>
    <t>027413</t>
  </si>
  <si>
    <t>PROVIZORNÍ MOSTY - DEMONTÁŽ</t>
  </si>
  <si>
    <t>demontáž stávajícího provizoria MP 6_x000d_
vč. odvozu a uložení na předepsané místo</t>
  </si>
  <si>
    <t>4,48*6,4 = 28,672 [A]</t>
  </si>
  <si>
    <t>1</t>
  </si>
  <si>
    <t>Zemní práce</t>
  </si>
  <si>
    <t>11120</t>
  </si>
  <si>
    <t>ODSTRANĚNÍ KŘOVIN</t>
  </si>
  <si>
    <t>na vtoku_x000d_
bude zlikvidováno štěpkováním</t>
  </si>
  <si>
    <t>odhad 20,0 = 20,000 [A]</t>
  </si>
  <si>
    <t>11130</t>
  </si>
  <si>
    <t>SEJMUTÍ DRNU</t>
  </si>
  <si>
    <t>sejmutí drnu v dotčené oblasti_x000d_
vč. dopravy a uložení</t>
  </si>
  <si>
    <t>113138</t>
  </si>
  <si>
    <t>ODSTRANĚNÍ KRYTU ZPEVNĚNÝCH PLOCH S ASFALT POJIVEM, ODVOZ DO 20KM</t>
  </si>
  <si>
    <t>M3</t>
  </si>
  <si>
    <t>bourání živičného krytu v rozsahu výkopů - tl. 40mm_x000d_
Odpad zatříděn na základě zkoušek PAU - předp. odpad bez nebezpečných látek_x000d_
85%, odpad s obsahem nebezpečných látek 15%_x000d_
vč. dopravy a uložení</t>
  </si>
  <si>
    <t>před mostem (5,6+4,48)/2*4,5*0,04 = 0,907 [A]_x000d_
za mostem (4,16+5,8)/2*10,15*0,04 = 2,022 [B]_x000d_
pod mostním provizoriem (6,6+5,65+6,0)*4,4*0,04 = 3,212 [C]_x000d_
Celkové množství = 6,141</t>
  </si>
  <si>
    <t>113328</t>
  </si>
  <si>
    <t>ODSTRAN PODKL ZPEVNĚNÝCH PLOCH Z KAMENIVA NESTMEL, ODVOZ DO 20KM</t>
  </si>
  <si>
    <t>vč.odvozu a uložení na skládku</t>
  </si>
  <si>
    <t>podklad vozovky nad výkopem 6,6*5,2*0,15 = 5,148 [A]</t>
  </si>
  <si>
    <t>113728</t>
  </si>
  <si>
    <t>FRÉZOVÁNÍ ZPEVNĚNÝCH PLOCH ASFALTOVÝCH, ODVOZ DO 20KM</t>
  </si>
  <si>
    <t>frézování živičného krytu - 50mm_x000d_
Odpad zatříděn na základě zkoušek PAU - předp. odpad bez nebezpečných látek_x000d_
živice_x000d_
bude předmětem povinného odkupu dle platné směrnice zadavatele v době odkupu_x000d_
vč. dopravy a uložení na skládku</t>
  </si>
  <si>
    <t>před mostem (5,6+4,48)/2*4,8*0,05 = 1,210 [A]_x000d_
za mostem (4,16+5,8)/2*9,6*0,05 = 2,390 [B]_x000d_
pod mostním provizoriem 6,6*4,4*0,05 = 1,452 [C]_x000d_
Celkové množství = 5,052</t>
  </si>
  <si>
    <t>115260R</t>
  </si>
  <si>
    <t>PŘEVEDENÍ VODY PO DOBU STAVBY</t>
  </si>
  <si>
    <t>převedení vody po dobu stavby - kompletní dle TZ_x000d_
komplet zřízení a ostranění_x000d_
vč. těsnění výkopů ze strany vodního toku_x000d_
vč.eventuálního přesypání ochrannou vrstvou zeminy a následné odstranění - dle_x000d_
možností a potřeb zhotovitele - komplet</t>
  </si>
  <si>
    <t>12960</t>
  </si>
  <si>
    <t>ČIŠTĚNÍ VODOTEČÍ A MELIORAČ KANÁLŮ OD NÁNOSŮ</t>
  </si>
  <si>
    <t>pod mostem a 5,0m před a za mostem_x000d_
předpokládaná prům.tl. odtěžených naplavenin 0,25m_x000d_
Vč.odvozu a uložení na skládku</t>
  </si>
  <si>
    <t>1,7*0,25*(8,0+2*5,0) = 7,650 [A]</t>
  </si>
  <si>
    <t>131838</t>
  </si>
  <si>
    <t>HLOUBENÍ JAM ZAPAŽ I NEPAŽ TŘ. II, ODVOZ DO 20KM</t>
  </si>
  <si>
    <t>vč. odvozu na skládku_x000d_
vč. čerpání vody</t>
  </si>
  <si>
    <t>nadnásyp klenby (odhad z CADu) 3,14*6,15 = 19,311 [A]_x000d_
přechodová oblast 1 (1,7+4,2)/2*2,0*8,0+(3,5+5,4)/2*2,0*1,6 = 61,440 [D]_x000d_
přechodová oblast 2 (1,9+4,0)/2*2,0*12,9+1,5*1,5/2*2,0 = 78,360 [E]_x000d_
Celkové množství = 159,111</t>
  </si>
  <si>
    <t>17120</t>
  </si>
  <si>
    <t>ULOŽENÍ SYPANINY DO NÁSYPŮ A NA SKLÁDKY BEZ ZHUTNĚNÍ</t>
  </si>
  <si>
    <t>uložení zeminy na skládku</t>
  </si>
  <si>
    <t>pol. 131838 159,111 = 159,111 [A]</t>
  </si>
  <si>
    <t>2</t>
  </si>
  <si>
    <t>Základy</t>
  </si>
  <si>
    <t>226940R</t>
  </si>
  <si>
    <t>ZÁPOROVÉ PAŽENÍ Z KOVU DOČASNÉ</t>
  </si>
  <si>
    <t>dočasné záporové pažení - hloubka výkopu 2,5 m_x000d_
komplet vč. vrtů, zápor, výdřevy, ztužení, kotvení - zřízení, odstranění_x000d_
vč. odvozu, uložení a skládkovného vzniklého odpadu</t>
  </si>
  <si>
    <t>7,0*2,5*2 = 35,000 [A]</t>
  </si>
  <si>
    <t>9</t>
  </si>
  <si>
    <t>Ostatní konstrukce a práce</t>
  </si>
  <si>
    <t>911CA3</t>
  </si>
  <si>
    <t>SVODIDLO BETON, ÚROVEŇ ZADRŽ N2 VÝŠ 0,8M - DEMONTÁŽ S PŘESUNEM</t>
  </si>
  <si>
    <t>M</t>
  </si>
  <si>
    <t>odstranění stávajících betonových svodidel_x000d_
demontáž, odvoz a uložení na místo určené objednatelem</t>
  </si>
  <si>
    <t>před a za mostem 2,0*2 = 4,000 [A]</t>
  </si>
  <si>
    <t>914123</t>
  </si>
  <si>
    <t>DOPRAVNÍ ZNAČKY ZÁKLADNÍ VELIKOSTI OCELOVÉ FÓLIE TŘ 1 - DEMONTÁŽ</t>
  </si>
  <si>
    <t>odstranění stávajícího značení_x000d_
demontáž, odvoz a uložení na místo určené objednatelem</t>
  </si>
  <si>
    <t>P7 a P8 2 = 2,000 [A]</t>
  </si>
  <si>
    <t>916333</t>
  </si>
  <si>
    <t>SMĚROVACÍ DESKY Z4 JEDNOSTR S FÓLIÍ TŘ 1 - DEMONTÁŽ</t>
  </si>
  <si>
    <t>odstraněná stávající desky Z4 na předmostích_x000d_
demontáž, odvoz a uložení na místo určené objednatelem</t>
  </si>
  <si>
    <t>4 = 4,000 [A]</t>
  </si>
  <si>
    <t>966138</t>
  </si>
  <si>
    <t>BOURÁNÍ KONSTRUKCÍ Z KAMENE NA MC S ODVOZEM DO 20KM</t>
  </si>
  <si>
    <t>vč.odvozu na skládku a uložení _x000d_
poplatek za skládku - pol. 014102R.A</t>
  </si>
  <si>
    <t>masivní opěry (odhad z CADu) (0,8+1,1)/2*1,0*6,13*2 = 11,647 [A]_x000d_
kamenná klenba 3,9*0,3*6,13 = 7,172 [B]_x000d_
poprsní zídka 3,14*0,5*2 = 3,140 [C]_x000d_
Celkové množství = 21,959</t>
  </si>
  <si>
    <t>966168</t>
  </si>
  <si>
    <t>BOURÁNÍ KONSTRUKCÍ ZE ŽELEZOBETONU S ODVOZEM DO 20KM</t>
  </si>
  <si>
    <t>přesahující rámová kce_x000d_
vč.odvozu na skládku a uložení _x000d_
poplatek za skládku - pol. 014102R.C</t>
  </si>
  <si>
    <t>spodní a horní deska - odhad 2,5*(0,2+0,4)*1,8 = 2,700 [A]_x000d_
stojky - odhad 1,3*0,3*1,8*2 = 1,404 [B]_x000d_
Celkové množství = 4,104</t>
  </si>
  <si>
    <t>967158</t>
  </si>
  <si>
    <t>VYBOURÁNÍ ČÁSTÍ KONSTRUKCÍ BETON S ODVOZEM DO 20KM</t>
  </si>
  <si>
    <t>vč.odvozu na skládku a uložení _x000d_
poplatek za skládku - pol. 014102R.C</t>
  </si>
  <si>
    <t>dobetonávka nad klenbou 1,54*4,5*0,3+1,94*5,5*0,2 = 4,213 [A]_x000d_
dobetonávka mezi klenbou a prefabrikátem - odhad 5,0 = 5,000 [B]_x000d_
silniční panely pod provizoriem 1,0*0,1*3,54*2 = 0,708 [C]_x000d_
Celkové množství = 9,921</t>
  </si>
  <si>
    <t>967168</t>
  </si>
  <si>
    <t>VYBOURÁNÍ ČÁSTÍ KONSTRUKCÍ ŽELEZOBET S ODVOZEM DO 20KM</t>
  </si>
  <si>
    <t>nájezdový klín (0,35+0,75)/2*4,2*5,65+(0,7+0,3)/2*4,0*6,0+(2,7*8,3)/2*0,2 = 27,293 [A]</t>
  </si>
  <si>
    <t>97817</t>
  </si>
  <si>
    <t>ODSTRANĚNÍ MOSTNÍ IZOLACE</t>
  </si>
  <si>
    <t>vč.odvozu a uložení na skládku_x000d_
poplatek za skládku - 015760.B</t>
  </si>
  <si>
    <t>odhad 4,0*8,0 = 32,000 [A]</t>
  </si>
  <si>
    <t>pol. 11332.a 34,657*2,0 = 69,314 [A]_x000d_
pol. 11332.c 0,187*(15,538+14,348)*2,0 = 11,177 [B]_x000d_
pol. 12373 (23,200+16,770)*4,114*2,0 = 328,873 [C]_x000d_
Celkové množství = 409,364</t>
  </si>
  <si>
    <t>Náklad na uložení do recyklačního střediska či na skládku s oprávněním k opětovnému využití dodaného typu odpadu_x000d_
objemová hmotnost 2400 kg/m3</t>
  </si>
  <si>
    <t>pol. 11313 10,889*2,4 = 26,134 [A]</t>
  </si>
  <si>
    <t>Náklad na uložení do recyklačního střediska či na skládku s oprávněním k opětovnému využití dodaného typu odpadu_x000d_
prostý beton - objemová hmotnost 2300 kg/m3_x000d_
vozovkové souvrství - 1900 kg/m3</t>
  </si>
  <si>
    <t>pol. 11334 26,918*2,3 = 61,911 [A]_x000d_
pol. 11332.b (40,532+41,468)*0,430*1,9 = 66,994 [B]_x000d_
Celkové množství = 128,905</t>
  </si>
  <si>
    <t>02720</t>
  </si>
  <si>
    <t>POMOC PRÁCE ZŘÍZ NEBO ZAJIŠŤ REGULACI A OCHRANU DOPRAVY</t>
  </si>
  <si>
    <t>položka zahrnuje vypracování projektu DIO 
Součástí položky je vyřízení DIR včetně jeho projednání.</t>
  </si>
  <si>
    <t>0274110R</t>
  </si>
  <si>
    <t>PROVIZORNÍ MOSTY - MONTÁŽ</t>
  </si>
  <si>
    <t>kpl</t>
  </si>
  <si>
    <t>Vybavení podle požadavků viz příloha D.1.1.1.01 - kapitola 8_x000d_
vč. prvirorní lávky pro chodce mimo prostor pro vozidla_x000d_
vč. založení - způsob provedení dle zhotovitele</t>
  </si>
  <si>
    <t>027412</t>
  </si>
  <si>
    <t>PROVIZORNÍ MOSTY - NÁJEMNÉ</t>
  </si>
  <si>
    <t>KPLMĚSÍC</t>
  </si>
  <si>
    <t xml:space="preserve">vč. průběžných revizí, kontrol a údržby PM_x000d_
předpokládáná délka osazení provizoria - 4,50  měsíce</t>
  </si>
  <si>
    <t>4,50 = 4,500 [A]_x000d_
Celkové množství = 4,500</t>
  </si>
  <si>
    <t>0274130R</t>
  </si>
  <si>
    <t>kompletní odstranění PM</t>
  </si>
  <si>
    <t>11201</t>
  </si>
  <si>
    <t>KÁCENÍ STROMŮ D KMENE DO 0,5M S ODSTRANĚNÍM PAŘEZŮ</t>
  </si>
  <si>
    <t>uložení kmenů a pařezů podle zadání objednatele</t>
  </si>
  <si>
    <t>11202</t>
  </si>
  <si>
    <t>KÁCENÍ STROMŮ D KMENE DO 0,9M S ODSTRANĚNÍM PAŘEZŮ</t>
  </si>
  <si>
    <t>11313</t>
  </si>
  <si>
    <t>ODSTRANĚNÍ KRYTU ZPEVNĚNÝCH PLOCH S ASFALTOVÝM POJIVEM</t>
  </si>
  <si>
    <t xml:space="preserve">odstranění vrstvy asf. betonu hrubozrnného  ACP 16+ tl. 50 mm_x000d_
včetně odvozu na skládku a uložení</t>
  </si>
  <si>
    <t>(56,080+2,537+33,804+121,090)*1,02*0,050 = 10,889 [A]</t>
  </si>
  <si>
    <t>11332</t>
  </si>
  <si>
    <t>a</t>
  </si>
  <si>
    <t>ODSTRANĚNÍ PODKLADŮ ZPEVNĚNÝCH PLOCH Z KAMENIVA NESTMELENÉHO</t>
  </si>
  <si>
    <t>štěrkodrť ŠDB (56,080+2,537+33,804+121,090)*1,02*1,03*1,03*0,150 = 34,657 [A]</t>
  </si>
  <si>
    <t>b</t>
  </si>
  <si>
    <t>zhutněný recyklát</t>
  </si>
  <si>
    <t>(40,532+41,468)*0,430 = 35,260 [A]</t>
  </si>
  <si>
    <t>c</t>
  </si>
  <si>
    <t>odstranění krajnice 0,187*(15,538+14,348) = 5,589 [A]</t>
  </si>
  <si>
    <t>11334</t>
  </si>
  <si>
    <t>ODSTRANĚNÍ PODKLADU ZPEVNĚNÝCH PLOCH S CEMENT POJIVEM</t>
  </si>
  <si>
    <t xml:space="preserve">odstranění vozovkové vrstvy   SC C1,5/2,0   tl. 120 mm</t>
  </si>
  <si>
    <t>(56,080+2,537+33,804+121,090)*1,02*1,03*0,120 = 26,918 [A]</t>
  </si>
  <si>
    <t>113742</t>
  </si>
  <si>
    <t>FRÉZOVÁNÍ ZPEVNĚNÝCH PLOCH ASFALTOVÝCH TL. DO 40MM</t>
  </si>
  <si>
    <t>odstranění vrstvy ACO 11+_x000d_
povinný odkup zhotovitelem</t>
  </si>
  <si>
    <t>56,080+2,537+33,804+121,090 = 213,511 [A]</t>
  </si>
  <si>
    <t>113765</t>
  </si>
  <si>
    <t>FRÉZOVÁNÍ DRÁŽKY PRŮŘEZU DO 600MM2 V ASFALTOVÉ VOZOVCE</t>
  </si>
  <si>
    <t>napojení dočasné vozovky 7,0+11,0 = 18,000 [A]</t>
  </si>
  <si>
    <t>121104</t>
  </si>
  <si>
    <t>SEJMUTÍ ORNICE NEBO LESNÍ PŮDY S ODVOZEM DO 5KM</t>
  </si>
  <si>
    <t>175,0*1,1+193*1,1 = 404,800 [A]</t>
  </si>
  <si>
    <t>12373</t>
  </si>
  <si>
    <t>ODKOP PRO SPOD STAVBU SILNIC A ŽELEZNIC TŘ. I</t>
  </si>
  <si>
    <t>odkop tělesa násypu (rušení provizorní komunikace)_x000d_
uložení zeminy na skládku viz položka 17120_x000d_
poplatek za skládku položka 014102R.A_x000d_
včetně odstranění geotextilie (odvoz, uložení na skládku a poplatek za skládku)</t>
  </si>
  <si>
    <t>těleso násypu pod provizorní komunikací, výměra odhadem (23,200+16,770)*4,114 = 164,437 [A]</t>
  </si>
  <si>
    <t>125734</t>
  </si>
  <si>
    <t>VYKOPÁVKY ZE ZEMNÍKŮ A SKLÁDEK TŘ. I, ODVOZ DO 5KM</t>
  </si>
  <si>
    <t>(175,0*1,1+193*1,1)*0,200 = 80,960 [A]</t>
  </si>
  <si>
    <t>těleso násypu pod provizorní komunikací, výměra odhadem (23,200+16,770)*4,114 = 164,437 [A]_x000d_
uložení sejmuté ornice na meziskládku (viz pol. 121104) (175,0*1,1+193*1,1)*0,200 = 80,960 [B]_x000d_
Celkové množství = 245,397</t>
  </si>
  <si>
    <t>17180</t>
  </si>
  <si>
    <t>ULOŽENÍ SYPANINY DO NÁSYPŮ Z NAKUPOVANÝCH MATERIÁLŮ</t>
  </si>
  <si>
    <t>vytvoření tělesa násypu na rozprostřené geotextilii</t>
  </si>
  <si>
    <t>výměra odhadem (18,5+17,5)*4,114 = 148,104 [A]</t>
  </si>
  <si>
    <t>18214</t>
  </si>
  <si>
    <t>ÚPRAVA POVRCHŮ SROVNÁNÍM ÚZEMÍ V TL DO 0,25M</t>
  </si>
  <si>
    <t>úprava terénu před rozprostřením ornice</t>
  </si>
  <si>
    <t>18233</t>
  </si>
  <si>
    <t>ROZPROSTŘENÍ ORNICE V ROVINĚ V TL DO 0,20M</t>
  </si>
  <si>
    <t>18242</t>
  </si>
  <si>
    <t>ZALOŽENÍ TRÁVNÍKU HYDROOSEVEM NA ORNICI</t>
  </si>
  <si>
    <t>5</t>
  </si>
  <si>
    <t>Komunikace</t>
  </si>
  <si>
    <t>56143</t>
  </si>
  <si>
    <t>KAMENIVO ZPEVNĚNÉ CEMENTEM TL. DO 150MM</t>
  </si>
  <si>
    <t>OTSKP_2023 ~ 2023</t>
  </si>
  <si>
    <t>26,918/0,120 = 224,317 [A]</t>
  </si>
  <si>
    <t>56333</t>
  </si>
  <si>
    <t>VOZOVKOVÉ VRSTVY ZE ŠTĚRKODRTI TL. DO 150MM</t>
  </si>
  <si>
    <t>231,047*0,150 = 34,657 [A]</t>
  </si>
  <si>
    <t>56360</t>
  </si>
  <si>
    <t>VOZOVKOVÉ VRSTVY Z RECYKLOVANÉHO MATERIÁLU</t>
  </si>
  <si>
    <t>chodník (40,532+41,468)*0,430 = 35,260 [A]</t>
  </si>
  <si>
    <t>56930</t>
  </si>
  <si>
    <t>ZPEVNĚNÍ KRAJNIC ZE ŠTĚRKODRTI</t>
  </si>
  <si>
    <t>0,187*(15,538+14,348) = 5,589 [A]</t>
  </si>
  <si>
    <t>572123</t>
  </si>
  <si>
    <t>INFILTRAČNÍ POSTŘIK Z EMULZE DO 1,0KG/M2</t>
  </si>
  <si>
    <t>224,317 = 224,317 [A]</t>
  </si>
  <si>
    <t>572214</t>
  </si>
  <si>
    <t>SPOJOVACÍ POSTŘIK Z MODIFIK EMULZE DO 0,5KG/M2</t>
  </si>
  <si>
    <t>213,511+217,780 = 431,291 [A]</t>
  </si>
  <si>
    <t>574B34</t>
  </si>
  <si>
    <t>ASFALTOVÝ BETON PRO OBRUSNÉ VRSTVY MODIFIK ACO 11+, 11S TL. 40MM</t>
  </si>
  <si>
    <t>574F46</t>
  </si>
  <si>
    <t>ASFALTOVÝ BETON PRO PODKLADNÍ VRSTVY MODIFIK ACP 16+, 16S TL. 50MM</t>
  </si>
  <si>
    <t>10,889/0,050 = 217,780 [A]</t>
  </si>
  <si>
    <t>914132</t>
  </si>
  <si>
    <t>DOPRAVNÍ ZNAČKY ZÁKLADNÍ VELIKOSTI OCELOVÉ FÓLIE TŘ 2 - MONTÁŽ S PŘEMÍSTĚNÍM</t>
  </si>
  <si>
    <t>914133</t>
  </si>
  <si>
    <t>DOPRAVNÍ ZNAČKY ZÁKLADNÍ VELIKOSTI OCELOVÉ FÓLIE TŘ 2 - DEMONTÁŽ</t>
  </si>
  <si>
    <t>914139</t>
  </si>
  <si>
    <t>DOPRAV ZNAČKY ZÁKLAD VEL OCEL FÓLIE TŘ 2 - NÁJEMNÉ</t>
  </si>
  <si>
    <t>KSDEN</t>
  </si>
  <si>
    <t>4*7*30 = 840,000 [A]</t>
  </si>
  <si>
    <t>915321</t>
  </si>
  <si>
    <t>VODOR DOPRAV ZNAČ Z FÓLIE DOČAS ODSTRANITEL - DOD A POKLÁDKA</t>
  </si>
  <si>
    <t>vodorovné značení u semaforů 2,175*0,125+2,175*0,125 = 0,544 [A]</t>
  </si>
  <si>
    <t>915322</t>
  </si>
  <si>
    <t>VODOR DOPRAV ZNAČ Z FÓLIE DOČAS ODSTRANITEL - ODSTRANĚNÍ</t>
  </si>
  <si>
    <t>916122</t>
  </si>
  <si>
    <t>DOPRAV SVĚTLO VÝSTRAŽ SOUPRAVA 3KS - MONTÁŽ S PŘESUNEM</t>
  </si>
  <si>
    <t>916123</t>
  </si>
  <si>
    <t>DOPRAV SVĚTLO VÝSTRAŽ SOUPRAVA 3KS - DEMONTÁŽ</t>
  </si>
  <si>
    <t>916129</t>
  </si>
  <si>
    <t>DOPRAV SVĚTLO VÝSTRAŽ SOUPRAVA 3KS - NÁJEMNÉ</t>
  </si>
  <si>
    <t>2*7*30 = 420,000 [A]</t>
  </si>
  <si>
    <t>916152</t>
  </si>
  <si>
    <t>SEMAFOROVÁ PŘENOSNÁ SOUPRAVA - MONTÁŽ S PŘESUNEM</t>
  </si>
  <si>
    <t>916153</t>
  </si>
  <si>
    <t>SEMAFOROVÁ PŘENOSNÁ SOUPRAVA - DEMONTÁŽ</t>
  </si>
  <si>
    <t>916159</t>
  </si>
  <si>
    <t>SEMAFOROVÁ PŘENOSNÁ SOUPRAVA - NÁJEMNÉ</t>
  </si>
  <si>
    <t>1*7*30 = 210,000 [A]</t>
  </si>
  <si>
    <t>916332</t>
  </si>
  <si>
    <t>SMĚROVACÍ DESKY Z4 JEDNOSTR S FÓLIÍ TŘ 1 - MONTÁŽ S PŘESUNEM</t>
  </si>
  <si>
    <t>916339</t>
  </si>
  <si>
    <t>SMĚROVACÍ DESKY Z4 - NÁJEMNÉ</t>
  </si>
  <si>
    <t>(3+3)*7*30 = 1260,000 [A]</t>
  </si>
  <si>
    <t>916722</t>
  </si>
  <si>
    <t>UPEVŇOVACÍ KONSTR - PODKLADNÍ DESKA OD 28KG - MONTÁŽ S PŘESUNEM</t>
  </si>
  <si>
    <t>5 = 5,000 [A]</t>
  </si>
  <si>
    <t>916723</t>
  </si>
  <si>
    <t>UPEVŇOVACÍ KONSTR - PODKLADNÍ DESKA OD 28KG - DEMONTÁŽ</t>
  </si>
  <si>
    <t>916729</t>
  </si>
  <si>
    <t>UPEVŇOVACÍ KONSTR - PODKL DESKA OD 28KG - NÁJEMNÉ</t>
  </si>
  <si>
    <t>(5+5)*7*30 = 2100,000 [A]</t>
  </si>
  <si>
    <t>919111</t>
  </si>
  <si>
    <t>ŘEZÁNÍ ASFALTOVÉHO KRYTU VOZOVEK TL DO 50MM</t>
  </si>
  <si>
    <t>proříznutí spáry v místě napojení</t>
  </si>
  <si>
    <t>napojení dočasné vozovky 7,0+11,0 = 18,000 [A]_x000d_
Celkové množství = 18,000</t>
  </si>
  <si>
    <t>931325</t>
  </si>
  <si>
    <t>TĚSNĚNÍ DILATAČ SPAR ASF ZÁLIVKOU MODIFIK PRŮŘ DO 600MM2</t>
  </si>
  <si>
    <t>Náklad na uložení do recyklačního střediska či na skládku s oprávněním k opětovnému využití dodaného typu odpadu_x000d_
zemina - 2000 kg/m3</t>
  </si>
  <si>
    <t>pol. 17120 11,756*2,0 = 23,512 [A]</t>
  </si>
  <si>
    <t>014212</t>
  </si>
  <si>
    <t>POPLATKY ZA ZEMNÍK - ORNICE</t>
  </si>
  <si>
    <t>za nákup ornice</t>
  </si>
  <si>
    <t>odhad 10,0*0,15*2,0 = 3,000 [A]</t>
  </si>
  <si>
    <t>vykopávka ornice</t>
  </si>
  <si>
    <t>odhad 10,0*0,15 = 1,500 [A]</t>
  </si>
  <si>
    <t>zemina z vrtů 3,14*0,150^2*(5,2*16*2) = 11,756 [A]</t>
  </si>
  <si>
    <t>17481</t>
  </si>
  <si>
    <t>ZÁSYP JAM A RÝH Z NAKUPOVANÝCH MATERIÁLŮ</t>
  </si>
  <si>
    <t xml:space="preserve">zásyp za opěrou </t>
  </si>
  <si>
    <t>((1,3+0,51)/2+(1,7+1,35)/2)*7,05 = 17,132 [A]_x000d_
 ((1,3+0,51)/2+(1,66+1,34)/2)*7,9 = 19,000 [B]_x000d_
Celkové množství = 36,132</t>
  </si>
  <si>
    <t>17581</t>
  </si>
  <si>
    <t>OBSYP POTRUBÍ A OBJEKTŮ Z NAKUPOVANÝCH MATERIÁLŮ</t>
  </si>
  <si>
    <t>ochranný zásyp s drenážní funkcí</t>
  </si>
  <si>
    <t>(0,57*0,26+0,3*0,14)*(7,05+7,6) = 2,786 [A]</t>
  </si>
  <si>
    <t>18222</t>
  </si>
  <si>
    <t>ROZPROSTŘENÍ ORNICE VE SVAHU V TL DO 0,15M</t>
  </si>
  <si>
    <t>odhad 10,0 = 10,000 [A]</t>
  </si>
  <si>
    <t>18241</t>
  </si>
  <si>
    <t>ZALOŽENÍ TRÁVNÍKU RUČNÍM VÝSEVEM</t>
  </si>
  <si>
    <t>184810R</t>
  </si>
  <si>
    <t>OCHRANA STÁVAJÍCÍCH BŘEHOVÝCH POROSTŮ</t>
  </si>
  <si>
    <t>dle PD</t>
  </si>
  <si>
    <t>184A1</t>
  </si>
  <si>
    <t>VYSAZOVÁNÍ KEŘŮ LISTNATÝCH S BALEM VČETNĚ VÝKOPU JAMKY</t>
  </si>
  <si>
    <t>keře 50cm 3 = 3,000 [A]_x000d_
Celkové množství = 3,000</t>
  </si>
  <si>
    <t>184B13</t>
  </si>
  <si>
    <t>VYSAZOVÁNÍ STROMŮ LISTNATÝCH S BALEM OBVOD KMENE DO 12CM, PODCHOZÍ VÝŠ MIN 2,2M</t>
  </si>
  <si>
    <t>prům. 10-12cm 3 = 3,000 [A]_x000d_
Celkové množství = 3,000</t>
  </si>
  <si>
    <t>18472</t>
  </si>
  <si>
    <t>OŠETŘENÍ DŘEVIN SOLITERNÍCH</t>
  </si>
  <si>
    <t>Následná povýsadbová péče o rostliny - stromy (řez komparativní a výchovný)_x000d_
při výsadbě a během výstavby, včetně materiálu a dodávky/odvozu a likvidace</t>
  </si>
  <si>
    <t>odhad 2x 3*2 = 6,000 [A]</t>
  </si>
  <si>
    <t>18471</t>
  </si>
  <si>
    <t>OŠETŘENÍ DŘEVIN VE SKUPINÁCH</t>
  </si>
  <si>
    <t>Následná povýsadbová péče o rostliny - keře (řez výchovný, zdravotní)_x000d_
při výsadbě a během výstavby, včetně materiálu a dodávky/odvozu a likvidace</t>
  </si>
  <si>
    <t>odhad 2x 3,0*2 = 6,000 [A]</t>
  </si>
  <si>
    <t>21331</t>
  </si>
  <si>
    <t>DRENÁŽNÍ VRSTVY Z BETONU MEZEROVITÉHO (DRENÁŽNÍHO)</t>
  </si>
  <si>
    <t>drenážní beton okolo drenážní trubky</t>
  </si>
  <si>
    <t>0,3*0,3*(7,0+1,0*2)*2 = 1,620 [A]</t>
  </si>
  <si>
    <t>21341</t>
  </si>
  <si>
    <t>DRENÁŽNÍ VRSTVY Z PLASTBETONU (PLASTMALTY)</t>
  </si>
  <si>
    <t>úžlabí vozovky 0,15*5,4*0,045*2-0,40*0,5*0,045*2 = 0,055 [A]_x000d_
Celkové množství = 0,055</t>
  </si>
  <si>
    <t>227831</t>
  </si>
  <si>
    <t>MIKROPILOTY KOMPLET D DO 150MM NA POVRCHU</t>
  </si>
  <si>
    <t>6,0*16*2 = 192,000 [A]_x000d_
Celkové množství = 192,000</t>
  </si>
  <si>
    <t>26135</t>
  </si>
  <si>
    <t>VRTY PRO KOTVENÍ, INJEKTÁŽ A MIKROPILOTY NA POVRCHU TŘ. III D DO 300MM</t>
  </si>
  <si>
    <t>vrty pro realizaci mikropilot</t>
  </si>
  <si>
    <t>2618300R</t>
  </si>
  <si>
    <t>ÚPRAVY PRO VRTÁNÍ</t>
  </si>
  <si>
    <t>zahrnuje veškeré úpravy spojené s realizací mikropilotového založení_x000d_
- násyp a odtěžení plošin, úprava terénu a ploch pro vrtání, hluché vrtání_x000d_
kompletní provedení - podrobně viz TZ - článek 4.1.1</t>
  </si>
  <si>
    <t>289971</t>
  </si>
  <si>
    <t>OPLÁŠTĚNÍ (ZPEVNĚNÍ) Z GEOTEXTILIE</t>
  </si>
  <si>
    <t>překrytí nátěru spodní stavby ochrannou netkanou geotextilií</t>
  </si>
  <si>
    <t>opěry 8,14*1,32*2 = 21,490 [A]_x000d_
křídla 1,42*1,76*3+(2,5*0,5/2+1,27*3,0) = 11,933 [B]_x000d_
Celkové množství = 33,423</t>
  </si>
  <si>
    <t>28999</t>
  </si>
  <si>
    <t>OPLÁŠTĚNÍ (ZPEVNĚNÍ) Z FÓLIE</t>
  </si>
  <si>
    <t xml:space="preserve">těsnící vrstva - fólie_x000d_
</t>
  </si>
  <si>
    <t>1,74*7,05*2 = 24,534 [A]</t>
  </si>
  <si>
    <t>3</t>
  </si>
  <si>
    <t>Svislé konstrukce</t>
  </si>
  <si>
    <t>31717</t>
  </si>
  <si>
    <t>KOVOVÉ KONSTRUKCE PRO KOTVENÍ ŘÍMSY</t>
  </si>
  <si>
    <t>KG</t>
  </si>
  <si>
    <t>kotvy říms na n.k. po 1,0m_x000d_
hmotnost - 6kg/kotva</t>
  </si>
  <si>
    <t>6*(5+4) = 54,000 [A]</t>
  </si>
  <si>
    <t>317325</t>
  </si>
  <si>
    <t>ŘÍMSY ZE ŽELEZOBETONU DO C30/37</t>
  </si>
  <si>
    <t xml:space="preserve">C30/37 - XF4, XD3_x000d_
</t>
  </si>
  <si>
    <t>římsy na mostě (0,3*0,75+0,5*0,25)*(8,255+6,3) = 5,094 [A]_x000d_
římsa na křídle u RD 2,6*0,5*0,25 = 0,325 [B]_x000d_
Celkové množství = 5,419</t>
  </si>
  <si>
    <t>317365</t>
  </si>
  <si>
    <t>VÝZTUŽ ŘÍMS Z OCELI 10505, B500B</t>
  </si>
  <si>
    <t>odhad vyztužení 160 kg/m3</t>
  </si>
  <si>
    <t>5,419*0,160 = 0,867 [A]</t>
  </si>
  <si>
    <t>333325</t>
  </si>
  <si>
    <t>MOSTNÍ OPĚRY A KŘÍDLA ZE ŽELEZOVÉHO BETONU DO C30/37</t>
  </si>
  <si>
    <t>C30/37 - XF2, XD3_x000d_
vč. otvoru u křídla u rodinného domu_x000d_
vč. letopočtu opravy dle TZ</t>
  </si>
  <si>
    <t>opěry 1,0*8,14*1,32*2 = 21,490 [A]_x000d_
křídla 1,42*1,76*0,5*3 = 3,749 [B]_x000d_
křídlo u RD (2,5*0,5/2+1,27*3,0)*0,5 = 2,218 [C]_x000d_
Celkové množství = 27,457</t>
  </si>
  <si>
    <t>333365</t>
  </si>
  <si>
    <t>VÝZTUŽ MOSTNÍCH OPĚR A KŘÍDEL Z OCELI 10505, B500B</t>
  </si>
  <si>
    <t>odhad vyztužení 180 kg/m3</t>
  </si>
  <si>
    <t>27,457*0,180 = 4,942 [A]</t>
  </si>
  <si>
    <t>4</t>
  </si>
  <si>
    <t>Vodorovné konstrukce</t>
  </si>
  <si>
    <t>421126</t>
  </si>
  <si>
    <t>MOSTNÍ NOSNÉ DESKOVÉ KONSTR Z DÍLCŮ ŽELBET DO C40/50</t>
  </si>
  <si>
    <t>C35/45 - XF2, XD1_x000d_
ŽB prefabrikáty_x000d_
vč. vzájemného zmonolitnění a koncového příčníku</t>
  </si>
  <si>
    <t>7,5*5,4*0,45 = 18,225 [A]</t>
  </si>
  <si>
    <t>42838</t>
  </si>
  <si>
    <t>KLOUB ZE ŽELEZOBETONU VČET VÝZTUŽE</t>
  </si>
  <si>
    <t>vč. případného vrtání a vlepení výztuže</t>
  </si>
  <si>
    <t>8,14*2 = 16,280 [A]</t>
  </si>
  <si>
    <t>451312</t>
  </si>
  <si>
    <t>PODKLADNÍ A VÝPLŇOVÉ VRSTVY Z PROSTÉHO BETONU C12/15</t>
  </si>
  <si>
    <t>C12/15 - X0</t>
  </si>
  <si>
    <t>podkladní beton pod rám (2,5+2*0,60)*8,14*2*0,15 = 9,035 [A]_x000d_
podkladní beton pod drenáž 0,3*0,8*7,05*2 = 3,384 [B]_x000d_
Celkové množství = 12,419</t>
  </si>
  <si>
    <t>45131A</t>
  </si>
  <si>
    <t>PODKLADNÍ A VÝPLŇOVÉ VRSTVY Z PROSTÉHO BETONU C20/25</t>
  </si>
  <si>
    <t>podkladní beton pod dlažbu_x000d_
C20/25n - XF3, tl. 200 mm</t>
  </si>
  <si>
    <t>pod mostem (z CADu) 0,69*8,1 = 5,589 [A]_x000d_
u říms před mostem (3,0*0,55+(1,7+0,9)/2*0,55)*0,15 = 0,355 [B]_x000d_
u říms za mostem 2,8*0,55*0,15 = 0,231 [C]_x000d_
betonové prahy pod dlažbu pod mostem 0,80*0,50*3,20*2 = 2,560 [D]_x000d_
Celkové množství = 8,735</t>
  </si>
  <si>
    <t>45152</t>
  </si>
  <si>
    <t>PODKLADNÍ A VÝPLŇOVÉ VRSTVY Z KAMENIVA DRCENÉHO</t>
  </si>
  <si>
    <t>vrstva štěrkopísku (okolo těsnící folie) za rubem opěr - 2*0,15m</t>
  </si>
  <si>
    <t>1,74*7,05*0,15*2*2 = 7,360 [A]</t>
  </si>
  <si>
    <t>465512</t>
  </si>
  <si>
    <t>DLAŽBY Z LOMOVÉHO KAMENE NA MC</t>
  </si>
  <si>
    <t>pod mostem 3,5*8,1*0,2 = 5,670 [A]_x000d_
u říms před mostem (3,0*0,55+(1,7+0,9)/2*0,55)*0,2 = 0,473 [B]_x000d_
u říms za mostem 2,8*0,55*0,2 = 0,308 [C]_x000d_
Celkové množství = 6,451</t>
  </si>
  <si>
    <t>56313</t>
  </si>
  <si>
    <t>VOZOVKOVÉ VRSTVY Z MECHANICKY ZPEVNĚNÉHO KAMENIVA TL. DO 150MM</t>
  </si>
  <si>
    <t>MZK tl. 150 mm</t>
  </si>
  <si>
    <t>vozovka před mostem 6,76*6,5 = 43,940 [A]_x000d_
vozovka za mostem 6,93*6,5 = 45,045 [B]_x000d_
Celkové množství = 88,985</t>
  </si>
  <si>
    <t>56334</t>
  </si>
  <si>
    <t>VOZOVKOVÉ VRSTVY ZE ŠTĚRKODRTI TL. DO 200MM</t>
  </si>
  <si>
    <t>ŠDa tl. 180 mm</t>
  </si>
  <si>
    <t>vozovka před mostem 6,27*6,5 = 40,755 [A]_x000d_
vozovka za mostem 6,78*6,5 = 44,070 [B]_x000d_
Celkové množství = 84,825</t>
  </si>
  <si>
    <t>PI-E. min. 0,6 kg/m2</t>
  </si>
  <si>
    <t>pol. 574F78 96,360 = 96,360 [A]</t>
  </si>
  <si>
    <t xml:space="preserve">PS-EP  min. 0,35 kg/m2</t>
  </si>
  <si>
    <t>pol. 574B44 279,950 = 279,950 [A]_x000d_
pol. 574D46 170,759 = 170,759 [B]_x000d_
Celkové množství = 450,709</t>
  </si>
  <si>
    <t>574B44</t>
  </si>
  <si>
    <t>ASFALTOVÝ BETON PRO OBRUSNÉ VRSTVY MODIFIK ACO 11+, 11S TL. 50MM</t>
  </si>
  <si>
    <t xml:space="preserve">ACO 11+ modif.  tl. 45 mm</t>
  </si>
  <si>
    <t xml:space="preserve">vozovka na mostě  6,5*5,4 = 35,100 [A]_x000d_
vozovka před mostem (odhad z CADu) 44,38+46,63 = 91,010 [B]_x000d_
vozovka za mostem 49,41+104,43 = 153,840 [C]_x000d_
Celkové množství = 279,950</t>
  </si>
  <si>
    <t>574D46</t>
  </si>
  <si>
    <t>ASFALTOVÝ BETON PRO LOŽNÍ VRSTVY MODIFIK ACL 16+, 16S TL. 50MM</t>
  </si>
  <si>
    <t xml:space="preserve">ACL 16+ modif.  tl. 50 mm</t>
  </si>
  <si>
    <t>vozovka před mostem 10,68*(6,5+6,6)/2 = 69,954 [A]_x000d_
vozovka za mostem 15,39*(6,5+6,6)/2 = 100,805 [B]_x000d_
Celkové množství = 170,759</t>
  </si>
  <si>
    <t>574F78</t>
  </si>
  <si>
    <t>ASFALTOVÝ BETON PRO PODKLADNÍ VRSTVY MODIFIK ACP 22+, 22S TL. 80MM</t>
  </si>
  <si>
    <t xml:space="preserve">ACP 16+ modif.  tl. 80 mm</t>
  </si>
  <si>
    <t>vozovka před mostem 7,2*(6,5+6,7)/2 = 47,520 [A]_x000d_
vozovka za mostem 7,4*(6,5+6,7)/2 = 48,840 [B]_x000d_
Celkové množství = 96,360</t>
  </si>
  <si>
    <t>575F53</t>
  </si>
  <si>
    <t>LITÝ ASFALT MA IV (OCHRANA MOSTNÍ IZOLACE) 11 TL. 40MM MODIFIK</t>
  </si>
  <si>
    <t>MA 11 IV, tl. 40mm</t>
  </si>
  <si>
    <t xml:space="preserve">vozovka na mostě  6,5*5,4 = 35,100 [A]</t>
  </si>
  <si>
    <t>7</t>
  </si>
  <si>
    <t>Přidružená stavební výroba</t>
  </si>
  <si>
    <t>711442</t>
  </si>
  <si>
    <t>IZOLACE MOSTOVEK CELOPLOŠNÁ ASFALTOVÝMI PÁSY S PEČETÍCÍ VRSTVOU</t>
  </si>
  <si>
    <t>NK + 1,3 m přetažení 8,14*(5,0+1,3*2) = 61,864 [A]</t>
  </si>
  <si>
    <t>711502</t>
  </si>
  <si>
    <t>OCHRANA IZOLACE NA POVRCHU ASFALTOVÝMI PÁSY</t>
  </si>
  <si>
    <t>pod římsami - asfaltový pás s hliníkovou vložkou, provedení dle VL4</t>
  </si>
  <si>
    <t>0,6*(5,4+5,0) = 6,240 [A]</t>
  </si>
  <si>
    <t>78382</t>
  </si>
  <si>
    <t>NÁTĚRY BETON KONSTR TYP S2 (OS-B)</t>
  </si>
  <si>
    <t>hrana NK pod římsou</t>
  </si>
  <si>
    <t>(0,42+0,15)*(5,4+4,8) = 5,814 [A]</t>
  </si>
  <si>
    <t>78383</t>
  </si>
  <si>
    <t>NÁTĚRY BETON KONSTR TYP S4 (OS-C)</t>
  </si>
  <si>
    <t>Horní plocha římsy a hrana k vozovce</t>
  </si>
  <si>
    <t>(0,15+0,18)*(8,255+6,3) = 4,803 [A]</t>
  </si>
  <si>
    <t>8</t>
  </si>
  <si>
    <t>Potrubí</t>
  </si>
  <si>
    <t>87533</t>
  </si>
  <si>
    <t>POTRUBÍ DREN Z TRUB PLAST DN DO 150MM</t>
  </si>
  <si>
    <t>drenážní potrubí</t>
  </si>
  <si>
    <t>(7,0+1,0*2)*2 = 18,000 [A]</t>
  </si>
  <si>
    <t>87645</t>
  </si>
  <si>
    <t>CHRÁNIČKY Z TRUB PLASTOVÝCH DN DO 300MM</t>
  </si>
  <si>
    <t>chránička pro odvodnění RD</t>
  </si>
  <si>
    <t>odhad 2 = 2,000 [A]</t>
  </si>
  <si>
    <t>9112B1</t>
  </si>
  <si>
    <t>ZÁBRADLÍ MOSTNÍ SE SVISLOU VÝPLNÍ - DODÁVKA A MONTÁŽ</t>
  </si>
  <si>
    <t>8,3+6,0+2,9 = 17,200 [A]</t>
  </si>
  <si>
    <t>91355</t>
  </si>
  <si>
    <t>EVIDENČNÍ ČÍSLO MOSTU</t>
  </si>
  <si>
    <t>komplet</t>
  </si>
  <si>
    <t>915111</t>
  </si>
  <si>
    <t>VODOROVNÉ DOPRAVNÍ ZNAČENÍ BARVOU HLADKÉ - DODÁVKA A POKLÁDKA</t>
  </si>
  <si>
    <t>předznačení</t>
  </si>
  <si>
    <t>50,0*0,125*2 = 12,500 [A]</t>
  </si>
  <si>
    <t>915211</t>
  </si>
  <si>
    <t>VODOROVNÉ DOPRAVNÍ ZNAČENÍ PLASTEM HLADKÉ - DODÁVKA A POKLÁDKA</t>
  </si>
  <si>
    <t>definitivní dopravní značení</t>
  </si>
  <si>
    <t>917212</t>
  </si>
  <si>
    <t>ZÁHONOVÉ OBRUBY Z BETONOVÝCH OBRUBNÍKŮ ŠÍŘ 80MM</t>
  </si>
  <si>
    <t>1,7+(0,65+2,6)*2 = 8,200 [A]</t>
  </si>
  <si>
    <t>917224</t>
  </si>
  <si>
    <t>SILNIČNÍ A CHODNÍKOVÉ OBRUBY Z BETONOVÝCH OBRUBNÍKŮ ŠÍŘ 150MM</t>
  </si>
  <si>
    <t>podél vozovky 2,1+2*3,0 = 8,100 [A]</t>
  </si>
  <si>
    <t>řezaná spára v místě napojení na stávající stav 5,2+6,0+8,3+6,0+3,5+12,50+1,0 = 42,500 [A]_x000d_
nad NK 6,5*2 = 13,000 [B]_x000d_
Celkové množství = 55,500</t>
  </si>
  <si>
    <t>931315</t>
  </si>
  <si>
    <t>TĚSNĚNÍ DILATAČ SPAR ASF ZÁLIVKOU PRŮŘ DO 600MM2</t>
  </si>
  <si>
    <t>těsnění spáry v spodní vrstvě podél římsy</t>
  </si>
  <si>
    <t>8,255+6,3+3,51 = 18,065 [A]</t>
  </si>
  <si>
    <t>s předtěsněním_x000d_
podél říms</t>
  </si>
  <si>
    <t>936532</t>
  </si>
  <si>
    <t>MOSTNÍ ODVODŇOVACÍ SOUPRAVA 300/500</t>
  </si>
  <si>
    <t>kompletní provedení_x000d_
vč osazení do drenážního plastbetonu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</si>
</sst>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50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5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165" fontId="4" fillId="0" borderId="1" xfId="6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7" applyFill="1" applyBorder="1">
      <alignment horizontal="left" vertical="center" wrapText="1"/>
    </xf>
    <xf numFmtId="0" fontId="6" fillId="2" borderId="0" xfId="7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7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5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8" fillId="0" borderId="7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LeftStyle" xfId="5"/>
    <cellStyle name="NormalBoldRightStyle" xfId="6"/>
    <cellStyle name="StavbaRozpocetHeaderStyle" xfId="7"/>
    <cellStyle name="NadpisStrukturyStyle" xfId="8"/>
    <cellStyle name="StavebniDilStyle" xfId="9"/>
    <cellStyle name="NormalBold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206375" cy="206375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06375" cy="206375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06375" cy="206375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06375" cy="206375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06375" cy="206375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6"/>
  <cols>
    <col min="1" max="1" width="7.1523438" bestFit="1" customWidth="1"/>
    <col min="2" max="2" width="122.07422" customWidth="1"/>
    <col min="3" max="3" width="18.304688" customWidth="1"/>
    <col min="4" max="4" width="18.304688" customWidth="1"/>
    <col min="5" max="5" width="18.30468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SUM(C10:C13)</f>
        <v>0</v>
      </c>
      <c r="D6" s="3"/>
      <c r="E6" s="3"/>
    </row>
    <row r="7">
      <c r="A7" s="3"/>
      <c r="B7" s="5" t="s">
        <v>5</v>
      </c>
      <c r="C7" s="6">
        <f>SUM(E10:E13)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'SO 000'!I3</f>
        <v>0</v>
      </c>
      <c r="D10" s="9">
        <f>SUMIFS('SO 000'!O:O,'SO 000'!A:A,"P")</f>
        <v>0</v>
      </c>
      <c r="E10" s="9">
        <f>C10+D10</f>
        <v>0</v>
      </c>
    </row>
    <row r="11">
      <c r="A11" s="8" t="s">
        <v>13</v>
      </c>
      <c r="B11" s="8" t="s">
        <v>14</v>
      </c>
      <c r="C11" s="9">
        <f>'SO 001'!I3</f>
        <v>0</v>
      </c>
      <c r="D11" s="9">
        <f>SUMIFS('SO 001'!O:O,'SO 001'!A:A,"P")</f>
        <v>0</v>
      </c>
      <c r="E11" s="9">
        <f>C11+D11</f>
        <v>0</v>
      </c>
    </row>
    <row r="12">
      <c r="A12" s="8" t="s">
        <v>15</v>
      </c>
      <c r="B12" s="8" t="s">
        <v>16</v>
      </c>
      <c r="C12" s="9">
        <f>'SO 181'!I3</f>
        <v>0</v>
      </c>
      <c r="D12" s="9">
        <f>SUMIFS('SO 181'!O:O,'SO 181'!A:A,"P")</f>
        <v>0</v>
      </c>
      <c r="E12" s="9">
        <f>C12+D12</f>
        <v>0</v>
      </c>
    </row>
    <row r="13">
      <c r="A13" s="8" t="s">
        <v>17</v>
      </c>
      <c r="B13" s="8" t="s">
        <v>18</v>
      </c>
      <c r="C13" s="9">
        <f>'SO 201'!I3</f>
        <v>0</v>
      </c>
      <c r="D13" s="9">
        <f>SUMIFS('SO 201'!O:O,'SO 201'!A:A,"P")</f>
        <v>0</v>
      </c>
      <c r="E13" s="9">
        <f>C13+D13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6"/>
  <cols>
    <col min="1" max="1" width="9.230469" hidden="1"/>
    <col min="2" max="2" width="15.230469" customWidth="1"/>
    <col min="3" max="3" width="9.152344" customWidth="1"/>
    <col min="4" max="4" width="12.230469" customWidth="1"/>
    <col min="5" max="5" width="61.07422" customWidth="1"/>
    <col min="6" max="6" width="12.230469" customWidth="1"/>
    <col min="7" max="7" width="15.230469" customWidth="1"/>
    <col min="8" max="8" width="15.230469" customWidth="1"/>
    <col min="9" max="9" width="15.230469" customWidth="1"/>
    <col min="10" max="10" width="17.230469" bestFit="1" customWidth="1"/>
    <col min="15" max="15" width="9.230469" hidden="1"/>
    <col min="16" max="16" width="9.230469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">
      <c r="A2" s="1"/>
      <c r="B2" s="14"/>
      <c r="C2" s="15"/>
      <c r="D2" s="15"/>
      <c r="E2" s="16" t="s">
        <v>19</v>
      </c>
      <c r="F2" s="15"/>
      <c r="G2" s="15"/>
      <c r="H2" s="15"/>
      <c r="I2" s="15"/>
      <c r="J2" s="17"/>
    </row>
    <row r="3" ht="28.3">
      <c r="A3" s="3" t="s">
        <v>20</v>
      </c>
      <c r="B3" s="18" t="s">
        <v>21</v>
      </c>
      <c r="C3" s="19" t="s">
        <v>22</v>
      </c>
      <c r="D3" s="20"/>
      <c r="E3" s="21" t="s">
        <v>23</v>
      </c>
      <c r="F3" s="15"/>
      <c r="G3" s="15"/>
      <c r="H3" s="22" t="s">
        <v>11</v>
      </c>
      <c r="I3" s="23">
        <f>SUMIFS(I8:I80,A8:A80,"SD")</f>
        <v>0</v>
      </c>
      <c r="J3" s="17"/>
      <c r="O3">
        <v>0</v>
      </c>
      <c r="P3">
        <v>2</v>
      </c>
    </row>
    <row r="4">
      <c r="A4" s="3" t="s">
        <v>24</v>
      </c>
      <c r="B4" s="18" t="s">
        <v>25</v>
      </c>
      <c r="C4" s="19" t="s">
        <v>11</v>
      </c>
      <c r="D4" s="20"/>
      <c r="E4" s="21" t="s">
        <v>12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26</v>
      </c>
      <c r="B5" s="25" t="s">
        <v>27</v>
      </c>
      <c r="C5" s="7" t="s">
        <v>28</v>
      </c>
      <c r="D5" s="7" t="s">
        <v>29</v>
      </c>
      <c r="E5" s="7" t="s">
        <v>30</v>
      </c>
      <c r="F5" s="7" t="s">
        <v>31</v>
      </c>
      <c r="G5" s="7" t="s">
        <v>32</v>
      </c>
      <c r="H5" s="7" t="s">
        <v>33</v>
      </c>
      <c r="I5" s="7"/>
      <c r="J5" s="26" t="s">
        <v>34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35</v>
      </c>
      <c r="I6" s="7" t="s">
        <v>36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37</v>
      </c>
      <c r="B8" s="30"/>
      <c r="C8" s="31" t="s">
        <v>38</v>
      </c>
      <c r="D8" s="32"/>
      <c r="E8" s="29" t="s">
        <v>39</v>
      </c>
      <c r="F8" s="32"/>
      <c r="G8" s="32"/>
      <c r="H8" s="32"/>
      <c r="I8" s="33">
        <f>SUMIFS(I9:I80,A9:A80,"P")</f>
        <v>0</v>
      </c>
      <c r="J8" s="34"/>
    </row>
    <row r="9">
      <c r="A9" s="35" t="s">
        <v>40</v>
      </c>
      <c r="B9" s="35">
        <v>1</v>
      </c>
      <c r="C9" s="36" t="s">
        <v>41</v>
      </c>
      <c r="D9" s="35" t="s">
        <v>42</v>
      </c>
      <c r="E9" s="37" t="s">
        <v>43</v>
      </c>
      <c r="F9" s="38" t="s">
        <v>44</v>
      </c>
      <c r="G9" s="39">
        <v>1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 ht="72.9">
      <c r="A10" s="35" t="s">
        <v>45</v>
      </c>
      <c r="B10" s="42"/>
      <c r="C10" s="43"/>
      <c r="D10" s="43"/>
      <c r="E10" s="37" t="s">
        <v>46</v>
      </c>
      <c r="F10" s="43"/>
      <c r="G10" s="43"/>
      <c r="H10" s="43"/>
      <c r="I10" s="43"/>
      <c r="J10" s="44"/>
    </row>
    <row r="11">
      <c r="A11" s="35" t="s">
        <v>47</v>
      </c>
      <c r="B11" s="42"/>
      <c r="C11" s="43"/>
      <c r="D11" s="43"/>
      <c r="E11" s="45" t="s">
        <v>48</v>
      </c>
      <c r="F11" s="43"/>
      <c r="G11" s="43"/>
      <c r="H11" s="43"/>
      <c r="I11" s="43"/>
      <c r="J11" s="44"/>
    </row>
    <row r="12">
      <c r="A12" s="35" t="s">
        <v>40</v>
      </c>
      <c r="B12" s="35">
        <v>2</v>
      </c>
      <c r="C12" s="36" t="s">
        <v>49</v>
      </c>
      <c r="D12" s="35" t="s">
        <v>42</v>
      </c>
      <c r="E12" s="37" t="s">
        <v>50</v>
      </c>
      <c r="F12" s="38" t="s">
        <v>44</v>
      </c>
      <c r="G12" s="39">
        <v>1</v>
      </c>
      <c r="H12" s="40">
        <v>0</v>
      </c>
      <c r="I12" s="40">
        <f>ROUND(G12*H12,P4)</f>
        <v>0</v>
      </c>
      <c r="J12" s="38" t="s">
        <v>51</v>
      </c>
      <c r="O12" s="41">
        <f>I12*0.21</f>
        <v>0</v>
      </c>
      <c r="P12">
        <v>3</v>
      </c>
    </row>
    <row r="13">
      <c r="A13" s="35" t="s">
        <v>45</v>
      </c>
      <c r="B13" s="42"/>
      <c r="C13" s="43"/>
      <c r="D13" s="43"/>
      <c r="E13" s="37" t="s">
        <v>52</v>
      </c>
      <c r="F13" s="43"/>
      <c r="G13" s="43"/>
      <c r="H13" s="43"/>
      <c r="I13" s="43"/>
      <c r="J13" s="44"/>
    </row>
    <row r="14">
      <c r="A14" s="35" t="s">
        <v>47</v>
      </c>
      <c r="B14" s="42"/>
      <c r="C14" s="43"/>
      <c r="D14" s="43"/>
      <c r="E14" s="45" t="s">
        <v>48</v>
      </c>
      <c r="F14" s="43"/>
      <c r="G14" s="43"/>
      <c r="H14" s="43"/>
      <c r="I14" s="43"/>
      <c r="J14" s="44"/>
    </row>
    <row r="15">
      <c r="A15" s="35" t="s">
        <v>40</v>
      </c>
      <c r="B15" s="35">
        <v>3</v>
      </c>
      <c r="C15" s="36" t="s">
        <v>53</v>
      </c>
      <c r="D15" s="35" t="s">
        <v>54</v>
      </c>
      <c r="E15" s="37" t="s">
        <v>55</v>
      </c>
      <c r="F15" s="38" t="s">
        <v>44</v>
      </c>
      <c r="G15" s="39">
        <v>1</v>
      </c>
      <c r="H15" s="40">
        <v>0</v>
      </c>
      <c r="I15" s="40">
        <f>ROUND(G15*H15,P4)</f>
        <v>0</v>
      </c>
      <c r="J15" s="38" t="s">
        <v>51</v>
      </c>
      <c r="O15" s="41">
        <f>I15*0.21</f>
        <v>0</v>
      </c>
      <c r="P15">
        <v>3</v>
      </c>
    </row>
    <row r="16" ht="29.2">
      <c r="A16" s="35" t="s">
        <v>45</v>
      </c>
      <c r="B16" s="42"/>
      <c r="C16" s="43"/>
      <c r="D16" s="43"/>
      <c r="E16" s="37" t="s">
        <v>56</v>
      </c>
      <c r="F16" s="43"/>
      <c r="G16" s="43"/>
      <c r="H16" s="43"/>
      <c r="I16" s="43"/>
      <c r="J16" s="44"/>
    </row>
    <row r="17" ht="29.2">
      <c r="A17" s="35" t="s">
        <v>47</v>
      </c>
      <c r="B17" s="42"/>
      <c r="C17" s="43"/>
      <c r="D17" s="43"/>
      <c r="E17" s="45" t="s">
        <v>57</v>
      </c>
      <c r="F17" s="43"/>
      <c r="G17" s="43"/>
      <c r="H17" s="43"/>
      <c r="I17" s="43"/>
      <c r="J17" s="44"/>
    </row>
    <row r="18">
      <c r="A18" s="35" t="s">
        <v>40</v>
      </c>
      <c r="B18" s="35">
        <v>4</v>
      </c>
      <c r="C18" s="36" t="s">
        <v>58</v>
      </c>
      <c r="D18" s="35" t="s">
        <v>42</v>
      </c>
      <c r="E18" s="37" t="s">
        <v>59</v>
      </c>
      <c r="F18" s="38" t="s">
        <v>60</v>
      </c>
      <c r="G18" s="39">
        <v>40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 ht="58.3">
      <c r="A19" s="35" t="s">
        <v>45</v>
      </c>
      <c r="B19" s="42"/>
      <c r="C19" s="43"/>
      <c r="D19" s="43"/>
      <c r="E19" s="37" t="s">
        <v>61</v>
      </c>
      <c r="F19" s="43"/>
      <c r="G19" s="43"/>
      <c r="H19" s="43"/>
      <c r="I19" s="43"/>
      <c r="J19" s="44"/>
    </row>
    <row r="20">
      <c r="A20" s="35" t="s">
        <v>47</v>
      </c>
      <c r="B20" s="42"/>
      <c r="C20" s="43"/>
      <c r="D20" s="43"/>
      <c r="E20" s="45" t="s">
        <v>62</v>
      </c>
      <c r="F20" s="43"/>
      <c r="G20" s="43"/>
      <c r="H20" s="43"/>
      <c r="I20" s="43"/>
      <c r="J20" s="44"/>
    </row>
    <row r="21">
      <c r="A21" s="35" t="s">
        <v>40</v>
      </c>
      <c r="B21" s="35">
        <v>5</v>
      </c>
      <c r="C21" s="36" t="s">
        <v>63</v>
      </c>
      <c r="D21" s="35" t="s">
        <v>42</v>
      </c>
      <c r="E21" s="37" t="s">
        <v>64</v>
      </c>
      <c r="F21" s="38" t="s">
        <v>44</v>
      </c>
      <c r="G21" s="39">
        <v>1</v>
      </c>
      <c r="H21" s="40">
        <v>0</v>
      </c>
      <c r="I21" s="40">
        <f>ROUND(G21*H21,P4)</f>
        <v>0</v>
      </c>
      <c r="J21" s="38" t="s">
        <v>51</v>
      </c>
      <c r="O21" s="41">
        <f>I21*0.21</f>
        <v>0</v>
      </c>
      <c r="P21">
        <v>3</v>
      </c>
    </row>
    <row r="22" ht="29.2">
      <c r="A22" s="35" t="s">
        <v>45</v>
      </c>
      <c r="B22" s="42"/>
      <c r="C22" s="43"/>
      <c r="D22" s="43"/>
      <c r="E22" s="37" t="s">
        <v>65</v>
      </c>
      <c r="F22" s="43"/>
      <c r="G22" s="43"/>
      <c r="H22" s="43"/>
      <c r="I22" s="43"/>
      <c r="J22" s="44"/>
    </row>
    <row r="23" ht="29.2">
      <c r="A23" s="35" t="s">
        <v>47</v>
      </c>
      <c r="B23" s="42"/>
      <c r="C23" s="43"/>
      <c r="D23" s="43"/>
      <c r="E23" s="45" t="s">
        <v>57</v>
      </c>
      <c r="F23" s="43"/>
      <c r="G23" s="43"/>
      <c r="H23" s="43"/>
      <c r="I23" s="43"/>
      <c r="J23" s="44"/>
    </row>
    <row r="24">
      <c r="A24" s="35" t="s">
        <v>40</v>
      </c>
      <c r="B24" s="35">
        <v>6</v>
      </c>
      <c r="C24" s="36" t="s">
        <v>66</v>
      </c>
      <c r="D24" s="35" t="s">
        <v>67</v>
      </c>
      <c r="E24" s="37" t="s">
        <v>68</v>
      </c>
      <c r="F24" s="38" t="s">
        <v>44</v>
      </c>
      <c r="G24" s="39">
        <v>1</v>
      </c>
      <c r="H24" s="40">
        <v>0</v>
      </c>
      <c r="I24" s="40">
        <f>ROUND(G24*H24,P4)</f>
        <v>0</v>
      </c>
      <c r="J24" s="38" t="s">
        <v>51</v>
      </c>
      <c r="O24" s="41">
        <f>I24*0.21</f>
        <v>0</v>
      </c>
      <c r="P24">
        <v>3</v>
      </c>
    </row>
    <row r="25">
      <c r="A25" s="35" t="s">
        <v>45</v>
      </c>
      <c r="B25" s="42"/>
      <c r="C25" s="43"/>
      <c r="D25" s="43"/>
      <c r="E25" s="37" t="s">
        <v>69</v>
      </c>
      <c r="F25" s="43"/>
      <c r="G25" s="43"/>
      <c r="H25" s="43"/>
      <c r="I25" s="43"/>
      <c r="J25" s="44"/>
    </row>
    <row r="26">
      <c r="A26" s="35" t="s">
        <v>47</v>
      </c>
      <c r="B26" s="42"/>
      <c r="C26" s="43"/>
      <c r="D26" s="43"/>
      <c r="E26" s="45" t="s">
        <v>48</v>
      </c>
      <c r="F26" s="43"/>
      <c r="G26" s="43"/>
      <c r="H26" s="43"/>
      <c r="I26" s="43"/>
      <c r="J26" s="44"/>
    </row>
    <row r="27">
      <c r="A27" s="35" t="s">
        <v>40</v>
      </c>
      <c r="B27" s="35">
        <v>7</v>
      </c>
      <c r="C27" s="36" t="s">
        <v>70</v>
      </c>
      <c r="D27" s="35" t="s">
        <v>71</v>
      </c>
      <c r="E27" s="37" t="s">
        <v>72</v>
      </c>
      <c r="F27" s="38" t="s">
        <v>44</v>
      </c>
      <c r="G27" s="39">
        <v>1</v>
      </c>
      <c r="H27" s="40">
        <v>0</v>
      </c>
      <c r="I27" s="40">
        <f>ROUND(G27*H27,P4)</f>
        <v>0</v>
      </c>
      <c r="J27" s="38" t="s">
        <v>51</v>
      </c>
      <c r="O27" s="41">
        <f>I27*0.21</f>
        <v>0</v>
      </c>
      <c r="P27">
        <v>3</v>
      </c>
    </row>
    <row r="28" ht="29.2">
      <c r="A28" s="35" t="s">
        <v>45</v>
      </c>
      <c r="B28" s="42"/>
      <c r="C28" s="43"/>
      <c r="D28" s="43"/>
      <c r="E28" s="37" t="s">
        <v>73</v>
      </c>
      <c r="F28" s="43"/>
      <c r="G28" s="43"/>
      <c r="H28" s="43"/>
      <c r="I28" s="43"/>
      <c r="J28" s="44"/>
    </row>
    <row r="29">
      <c r="A29" s="35" t="s">
        <v>47</v>
      </c>
      <c r="B29" s="42"/>
      <c r="C29" s="43"/>
      <c r="D29" s="43"/>
      <c r="E29" s="45" t="s">
        <v>48</v>
      </c>
      <c r="F29" s="43"/>
      <c r="G29" s="43"/>
      <c r="H29" s="43"/>
      <c r="I29" s="43"/>
      <c r="J29" s="44"/>
    </row>
    <row r="30">
      <c r="A30" s="35" t="s">
        <v>40</v>
      </c>
      <c r="B30" s="35">
        <v>8</v>
      </c>
      <c r="C30" s="36" t="s">
        <v>74</v>
      </c>
      <c r="D30" s="35" t="s">
        <v>54</v>
      </c>
      <c r="E30" s="37" t="s">
        <v>75</v>
      </c>
      <c r="F30" s="38" t="s">
        <v>76</v>
      </c>
      <c r="G30" s="39">
        <v>1</v>
      </c>
      <c r="H30" s="40">
        <v>0</v>
      </c>
      <c r="I30" s="40">
        <f>ROUND(G30*H30,P4)</f>
        <v>0</v>
      </c>
      <c r="J30" s="38" t="s">
        <v>51</v>
      </c>
      <c r="O30" s="41">
        <f>I30*0.21</f>
        <v>0</v>
      </c>
      <c r="P30">
        <v>3</v>
      </c>
    </row>
    <row r="31" ht="43.8">
      <c r="A31" s="35" t="s">
        <v>45</v>
      </c>
      <c r="B31" s="42"/>
      <c r="C31" s="43"/>
      <c r="D31" s="43"/>
      <c r="E31" s="37" t="s">
        <v>77</v>
      </c>
      <c r="F31" s="43"/>
      <c r="G31" s="43"/>
      <c r="H31" s="43"/>
      <c r="I31" s="43"/>
      <c r="J31" s="44"/>
    </row>
    <row r="32">
      <c r="A32" s="35" t="s">
        <v>47</v>
      </c>
      <c r="B32" s="42"/>
      <c r="C32" s="43"/>
      <c r="D32" s="43"/>
      <c r="E32" s="45" t="s">
        <v>48</v>
      </c>
      <c r="F32" s="43"/>
      <c r="G32" s="43"/>
      <c r="H32" s="43"/>
      <c r="I32" s="43"/>
      <c r="J32" s="44"/>
    </row>
    <row r="33">
      <c r="A33" s="35" t="s">
        <v>40</v>
      </c>
      <c r="B33" s="35">
        <v>9</v>
      </c>
      <c r="C33" s="36" t="s">
        <v>78</v>
      </c>
      <c r="D33" s="35" t="s">
        <v>54</v>
      </c>
      <c r="E33" s="37" t="s">
        <v>79</v>
      </c>
      <c r="F33" s="38" t="s">
        <v>44</v>
      </c>
      <c r="G33" s="39">
        <v>1</v>
      </c>
      <c r="H33" s="40">
        <v>0</v>
      </c>
      <c r="I33" s="40">
        <f>ROUND(G33*H33,P4)</f>
        <v>0</v>
      </c>
      <c r="J33" s="38" t="s">
        <v>51</v>
      </c>
      <c r="O33" s="41">
        <f>I33*0.21</f>
        <v>0</v>
      </c>
      <c r="P33">
        <v>3</v>
      </c>
    </row>
    <row r="34">
      <c r="A34" s="35" t="s">
        <v>45</v>
      </c>
      <c r="B34" s="42"/>
      <c r="C34" s="43"/>
      <c r="D34" s="43"/>
      <c r="E34" s="37" t="s">
        <v>80</v>
      </c>
      <c r="F34" s="43"/>
      <c r="G34" s="43"/>
      <c r="H34" s="43"/>
      <c r="I34" s="43"/>
      <c r="J34" s="44"/>
    </row>
    <row r="35">
      <c r="A35" s="35" t="s">
        <v>47</v>
      </c>
      <c r="B35" s="42"/>
      <c r="C35" s="43"/>
      <c r="D35" s="43"/>
      <c r="E35" s="45" t="s">
        <v>48</v>
      </c>
      <c r="F35" s="43"/>
      <c r="G35" s="43"/>
      <c r="H35" s="43"/>
      <c r="I35" s="43"/>
      <c r="J35" s="44"/>
    </row>
    <row r="36">
      <c r="A36" s="35" t="s">
        <v>40</v>
      </c>
      <c r="B36" s="35">
        <v>10</v>
      </c>
      <c r="C36" s="36" t="s">
        <v>78</v>
      </c>
      <c r="D36" s="35" t="s">
        <v>67</v>
      </c>
      <c r="E36" s="37" t="s">
        <v>79</v>
      </c>
      <c r="F36" s="38" t="s">
        <v>44</v>
      </c>
      <c r="G36" s="39">
        <v>1</v>
      </c>
      <c r="H36" s="40">
        <v>0</v>
      </c>
      <c r="I36" s="40">
        <f>ROUND(G36*H36,P4)</f>
        <v>0</v>
      </c>
      <c r="J36" s="38" t="s">
        <v>51</v>
      </c>
      <c r="O36" s="41">
        <f>I36*0.21</f>
        <v>0</v>
      </c>
      <c r="P36">
        <v>3</v>
      </c>
    </row>
    <row r="37">
      <c r="A37" s="35" t="s">
        <v>45</v>
      </c>
      <c r="B37" s="42"/>
      <c r="C37" s="43"/>
      <c r="D37" s="43"/>
      <c r="E37" s="37" t="s">
        <v>81</v>
      </c>
      <c r="F37" s="43"/>
      <c r="G37" s="43"/>
      <c r="H37" s="43"/>
      <c r="I37" s="43"/>
      <c r="J37" s="44"/>
    </row>
    <row r="38">
      <c r="A38" s="35" t="s">
        <v>47</v>
      </c>
      <c r="B38" s="42"/>
      <c r="C38" s="43"/>
      <c r="D38" s="43"/>
      <c r="E38" s="45" t="s">
        <v>48</v>
      </c>
      <c r="F38" s="43"/>
      <c r="G38" s="43"/>
      <c r="H38" s="43"/>
      <c r="I38" s="43"/>
      <c r="J38" s="44"/>
    </row>
    <row r="39">
      <c r="A39" s="35" t="s">
        <v>40</v>
      </c>
      <c r="B39" s="35">
        <v>11</v>
      </c>
      <c r="C39" s="36" t="s">
        <v>82</v>
      </c>
      <c r="D39" s="35" t="s">
        <v>42</v>
      </c>
      <c r="E39" s="37" t="s">
        <v>83</v>
      </c>
      <c r="F39" s="38" t="s">
        <v>76</v>
      </c>
      <c r="G39" s="39">
        <v>1</v>
      </c>
      <c r="H39" s="40">
        <v>0</v>
      </c>
      <c r="I39" s="40">
        <f>ROUND(G39*H39,P4)</f>
        <v>0</v>
      </c>
      <c r="J39" s="38" t="s">
        <v>51</v>
      </c>
      <c r="O39" s="41">
        <f>I39*0.21</f>
        <v>0</v>
      </c>
      <c r="P39">
        <v>3</v>
      </c>
    </row>
    <row r="40">
      <c r="A40" s="35" t="s">
        <v>45</v>
      </c>
      <c r="B40" s="42"/>
      <c r="C40" s="43"/>
      <c r="D40" s="43"/>
      <c r="E40" s="46" t="s">
        <v>42</v>
      </c>
      <c r="F40" s="43"/>
      <c r="G40" s="43"/>
      <c r="H40" s="43"/>
      <c r="I40" s="43"/>
      <c r="J40" s="44"/>
    </row>
    <row r="41">
      <c r="A41" s="35" t="s">
        <v>47</v>
      </c>
      <c r="B41" s="42"/>
      <c r="C41" s="43"/>
      <c r="D41" s="43"/>
      <c r="E41" s="45" t="s">
        <v>48</v>
      </c>
      <c r="F41" s="43"/>
      <c r="G41" s="43"/>
      <c r="H41" s="43"/>
      <c r="I41" s="43"/>
      <c r="J41" s="44"/>
    </row>
    <row r="42">
      <c r="A42" s="35" t="s">
        <v>40</v>
      </c>
      <c r="B42" s="35">
        <v>12</v>
      </c>
      <c r="C42" s="36" t="s">
        <v>84</v>
      </c>
      <c r="D42" s="35" t="s">
        <v>42</v>
      </c>
      <c r="E42" s="37" t="s">
        <v>85</v>
      </c>
      <c r="F42" s="38" t="s">
        <v>44</v>
      </c>
      <c r="G42" s="39">
        <v>1</v>
      </c>
      <c r="H42" s="40">
        <v>0</v>
      </c>
      <c r="I42" s="40">
        <f>ROUND(G42*H42,P4)</f>
        <v>0</v>
      </c>
      <c r="J42" s="38" t="s">
        <v>51</v>
      </c>
      <c r="O42" s="41">
        <f>I42*0.21</f>
        <v>0</v>
      </c>
      <c r="P42">
        <v>3</v>
      </c>
    </row>
    <row r="43">
      <c r="A43" s="35" t="s">
        <v>45</v>
      </c>
      <c r="B43" s="42"/>
      <c r="C43" s="43"/>
      <c r="D43" s="43"/>
      <c r="E43" s="37" t="s">
        <v>86</v>
      </c>
      <c r="F43" s="43"/>
      <c r="G43" s="43"/>
      <c r="H43" s="43"/>
      <c r="I43" s="43"/>
      <c r="J43" s="44"/>
    </row>
    <row r="44">
      <c r="A44" s="35" t="s">
        <v>47</v>
      </c>
      <c r="B44" s="42"/>
      <c r="C44" s="43"/>
      <c r="D44" s="43"/>
      <c r="E44" s="45" t="s">
        <v>48</v>
      </c>
      <c r="F44" s="43"/>
      <c r="G44" s="43"/>
      <c r="H44" s="43"/>
      <c r="I44" s="43"/>
      <c r="J44" s="44"/>
    </row>
    <row r="45" ht="29.2">
      <c r="A45" s="35" t="s">
        <v>40</v>
      </c>
      <c r="B45" s="35">
        <v>13</v>
      </c>
      <c r="C45" s="36" t="s">
        <v>87</v>
      </c>
      <c r="D45" s="35" t="s">
        <v>42</v>
      </c>
      <c r="E45" s="37" t="s">
        <v>88</v>
      </c>
      <c r="F45" s="38" t="s">
        <v>44</v>
      </c>
      <c r="G45" s="39">
        <v>1</v>
      </c>
      <c r="H45" s="40">
        <v>0</v>
      </c>
      <c r="I45" s="40">
        <f>ROUND(G45*H45,P4)</f>
        <v>0</v>
      </c>
      <c r="J45" s="38" t="s">
        <v>51</v>
      </c>
      <c r="O45" s="41">
        <f>I45*0.21</f>
        <v>0</v>
      </c>
      <c r="P45">
        <v>3</v>
      </c>
    </row>
    <row r="46">
      <c r="A46" s="35" t="s">
        <v>45</v>
      </c>
      <c r="B46" s="42"/>
      <c r="C46" s="43"/>
      <c r="D46" s="43"/>
      <c r="E46" s="37" t="s">
        <v>89</v>
      </c>
      <c r="F46" s="43"/>
      <c r="G46" s="43"/>
      <c r="H46" s="43"/>
      <c r="I46" s="43"/>
      <c r="J46" s="44"/>
    </row>
    <row r="47">
      <c r="A47" s="35" t="s">
        <v>47</v>
      </c>
      <c r="B47" s="42"/>
      <c r="C47" s="43"/>
      <c r="D47" s="43"/>
      <c r="E47" s="45" t="s">
        <v>48</v>
      </c>
      <c r="F47" s="43"/>
      <c r="G47" s="43"/>
      <c r="H47" s="43"/>
      <c r="I47" s="43"/>
      <c r="J47" s="44"/>
    </row>
    <row r="48">
      <c r="A48" s="35" t="s">
        <v>40</v>
      </c>
      <c r="B48" s="35">
        <v>14</v>
      </c>
      <c r="C48" s="36" t="s">
        <v>90</v>
      </c>
      <c r="D48" s="35" t="s">
        <v>42</v>
      </c>
      <c r="E48" s="37" t="s">
        <v>91</v>
      </c>
      <c r="F48" s="38" t="s">
        <v>92</v>
      </c>
      <c r="G48" s="39">
        <v>1</v>
      </c>
      <c r="H48" s="40">
        <v>0</v>
      </c>
      <c r="I48" s="40">
        <f>ROUND(G48*H48,P4)</f>
        <v>0</v>
      </c>
      <c r="J48" s="38" t="s">
        <v>51</v>
      </c>
      <c r="O48" s="41">
        <f>I48*0.21</f>
        <v>0</v>
      </c>
      <c r="P48">
        <v>3</v>
      </c>
    </row>
    <row r="49">
      <c r="A49" s="35" t="s">
        <v>45</v>
      </c>
      <c r="B49" s="42"/>
      <c r="C49" s="43"/>
      <c r="D49" s="43"/>
      <c r="E49" s="46"/>
      <c r="F49" s="43"/>
      <c r="G49" s="43"/>
      <c r="H49" s="43"/>
      <c r="I49" s="43"/>
      <c r="J49" s="44"/>
    </row>
    <row r="50">
      <c r="A50" s="35" t="s">
        <v>47</v>
      </c>
      <c r="B50" s="42"/>
      <c r="C50" s="43"/>
      <c r="D50" s="43"/>
      <c r="E50" s="45" t="s">
        <v>48</v>
      </c>
      <c r="F50" s="43"/>
      <c r="G50" s="43"/>
      <c r="H50" s="43"/>
      <c r="I50" s="43"/>
      <c r="J50" s="44"/>
    </row>
    <row r="51">
      <c r="A51" s="35" t="s">
        <v>40</v>
      </c>
      <c r="B51" s="35">
        <v>15</v>
      </c>
      <c r="C51" s="36" t="s">
        <v>93</v>
      </c>
      <c r="D51" s="35" t="s">
        <v>42</v>
      </c>
      <c r="E51" s="37" t="s">
        <v>94</v>
      </c>
      <c r="F51" s="38" t="s">
        <v>44</v>
      </c>
      <c r="G51" s="39">
        <v>1</v>
      </c>
      <c r="H51" s="40">
        <v>0</v>
      </c>
      <c r="I51" s="40">
        <f>ROUND(G51*H51,P4)</f>
        <v>0</v>
      </c>
      <c r="J51" s="38" t="s">
        <v>51</v>
      </c>
      <c r="O51" s="41">
        <f>I51*0.21</f>
        <v>0</v>
      </c>
      <c r="P51">
        <v>3</v>
      </c>
    </row>
    <row r="52" ht="29.2">
      <c r="A52" s="35" t="s">
        <v>45</v>
      </c>
      <c r="B52" s="42"/>
      <c r="C52" s="43"/>
      <c r="D52" s="43"/>
      <c r="E52" s="37" t="s">
        <v>95</v>
      </c>
      <c r="F52" s="43"/>
      <c r="G52" s="43"/>
      <c r="H52" s="43"/>
      <c r="I52" s="43"/>
      <c r="J52" s="44"/>
    </row>
    <row r="53">
      <c r="A53" s="35" t="s">
        <v>47</v>
      </c>
      <c r="B53" s="42"/>
      <c r="C53" s="43"/>
      <c r="D53" s="43"/>
      <c r="E53" s="45" t="s">
        <v>48</v>
      </c>
      <c r="F53" s="43"/>
      <c r="G53" s="43"/>
      <c r="H53" s="43"/>
      <c r="I53" s="43"/>
      <c r="J53" s="44"/>
    </row>
    <row r="54">
      <c r="A54" s="35" t="s">
        <v>40</v>
      </c>
      <c r="B54" s="35">
        <v>16</v>
      </c>
      <c r="C54" s="36" t="s">
        <v>96</v>
      </c>
      <c r="D54" s="35" t="s">
        <v>54</v>
      </c>
      <c r="E54" s="37" t="s">
        <v>97</v>
      </c>
      <c r="F54" s="38" t="s">
        <v>44</v>
      </c>
      <c r="G54" s="39">
        <v>1</v>
      </c>
      <c r="H54" s="40">
        <v>0</v>
      </c>
      <c r="I54" s="40">
        <f>ROUND(G54*H54,P4)</f>
        <v>0</v>
      </c>
      <c r="J54" s="38" t="s">
        <v>51</v>
      </c>
      <c r="O54" s="41">
        <f>I54*0.21</f>
        <v>0</v>
      </c>
      <c r="P54">
        <v>3</v>
      </c>
    </row>
    <row r="55">
      <c r="A55" s="35" t="s">
        <v>45</v>
      </c>
      <c r="B55" s="42"/>
      <c r="C55" s="43"/>
      <c r="D55" s="43"/>
      <c r="E55" s="37" t="s">
        <v>98</v>
      </c>
      <c r="F55" s="43"/>
      <c r="G55" s="43"/>
      <c r="H55" s="43"/>
      <c r="I55" s="43"/>
      <c r="J55" s="44"/>
    </row>
    <row r="56">
      <c r="A56" s="35" t="s">
        <v>47</v>
      </c>
      <c r="B56" s="42"/>
      <c r="C56" s="43"/>
      <c r="D56" s="43"/>
      <c r="E56" s="45" t="s">
        <v>48</v>
      </c>
      <c r="F56" s="43"/>
      <c r="G56" s="43"/>
      <c r="H56" s="43"/>
      <c r="I56" s="43"/>
      <c r="J56" s="44"/>
    </row>
    <row r="57">
      <c r="A57" s="35" t="s">
        <v>40</v>
      </c>
      <c r="B57" s="35">
        <v>18</v>
      </c>
      <c r="C57" s="36" t="s">
        <v>99</v>
      </c>
      <c r="D57" s="35" t="s">
        <v>54</v>
      </c>
      <c r="E57" s="37" t="s">
        <v>100</v>
      </c>
      <c r="F57" s="38" t="s">
        <v>76</v>
      </c>
      <c r="G57" s="39">
        <v>1</v>
      </c>
      <c r="H57" s="40">
        <v>0</v>
      </c>
      <c r="I57" s="40">
        <f>ROUND(G57*H57,P4)</f>
        <v>0</v>
      </c>
      <c r="J57" s="38" t="s">
        <v>51</v>
      </c>
      <c r="O57" s="41">
        <f>I57*0.21</f>
        <v>0</v>
      </c>
      <c r="P57">
        <v>3</v>
      </c>
    </row>
    <row r="58" ht="29.2">
      <c r="A58" s="35" t="s">
        <v>45</v>
      </c>
      <c r="B58" s="42"/>
      <c r="C58" s="43"/>
      <c r="D58" s="43"/>
      <c r="E58" s="37" t="s">
        <v>101</v>
      </c>
      <c r="F58" s="43"/>
      <c r="G58" s="43"/>
      <c r="H58" s="43"/>
      <c r="I58" s="43"/>
      <c r="J58" s="44"/>
    </row>
    <row r="59">
      <c r="A59" s="35" t="s">
        <v>47</v>
      </c>
      <c r="B59" s="42"/>
      <c r="C59" s="43"/>
      <c r="D59" s="43"/>
      <c r="E59" s="45" t="s">
        <v>48</v>
      </c>
      <c r="F59" s="43"/>
      <c r="G59" s="43"/>
      <c r="H59" s="43"/>
      <c r="I59" s="43"/>
      <c r="J59" s="44"/>
    </row>
    <row r="60">
      <c r="A60" s="35" t="s">
        <v>40</v>
      </c>
      <c r="B60" s="35">
        <v>19</v>
      </c>
      <c r="C60" s="36" t="s">
        <v>99</v>
      </c>
      <c r="D60" s="35" t="s">
        <v>71</v>
      </c>
      <c r="E60" s="37" t="s">
        <v>100</v>
      </c>
      <c r="F60" s="38" t="s">
        <v>76</v>
      </c>
      <c r="G60" s="39">
        <v>1</v>
      </c>
      <c r="H60" s="40">
        <v>0</v>
      </c>
      <c r="I60" s="40">
        <f>ROUND(G60*H60,P4)</f>
        <v>0</v>
      </c>
      <c r="J60" s="38" t="s">
        <v>51</v>
      </c>
      <c r="O60" s="41">
        <f>I60*0.21</f>
        <v>0</v>
      </c>
      <c r="P60">
        <v>3</v>
      </c>
    </row>
    <row r="61" ht="29.2">
      <c r="A61" s="35" t="s">
        <v>45</v>
      </c>
      <c r="B61" s="42"/>
      <c r="C61" s="43"/>
      <c r="D61" s="43"/>
      <c r="E61" s="37" t="s">
        <v>102</v>
      </c>
      <c r="F61" s="43"/>
      <c r="G61" s="43"/>
      <c r="H61" s="43"/>
      <c r="I61" s="43"/>
      <c r="J61" s="44"/>
    </row>
    <row r="62" ht="29.2">
      <c r="A62" s="35" t="s">
        <v>47</v>
      </c>
      <c r="B62" s="42"/>
      <c r="C62" s="43"/>
      <c r="D62" s="43"/>
      <c r="E62" s="45" t="s">
        <v>57</v>
      </c>
      <c r="F62" s="43"/>
      <c r="G62" s="43"/>
      <c r="H62" s="43"/>
      <c r="I62" s="43"/>
      <c r="J62" s="44"/>
    </row>
    <row r="63">
      <c r="A63" s="35" t="s">
        <v>40</v>
      </c>
      <c r="B63" s="35">
        <v>20</v>
      </c>
      <c r="C63" s="36" t="s">
        <v>103</v>
      </c>
      <c r="D63" s="35" t="s">
        <v>54</v>
      </c>
      <c r="E63" s="37" t="s">
        <v>104</v>
      </c>
      <c r="F63" s="38" t="s">
        <v>76</v>
      </c>
      <c r="G63" s="39">
        <v>1</v>
      </c>
      <c r="H63" s="40">
        <v>0</v>
      </c>
      <c r="I63" s="40">
        <f>ROUND(G63*H63,P4)</f>
        <v>0</v>
      </c>
      <c r="J63" s="38" t="s">
        <v>51</v>
      </c>
      <c r="O63" s="41">
        <f>I63*0.21</f>
        <v>0</v>
      </c>
      <c r="P63">
        <v>3</v>
      </c>
    </row>
    <row r="64">
      <c r="A64" s="35" t="s">
        <v>45</v>
      </c>
      <c r="B64" s="42"/>
      <c r="C64" s="43"/>
      <c r="D64" s="43"/>
      <c r="E64" s="37" t="s">
        <v>105</v>
      </c>
      <c r="F64" s="43"/>
      <c r="G64" s="43"/>
      <c r="H64" s="43"/>
      <c r="I64" s="43"/>
      <c r="J64" s="44"/>
    </row>
    <row r="65">
      <c r="A65" s="35" t="s">
        <v>47</v>
      </c>
      <c r="B65" s="42"/>
      <c r="C65" s="43"/>
      <c r="D65" s="43"/>
      <c r="E65" s="45" t="s">
        <v>48</v>
      </c>
      <c r="F65" s="43"/>
      <c r="G65" s="43"/>
      <c r="H65" s="43"/>
      <c r="I65" s="43"/>
      <c r="J65" s="44"/>
    </row>
    <row r="66">
      <c r="A66" s="35" t="s">
        <v>40</v>
      </c>
      <c r="B66" s="35">
        <v>21</v>
      </c>
      <c r="C66" s="36" t="s">
        <v>103</v>
      </c>
      <c r="D66" s="35" t="s">
        <v>71</v>
      </c>
      <c r="E66" s="37" t="s">
        <v>104</v>
      </c>
      <c r="F66" s="38" t="s">
        <v>76</v>
      </c>
      <c r="G66" s="39">
        <v>2</v>
      </c>
      <c r="H66" s="40">
        <v>0</v>
      </c>
      <c r="I66" s="40">
        <f>ROUND(G66*H66,P4)</f>
        <v>0</v>
      </c>
      <c r="J66" s="38" t="s">
        <v>51</v>
      </c>
      <c r="O66" s="41">
        <f>I66*0.21</f>
        <v>0</v>
      </c>
      <c r="P66">
        <v>3</v>
      </c>
    </row>
    <row r="67" ht="43.8">
      <c r="A67" s="35" t="s">
        <v>45</v>
      </c>
      <c r="B67" s="42"/>
      <c r="C67" s="43"/>
      <c r="D67" s="43"/>
      <c r="E67" s="37" t="s">
        <v>106</v>
      </c>
      <c r="F67" s="43"/>
      <c r="G67" s="43"/>
      <c r="H67" s="43"/>
      <c r="I67" s="43"/>
      <c r="J67" s="44"/>
    </row>
    <row r="68">
      <c r="A68" s="35" t="s">
        <v>47</v>
      </c>
      <c r="B68" s="42"/>
      <c r="C68" s="43"/>
      <c r="D68" s="43"/>
      <c r="E68" s="45" t="s">
        <v>107</v>
      </c>
      <c r="F68" s="43"/>
      <c r="G68" s="43"/>
      <c r="H68" s="43"/>
      <c r="I68" s="43"/>
      <c r="J68" s="44"/>
    </row>
    <row r="69">
      <c r="A69" s="35" t="s">
        <v>40</v>
      </c>
      <c r="B69" s="35">
        <v>22</v>
      </c>
      <c r="C69" s="36" t="s">
        <v>108</v>
      </c>
      <c r="D69" s="35" t="s">
        <v>54</v>
      </c>
      <c r="E69" s="37" t="s">
        <v>109</v>
      </c>
      <c r="F69" s="38" t="s">
        <v>44</v>
      </c>
      <c r="G69" s="39">
        <v>1</v>
      </c>
      <c r="H69" s="40">
        <v>0</v>
      </c>
      <c r="I69" s="40">
        <f>ROUND(G69*H69,P4)</f>
        <v>0</v>
      </c>
      <c r="J69" s="38" t="s">
        <v>51</v>
      </c>
      <c r="O69" s="41">
        <f>I69*0.21</f>
        <v>0</v>
      </c>
      <c r="P69">
        <v>3</v>
      </c>
    </row>
    <row r="70" ht="116.6">
      <c r="A70" s="35" t="s">
        <v>45</v>
      </c>
      <c r="B70" s="42"/>
      <c r="C70" s="43"/>
      <c r="D70" s="43"/>
      <c r="E70" s="37" t="s">
        <v>110</v>
      </c>
      <c r="F70" s="43"/>
      <c r="G70" s="43"/>
      <c r="H70" s="43"/>
      <c r="I70" s="43"/>
      <c r="J70" s="44"/>
    </row>
    <row r="71">
      <c r="A71" s="35" t="s">
        <v>47</v>
      </c>
      <c r="B71" s="42"/>
      <c r="C71" s="43"/>
      <c r="D71" s="43"/>
      <c r="E71" s="45" t="s">
        <v>48</v>
      </c>
      <c r="F71" s="43"/>
      <c r="G71" s="43"/>
      <c r="H71" s="43"/>
      <c r="I71" s="43"/>
      <c r="J71" s="44"/>
    </row>
    <row r="72">
      <c r="A72" s="35" t="s">
        <v>40</v>
      </c>
      <c r="B72" s="35">
        <v>23</v>
      </c>
      <c r="C72" s="36" t="s">
        <v>108</v>
      </c>
      <c r="D72" s="35" t="s">
        <v>111</v>
      </c>
      <c r="E72" s="37" t="s">
        <v>112</v>
      </c>
      <c r="F72" s="38" t="s">
        <v>44</v>
      </c>
      <c r="G72" s="39">
        <v>1</v>
      </c>
      <c r="H72" s="40">
        <v>0</v>
      </c>
      <c r="I72" s="40">
        <f>ROUND(G72*H72,P4)</f>
        <v>0</v>
      </c>
      <c r="J72" s="38" t="s">
        <v>51</v>
      </c>
      <c r="O72" s="41">
        <f>I72*0.21</f>
        <v>0</v>
      </c>
      <c r="P72">
        <v>3</v>
      </c>
    </row>
    <row r="73" ht="102">
      <c r="A73" s="35" t="s">
        <v>45</v>
      </c>
      <c r="B73" s="42"/>
      <c r="C73" s="43"/>
      <c r="D73" s="43"/>
      <c r="E73" s="37" t="s">
        <v>113</v>
      </c>
      <c r="F73" s="43"/>
      <c r="G73" s="43"/>
      <c r="H73" s="43"/>
      <c r="I73" s="43"/>
      <c r="J73" s="44"/>
    </row>
    <row r="74" ht="29.2">
      <c r="A74" s="35" t="s">
        <v>47</v>
      </c>
      <c r="B74" s="42"/>
      <c r="C74" s="43"/>
      <c r="D74" s="43"/>
      <c r="E74" s="45" t="s">
        <v>57</v>
      </c>
      <c r="F74" s="43"/>
      <c r="G74" s="43"/>
      <c r="H74" s="43"/>
      <c r="I74" s="43"/>
      <c r="J74" s="44"/>
    </row>
    <row r="75">
      <c r="A75" s="35" t="s">
        <v>40</v>
      </c>
      <c r="B75" s="35">
        <v>24</v>
      </c>
      <c r="C75" s="36" t="s">
        <v>108</v>
      </c>
      <c r="D75" s="35" t="s">
        <v>114</v>
      </c>
      <c r="E75" s="37" t="s">
        <v>115</v>
      </c>
      <c r="F75" s="38" t="s">
        <v>44</v>
      </c>
      <c r="G75" s="39">
        <v>1</v>
      </c>
      <c r="H75" s="40">
        <v>0</v>
      </c>
      <c r="I75" s="40">
        <f>ROUND(G75*H75,P4)</f>
        <v>0</v>
      </c>
      <c r="J75" s="38" t="s">
        <v>51</v>
      </c>
      <c r="O75" s="41">
        <f>I75*0.21</f>
        <v>0</v>
      </c>
      <c r="P75">
        <v>3</v>
      </c>
    </row>
    <row r="76" ht="29.2">
      <c r="A76" s="35" t="s">
        <v>45</v>
      </c>
      <c r="B76" s="42"/>
      <c r="C76" s="43"/>
      <c r="D76" s="43"/>
      <c r="E76" s="37" t="s">
        <v>116</v>
      </c>
      <c r="F76" s="43"/>
      <c r="G76" s="43"/>
      <c r="H76" s="43"/>
      <c r="I76" s="43"/>
      <c r="J76" s="44"/>
    </row>
    <row r="77">
      <c r="A77" s="35" t="s">
        <v>47</v>
      </c>
      <c r="B77" s="42"/>
      <c r="C77" s="43"/>
      <c r="D77" s="43"/>
      <c r="E77" s="45" t="s">
        <v>48</v>
      </c>
      <c r="F77" s="43"/>
      <c r="G77" s="43"/>
      <c r="H77" s="43"/>
      <c r="I77" s="43"/>
      <c r="J77" s="44"/>
    </row>
    <row r="78">
      <c r="A78" s="35" t="s">
        <v>40</v>
      </c>
      <c r="B78" s="35">
        <v>25</v>
      </c>
      <c r="C78" s="36" t="s">
        <v>108</v>
      </c>
      <c r="D78" s="35" t="s">
        <v>117</v>
      </c>
      <c r="E78" s="37" t="s">
        <v>118</v>
      </c>
      <c r="F78" s="38" t="s">
        <v>44</v>
      </c>
      <c r="G78" s="39">
        <v>1</v>
      </c>
      <c r="H78" s="40">
        <v>0</v>
      </c>
      <c r="I78" s="40">
        <f>ROUND(G78*H78,P4)</f>
        <v>0</v>
      </c>
      <c r="J78" s="38" t="s">
        <v>51</v>
      </c>
      <c r="O78" s="41">
        <f>I78*0.21</f>
        <v>0</v>
      </c>
      <c r="P78">
        <v>3</v>
      </c>
    </row>
    <row r="79" ht="43.8">
      <c r="A79" s="35" t="s">
        <v>45</v>
      </c>
      <c r="B79" s="42"/>
      <c r="C79" s="43"/>
      <c r="D79" s="43"/>
      <c r="E79" s="37" t="s">
        <v>119</v>
      </c>
      <c r="F79" s="43"/>
      <c r="G79" s="43"/>
      <c r="H79" s="43"/>
      <c r="I79" s="43"/>
      <c r="J79" s="44"/>
    </row>
    <row r="80">
      <c r="A80" s="35" t="s">
        <v>47</v>
      </c>
      <c r="B80" s="47"/>
      <c r="C80" s="48"/>
      <c r="D80" s="48"/>
      <c r="E80" s="45" t="s">
        <v>48</v>
      </c>
      <c r="F80" s="48"/>
      <c r="G80" s="48"/>
      <c r="H80" s="48"/>
      <c r="I80" s="48"/>
      <c r="J80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6"/>
  <cols>
    <col min="1" max="1" width="9.230469" hidden="1"/>
    <col min="2" max="2" width="15.230469" customWidth="1"/>
    <col min="3" max="3" width="9.152344" customWidth="1"/>
    <col min="4" max="4" width="12.230469" customWidth="1"/>
    <col min="5" max="5" width="61.07422" customWidth="1"/>
    <col min="6" max="6" width="12.230469" customWidth="1"/>
    <col min="7" max="7" width="15.230469" customWidth="1"/>
    <col min="8" max="8" width="15.230469" customWidth="1"/>
    <col min="9" max="9" width="15.230469" customWidth="1"/>
    <col min="10" max="10" width="17.230469" bestFit="1" customWidth="1"/>
    <col min="15" max="15" width="9.230469" hidden="1"/>
    <col min="16" max="16" width="9.230469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">
      <c r="A2" s="1"/>
      <c r="B2" s="14"/>
      <c r="C2" s="15"/>
      <c r="D2" s="15"/>
      <c r="E2" s="16" t="s">
        <v>19</v>
      </c>
      <c r="F2" s="15"/>
      <c r="G2" s="15"/>
      <c r="H2" s="15"/>
      <c r="I2" s="15"/>
      <c r="J2" s="17"/>
    </row>
    <row r="3" ht="28.3">
      <c r="A3" s="3" t="s">
        <v>20</v>
      </c>
      <c r="B3" s="18" t="s">
        <v>21</v>
      </c>
      <c r="C3" s="19" t="s">
        <v>22</v>
      </c>
      <c r="D3" s="20"/>
      <c r="E3" s="21" t="s">
        <v>23</v>
      </c>
      <c r="F3" s="15"/>
      <c r="G3" s="15"/>
      <c r="H3" s="22" t="s">
        <v>13</v>
      </c>
      <c r="I3" s="23">
        <f>SUMIFS(I8:I86,A8:A86,"SD")</f>
        <v>0</v>
      </c>
      <c r="J3" s="17"/>
      <c r="O3">
        <v>0</v>
      </c>
      <c r="P3">
        <v>2</v>
      </c>
    </row>
    <row r="4">
      <c r="A4" s="3" t="s">
        <v>24</v>
      </c>
      <c r="B4" s="18" t="s">
        <v>25</v>
      </c>
      <c r="C4" s="19" t="s">
        <v>13</v>
      </c>
      <c r="D4" s="20"/>
      <c r="E4" s="21" t="s">
        <v>14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26</v>
      </c>
      <c r="B5" s="25" t="s">
        <v>27</v>
      </c>
      <c r="C5" s="7" t="s">
        <v>28</v>
      </c>
      <c r="D5" s="7" t="s">
        <v>29</v>
      </c>
      <c r="E5" s="7" t="s">
        <v>30</v>
      </c>
      <c r="F5" s="7" t="s">
        <v>31</v>
      </c>
      <c r="G5" s="7" t="s">
        <v>32</v>
      </c>
      <c r="H5" s="7" t="s">
        <v>33</v>
      </c>
      <c r="I5" s="7"/>
      <c r="J5" s="26" t="s">
        <v>34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35</v>
      </c>
      <c r="I6" s="7" t="s">
        <v>36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37</v>
      </c>
      <c r="B8" s="30"/>
      <c r="C8" s="31" t="s">
        <v>38</v>
      </c>
      <c r="D8" s="32"/>
      <c r="E8" s="29" t="s">
        <v>39</v>
      </c>
      <c r="F8" s="32"/>
      <c r="G8" s="32"/>
      <c r="H8" s="32"/>
      <c r="I8" s="33">
        <f>SUMIFS(I9:I29,A9:A29,"P")</f>
        <v>0</v>
      </c>
      <c r="J8" s="34"/>
    </row>
    <row r="9">
      <c r="A9" s="35" t="s">
        <v>40</v>
      </c>
      <c r="B9" s="35">
        <v>1</v>
      </c>
      <c r="C9" s="36" t="s">
        <v>120</v>
      </c>
      <c r="D9" s="35" t="s">
        <v>54</v>
      </c>
      <c r="E9" s="37" t="s">
        <v>121</v>
      </c>
      <c r="F9" s="38" t="s">
        <v>122</v>
      </c>
      <c r="G9" s="39">
        <v>406.39600000000002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 ht="72.9">
      <c r="A10" s="35" t="s">
        <v>45</v>
      </c>
      <c r="B10" s="42"/>
      <c r="C10" s="43"/>
      <c r="D10" s="43"/>
      <c r="E10" s="37" t="s">
        <v>123</v>
      </c>
      <c r="F10" s="43"/>
      <c r="G10" s="43"/>
      <c r="H10" s="43"/>
      <c r="I10" s="43"/>
      <c r="J10" s="44"/>
    </row>
    <row r="11" ht="87.5">
      <c r="A11" s="35" t="s">
        <v>47</v>
      </c>
      <c r="B11" s="42"/>
      <c r="C11" s="43"/>
      <c r="D11" s="43"/>
      <c r="E11" s="45" t="s">
        <v>124</v>
      </c>
      <c r="F11" s="43"/>
      <c r="G11" s="43"/>
      <c r="H11" s="43"/>
      <c r="I11" s="43"/>
      <c r="J11" s="44"/>
    </row>
    <row r="12">
      <c r="A12" s="35" t="s">
        <v>40</v>
      </c>
      <c r="B12" s="35">
        <v>2</v>
      </c>
      <c r="C12" s="36" t="s">
        <v>120</v>
      </c>
      <c r="D12" s="35" t="s">
        <v>71</v>
      </c>
      <c r="E12" s="37" t="s">
        <v>125</v>
      </c>
      <c r="F12" s="38" t="s">
        <v>122</v>
      </c>
      <c r="G12" s="39">
        <v>12.528</v>
      </c>
      <c r="H12" s="40">
        <v>0</v>
      </c>
      <c r="I12" s="40">
        <f>ROUND(G12*H12,P4)</f>
        <v>0</v>
      </c>
      <c r="J12" s="35"/>
      <c r="O12" s="41">
        <f>I12*0.21</f>
        <v>0</v>
      </c>
      <c r="P12">
        <v>3</v>
      </c>
    </row>
    <row r="13" ht="43.8">
      <c r="A13" s="35" t="s">
        <v>45</v>
      </c>
      <c r="B13" s="42"/>
      <c r="C13" s="43"/>
      <c r="D13" s="43"/>
      <c r="E13" s="37" t="s">
        <v>126</v>
      </c>
      <c r="F13" s="43"/>
      <c r="G13" s="43"/>
      <c r="H13" s="43"/>
      <c r="I13" s="43"/>
      <c r="J13" s="44"/>
    </row>
    <row r="14">
      <c r="A14" s="35" t="s">
        <v>47</v>
      </c>
      <c r="B14" s="42"/>
      <c r="C14" s="43"/>
      <c r="D14" s="43"/>
      <c r="E14" s="45" t="s">
        <v>127</v>
      </c>
      <c r="F14" s="43"/>
      <c r="G14" s="43"/>
      <c r="H14" s="43"/>
      <c r="I14" s="43"/>
      <c r="J14" s="44"/>
    </row>
    <row r="15">
      <c r="A15" s="35" t="s">
        <v>40</v>
      </c>
      <c r="B15" s="35">
        <v>3</v>
      </c>
      <c r="C15" s="36" t="s">
        <v>120</v>
      </c>
      <c r="D15" s="35" t="s">
        <v>67</v>
      </c>
      <c r="E15" s="37" t="s">
        <v>128</v>
      </c>
      <c r="F15" s="38" t="s">
        <v>122</v>
      </c>
      <c r="G15" s="39">
        <v>101.31100000000001</v>
      </c>
      <c r="H15" s="40">
        <v>0</v>
      </c>
      <c r="I15" s="40">
        <f>ROUND(G15*H15,P4)</f>
        <v>0</v>
      </c>
      <c r="J15" s="35"/>
      <c r="O15" s="41">
        <f>I15*0.21</f>
        <v>0</v>
      </c>
      <c r="P15">
        <v>3</v>
      </c>
    </row>
    <row r="16" ht="58.3">
      <c r="A16" s="35" t="s">
        <v>45</v>
      </c>
      <c r="B16" s="42"/>
      <c r="C16" s="43"/>
      <c r="D16" s="43"/>
      <c r="E16" s="37" t="s">
        <v>129</v>
      </c>
      <c r="F16" s="43"/>
      <c r="G16" s="43"/>
      <c r="H16" s="43"/>
      <c r="I16" s="43"/>
      <c r="J16" s="44"/>
    </row>
    <row r="17" ht="58.3">
      <c r="A17" s="35" t="s">
        <v>47</v>
      </c>
      <c r="B17" s="42"/>
      <c r="C17" s="43"/>
      <c r="D17" s="43"/>
      <c r="E17" s="45" t="s">
        <v>130</v>
      </c>
      <c r="F17" s="43"/>
      <c r="G17" s="43"/>
      <c r="H17" s="43"/>
      <c r="I17" s="43"/>
      <c r="J17" s="44"/>
    </row>
    <row r="18" ht="29.2">
      <c r="A18" s="35" t="s">
        <v>40</v>
      </c>
      <c r="B18" s="35">
        <v>4</v>
      </c>
      <c r="C18" s="36" t="s">
        <v>131</v>
      </c>
      <c r="D18" s="35" t="s">
        <v>54</v>
      </c>
      <c r="E18" s="37" t="s">
        <v>132</v>
      </c>
      <c r="F18" s="38" t="s">
        <v>122</v>
      </c>
      <c r="G18" s="39">
        <v>2.2109999999999999</v>
      </c>
      <c r="H18" s="40">
        <v>0</v>
      </c>
      <c r="I18" s="40">
        <f>ROUND(G18*H18,P4)</f>
        <v>0</v>
      </c>
      <c r="J18" s="38" t="s">
        <v>51</v>
      </c>
      <c r="O18" s="41">
        <f>I18*0.21</f>
        <v>0</v>
      </c>
      <c r="P18">
        <v>3</v>
      </c>
    </row>
    <row r="19" ht="72.9">
      <c r="A19" s="35" t="s">
        <v>45</v>
      </c>
      <c r="B19" s="42"/>
      <c r="C19" s="43"/>
      <c r="D19" s="43"/>
      <c r="E19" s="37" t="s">
        <v>133</v>
      </c>
      <c r="F19" s="43"/>
      <c r="G19" s="43"/>
      <c r="H19" s="43"/>
      <c r="I19" s="43"/>
      <c r="J19" s="44"/>
    </row>
    <row r="20">
      <c r="A20" s="35" t="s">
        <v>47</v>
      </c>
      <c r="B20" s="42"/>
      <c r="C20" s="43"/>
      <c r="D20" s="43"/>
      <c r="E20" s="45" t="s">
        <v>134</v>
      </c>
      <c r="F20" s="43"/>
      <c r="G20" s="43"/>
      <c r="H20" s="43"/>
      <c r="I20" s="43"/>
      <c r="J20" s="44"/>
    </row>
    <row r="21" ht="29.2">
      <c r="A21" s="35" t="s">
        <v>40</v>
      </c>
      <c r="B21" s="35">
        <v>5</v>
      </c>
      <c r="C21" s="36" t="s">
        <v>131</v>
      </c>
      <c r="D21" s="35" t="s">
        <v>71</v>
      </c>
      <c r="E21" s="37" t="s">
        <v>132</v>
      </c>
      <c r="F21" s="38" t="s">
        <v>122</v>
      </c>
      <c r="G21" s="39">
        <v>1.04</v>
      </c>
      <c r="H21" s="40">
        <v>0</v>
      </c>
      <c r="I21" s="40">
        <f>ROUND(G21*H21,P4)</f>
        <v>0</v>
      </c>
      <c r="J21" s="38" t="s">
        <v>51</v>
      </c>
      <c r="O21" s="41">
        <f>I21*0.21</f>
        <v>0</v>
      </c>
      <c r="P21">
        <v>3</v>
      </c>
    </row>
    <row r="22" ht="29.2">
      <c r="A22" s="35" t="s">
        <v>45</v>
      </c>
      <c r="B22" s="42"/>
      <c r="C22" s="43"/>
      <c r="D22" s="43"/>
      <c r="E22" s="37" t="s">
        <v>135</v>
      </c>
      <c r="F22" s="43"/>
      <c r="G22" s="43"/>
      <c r="H22" s="43"/>
      <c r="I22" s="43"/>
      <c r="J22" s="44"/>
    </row>
    <row r="23">
      <c r="A23" s="35" t="s">
        <v>47</v>
      </c>
      <c r="B23" s="42"/>
      <c r="C23" s="43"/>
      <c r="D23" s="43"/>
      <c r="E23" s="45" t="s">
        <v>136</v>
      </c>
      <c r="F23" s="43"/>
      <c r="G23" s="43"/>
      <c r="H23" s="43"/>
      <c r="I23" s="43"/>
      <c r="J23" s="44"/>
    </row>
    <row r="24">
      <c r="A24" s="35" t="s">
        <v>40</v>
      </c>
      <c r="B24" s="35">
        <v>6</v>
      </c>
      <c r="C24" s="36" t="s">
        <v>137</v>
      </c>
      <c r="D24" s="35" t="s">
        <v>42</v>
      </c>
      <c r="E24" s="37" t="s">
        <v>138</v>
      </c>
      <c r="F24" s="38" t="s">
        <v>44</v>
      </c>
      <c r="G24" s="39">
        <v>1</v>
      </c>
      <c r="H24" s="40">
        <v>0</v>
      </c>
      <c r="I24" s="40">
        <f>ROUND(G24*H24,P4)</f>
        <v>0</v>
      </c>
      <c r="J24" s="35"/>
      <c r="O24" s="41">
        <f>I24*0.21</f>
        <v>0</v>
      </c>
      <c r="P24">
        <v>3</v>
      </c>
    </row>
    <row r="25" ht="29.2">
      <c r="A25" s="35" t="s">
        <v>45</v>
      </c>
      <c r="B25" s="42"/>
      <c r="C25" s="43"/>
      <c r="D25" s="43"/>
      <c r="E25" s="37" t="s">
        <v>139</v>
      </c>
      <c r="F25" s="43"/>
      <c r="G25" s="43"/>
      <c r="H25" s="43"/>
      <c r="I25" s="43"/>
      <c r="J25" s="44"/>
    </row>
    <row r="26">
      <c r="A26" s="35" t="s">
        <v>47</v>
      </c>
      <c r="B26" s="42"/>
      <c r="C26" s="43"/>
      <c r="D26" s="43"/>
      <c r="E26" s="45" t="s">
        <v>48</v>
      </c>
      <c r="F26" s="43"/>
      <c r="G26" s="43"/>
      <c r="H26" s="43"/>
      <c r="I26" s="43"/>
      <c r="J26" s="44"/>
    </row>
    <row r="27">
      <c r="A27" s="35" t="s">
        <v>40</v>
      </c>
      <c r="B27" s="35">
        <v>7</v>
      </c>
      <c r="C27" s="36" t="s">
        <v>140</v>
      </c>
      <c r="D27" s="35" t="s">
        <v>42</v>
      </c>
      <c r="E27" s="37" t="s">
        <v>141</v>
      </c>
      <c r="F27" s="38" t="s">
        <v>60</v>
      </c>
      <c r="G27" s="39">
        <v>28.672000000000001</v>
      </c>
      <c r="H27" s="40">
        <v>0</v>
      </c>
      <c r="I27" s="40">
        <f>ROUND(G27*H27,P4)</f>
        <v>0</v>
      </c>
      <c r="J27" s="38" t="s">
        <v>51</v>
      </c>
      <c r="O27" s="41">
        <f>I27*0.21</f>
        <v>0</v>
      </c>
      <c r="P27">
        <v>3</v>
      </c>
    </row>
    <row r="28" ht="29.2">
      <c r="A28" s="35" t="s">
        <v>45</v>
      </c>
      <c r="B28" s="42"/>
      <c r="C28" s="43"/>
      <c r="D28" s="43"/>
      <c r="E28" s="37" t="s">
        <v>142</v>
      </c>
      <c r="F28" s="43"/>
      <c r="G28" s="43"/>
      <c r="H28" s="43"/>
      <c r="I28" s="43"/>
      <c r="J28" s="44"/>
    </row>
    <row r="29">
      <c r="A29" s="35" t="s">
        <v>47</v>
      </c>
      <c r="B29" s="42"/>
      <c r="C29" s="43"/>
      <c r="D29" s="43"/>
      <c r="E29" s="45" t="s">
        <v>143</v>
      </c>
      <c r="F29" s="43"/>
      <c r="G29" s="43"/>
      <c r="H29" s="43"/>
      <c r="I29" s="43"/>
      <c r="J29" s="44"/>
    </row>
    <row r="30">
      <c r="A30" s="29" t="s">
        <v>37</v>
      </c>
      <c r="B30" s="30"/>
      <c r="C30" s="31" t="s">
        <v>144</v>
      </c>
      <c r="D30" s="32"/>
      <c r="E30" s="29" t="s">
        <v>145</v>
      </c>
      <c r="F30" s="32"/>
      <c r="G30" s="32"/>
      <c r="H30" s="32"/>
      <c r="I30" s="33">
        <f>SUMIFS(I31:I57,A31:A57,"P")</f>
        <v>0</v>
      </c>
      <c r="J30" s="34"/>
    </row>
    <row r="31">
      <c r="A31" s="35" t="s">
        <v>40</v>
      </c>
      <c r="B31" s="35">
        <v>8</v>
      </c>
      <c r="C31" s="36" t="s">
        <v>146</v>
      </c>
      <c r="D31" s="35" t="s">
        <v>42</v>
      </c>
      <c r="E31" s="37" t="s">
        <v>147</v>
      </c>
      <c r="F31" s="38" t="s">
        <v>60</v>
      </c>
      <c r="G31" s="39">
        <v>20</v>
      </c>
      <c r="H31" s="40">
        <v>0</v>
      </c>
      <c r="I31" s="40">
        <f>ROUND(G31*H31,P4)</f>
        <v>0</v>
      </c>
      <c r="J31" s="38" t="s">
        <v>51</v>
      </c>
      <c r="O31" s="41">
        <f>I31*0.21</f>
        <v>0</v>
      </c>
      <c r="P31">
        <v>3</v>
      </c>
    </row>
    <row r="32" ht="29.2">
      <c r="A32" s="35" t="s">
        <v>45</v>
      </c>
      <c r="B32" s="42"/>
      <c r="C32" s="43"/>
      <c r="D32" s="43"/>
      <c r="E32" s="37" t="s">
        <v>148</v>
      </c>
      <c r="F32" s="43"/>
      <c r="G32" s="43"/>
      <c r="H32" s="43"/>
      <c r="I32" s="43"/>
      <c r="J32" s="44"/>
    </row>
    <row r="33">
      <c r="A33" s="35" t="s">
        <v>47</v>
      </c>
      <c r="B33" s="42"/>
      <c r="C33" s="43"/>
      <c r="D33" s="43"/>
      <c r="E33" s="45" t="s">
        <v>149</v>
      </c>
      <c r="F33" s="43"/>
      <c r="G33" s="43"/>
      <c r="H33" s="43"/>
      <c r="I33" s="43"/>
      <c r="J33" s="44"/>
    </row>
    <row r="34">
      <c r="A34" s="35" t="s">
        <v>40</v>
      </c>
      <c r="B34" s="35">
        <v>9</v>
      </c>
      <c r="C34" s="36" t="s">
        <v>150</v>
      </c>
      <c r="D34" s="35" t="s">
        <v>42</v>
      </c>
      <c r="E34" s="37" t="s">
        <v>151</v>
      </c>
      <c r="F34" s="38" t="s">
        <v>60</v>
      </c>
      <c r="G34" s="39">
        <v>20</v>
      </c>
      <c r="H34" s="40">
        <v>0</v>
      </c>
      <c r="I34" s="40">
        <f>ROUND(G34*H34,P4)</f>
        <v>0</v>
      </c>
      <c r="J34" s="38" t="s">
        <v>51</v>
      </c>
      <c r="O34" s="41">
        <f>I34*0.21</f>
        <v>0</v>
      </c>
      <c r="P34">
        <v>3</v>
      </c>
    </row>
    <row r="35" ht="29.2">
      <c r="A35" s="35" t="s">
        <v>45</v>
      </c>
      <c r="B35" s="42"/>
      <c r="C35" s="43"/>
      <c r="D35" s="43"/>
      <c r="E35" s="37" t="s">
        <v>152</v>
      </c>
      <c r="F35" s="43"/>
      <c r="G35" s="43"/>
      <c r="H35" s="43"/>
      <c r="I35" s="43"/>
      <c r="J35" s="44"/>
    </row>
    <row r="36">
      <c r="A36" s="35" t="s">
        <v>47</v>
      </c>
      <c r="B36" s="42"/>
      <c r="C36" s="43"/>
      <c r="D36" s="43"/>
      <c r="E36" s="45" t="s">
        <v>149</v>
      </c>
      <c r="F36" s="43"/>
      <c r="G36" s="43"/>
      <c r="H36" s="43"/>
      <c r="I36" s="43"/>
      <c r="J36" s="44"/>
    </row>
    <row r="37" ht="29.2">
      <c r="A37" s="35" t="s">
        <v>40</v>
      </c>
      <c r="B37" s="35">
        <v>10</v>
      </c>
      <c r="C37" s="36" t="s">
        <v>153</v>
      </c>
      <c r="D37" s="35" t="s">
        <v>42</v>
      </c>
      <c r="E37" s="37" t="s">
        <v>154</v>
      </c>
      <c r="F37" s="38" t="s">
        <v>155</v>
      </c>
      <c r="G37" s="39">
        <v>6.141</v>
      </c>
      <c r="H37" s="40">
        <v>0</v>
      </c>
      <c r="I37" s="40">
        <f>ROUND(G37*H37,P4)</f>
        <v>0</v>
      </c>
      <c r="J37" s="38" t="s">
        <v>51</v>
      </c>
      <c r="O37" s="41">
        <f>I37*0.21</f>
        <v>0</v>
      </c>
      <c r="P37">
        <v>3</v>
      </c>
    </row>
    <row r="38" ht="72.9">
      <c r="A38" s="35" t="s">
        <v>45</v>
      </c>
      <c r="B38" s="42"/>
      <c r="C38" s="43"/>
      <c r="D38" s="43"/>
      <c r="E38" s="37" t="s">
        <v>156</v>
      </c>
      <c r="F38" s="43"/>
      <c r="G38" s="43"/>
      <c r="H38" s="43"/>
      <c r="I38" s="43"/>
      <c r="J38" s="44"/>
    </row>
    <row r="39" ht="58.3">
      <c r="A39" s="35" t="s">
        <v>47</v>
      </c>
      <c r="B39" s="42"/>
      <c r="C39" s="43"/>
      <c r="D39" s="43"/>
      <c r="E39" s="45" t="s">
        <v>157</v>
      </c>
      <c r="F39" s="43"/>
      <c r="G39" s="43"/>
      <c r="H39" s="43"/>
      <c r="I39" s="43"/>
      <c r="J39" s="44"/>
    </row>
    <row r="40" ht="29.2">
      <c r="A40" s="35" t="s">
        <v>40</v>
      </c>
      <c r="B40" s="35">
        <v>11</v>
      </c>
      <c r="C40" s="36" t="s">
        <v>158</v>
      </c>
      <c r="D40" s="35" t="s">
        <v>42</v>
      </c>
      <c r="E40" s="37" t="s">
        <v>159</v>
      </c>
      <c r="F40" s="38" t="s">
        <v>155</v>
      </c>
      <c r="G40" s="39">
        <v>5.1479999999999997</v>
      </c>
      <c r="H40" s="40">
        <v>0</v>
      </c>
      <c r="I40" s="40">
        <f>ROUND(G40*H40,P4)</f>
        <v>0</v>
      </c>
      <c r="J40" s="38" t="s">
        <v>51</v>
      </c>
      <c r="O40" s="41">
        <f>I40*0.21</f>
        <v>0</v>
      </c>
      <c r="P40">
        <v>3</v>
      </c>
    </row>
    <row r="41">
      <c r="A41" s="35" t="s">
        <v>45</v>
      </c>
      <c r="B41" s="42"/>
      <c r="C41" s="43"/>
      <c r="D41" s="43"/>
      <c r="E41" s="37" t="s">
        <v>160</v>
      </c>
      <c r="F41" s="43"/>
      <c r="G41" s="43"/>
      <c r="H41" s="43"/>
      <c r="I41" s="43"/>
      <c r="J41" s="44"/>
    </row>
    <row r="42">
      <c r="A42" s="35" t="s">
        <v>47</v>
      </c>
      <c r="B42" s="42"/>
      <c r="C42" s="43"/>
      <c r="D42" s="43"/>
      <c r="E42" s="45" t="s">
        <v>161</v>
      </c>
      <c r="F42" s="43"/>
      <c r="G42" s="43"/>
      <c r="H42" s="43"/>
      <c r="I42" s="43"/>
      <c r="J42" s="44"/>
    </row>
    <row r="43">
      <c r="A43" s="35" t="s">
        <v>40</v>
      </c>
      <c r="B43" s="35">
        <v>12</v>
      </c>
      <c r="C43" s="36" t="s">
        <v>162</v>
      </c>
      <c r="D43" s="35" t="s">
        <v>42</v>
      </c>
      <c r="E43" s="37" t="s">
        <v>163</v>
      </c>
      <c r="F43" s="38" t="s">
        <v>155</v>
      </c>
      <c r="G43" s="39">
        <v>5.0519999999999996</v>
      </c>
      <c r="H43" s="40">
        <v>0</v>
      </c>
      <c r="I43" s="40">
        <f>ROUND(G43*H43,P4)</f>
        <v>0</v>
      </c>
      <c r="J43" s="38" t="s">
        <v>51</v>
      </c>
      <c r="O43" s="41">
        <f>I43*0.21</f>
        <v>0</v>
      </c>
      <c r="P43">
        <v>3</v>
      </c>
    </row>
    <row r="44" ht="102">
      <c r="A44" s="35" t="s">
        <v>45</v>
      </c>
      <c r="B44" s="42"/>
      <c r="C44" s="43"/>
      <c r="D44" s="43"/>
      <c r="E44" s="37" t="s">
        <v>164</v>
      </c>
      <c r="F44" s="43"/>
      <c r="G44" s="43"/>
      <c r="H44" s="43"/>
      <c r="I44" s="43"/>
      <c r="J44" s="44"/>
    </row>
    <row r="45" ht="58.3">
      <c r="A45" s="35" t="s">
        <v>47</v>
      </c>
      <c r="B45" s="42"/>
      <c r="C45" s="43"/>
      <c r="D45" s="43"/>
      <c r="E45" s="45" t="s">
        <v>165</v>
      </c>
      <c r="F45" s="43"/>
      <c r="G45" s="43"/>
      <c r="H45" s="43"/>
      <c r="I45" s="43"/>
      <c r="J45" s="44"/>
    </row>
    <row r="46">
      <c r="A46" s="35" t="s">
        <v>40</v>
      </c>
      <c r="B46" s="35">
        <v>13</v>
      </c>
      <c r="C46" s="36" t="s">
        <v>166</v>
      </c>
      <c r="D46" s="35" t="s">
        <v>42</v>
      </c>
      <c r="E46" s="37" t="s">
        <v>167</v>
      </c>
      <c r="F46" s="38" t="s">
        <v>44</v>
      </c>
      <c r="G46" s="39">
        <v>1</v>
      </c>
      <c r="H46" s="40">
        <v>0</v>
      </c>
      <c r="I46" s="40">
        <f>ROUND(G46*H46,P4)</f>
        <v>0</v>
      </c>
      <c r="J46" s="35"/>
      <c r="O46" s="41">
        <f>I46*0.21</f>
        <v>0</v>
      </c>
      <c r="P46">
        <v>3</v>
      </c>
    </row>
    <row r="47" ht="87.5">
      <c r="A47" s="35" t="s">
        <v>45</v>
      </c>
      <c r="B47" s="42"/>
      <c r="C47" s="43"/>
      <c r="D47" s="43"/>
      <c r="E47" s="37" t="s">
        <v>168</v>
      </c>
      <c r="F47" s="43"/>
      <c r="G47" s="43"/>
      <c r="H47" s="43"/>
      <c r="I47" s="43"/>
      <c r="J47" s="44"/>
    </row>
    <row r="48">
      <c r="A48" s="35" t="s">
        <v>47</v>
      </c>
      <c r="B48" s="42"/>
      <c r="C48" s="43"/>
      <c r="D48" s="43"/>
      <c r="E48" s="45" t="s">
        <v>48</v>
      </c>
      <c r="F48" s="43"/>
      <c r="G48" s="43"/>
      <c r="H48" s="43"/>
      <c r="I48" s="43"/>
      <c r="J48" s="44"/>
    </row>
    <row r="49">
      <c r="A49" s="35" t="s">
        <v>40</v>
      </c>
      <c r="B49" s="35">
        <v>14</v>
      </c>
      <c r="C49" s="36" t="s">
        <v>169</v>
      </c>
      <c r="D49" s="35" t="s">
        <v>42</v>
      </c>
      <c r="E49" s="37" t="s">
        <v>170</v>
      </c>
      <c r="F49" s="38" t="s">
        <v>155</v>
      </c>
      <c r="G49" s="39">
        <v>7.6500000000000004</v>
      </c>
      <c r="H49" s="40">
        <v>0</v>
      </c>
      <c r="I49" s="40">
        <f>ROUND(G49*H49,P4)</f>
        <v>0</v>
      </c>
      <c r="J49" s="38" t="s">
        <v>51</v>
      </c>
      <c r="O49" s="41">
        <f>I49*0.21</f>
        <v>0</v>
      </c>
      <c r="P49">
        <v>3</v>
      </c>
    </row>
    <row r="50" ht="43.8">
      <c r="A50" s="35" t="s">
        <v>45</v>
      </c>
      <c r="B50" s="42"/>
      <c r="C50" s="43"/>
      <c r="D50" s="43"/>
      <c r="E50" s="37" t="s">
        <v>171</v>
      </c>
      <c r="F50" s="43"/>
      <c r="G50" s="43"/>
      <c r="H50" s="43"/>
      <c r="I50" s="43"/>
      <c r="J50" s="44"/>
    </row>
    <row r="51">
      <c r="A51" s="35" t="s">
        <v>47</v>
      </c>
      <c r="B51" s="42"/>
      <c r="C51" s="43"/>
      <c r="D51" s="43"/>
      <c r="E51" s="45" t="s">
        <v>172</v>
      </c>
      <c r="F51" s="43"/>
      <c r="G51" s="43"/>
      <c r="H51" s="43"/>
      <c r="I51" s="43"/>
      <c r="J51" s="44"/>
    </row>
    <row r="52">
      <c r="A52" s="35" t="s">
        <v>40</v>
      </c>
      <c r="B52" s="35">
        <v>15</v>
      </c>
      <c r="C52" s="36" t="s">
        <v>173</v>
      </c>
      <c r="D52" s="35" t="s">
        <v>42</v>
      </c>
      <c r="E52" s="37" t="s">
        <v>174</v>
      </c>
      <c r="F52" s="38" t="s">
        <v>155</v>
      </c>
      <c r="G52" s="39">
        <v>159.11099999999999</v>
      </c>
      <c r="H52" s="40">
        <v>0</v>
      </c>
      <c r="I52" s="40">
        <f>ROUND(G52*H52,P4)</f>
        <v>0</v>
      </c>
      <c r="J52" s="38" t="s">
        <v>51</v>
      </c>
      <c r="O52" s="41">
        <f>I52*0.21</f>
        <v>0</v>
      </c>
      <c r="P52">
        <v>3</v>
      </c>
    </row>
    <row r="53" ht="29.2">
      <c r="A53" s="35" t="s">
        <v>45</v>
      </c>
      <c r="B53" s="42"/>
      <c r="C53" s="43"/>
      <c r="D53" s="43"/>
      <c r="E53" s="37" t="s">
        <v>175</v>
      </c>
      <c r="F53" s="43"/>
      <c r="G53" s="43"/>
      <c r="H53" s="43"/>
      <c r="I53" s="43"/>
      <c r="J53" s="44"/>
    </row>
    <row r="54" ht="58.3">
      <c r="A54" s="35" t="s">
        <v>47</v>
      </c>
      <c r="B54" s="42"/>
      <c r="C54" s="43"/>
      <c r="D54" s="43"/>
      <c r="E54" s="45" t="s">
        <v>176</v>
      </c>
      <c r="F54" s="43"/>
      <c r="G54" s="43"/>
      <c r="H54" s="43"/>
      <c r="I54" s="43"/>
      <c r="J54" s="44"/>
    </row>
    <row r="55">
      <c r="A55" s="35" t="s">
        <v>40</v>
      </c>
      <c r="B55" s="35">
        <v>16</v>
      </c>
      <c r="C55" s="36" t="s">
        <v>177</v>
      </c>
      <c r="D55" s="35" t="s">
        <v>42</v>
      </c>
      <c r="E55" s="37" t="s">
        <v>178</v>
      </c>
      <c r="F55" s="38" t="s">
        <v>155</v>
      </c>
      <c r="G55" s="39">
        <v>159.11099999999999</v>
      </c>
      <c r="H55" s="40">
        <v>0</v>
      </c>
      <c r="I55" s="40">
        <f>ROUND(G55*H55,P4)</f>
        <v>0</v>
      </c>
      <c r="J55" s="38" t="s">
        <v>51</v>
      </c>
      <c r="O55" s="41">
        <f>I55*0.21</f>
        <v>0</v>
      </c>
      <c r="P55">
        <v>3</v>
      </c>
    </row>
    <row r="56">
      <c r="A56" s="35" t="s">
        <v>45</v>
      </c>
      <c r="B56" s="42"/>
      <c r="C56" s="43"/>
      <c r="D56" s="43"/>
      <c r="E56" s="37" t="s">
        <v>179</v>
      </c>
      <c r="F56" s="43"/>
      <c r="G56" s="43"/>
      <c r="H56" s="43"/>
      <c r="I56" s="43"/>
      <c r="J56" s="44"/>
    </row>
    <row r="57">
      <c r="A57" s="35" t="s">
        <v>47</v>
      </c>
      <c r="B57" s="42"/>
      <c r="C57" s="43"/>
      <c r="D57" s="43"/>
      <c r="E57" s="45" t="s">
        <v>180</v>
      </c>
      <c r="F57" s="43"/>
      <c r="G57" s="43"/>
      <c r="H57" s="43"/>
      <c r="I57" s="43"/>
      <c r="J57" s="44"/>
    </row>
    <row r="58">
      <c r="A58" s="29" t="s">
        <v>37</v>
      </c>
      <c r="B58" s="30"/>
      <c r="C58" s="31" t="s">
        <v>181</v>
      </c>
      <c r="D58" s="32"/>
      <c r="E58" s="29" t="s">
        <v>182</v>
      </c>
      <c r="F58" s="32"/>
      <c r="G58" s="32"/>
      <c r="H58" s="32"/>
      <c r="I58" s="33">
        <f>SUMIFS(I59:I61,A59:A61,"P")</f>
        <v>0</v>
      </c>
      <c r="J58" s="34"/>
    </row>
    <row r="59">
      <c r="A59" s="35" t="s">
        <v>40</v>
      </c>
      <c r="B59" s="35">
        <v>17</v>
      </c>
      <c r="C59" s="36" t="s">
        <v>183</v>
      </c>
      <c r="D59" s="35" t="s">
        <v>42</v>
      </c>
      <c r="E59" s="37" t="s">
        <v>184</v>
      </c>
      <c r="F59" s="38" t="s">
        <v>60</v>
      </c>
      <c r="G59" s="39">
        <v>35</v>
      </c>
      <c r="H59" s="40">
        <v>0</v>
      </c>
      <c r="I59" s="40">
        <f>ROUND(G59*H59,P4)</f>
        <v>0</v>
      </c>
      <c r="J59" s="35"/>
      <c r="O59" s="41">
        <f>I59*0.21</f>
        <v>0</v>
      </c>
      <c r="P59">
        <v>3</v>
      </c>
    </row>
    <row r="60" ht="43.8">
      <c r="A60" s="35" t="s">
        <v>45</v>
      </c>
      <c r="B60" s="42"/>
      <c r="C60" s="43"/>
      <c r="D60" s="43"/>
      <c r="E60" s="37" t="s">
        <v>185</v>
      </c>
      <c r="F60" s="43"/>
      <c r="G60" s="43"/>
      <c r="H60" s="43"/>
      <c r="I60" s="43"/>
      <c r="J60" s="44"/>
    </row>
    <row r="61">
      <c r="A61" s="35" t="s">
        <v>47</v>
      </c>
      <c r="B61" s="42"/>
      <c r="C61" s="43"/>
      <c r="D61" s="43"/>
      <c r="E61" s="45" t="s">
        <v>186</v>
      </c>
      <c r="F61" s="43"/>
      <c r="G61" s="43"/>
      <c r="H61" s="43"/>
      <c r="I61" s="43"/>
      <c r="J61" s="44"/>
    </row>
    <row r="62">
      <c r="A62" s="29" t="s">
        <v>37</v>
      </c>
      <c r="B62" s="30"/>
      <c r="C62" s="31" t="s">
        <v>187</v>
      </c>
      <c r="D62" s="32"/>
      <c r="E62" s="29" t="s">
        <v>188</v>
      </c>
      <c r="F62" s="32"/>
      <c r="G62" s="32"/>
      <c r="H62" s="32"/>
      <c r="I62" s="33">
        <f>SUMIFS(I63:I86,A63:A86,"P")</f>
        <v>0</v>
      </c>
      <c r="J62" s="34"/>
    </row>
    <row r="63" ht="29.2">
      <c r="A63" s="35" t="s">
        <v>40</v>
      </c>
      <c r="B63" s="35">
        <v>18</v>
      </c>
      <c r="C63" s="36" t="s">
        <v>189</v>
      </c>
      <c r="D63" s="35" t="s">
        <v>42</v>
      </c>
      <c r="E63" s="37" t="s">
        <v>190</v>
      </c>
      <c r="F63" s="38" t="s">
        <v>191</v>
      </c>
      <c r="G63" s="39">
        <v>4</v>
      </c>
      <c r="H63" s="40">
        <v>0</v>
      </c>
      <c r="I63" s="40">
        <f>ROUND(G63*H63,P4)</f>
        <v>0</v>
      </c>
      <c r="J63" s="38" t="s">
        <v>51</v>
      </c>
      <c r="O63" s="41">
        <f>I63*0.21</f>
        <v>0</v>
      </c>
      <c r="P63">
        <v>3</v>
      </c>
    </row>
    <row r="64" ht="29.2">
      <c r="A64" s="35" t="s">
        <v>45</v>
      </c>
      <c r="B64" s="42"/>
      <c r="C64" s="43"/>
      <c r="D64" s="43"/>
      <c r="E64" s="37" t="s">
        <v>192</v>
      </c>
      <c r="F64" s="43"/>
      <c r="G64" s="43"/>
      <c r="H64" s="43"/>
      <c r="I64" s="43"/>
      <c r="J64" s="44"/>
    </row>
    <row r="65">
      <c r="A65" s="35" t="s">
        <v>47</v>
      </c>
      <c r="B65" s="42"/>
      <c r="C65" s="43"/>
      <c r="D65" s="43"/>
      <c r="E65" s="45" t="s">
        <v>193</v>
      </c>
      <c r="F65" s="43"/>
      <c r="G65" s="43"/>
      <c r="H65" s="43"/>
      <c r="I65" s="43"/>
      <c r="J65" s="44"/>
    </row>
    <row r="66" ht="29.2">
      <c r="A66" s="35" t="s">
        <v>40</v>
      </c>
      <c r="B66" s="35">
        <v>19</v>
      </c>
      <c r="C66" s="36" t="s">
        <v>194</v>
      </c>
      <c r="D66" s="35" t="s">
        <v>42</v>
      </c>
      <c r="E66" s="37" t="s">
        <v>195</v>
      </c>
      <c r="F66" s="38" t="s">
        <v>76</v>
      </c>
      <c r="G66" s="39">
        <v>2</v>
      </c>
      <c r="H66" s="40">
        <v>0</v>
      </c>
      <c r="I66" s="40">
        <f>ROUND(G66*H66,P4)</f>
        <v>0</v>
      </c>
      <c r="J66" s="38" t="s">
        <v>51</v>
      </c>
      <c r="O66" s="41">
        <f>I66*0.21</f>
        <v>0</v>
      </c>
      <c r="P66">
        <v>3</v>
      </c>
    </row>
    <row r="67" ht="29.2">
      <c r="A67" s="35" t="s">
        <v>45</v>
      </c>
      <c r="B67" s="42"/>
      <c r="C67" s="43"/>
      <c r="D67" s="43"/>
      <c r="E67" s="37" t="s">
        <v>196</v>
      </c>
      <c r="F67" s="43"/>
      <c r="G67" s="43"/>
      <c r="H67" s="43"/>
      <c r="I67" s="43"/>
      <c r="J67" s="44"/>
    </row>
    <row r="68">
      <c r="A68" s="35" t="s">
        <v>47</v>
      </c>
      <c r="B68" s="42"/>
      <c r="C68" s="43"/>
      <c r="D68" s="43"/>
      <c r="E68" s="45" t="s">
        <v>197</v>
      </c>
      <c r="F68" s="43"/>
      <c r="G68" s="43"/>
      <c r="H68" s="43"/>
      <c r="I68" s="43"/>
      <c r="J68" s="44"/>
    </row>
    <row r="69">
      <c r="A69" s="35" t="s">
        <v>40</v>
      </c>
      <c r="B69" s="35">
        <v>20</v>
      </c>
      <c r="C69" s="36" t="s">
        <v>198</v>
      </c>
      <c r="D69" s="35" t="s">
        <v>42</v>
      </c>
      <c r="E69" s="37" t="s">
        <v>199</v>
      </c>
      <c r="F69" s="38" t="s">
        <v>76</v>
      </c>
      <c r="G69" s="39">
        <v>4</v>
      </c>
      <c r="H69" s="40">
        <v>0</v>
      </c>
      <c r="I69" s="40">
        <f>ROUND(G69*H69,P4)</f>
        <v>0</v>
      </c>
      <c r="J69" s="38" t="s">
        <v>51</v>
      </c>
      <c r="O69" s="41">
        <f>I69*0.21</f>
        <v>0</v>
      </c>
      <c r="P69">
        <v>3</v>
      </c>
    </row>
    <row r="70" ht="29.2">
      <c r="A70" s="35" t="s">
        <v>45</v>
      </c>
      <c r="B70" s="42"/>
      <c r="C70" s="43"/>
      <c r="D70" s="43"/>
      <c r="E70" s="37" t="s">
        <v>200</v>
      </c>
      <c r="F70" s="43"/>
      <c r="G70" s="43"/>
      <c r="H70" s="43"/>
      <c r="I70" s="43"/>
      <c r="J70" s="44"/>
    </row>
    <row r="71">
      <c r="A71" s="35" t="s">
        <v>47</v>
      </c>
      <c r="B71" s="42"/>
      <c r="C71" s="43"/>
      <c r="D71" s="43"/>
      <c r="E71" s="45" t="s">
        <v>201</v>
      </c>
      <c r="F71" s="43"/>
      <c r="G71" s="43"/>
      <c r="H71" s="43"/>
      <c r="I71" s="43"/>
      <c r="J71" s="44"/>
    </row>
    <row r="72">
      <c r="A72" s="35" t="s">
        <v>40</v>
      </c>
      <c r="B72" s="35">
        <v>21</v>
      </c>
      <c r="C72" s="36" t="s">
        <v>202</v>
      </c>
      <c r="D72" s="35" t="s">
        <v>42</v>
      </c>
      <c r="E72" s="37" t="s">
        <v>203</v>
      </c>
      <c r="F72" s="38" t="s">
        <v>155</v>
      </c>
      <c r="G72" s="39">
        <v>21.959</v>
      </c>
      <c r="H72" s="40">
        <v>0</v>
      </c>
      <c r="I72" s="40">
        <f>ROUND(G72*H72,P4)</f>
        <v>0</v>
      </c>
      <c r="J72" s="38" t="s">
        <v>51</v>
      </c>
      <c r="O72" s="41">
        <f>I72*0.21</f>
        <v>0</v>
      </c>
      <c r="P72">
        <v>3</v>
      </c>
    </row>
    <row r="73" ht="29.2">
      <c r="A73" s="35" t="s">
        <v>45</v>
      </c>
      <c r="B73" s="42"/>
      <c r="C73" s="43"/>
      <c r="D73" s="43"/>
      <c r="E73" s="37" t="s">
        <v>204</v>
      </c>
      <c r="F73" s="43"/>
      <c r="G73" s="43"/>
      <c r="H73" s="43"/>
      <c r="I73" s="43"/>
      <c r="J73" s="44"/>
    </row>
    <row r="74" ht="58.3">
      <c r="A74" s="35" t="s">
        <v>47</v>
      </c>
      <c r="B74" s="42"/>
      <c r="C74" s="43"/>
      <c r="D74" s="43"/>
      <c r="E74" s="45" t="s">
        <v>205</v>
      </c>
      <c r="F74" s="43"/>
      <c r="G74" s="43"/>
      <c r="H74" s="43"/>
      <c r="I74" s="43"/>
      <c r="J74" s="44"/>
    </row>
    <row r="75">
      <c r="A75" s="35" t="s">
        <v>40</v>
      </c>
      <c r="B75" s="35">
        <v>22</v>
      </c>
      <c r="C75" s="36" t="s">
        <v>206</v>
      </c>
      <c r="D75" s="35" t="s">
        <v>42</v>
      </c>
      <c r="E75" s="37" t="s">
        <v>207</v>
      </c>
      <c r="F75" s="38" t="s">
        <v>155</v>
      </c>
      <c r="G75" s="39">
        <v>4.1040000000000001</v>
      </c>
      <c r="H75" s="40">
        <v>0</v>
      </c>
      <c r="I75" s="40">
        <f>ROUND(G75*H75,P4)</f>
        <v>0</v>
      </c>
      <c r="J75" s="38" t="s">
        <v>51</v>
      </c>
      <c r="O75" s="41">
        <f>I75*0.21</f>
        <v>0</v>
      </c>
      <c r="P75">
        <v>3</v>
      </c>
    </row>
    <row r="76" ht="43.8">
      <c r="A76" s="35" t="s">
        <v>45</v>
      </c>
      <c r="B76" s="42"/>
      <c r="C76" s="43"/>
      <c r="D76" s="43"/>
      <c r="E76" s="37" t="s">
        <v>208</v>
      </c>
      <c r="F76" s="43"/>
      <c r="G76" s="43"/>
      <c r="H76" s="43"/>
      <c r="I76" s="43"/>
      <c r="J76" s="44"/>
    </row>
    <row r="77" ht="43.8">
      <c r="A77" s="35" t="s">
        <v>47</v>
      </c>
      <c r="B77" s="42"/>
      <c r="C77" s="43"/>
      <c r="D77" s="43"/>
      <c r="E77" s="45" t="s">
        <v>209</v>
      </c>
      <c r="F77" s="43"/>
      <c r="G77" s="43"/>
      <c r="H77" s="43"/>
      <c r="I77" s="43"/>
      <c r="J77" s="44"/>
    </row>
    <row r="78">
      <c r="A78" s="35" t="s">
        <v>40</v>
      </c>
      <c r="B78" s="35">
        <v>23</v>
      </c>
      <c r="C78" s="36" t="s">
        <v>210</v>
      </c>
      <c r="D78" s="35" t="s">
        <v>42</v>
      </c>
      <c r="E78" s="37" t="s">
        <v>211</v>
      </c>
      <c r="F78" s="38" t="s">
        <v>155</v>
      </c>
      <c r="G78" s="39">
        <v>9.9209999999999994</v>
      </c>
      <c r="H78" s="40">
        <v>0</v>
      </c>
      <c r="I78" s="40">
        <f>ROUND(G78*H78,P4)</f>
        <v>0</v>
      </c>
      <c r="J78" s="38" t="s">
        <v>51</v>
      </c>
      <c r="O78" s="41">
        <f>I78*0.21</f>
        <v>0</v>
      </c>
      <c r="P78">
        <v>3</v>
      </c>
    </row>
    <row r="79" ht="29.2">
      <c r="A79" s="35" t="s">
        <v>45</v>
      </c>
      <c r="B79" s="42"/>
      <c r="C79" s="43"/>
      <c r="D79" s="43"/>
      <c r="E79" s="37" t="s">
        <v>212</v>
      </c>
      <c r="F79" s="43"/>
      <c r="G79" s="43"/>
      <c r="H79" s="43"/>
      <c r="I79" s="43"/>
      <c r="J79" s="44"/>
    </row>
    <row r="80" ht="58.3">
      <c r="A80" s="35" t="s">
        <v>47</v>
      </c>
      <c r="B80" s="42"/>
      <c r="C80" s="43"/>
      <c r="D80" s="43"/>
      <c r="E80" s="45" t="s">
        <v>213</v>
      </c>
      <c r="F80" s="43"/>
      <c r="G80" s="43"/>
      <c r="H80" s="43"/>
      <c r="I80" s="43"/>
      <c r="J80" s="44"/>
    </row>
    <row r="81">
      <c r="A81" s="35" t="s">
        <v>40</v>
      </c>
      <c r="B81" s="35">
        <v>24</v>
      </c>
      <c r="C81" s="36" t="s">
        <v>214</v>
      </c>
      <c r="D81" s="35" t="s">
        <v>42</v>
      </c>
      <c r="E81" s="37" t="s">
        <v>215</v>
      </c>
      <c r="F81" s="38" t="s">
        <v>155</v>
      </c>
      <c r="G81" s="39">
        <v>27.292999999999999</v>
      </c>
      <c r="H81" s="40">
        <v>0</v>
      </c>
      <c r="I81" s="40">
        <f>ROUND(G81*H81,P4)</f>
        <v>0</v>
      </c>
      <c r="J81" s="38" t="s">
        <v>51</v>
      </c>
      <c r="O81" s="41">
        <f>I81*0.21</f>
        <v>0</v>
      </c>
      <c r="P81">
        <v>3</v>
      </c>
    </row>
    <row r="82" ht="29.2">
      <c r="A82" s="35" t="s">
        <v>45</v>
      </c>
      <c r="B82" s="42"/>
      <c r="C82" s="43"/>
      <c r="D82" s="43"/>
      <c r="E82" s="37" t="s">
        <v>212</v>
      </c>
      <c r="F82" s="43"/>
      <c r="G82" s="43"/>
      <c r="H82" s="43"/>
      <c r="I82" s="43"/>
      <c r="J82" s="44"/>
    </row>
    <row r="83" ht="29.2">
      <c r="A83" s="35" t="s">
        <v>47</v>
      </c>
      <c r="B83" s="42"/>
      <c r="C83" s="43"/>
      <c r="D83" s="43"/>
      <c r="E83" s="45" t="s">
        <v>216</v>
      </c>
      <c r="F83" s="43"/>
      <c r="G83" s="43"/>
      <c r="H83" s="43"/>
      <c r="I83" s="43"/>
      <c r="J83" s="44"/>
    </row>
    <row r="84">
      <c r="A84" s="35" t="s">
        <v>40</v>
      </c>
      <c r="B84" s="35">
        <v>25</v>
      </c>
      <c r="C84" s="36" t="s">
        <v>217</v>
      </c>
      <c r="D84" s="35" t="s">
        <v>42</v>
      </c>
      <c r="E84" s="37" t="s">
        <v>218</v>
      </c>
      <c r="F84" s="38" t="s">
        <v>60</v>
      </c>
      <c r="G84" s="39">
        <v>32</v>
      </c>
      <c r="H84" s="40">
        <v>0</v>
      </c>
      <c r="I84" s="40">
        <f>ROUND(G84*H84,P4)</f>
        <v>0</v>
      </c>
      <c r="J84" s="38" t="s">
        <v>51</v>
      </c>
      <c r="O84" s="41">
        <f>I84*0.21</f>
        <v>0</v>
      </c>
      <c r="P84">
        <v>3</v>
      </c>
    </row>
    <row r="85" ht="29.2">
      <c r="A85" s="35" t="s">
        <v>45</v>
      </c>
      <c r="B85" s="42"/>
      <c r="C85" s="43"/>
      <c r="D85" s="43"/>
      <c r="E85" s="37" t="s">
        <v>219</v>
      </c>
      <c r="F85" s="43"/>
      <c r="G85" s="43"/>
      <c r="H85" s="43"/>
      <c r="I85" s="43"/>
      <c r="J85" s="44"/>
    </row>
    <row r="86">
      <c r="A86" s="35" t="s">
        <v>47</v>
      </c>
      <c r="B86" s="47"/>
      <c r="C86" s="48"/>
      <c r="D86" s="48"/>
      <c r="E86" s="45" t="s">
        <v>220</v>
      </c>
      <c r="F86" s="48"/>
      <c r="G86" s="48"/>
      <c r="H86" s="48"/>
      <c r="I86" s="48"/>
      <c r="J86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6"/>
  <cols>
    <col min="1" max="1" width="9.230469" hidden="1"/>
    <col min="2" max="2" width="15.230469" customWidth="1"/>
    <col min="3" max="3" width="9.152344" customWidth="1"/>
    <col min="4" max="4" width="12.230469" customWidth="1"/>
    <col min="5" max="5" width="61.07422" customWidth="1"/>
    <col min="6" max="6" width="12.230469" customWidth="1"/>
    <col min="7" max="7" width="15.230469" customWidth="1"/>
    <col min="8" max="8" width="15.230469" customWidth="1"/>
    <col min="9" max="9" width="15.230469" customWidth="1"/>
    <col min="10" max="10" width="17.230469" bestFit="1" customWidth="1"/>
    <col min="15" max="15" width="9.230469" hidden="1"/>
    <col min="16" max="16" width="9.230469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">
      <c r="A2" s="1"/>
      <c r="B2" s="14"/>
      <c r="C2" s="15"/>
      <c r="D2" s="15"/>
      <c r="E2" s="16" t="s">
        <v>19</v>
      </c>
      <c r="F2" s="15"/>
      <c r="G2" s="15"/>
      <c r="H2" s="15"/>
      <c r="I2" s="15"/>
      <c r="J2" s="17"/>
    </row>
    <row r="3" ht="28.3">
      <c r="A3" s="3" t="s">
        <v>20</v>
      </c>
      <c r="B3" s="18" t="s">
        <v>21</v>
      </c>
      <c r="C3" s="19" t="s">
        <v>22</v>
      </c>
      <c r="D3" s="20"/>
      <c r="E3" s="21" t="s">
        <v>23</v>
      </c>
      <c r="F3" s="15"/>
      <c r="G3" s="15"/>
      <c r="H3" s="22" t="s">
        <v>15</v>
      </c>
      <c r="I3" s="23">
        <f>SUMIFS(I8:I156,A8:A156,"SD")</f>
        <v>0</v>
      </c>
      <c r="J3" s="17"/>
      <c r="O3">
        <v>0</v>
      </c>
      <c r="P3">
        <v>2</v>
      </c>
    </row>
    <row r="4">
      <c r="A4" s="3" t="s">
        <v>24</v>
      </c>
      <c r="B4" s="18" t="s">
        <v>25</v>
      </c>
      <c r="C4" s="19" t="s">
        <v>15</v>
      </c>
      <c r="D4" s="20"/>
      <c r="E4" s="21" t="s">
        <v>16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26</v>
      </c>
      <c r="B5" s="25" t="s">
        <v>27</v>
      </c>
      <c r="C5" s="7" t="s">
        <v>28</v>
      </c>
      <c r="D5" s="7" t="s">
        <v>29</v>
      </c>
      <c r="E5" s="7" t="s">
        <v>30</v>
      </c>
      <c r="F5" s="7" t="s">
        <v>31</v>
      </c>
      <c r="G5" s="7" t="s">
        <v>32</v>
      </c>
      <c r="H5" s="7" t="s">
        <v>33</v>
      </c>
      <c r="I5" s="7"/>
      <c r="J5" s="26" t="s">
        <v>34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35</v>
      </c>
      <c r="I6" s="7" t="s">
        <v>36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37</v>
      </c>
      <c r="B8" s="30"/>
      <c r="C8" s="31" t="s">
        <v>38</v>
      </c>
      <c r="D8" s="32"/>
      <c r="E8" s="29" t="s">
        <v>39</v>
      </c>
      <c r="F8" s="32"/>
      <c r="G8" s="32"/>
      <c r="H8" s="32"/>
      <c r="I8" s="33">
        <f>SUMIFS(I9:I29,A9:A29,"P")</f>
        <v>0</v>
      </c>
      <c r="J8" s="34"/>
    </row>
    <row r="9">
      <c r="A9" s="35" t="s">
        <v>40</v>
      </c>
      <c r="B9" s="35">
        <v>1</v>
      </c>
      <c r="C9" s="36" t="s">
        <v>120</v>
      </c>
      <c r="D9" s="35" t="s">
        <v>54</v>
      </c>
      <c r="E9" s="37" t="s">
        <v>121</v>
      </c>
      <c r="F9" s="38" t="s">
        <v>122</v>
      </c>
      <c r="G9" s="39">
        <v>409.36399999999998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 ht="72.9">
      <c r="A10" s="35" t="s">
        <v>45</v>
      </c>
      <c r="B10" s="42"/>
      <c r="C10" s="43"/>
      <c r="D10" s="43"/>
      <c r="E10" s="37" t="s">
        <v>123</v>
      </c>
      <c r="F10" s="43"/>
      <c r="G10" s="43"/>
      <c r="H10" s="43"/>
      <c r="I10" s="43"/>
      <c r="J10" s="44"/>
    </row>
    <row r="11" ht="58.3">
      <c r="A11" s="35" t="s">
        <v>47</v>
      </c>
      <c r="B11" s="42"/>
      <c r="C11" s="43"/>
      <c r="D11" s="43"/>
      <c r="E11" s="45" t="s">
        <v>221</v>
      </c>
      <c r="F11" s="43"/>
      <c r="G11" s="43"/>
      <c r="H11" s="43"/>
      <c r="I11" s="43"/>
      <c r="J11" s="44"/>
    </row>
    <row r="12">
      <c r="A12" s="35" t="s">
        <v>40</v>
      </c>
      <c r="B12" s="35">
        <v>2</v>
      </c>
      <c r="C12" s="36" t="s">
        <v>120</v>
      </c>
      <c r="D12" s="35" t="s">
        <v>71</v>
      </c>
      <c r="E12" s="37" t="s">
        <v>125</v>
      </c>
      <c r="F12" s="38" t="s">
        <v>122</v>
      </c>
      <c r="G12" s="39">
        <v>26.134</v>
      </c>
      <c r="H12" s="40">
        <v>0</v>
      </c>
      <c r="I12" s="40">
        <f>ROUND(G12*H12,P4)</f>
        <v>0</v>
      </c>
      <c r="J12" s="35"/>
      <c r="O12" s="41">
        <f>I12*0.21</f>
        <v>0</v>
      </c>
      <c r="P12">
        <v>3</v>
      </c>
    </row>
    <row r="13" ht="43.8">
      <c r="A13" s="35" t="s">
        <v>45</v>
      </c>
      <c r="B13" s="42"/>
      <c r="C13" s="43"/>
      <c r="D13" s="43"/>
      <c r="E13" s="37" t="s">
        <v>222</v>
      </c>
      <c r="F13" s="43"/>
      <c r="G13" s="43"/>
      <c r="H13" s="43"/>
      <c r="I13" s="43"/>
      <c r="J13" s="44"/>
    </row>
    <row r="14">
      <c r="A14" s="35" t="s">
        <v>47</v>
      </c>
      <c r="B14" s="42"/>
      <c r="C14" s="43"/>
      <c r="D14" s="43"/>
      <c r="E14" s="45" t="s">
        <v>223</v>
      </c>
      <c r="F14" s="43"/>
      <c r="G14" s="43"/>
      <c r="H14" s="43"/>
      <c r="I14" s="43"/>
      <c r="J14" s="44"/>
    </row>
    <row r="15">
      <c r="A15" s="35" t="s">
        <v>40</v>
      </c>
      <c r="B15" s="35">
        <v>3</v>
      </c>
      <c r="C15" s="36" t="s">
        <v>120</v>
      </c>
      <c r="D15" s="35" t="s">
        <v>67</v>
      </c>
      <c r="E15" s="37" t="s">
        <v>128</v>
      </c>
      <c r="F15" s="38" t="s">
        <v>122</v>
      </c>
      <c r="G15" s="39">
        <v>128.905</v>
      </c>
      <c r="H15" s="40">
        <v>0</v>
      </c>
      <c r="I15" s="40">
        <f>ROUND(G15*H15,P4)</f>
        <v>0</v>
      </c>
      <c r="J15" s="35"/>
      <c r="O15" s="41">
        <f>I15*0.21</f>
        <v>0</v>
      </c>
      <c r="P15">
        <v>3</v>
      </c>
    </row>
    <row r="16" ht="58.3">
      <c r="A16" s="35" t="s">
        <v>45</v>
      </c>
      <c r="B16" s="42"/>
      <c r="C16" s="43"/>
      <c r="D16" s="43"/>
      <c r="E16" s="37" t="s">
        <v>224</v>
      </c>
      <c r="F16" s="43"/>
      <c r="G16" s="43"/>
      <c r="H16" s="43"/>
      <c r="I16" s="43"/>
      <c r="J16" s="44"/>
    </row>
    <row r="17" ht="43.8">
      <c r="A17" s="35" t="s">
        <v>47</v>
      </c>
      <c r="B17" s="42"/>
      <c r="C17" s="43"/>
      <c r="D17" s="43"/>
      <c r="E17" s="45" t="s">
        <v>225</v>
      </c>
      <c r="F17" s="43"/>
      <c r="G17" s="43"/>
      <c r="H17" s="43"/>
      <c r="I17" s="43"/>
      <c r="J17" s="44"/>
    </row>
    <row r="18">
      <c r="A18" s="35" t="s">
        <v>40</v>
      </c>
      <c r="B18" s="35">
        <v>4</v>
      </c>
      <c r="C18" s="36" t="s">
        <v>226</v>
      </c>
      <c r="D18" s="35" t="s">
        <v>42</v>
      </c>
      <c r="E18" s="37" t="s">
        <v>227</v>
      </c>
      <c r="F18" s="38" t="s">
        <v>44</v>
      </c>
      <c r="G18" s="39">
        <v>1</v>
      </c>
      <c r="H18" s="40">
        <v>0</v>
      </c>
      <c r="I18" s="40">
        <f>ROUND(G18*H18,P4)</f>
        <v>0</v>
      </c>
      <c r="J18" s="38" t="s">
        <v>51</v>
      </c>
      <c r="O18" s="41">
        <f>I18*0.21</f>
        <v>0</v>
      </c>
      <c r="P18">
        <v>3</v>
      </c>
    </row>
    <row r="19" ht="29.2">
      <c r="A19" s="35" t="s">
        <v>45</v>
      </c>
      <c r="B19" s="42"/>
      <c r="C19" s="43"/>
      <c r="D19" s="43"/>
      <c r="E19" s="37" t="s">
        <v>228</v>
      </c>
      <c r="F19" s="43"/>
      <c r="G19" s="43"/>
      <c r="H19" s="43"/>
      <c r="I19" s="43"/>
      <c r="J19" s="44"/>
    </row>
    <row r="20">
      <c r="A20" s="35" t="s">
        <v>47</v>
      </c>
      <c r="B20" s="42"/>
      <c r="C20" s="43"/>
      <c r="D20" s="43"/>
      <c r="E20" s="45" t="s">
        <v>48</v>
      </c>
      <c r="F20" s="43"/>
      <c r="G20" s="43"/>
      <c r="H20" s="43"/>
      <c r="I20" s="43"/>
      <c r="J20" s="44"/>
    </row>
    <row r="21">
      <c r="A21" s="35" t="s">
        <v>40</v>
      </c>
      <c r="B21" s="35">
        <v>5</v>
      </c>
      <c r="C21" s="36" t="s">
        <v>229</v>
      </c>
      <c r="D21" s="35" t="s">
        <v>42</v>
      </c>
      <c r="E21" s="37" t="s">
        <v>230</v>
      </c>
      <c r="F21" s="38" t="s">
        <v>231</v>
      </c>
      <c r="G21" s="39">
        <v>1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 ht="43.8">
      <c r="A22" s="35" t="s">
        <v>45</v>
      </c>
      <c r="B22" s="42"/>
      <c r="C22" s="43"/>
      <c r="D22" s="43"/>
      <c r="E22" s="37" t="s">
        <v>232</v>
      </c>
      <c r="F22" s="43"/>
      <c r="G22" s="43"/>
      <c r="H22" s="43"/>
      <c r="I22" s="43"/>
      <c r="J22" s="44"/>
    </row>
    <row r="23" ht="29.2">
      <c r="A23" s="35" t="s">
        <v>47</v>
      </c>
      <c r="B23" s="42"/>
      <c r="C23" s="43"/>
      <c r="D23" s="43"/>
      <c r="E23" s="45" t="s">
        <v>57</v>
      </c>
      <c r="F23" s="43"/>
      <c r="G23" s="43"/>
      <c r="H23" s="43"/>
      <c r="I23" s="43"/>
      <c r="J23" s="44"/>
    </row>
    <row r="24">
      <c r="A24" s="35" t="s">
        <v>40</v>
      </c>
      <c r="B24" s="35">
        <v>6</v>
      </c>
      <c r="C24" s="36" t="s">
        <v>233</v>
      </c>
      <c r="D24" s="35" t="s">
        <v>42</v>
      </c>
      <c r="E24" s="37" t="s">
        <v>234</v>
      </c>
      <c r="F24" s="38" t="s">
        <v>235</v>
      </c>
      <c r="G24" s="39">
        <v>4.5</v>
      </c>
      <c r="H24" s="40">
        <v>0</v>
      </c>
      <c r="I24" s="40">
        <f>ROUND(G24*H24,P4)</f>
        <v>0</v>
      </c>
      <c r="J24" s="38" t="s">
        <v>51</v>
      </c>
      <c r="O24" s="41">
        <f>I24*0.21</f>
        <v>0</v>
      </c>
      <c r="P24">
        <v>3</v>
      </c>
    </row>
    <row r="25" ht="29.2">
      <c r="A25" s="35" t="s">
        <v>45</v>
      </c>
      <c r="B25" s="42"/>
      <c r="C25" s="43"/>
      <c r="D25" s="43"/>
      <c r="E25" s="37" t="s">
        <v>236</v>
      </c>
      <c r="F25" s="43"/>
      <c r="G25" s="43"/>
      <c r="H25" s="43"/>
      <c r="I25" s="43"/>
      <c r="J25" s="44"/>
    </row>
    <row r="26" ht="29.2">
      <c r="A26" s="35" t="s">
        <v>47</v>
      </c>
      <c r="B26" s="42"/>
      <c r="C26" s="43"/>
      <c r="D26" s="43"/>
      <c r="E26" s="45" t="s">
        <v>237</v>
      </c>
      <c r="F26" s="43"/>
      <c r="G26" s="43"/>
      <c r="H26" s="43"/>
      <c r="I26" s="43"/>
      <c r="J26" s="44"/>
    </row>
    <row r="27">
      <c r="A27" s="35" t="s">
        <v>40</v>
      </c>
      <c r="B27" s="35">
        <v>7</v>
      </c>
      <c r="C27" s="36" t="s">
        <v>238</v>
      </c>
      <c r="D27" s="35" t="s">
        <v>42</v>
      </c>
      <c r="E27" s="37" t="s">
        <v>141</v>
      </c>
      <c r="F27" s="38" t="s">
        <v>44</v>
      </c>
      <c r="G27" s="39">
        <v>1</v>
      </c>
      <c r="H27" s="40">
        <v>0</v>
      </c>
      <c r="I27" s="40">
        <f>ROUND(G27*H27,P4)</f>
        <v>0</v>
      </c>
      <c r="J27" s="35"/>
      <c r="O27" s="41">
        <f>I27*0.21</f>
        <v>0</v>
      </c>
      <c r="P27">
        <v>3</v>
      </c>
    </row>
    <row r="28">
      <c r="A28" s="35" t="s">
        <v>45</v>
      </c>
      <c r="B28" s="42"/>
      <c r="C28" s="43"/>
      <c r="D28" s="43"/>
      <c r="E28" s="37" t="s">
        <v>239</v>
      </c>
      <c r="F28" s="43"/>
      <c r="G28" s="43"/>
      <c r="H28" s="43"/>
      <c r="I28" s="43"/>
      <c r="J28" s="44"/>
    </row>
    <row r="29" ht="29.2">
      <c r="A29" s="35" t="s">
        <v>47</v>
      </c>
      <c r="B29" s="42"/>
      <c r="C29" s="43"/>
      <c r="D29" s="43"/>
      <c r="E29" s="45" t="s">
        <v>57</v>
      </c>
      <c r="F29" s="43"/>
      <c r="G29" s="43"/>
      <c r="H29" s="43"/>
      <c r="I29" s="43"/>
      <c r="J29" s="44"/>
    </row>
    <row r="30">
      <c r="A30" s="29" t="s">
        <v>37</v>
      </c>
      <c r="B30" s="30"/>
      <c r="C30" s="31" t="s">
        <v>144</v>
      </c>
      <c r="D30" s="32"/>
      <c r="E30" s="29" t="s">
        <v>145</v>
      </c>
      <c r="F30" s="32"/>
      <c r="G30" s="32"/>
      <c r="H30" s="32"/>
      <c r="I30" s="33">
        <f>SUMIFS(I31:I79,A31:A79,"P")</f>
        <v>0</v>
      </c>
      <c r="J30" s="34"/>
    </row>
    <row r="31">
      <c r="A31" s="35" t="s">
        <v>40</v>
      </c>
      <c r="B31" s="35">
        <v>8</v>
      </c>
      <c r="C31" s="36" t="s">
        <v>240</v>
      </c>
      <c r="D31" s="35" t="s">
        <v>42</v>
      </c>
      <c r="E31" s="37" t="s">
        <v>241</v>
      </c>
      <c r="F31" s="38" t="s">
        <v>76</v>
      </c>
      <c r="G31" s="39">
        <v>2</v>
      </c>
      <c r="H31" s="40">
        <v>0</v>
      </c>
      <c r="I31" s="40">
        <f>ROUND(G31*H31,P4)</f>
        <v>0</v>
      </c>
      <c r="J31" s="38" t="s">
        <v>51</v>
      </c>
      <c r="O31" s="41">
        <f>I31*0.21</f>
        <v>0</v>
      </c>
      <c r="P31">
        <v>3</v>
      </c>
    </row>
    <row r="32">
      <c r="A32" s="35" t="s">
        <v>45</v>
      </c>
      <c r="B32" s="42"/>
      <c r="C32" s="43"/>
      <c r="D32" s="43"/>
      <c r="E32" s="37" t="s">
        <v>242</v>
      </c>
      <c r="F32" s="43"/>
      <c r="G32" s="43"/>
      <c r="H32" s="43"/>
      <c r="I32" s="43"/>
      <c r="J32" s="44"/>
    </row>
    <row r="33">
      <c r="A33" s="35" t="s">
        <v>40</v>
      </c>
      <c r="B33" s="35">
        <v>9</v>
      </c>
      <c r="C33" s="36" t="s">
        <v>243</v>
      </c>
      <c r="D33" s="35" t="s">
        <v>42</v>
      </c>
      <c r="E33" s="37" t="s">
        <v>244</v>
      </c>
      <c r="F33" s="38" t="s">
        <v>76</v>
      </c>
      <c r="G33" s="39">
        <v>1</v>
      </c>
      <c r="H33" s="40">
        <v>0</v>
      </c>
      <c r="I33" s="40">
        <f>ROUND(G33*H33,P4)</f>
        <v>0</v>
      </c>
      <c r="J33" s="38" t="s">
        <v>51</v>
      </c>
      <c r="O33" s="41">
        <f>I33*0.21</f>
        <v>0</v>
      </c>
      <c r="P33">
        <v>3</v>
      </c>
    </row>
    <row r="34">
      <c r="A34" s="35" t="s">
        <v>45</v>
      </c>
      <c r="B34" s="42"/>
      <c r="C34" s="43"/>
      <c r="D34" s="43"/>
      <c r="E34" s="37" t="s">
        <v>242</v>
      </c>
      <c r="F34" s="43"/>
      <c r="G34" s="43"/>
      <c r="H34" s="43"/>
      <c r="I34" s="43"/>
      <c r="J34" s="44"/>
    </row>
    <row r="35">
      <c r="A35" s="35" t="s">
        <v>40</v>
      </c>
      <c r="B35" s="35">
        <v>10</v>
      </c>
      <c r="C35" s="36" t="s">
        <v>245</v>
      </c>
      <c r="D35" s="35" t="s">
        <v>42</v>
      </c>
      <c r="E35" s="37" t="s">
        <v>246</v>
      </c>
      <c r="F35" s="38" t="s">
        <v>155</v>
      </c>
      <c r="G35" s="39">
        <v>10.888999999999999</v>
      </c>
      <c r="H35" s="40">
        <v>0</v>
      </c>
      <c r="I35" s="40">
        <f>ROUND(G35*H35,P4)</f>
        <v>0</v>
      </c>
      <c r="J35" s="38" t="s">
        <v>51</v>
      </c>
      <c r="O35" s="41">
        <f>I35*0.21</f>
        <v>0</v>
      </c>
      <c r="P35">
        <v>3</v>
      </c>
    </row>
    <row r="36" ht="29.2">
      <c r="A36" s="35" t="s">
        <v>45</v>
      </c>
      <c r="B36" s="42"/>
      <c r="C36" s="43"/>
      <c r="D36" s="43"/>
      <c r="E36" s="37" t="s">
        <v>247</v>
      </c>
      <c r="F36" s="43"/>
      <c r="G36" s="43"/>
      <c r="H36" s="43"/>
      <c r="I36" s="43"/>
      <c r="J36" s="44"/>
    </row>
    <row r="37">
      <c r="A37" s="35" t="s">
        <v>47</v>
      </c>
      <c r="B37" s="42"/>
      <c r="C37" s="43"/>
      <c r="D37" s="43"/>
      <c r="E37" s="45" t="s">
        <v>248</v>
      </c>
      <c r="F37" s="43"/>
      <c r="G37" s="43"/>
      <c r="H37" s="43"/>
      <c r="I37" s="43"/>
      <c r="J37" s="44"/>
    </row>
    <row r="38" ht="29.2">
      <c r="A38" s="35" t="s">
        <v>40</v>
      </c>
      <c r="B38" s="35">
        <v>11</v>
      </c>
      <c r="C38" s="36" t="s">
        <v>249</v>
      </c>
      <c r="D38" s="35" t="s">
        <v>250</v>
      </c>
      <c r="E38" s="37" t="s">
        <v>251</v>
      </c>
      <c r="F38" s="38" t="s">
        <v>155</v>
      </c>
      <c r="G38" s="39">
        <v>34.656999999999996</v>
      </c>
      <c r="H38" s="40">
        <v>0</v>
      </c>
      <c r="I38" s="40">
        <f>ROUND(G38*H38,P4)</f>
        <v>0</v>
      </c>
      <c r="J38" s="38" t="s">
        <v>51</v>
      </c>
      <c r="O38" s="41">
        <f>I38*0.21</f>
        <v>0</v>
      </c>
      <c r="P38">
        <v>3</v>
      </c>
    </row>
    <row r="39">
      <c r="A39" s="35" t="s">
        <v>45</v>
      </c>
      <c r="B39" s="42"/>
      <c r="C39" s="43"/>
      <c r="D39" s="43"/>
      <c r="E39" s="46" t="s">
        <v>42</v>
      </c>
      <c r="F39" s="43"/>
      <c r="G39" s="43"/>
      <c r="H39" s="43"/>
      <c r="I39" s="43"/>
      <c r="J39" s="44"/>
    </row>
    <row r="40" ht="29.2">
      <c r="A40" s="35" t="s">
        <v>47</v>
      </c>
      <c r="B40" s="42"/>
      <c r="C40" s="43"/>
      <c r="D40" s="43"/>
      <c r="E40" s="45" t="s">
        <v>252</v>
      </c>
      <c r="F40" s="43"/>
      <c r="G40" s="43"/>
      <c r="H40" s="43"/>
      <c r="I40" s="43"/>
      <c r="J40" s="44"/>
    </row>
    <row r="41" ht="29.2">
      <c r="A41" s="35" t="s">
        <v>40</v>
      </c>
      <c r="B41" s="35">
        <v>12</v>
      </c>
      <c r="C41" s="36" t="s">
        <v>249</v>
      </c>
      <c r="D41" s="35" t="s">
        <v>253</v>
      </c>
      <c r="E41" s="37" t="s">
        <v>251</v>
      </c>
      <c r="F41" s="38" t="s">
        <v>155</v>
      </c>
      <c r="G41" s="39">
        <v>35.259999999999998</v>
      </c>
      <c r="H41" s="40">
        <v>0</v>
      </c>
      <c r="I41" s="40">
        <f>ROUND(G41*H41,P4)</f>
        <v>0</v>
      </c>
      <c r="J41" s="38" t="s">
        <v>51</v>
      </c>
      <c r="O41" s="41">
        <f>I41*0.21</f>
        <v>0</v>
      </c>
      <c r="P41">
        <v>3</v>
      </c>
    </row>
    <row r="42">
      <c r="A42" s="35" t="s">
        <v>45</v>
      </c>
      <c r="B42" s="42"/>
      <c r="C42" s="43"/>
      <c r="D42" s="43"/>
      <c r="E42" s="37" t="s">
        <v>254</v>
      </c>
      <c r="F42" s="43"/>
      <c r="G42" s="43"/>
      <c r="H42" s="43"/>
      <c r="I42" s="43"/>
      <c r="J42" s="44"/>
    </row>
    <row r="43">
      <c r="A43" s="35" t="s">
        <v>47</v>
      </c>
      <c r="B43" s="42"/>
      <c r="C43" s="43"/>
      <c r="D43" s="43"/>
      <c r="E43" s="45" t="s">
        <v>255</v>
      </c>
      <c r="F43" s="43"/>
      <c r="G43" s="43"/>
      <c r="H43" s="43"/>
      <c r="I43" s="43"/>
      <c r="J43" s="44"/>
    </row>
    <row r="44" ht="29.2">
      <c r="A44" s="35" t="s">
        <v>40</v>
      </c>
      <c r="B44" s="35">
        <v>13</v>
      </c>
      <c r="C44" s="36" t="s">
        <v>249</v>
      </c>
      <c r="D44" s="35" t="s">
        <v>256</v>
      </c>
      <c r="E44" s="37" t="s">
        <v>251</v>
      </c>
      <c r="F44" s="38" t="s">
        <v>155</v>
      </c>
      <c r="G44" s="39">
        <v>5.5890000000000004</v>
      </c>
      <c r="H44" s="40">
        <v>0</v>
      </c>
      <c r="I44" s="40">
        <f>ROUND(G44*H44,P4)</f>
        <v>0</v>
      </c>
      <c r="J44" s="38" t="s">
        <v>51</v>
      </c>
      <c r="O44" s="41">
        <f>I44*0.21</f>
        <v>0</v>
      </c>
      <c r="P44">
        <v>3</v>
      </c>
    </row>
    <row r="45">
      <c r="A45" s="35" t="s">
        <v>45</v>
      </c>
      <c r="B45" s="42"/>
      <c r="C45" s="43"/>
      <c r="D45" s="43"/>
      <c r="E45" s="46" t="s">
        <v>42</v>
      </c>
      <c r="F45" s="43"/>
      <c r="G45" s="43"/>
      <c r="H45" s="43"/>
      <c r="I45" s="43"/>
      <c r="J45" s="44"/>
    </row>
    <row r="46">
      <c r="A46" s="35" t="s">
        <v>47</v>
      </c>
      <c r="B46" s="42"/>
      <c r="C46" s="43"/>
      <c r="D46" s="43"/>
      <c r="E46" s="45" t="s">
        <v>257</v>
      </c>
      <c r="F46" s="43"/>
      <c r="G46" s="43"/>
      <c r="H46" s="43"/>
      <c r="I46" s="43"/>
      <c r="J46" s="44"/>
    </row>
    <row r="47">
      <c r="A47" s="35" t="s">
        <v>40</v>
      </c>
      <c r="B47" s="35">
        <v>14</v>
      </c>
      <c r="C47" s="36" t="s">
        <v>258</v>
      </c>
      <c r="D47" s="35" t="s">
        <v>42</v>
      </c>
      <c r="E47" s="37" t="s">
        <v>259</v>
      </c>
      <c r="F47" s="38" t="s">
        <v>155</v>
      </c>
      <c r="G47" s="39">
        <v>26.917999999999999</v>
      </c>
      <c r="H47" s="40">
        <v>0</v>
      </c>
      <c r="I47" s="40">
        <f>ROUND(G47*H47,P4)</f>
        <v>0</v>
      </c>
      <c r="J47" s="38" t="s">
        <v>51</v>
      </c>
      <c r="O47" s="41">
        <f>I47*0.21</f>
        <v>0</v>
      </c>
      <c r="P47">
        <v>3</v>
      </c>
    </row>
    <row r="48">
      <c r="A48" s="35" t="s">
        <v>45</v>
      </c>
      <c r="B48" s="42"/>
      <c r="C48" s="43"/>
      <c r="D48" s="43"/>
      <c r="E48" s="37" t="s">
        <v>260</v>
      </c>
      <c r="F48" s="43"/>
      <c r="G48" s="43"/>
      <c r="H48" s="43"/>
      <c r="I48" s="43"/>
      <c r="J48" s="44"/>
    </row>
    <row r="49">
      <c r="A49" s="35" t="s">
        <v>47</v>
      </c>
      <c r="B49" s="42"/>
      <c r="C49" s="43"/>
      <c r="D49" s="43"/>
      <c r="E49" s="45" t="s">
        <v>261</v>
      </c>
      <c r="F49" s="43"/>
      <c r="G49" s="43"/>
      <c r="H49" s="43"/>
      <c r="I49" s="43"/>
      <c r="J49" s="44"/>
    </row>
    <row r="50">
      <c r="A50" s="35" t="s">
        <v>40</v>
      </c>
      <c r="B50" s="35">
        <v>15</v>
      </c>
      <c r="C50" s="36" t="s">
        <v>262</v>
      </c>
      <c r="D50" s="35" t="s">
        <v>42</v>
      </c>
      <c r="E50" s="37" t="s">
        <v>263</v>
      </c>
      <c r="F50" s="38" t="s">
        <v>60</v>
      </c>
      <c r="G50" s="39">
        <v>213.511</v>
      </c>
      <c r="H50" s="40">
        <v>0</v>
      </c>
      <c r="I50" s="40">
        <f>ROUND(G50*H50,P4)</f>
        <v>0</v>
      </c>
      <c r="J50" s="38" t="s">
        <v>51</v>
      </c>
      <c r="O50" s="41">
        <f>I50*0.21</f>
        <v>0</v>
      </c>
      <c r="P50">
        <v>3</v>
      </c>
    </row>
    <row r="51" ht="29.2">
      <c r="A51" s="35" t="s">
        <v>45</v>
      </c>
      <c r="B51" s="42"/>
      <c r="C51" s="43"/>
      <c r="D51" s="43"/>
      <c r="E51" s="37" t="s">
        <v>264</v>
      </c>
      <c r="F51" s="43"/>
      <c r="G51" s="43"/>
      <c r="H51" s="43"/>
      <c r="I51" s="43"/>
      <c r="J51" s="44"/>
    </row>
    <row r="52">
      <c r="A52" s="35" t="s">
        <v>47</v>
      </c>
      <c r="B52" s="42"/>
      <c r="C52" s="43"/>
      <c r="D52" s="43"/>
      <c r="E52" s="45" t="s">
        <v>265</v>
      </c>
      <c r="F52" s="43"/>
      <c r="G52" s="43"/>
      <c r="H52" s="43"/>
      <c r="I52" s="43"/>
      <c r="J52" s="44"/>
    </row>
    <row r="53">
      <c r="A53" s="35" t="s">
        <v>40</v>
      </c>
      <c r="B53" s="35">
        <v>16</v>
      </c>
      <c r="C53" s="36" t="s">
        <v>266</v>
      </c>
      <c r="D53" s="35" t="s">
        <v>42</v>
      </c>
      <c r="E53" s="37" t="s">
        <v>267</v>
      </c>
      <c r="F53" s="38" t="s">
        <v>191</v>
      </c>
      <c r="G53" s="39">
        <v>18</v>
      </c>
      <c r="H53" s="40">
        <v>0</v>
      </c>
      <c r="I53" s="40">
        <f>ROUND(G53*H53,P4)</f>
        <v>0</v>
      </c>
      <c r="J53" s="38" t="s">
        <v>51</v>
      </c>
      <c r="O53" s="41">
        <f>I53*0.21</f>
        <v>0</v>
      </c>
      <c r="P53">
        <v>3</v>
      </c>
    </row>
    <row r="54">
      <c r="A54" s="35" t="s">
        <v>45</v>
      </c>
      <c r="B54" s="42"/>
      <c r="C54" s="43"/>
      <c r="D54" s="43"/>
      <c r="E54" s="46" t="s">
        <v>42</v>
      </c>
      <c r="F54" s="43"/>
      <c r="G54" s="43"/>
      <c r="H54" s="43"/>
      <c r="I54" s="43"/>
      <c r="J54" s="44"/>
    </row>
    <row r="55">
      <c r="A55" s="35" t="s">
        <v>47</v>
      </c>
      <c r="B55" s="42"/>
      <c r="C55" s="43"/>
      <c r="D55" s="43"/>
      <c r="E55" s="45" t="s">
        <v>268</v>
      </c>
      <c r="F55" s="43"/>
      <c r="G55" s="43"/>
      <c r="H55" s="43"/>
      <c r="I55" s="43"/>
      <c r="J55" s="44"/>
    </row>
    <row r="56">
      <c r="A56" s="35" t="s">
        <v>40</v>
      </c>
      <c r="B56" s="35">
        <v>17</v>
      </c>
      <c r="C56" s="36" t="s">
        <v>269</v>
      </c>
      <c r="D56" s="35" t="s">
        <v>42</v>
      </c>
      <c r="E56" s="37" t="s">
        <v>270</v>
      </c>
      <c r="F56" s="38" t="s">
        <v>155</v>
      </c>
      <c r="G56" s="39">
        <v>404.80000000000001</v>
      </c>
      <c r="H56" s="40">
        <v>0</v>
      </c>
      <c r="I56" s="40">
        <f>ROUND(G56*H56,P4)</f>
        <v>0</v>
      </c>
      <c r="J56" s="38" t="s">
        <v>51</v>
      </c>
      <c r="O56" s="41">
        <f>I56*0.21</f>
        <v>0</v>
      </c>
      <c r="P56">
        <v>3</v>
      </c>
    </row>
    <row r="57">
      <c r="A57" s="35" t="s">
        <v>45</v>
      </c>
      <c r="B57" s="42"/>
      <c r="C57" s="43"/>
      <c r="D57" s="43"/>
      <c r="E57" s="46" t="s">
        <v>42</v>
      </c>
      <c r="F57" s="43"/>
      <c r="G57" s="43"/>
      <c r="H57" s="43"/>
      <c r="I57" s="43"/>
      <c r="J57" s="44"/>
    </row>
    <row r="58">
      <c r="A58" s="35" t="s">
        <v>47</v>
      </c>
      <c r="B58" s="42"/>
      <c r="C58" s="43"/>
      <c r="D58" s="43"/>
      <c r="E58" s="45" t="s">
        <v>271</v>
      </c>
      <c r="F58" s="43"/>
      <c r="G58" s="43"/>
      <c r="H58" s="43"/>
      <c r="I58" s="43"/>
      <c r="J58" s="44"/>
    </row>
    <row r="59">
      <c r="A59" s="35" t="s">
        <v>40</v>
      </c>
      <c r="B59" s="35">
        <v>18</v>
      </c>
      <c r="C59" s="36" t="s">
        <v>272</v>
      </c>
      <c r="D59" s="35" t="s">
        <v>42</v>
      </c>
      <c r="E59" s="37" t="s">
        <v>273</v>
      </c>
      <c r="F59" s="38" t="s">
        <v>155</v>
      </c>
      <c r="G59" s="39">
        <v>164.43700000000001</v>
      </c>
      <c r="H59" s="40">
        <v>0</v>
      </c>
      <c r="I59" s="40">
        <f>ROUND(G59*H59,P4)</f>
        <v>0</v>
      </c>
      <c r="J59" s="38" t="s">
        <v>51</v>
      </c>
      <c r="O59" s="41">
        <f>I59*0.21</f>
        <v>0</v>
      </c>
      <c r="P59">
        <v>3</v>
      </c>
    </row>
    <row r="60" ht="72.9">
      <c r="A60" s="35" t="s">
        <v>45</v>
      </c>
      <c r="B60" s="42"/>
      <c r="C60" s="43"/>
      <c r="D60" s="43"/>
      <c r="E60" s="37" t="s">
        <v>274</v>
      </c>
      <c r="F60" s="43"/>
      <c r="G60" s="43"/>
      <c r="H60" s="43"/>
      <c r="I60" s="43"/>
      <c r="J60" s="44"/>
    </row>
    <row r="61" ht="29.2">
      <c r="A61" s="35" t="s">
        <v>47</v>
      </c>
      <c r="B61" s="42"/>
      <c r="C61" s="43"/>
      <c r="D61" s="43"/>
      <c r="E61" s="45" t="s">
        <v>275</v>
      </c>
      <c r="F61" s="43"/>
      <c r="G61" s="43"/>
      <c r="H61" s="43"/>
      <c r="I61" s="43"/>
      <c r="J61" s="44"/>
    </row>
    <row r="62">
      <c r="A62" s="35" t="s">
        <v>40</v>
      </c>
      <c r="B62" s="35">
        <v>19</v>
      </c>
      <c r="C62" s="36" t="s">
        <v>276</v>
      </c>
      <c r="D62" s="35" t="s">
        <v>42</v>
      </c>
      <c r="E62" s="37" t="s">
        <v>277</v>
      </c>
      <c r="F62" s="38" t="s">
        <v>155</v>
      </c>
      <c r="G62" s="39">
        <v>80.959999999999994</v>
      </c>
      <c r="H62" s="40">
        <v>0</v>
      </c>
      <c r="I62" s="40">
        <f>ROUND(G62*H62,P4)</f>
        <v>0</v>
      </c>
      <c r="J62" s="38" t="s">
        <v>51</v>
      </c>
      <c r="O62" s="41">
        <f>I62*0.21</f>
        <v>0</v>
      </c>
      <c r="P62">
        <v>3</v>
      </c>
    </row>
    <row r="63">
      <c r="A63" s="35" t="s">
        <v>45</v>
      </c>
      <c r="B63" s="42"/>
      <c r="C63" s="43"/>
      <c r="D63" s="43"/>
      <c r="E63" s="46" t="s">
        <v>42</v>
      </c>
      <c r="F63" s="43"/>
      <c r="G63" s="43"/>
      <c r="H63" s="43"/>
      <c r="I63" s="43"/>
      <c r="J63" s="44"/>
    </row>
    <row r="64">
      <c r="A64" s="35" t="s">
        <v>47</v>
      </c>
      <c r="B64" s="42"/>
      <c r="C64" s="43"/>
      <c r="D64" s="43"/>
      <c r="E64" s="45" t="s">
        <v>278</v>
      </c>
      <c r="F64" s="43"/>
      <c r="G64" s="43"/>
      <c r="H64" s="43"/>
      <c r="I64" s="43"/>
      <c r="J64" s="44"/>
    </row>
    <row r="65">
      <c r="A65" s="35" t="s">
        <v>40</v>
      </c>
      <c r="B65" s="35">
        <v>20</v>
      </c>
      <c r="C65" s="36" t="s">
        <v>177</v>
      </c>
      <c r="D65" s="35" t="s">
        <v>42</v>
      </c>
      <c r="E65" s="37" t="s">
        <v>178</v>
      </c>
      <c r="F65" s="38" t="s">
        <v>155</v>
      </c>
      <c r="G65" s="39">
        <v>245.39699999999999</v>
      </c>
      <c r="H65" s="40">
        <v>0</v>
      </c>
      <c r="I65" s="40">
        <f>ROUND(G65*H65,P4)</f>
        <v>0</v>
      </c>
      <c r="J65" s="38" t="s">
        <v>51</v>
      </c>
      <c r="O65" s="41">
        <f>I65*0.21</f>
        <v>0</v>
      </c>
      <c r="P65">
        <v>3</v>
      </c>
    </row>
    <row r="66">
      <c r="A66" s="35" t="s">
        <v>45</v>
      </c>
      <c r="B66" s="42"/>
      <c r="C66" s="43"/>
      <c r="D66" s="43"/>
      <c r="E66" s="46" t="s">
        <v>42</v>
      </c>
      <c r="F66" s="43"/>
      <c r="G66" s="43"/>
      <c r="H66" s="43"/>
      <c r="I66" s="43"/>
      <c r="J66" s="44"/>
    </row>
    <row r="67" ht="72.9">
      <c r="A67" s="35" t="s">
        <v>47</v>
      </c>
      <c r="B67" s="42"/>
      <c r="C67" s="43"/>
      <c r="D67" s="43"/>
      <c r="E67" s="45" t="s">
        <v>279</v>
      </c>
      <c r="F67" s="43"/>
      <c r="G67" s="43"/>
      <c r="H67" s="43"/>
      <c r="I67" s="43"/>
      <c r="J67" s="44"/>
    </row>
    <row r="68">
      <c r="A68" s="35" t="s">
        <v>40</v>
      </c>
      <c r="B68" s="35">
        <v>21</v>
      </c>
      <c r="C68" s="36" t="s">
        <v>280</v>
      </c>
      <c r="D68" s="35" t="s">
        <v>42</v>
      </c>
      <c r="E68" s="37" t="s">
        <v>281</v>
      </c>
      <c r="F68" s="38" t="s">
        <v>155</v>
      </c>
      <c r="G68" s="39">
        <v>148.10400000000001</v>
      </c>
      <c r="H68" s="40">
        <v>0</v>
      </c>
      <c r="I68" s="40">
        <f>ROUND(G68*H68,P4)</f>
        <v>0</v>
      </c>
      <c r="J68" s="38" t="s">
        <v>51</v>
      </c>
      <c r="O68" s="41">
        <f>I68*0.21</f>
        <v>0</v>
      </c>
      <c r="P68">
        <v>3</v>
      </c>
    </row>
    <row r="69">
      <c r="A69" s="35" t="s">
        <v>45</v>
      </c>
      <c r="B69" s="42"/>
      <c r="C69" s="43"/>
      <c r="D69" s="43"/>
      <c r="E69" s="37" t="s">
        <v>282</v>
      </c>
      <c r="F69" s="43"/>
      <c r="G69" s="43"/>
      <c r="H69" s="43"/>
      <c r="I69" s="43"/>
      <c r="J69" s="44"/>
    </row>
    <row r="70">
      <c r="A70" s="35" t="s">
        <v>47</v>
      </c>
      <c r="B70" s="42"/>
      <c r="C70" s="43"/>
      <c r="D70" s="43"/>
      <c r="E70" s="45" t="s">
        <v>283</v>
      </c>
      <c r="F70" s="43"/>
      <c r="G70" s="43"/>
      <c r="H70" s="43"/>
      <c r="I70" s="43"/>
      <c r="J70" s="44"/>
    </row>
    <row r="71">
      <c r="A71" s="35" t="s">
        <v>40</v>
      </c>
      <c r="B71" s="35">
        <v>22</v>
      </c>
      <c r="C71" s="36" t="s">
        <v>284</v>
      </c>
      <c r="D71" s="35" t="s">
        <v>42</v>
      </c>
      <c r="E71" s="37" t="s">
        <v>285</v>
      </c>
      <c r="F71" s="38" t="s">
        <v>60</v>
      </c>
      <c r="G71" s="39">
        <v>404.80000000000001</v>
      </c>
      <c r="H71" s="40">
        <v>0</v>
      </c>
      <c r="I71" s="40">
        <f>ROUND(G71*H71,P4)</f>
        <v>0</v>
      </c>
      <c r="J71" s="38" t="s">
        <v>51</v>
      </c>
      <c r="O71" s="41">
        <f>I71*0.21</f>
        <v>0</v>
      </c>
      <c r="P71">
        <v>3</v>
      </c>
    </row>
    <row r="72">
      <c r="A72" s="35" t="s">
        <v>45</v>
      </c>
      <c r="B72" s="42"/>
      <c r="C72" s="43"/>
      <c r="D72" s="43"/>
      <c r="E72" s="37" t="s">
        <v>286</v>
      </c>
      <c r="F72" s="43"/>
      <c r="G72" s="43"/>
      <c r="H72" s="43"/>
      <c r="I72" s="43"/>
      <c r="J72" s="44"/>
    </row>
    <row r="73">
      <c r="A73" s="35" t="s">
        <v>47</v>
      </c>
      <c r="B73" s="42"/>
      <c r="C73" s="43"/>
      <c r="D73" s="43"/>
      <c r="E73" s="45" t="s">
        <v>271</v>
      </c>
      <c r="F73" s="43"/>
      <c r="G73" s="43"/>
      <c r="H73" s="43"/>
      <c r="I73" s="43"/>
      <c r="J73" s="44"/>
    </row>
    <row r="74">
      <c r="A74" s="35" t="s">
        <v>40</v>
      </c>
      <c r="B74" s="35">
        <v>23</v>
      </c>
      <c r="C74" s="36" t="s">
        <v>287</v>
      </c>
      <c r="D74" s="35" t="s">
        <v>42</v>
      </c>
      <c r="E74" s="37" t="s">
        <v>288</v>
      </c>
      <c r="F74" s="38" t="s">
        <v>60</v>
      </c>
      <c r="G74" s="39">
        <v>404.80000000000001</v>
      </c>
      <c r="H74" s="40">
        <v>0</v>
      </c>
      <c r="I74" s="40">
        <f>ROUND(G74*H74,P4)</f>
        <v>0</v>
      </c>
      <c r="J74" s="38" t="s">
        <v>51</v>
      </c>
      <c r="O74" s="41">
        <f>I74*0.21</f>
        <v>0</v>
      </c>
      <c r="P74">
        <v>3</v>
      </c>
    </row>
    <row r="75">
      <c r="A75" s="35" t="s">
        <v>45</v>
      </c>
      <c r="B75" s="42"/>
      <c r="C75" s="43"/>
      <c r="D75" s="43"/>
      <c r="E75" s="46" t="s">
        <v>42</v>
      </c>
      <c r="F75" s="43"/>
      <c r="G75" s="43"/>
      <c r="H75" s="43"/>
      <c r="I75" s="43"/>
      <c r="J75" s="44"/>
    </row>
    <row r="76">
      <c r="A76" s="35" t="s">
        <v>47</v>
      </c>
      <c r="B76" s="42"/>
      <c r="C76" s="43"/>
      <c r="D76" s="43"/>
      <c r="E76" s="45" t="s">
        <v>271</v>
      </c>
      <c r="F76" s="43"/>
      <c r="G76" s="43"/>
      <c r="H76" s="43"/>
      <c r="I76" s="43"/>
      <c r="J76" s="44"/>
    </row>
    <row r="77">
      <c r="A77" s="35" t="s">
        <v>40</v>
      </c>
      <c r="B77" s="35">
        <v>24</v>
      </c>
      <c r="C77" s="36" t="s">
        <v>289</v>
      </c>
      <c r="D77" s="35" t="s">
        <v>42</v>
      </c>
      <c r="E77" s="37" t="s">
        <v>290</v>
      </c>
      <c r="F77" s="38" t="s">
        <v>60</v>
      </c>
      <c r="G77" s="39">
        <v>404.80000000000001</v>
      </c>
      <c r="H77" s="40">
        <v>0</v>
      </c>
      <c r="I77" s="40">
        <f>ROUND(G77*H77,P4)</f>
        <v>0</v>
      </c>
      <c r="J77" s="38" t="s">
        <v>51</v>
      </c>
      <c r="O77" s="41">
        <f>I77*0.21</f>
        <v>0</v>
      </c>
      <c r="P77">
        <v>3</v>
      </c>
    </row>
    <row r="78">
      <c r="A78" s="35" t="s">
        <v>45</v>
      </c>
      <c r="B78" s="42"/>
      <c r="C78" s="43"/>
      <c r="D78" s="43"/>
      <c r="E78" s="46" t="s">
        <v>42</v>
      </c>
      <c r="F78" s="43"/>
      <c r="G78" s="43"/>
      <c r="H78" s="43"/>
      <c r="I78" s="43"/>
      <c r="J78" s="44"/>
    </row>
    <row r="79">
      <c r="A79" s="35" t="s">
        <v>47</v>
      </c>
      <c r="B79" s="42"/>
      <c r="C79" s="43"/>
      <c r="D79" s="43"/>
      <c r="E79" s="45" t="s">
        <v>271</v>
      </c>
      <c r="F79" s="43"/>
      <c r="G79" s="43"/>
      <c r="H79" s="43"/>
      <c r="I79" s="43"/>
      <c r="J79" s="44"/>
    </row>
    <row r="80">
      <c r="A80" s="29" t="s">
        <v>37</v>
      </c>
      <c r="B80" s="30"/>
      <c r="C80" s="31" t="s">
        <v>291</v>
      </c>
      <c r="D80" s="32"/>
      <c r="E80" s="29" t="s">
        <v>292</v>
      </c>
      <c r="F80" s="32"/>
      <c r="G80" s="32"/>
      <c r="H80" s="32"/>
      <c r="I80" s="33">
        <f>SUMIFS(I81:I104,A81:A104,"P")</f>
        <v>0</v>
      </c>
      <c r="J80" s="34"/>
    </row>
    <row r="81">
      <c r="A81" s="35" t="s">
        <v>40</v>
      </c>
      <c r="B81" s="35">
        <v>25</v>
      </c>
      <c r="C81" s="36" t="s">
        <v>293</v>
      </c>
      <c r="D81" s="35" t="s">
        <v>42</v>
      </c>
      <c r="E81" s="37" t="s">
        <v>294</v>
      </c>
      <c r="F81" s="38" t="s">
        <v>60</v>
      </c>
      <c r="G81" s="39">
        <v>224.31700000000001</v>
      </c>
      <c r="H81" s="40">
        <v>0</v>
      </c>
      <c r="I81" s="40">
        <f>ROUND(G81*H81,P4)</f>
        <v>0</v>
      </c>
      <c r="J81" s="38" t="s">
        <v>295</v>
      </c>
      <c r="O81" s="41">
        <f>I81*0.21</f>
        <v>0</v>
      </c>
      <c r="P81">
        <v>3</v>
      </c>
    </row>
    <row r="82">
      <c r="A82" s="35" t="s">
        <v>45</v>
      </c>
      <c r="B82" s="42"/>
      <c r="C82" s="43"/>
      <c r="D82" s="43"/>
      <c r="E82" s="46" t="s">
        <v>42</v>
      </c>
      <c r="F82" s="43"/>
      <c r="G82" s="43"/>
      <c r="H82" s="43"/>
      <c r="I82" s="43"/>
      <c r="J82" s="44"/>
    </row>
    <row r="83">
      <c r="A83" s="35" t="s">
        <v>47</v>
      </c>
      <c r="B83" s="42"/>
      <c r="C83" s="43"/>
      <c r="D83" s="43"/>
      <c r="E83" s="45" t="s">
        <v>296</v>
      </c>
      <c r="F83" s="43"/>
      <c r="G83" s="43"/>
      <c r="H83" s="43"/>
      <c r="I83" s="43"/>
      <c r="J83" s="44"/>
    </row>
    <row r="84">
      <c r="A84" s="35" t="s">
        <v>40</v>
      </c>
      <c r="B84" s="35">
        <v>26</v>
      </c>
      <c r="C84" s="36" t="s">
        <v>297</v>
      </c>
      <c r="D84" s="35" t="s">
        <v>42</v>
      </c>
      <c r="E84" s="37" t="s">
        <v>298</v>
      </c>
      <c r="F84" s="38" t="s">
        <v>60</v>
      </c>
      <c r="G84" s="39">
        <v>34.656999999999996</v>
      </c>
      <c r="H84" s="40">
        <v>0</v>
      </c>
      <c r="I84" s="40">
        <f>ROUND(G84*H84,P4)</f>
        <v>0</v>
      </c>
      <c r="J84" s="38" t="s">
        <v>51</v>
      </c>
      <c r="O84" s="41">
        <f>I84*0.21</f>
        <v>0</v>
      </c>
      <c r="P84">
        <v>3</v>
      </c>
    </row>
    <row r="85">
      <c r="A85" s="35" t="s">
        <v>45</v>
      </c>
      <c r="B85" s="42"/>
      <c r="C85" s="43"/>
      <c r="D85" s="43"/>
      <c r="E85" s="46" t="s">
        <v>42</v>
      </c>
      <c r="F85" s="43"/>
      <c r="G85" s="43"/>
      <c r="H85" s="43"/>
      <c r="I85" s="43"/>
      <c r="J85" s="44"/>
    </row>
    <row r="86">
      <c r="A86" s="35" t="s">
        <v>47</v>
      </c>
      <c r="B86" s="42"/>
      <c r="C86" s="43"/>
      <c r="D86" s="43"/>
      <c r="E86" s="45" t="s">
        <v>299</v>
      </c>
      <c r="F86" s="43"/>
      <c r="G86" s="43"/>
      <c r="H86" s="43"/>
      <c r="I86" s="43"/>
      <c r="J86" s="44"/>
    </row>
    <row r="87">
      <c r="A87" s="35" t="s">
        <v>40</v>
      </c>
      <c r="B87" s="35">
        <v>27</v>
      </c>
      <c r="C87" s="36" t="s">
        <v>300</v>
      </c>
      <c r="D87" s="35" t="s">
        <v>42</v>
      </c>
      <c r="E87" s="37" t="s">
        <v>301</v>
      </c>
      <c r="F87" s="38" t="s">
        <v>155</v>
      </c>
      <c r="G87" s="39">
        <v>35.259999999999998</v>
      </c>
      <c r="H87" s="40">
        <v>0</v>
      </c>
      <c r="I87" s="40">
        <f>ROUND(G87*H87,P4)</f>
        <v>0</v>
      </c>
      <c r="J87" s="38" t="s">
        <v>51</v>
      </c>
      <c r="O87" s="41">
        <f>I87*0.21</f>
        <v>0</v>
      </c>
      <c r="P87">
        <v>3</v>
      </c>
    </row>
    <row r="88">
      <c r="A88" s="35" t="s">
        <v>45</v>
      </c>
      <c r="B88" s="42"/>
      <c r="C88" s="43"/>
      <c r="D88" s="43"/>
      <c r="E88" s="46" t="s">
        <v>42</v>
      </c>
      <c r="F88" s="43"/>
      <c r="G88" s="43"/>
      <c r="H88" s="43"/>
      <c r="I88" s="43"/>
      <c r="J88" s="44"/>
    </row>
    <row r="89">
      <c r="A89" s="35" t="s">
        <v>47</v>
      </c>
      <c r="B89" s="42"/>
      <c r="C89" s="43"/>
      <c r="D89" s="43"/>
      <c r="E89" s="45" t="s">
        <v>302</v>
      </c>
      <c r="F89" s="43"/>
      <c r="G89" s="43"/>
      <c r="H89" s="43"/>
      <c r="I89" s="43"/>
      <c r="J89" s="44"/>
    </row>
    <row r="90">
      <c r="A90" s="35" t="s">
        <v>40</v>
      </c>
      <c r="B90" s="35">
        <v>28</v>
      </c>
      <c r="C90" s="36" t="s">
        <v>303</v>
      </c>
      <c r="D90" s="35" t="s">
        <v>42</v>
      </c>
      <c r="E90" s="37" t="s">
        <v>304</v>
      </c>
      <c r="F90" s="38" t="s">
        <v>155</v>
      </c>
      <c r="G90" s="39">
        <v>5.5890000000000004</v>
      </c>
      <c r="H90" s="40">
        <v>0</v>
      </c>
      <c r="I90" s="40">
        <f>ROUND(G90*H90,P4)</f>
        <v>0</v>
      </c>
      <c r="J90" s="38" t="s">
        <v>51</v>
      </c>
      <c r="O90" s="41">
        <f>I90*0.21</f>
        <v>0</v>
      </c>
      <c r="P90">
        <v>3</v>
      </c>
    </row>
    <row r="91">
      <c r="A91" s="35" t="s">
        <v>45</v>
      </c>
      <c r="B91" s="42"/>
      <c r="C91" s="43"/>
      <c r="D91" s="43"/>
      <c r="E91" s="46" t="s">
        <v>42</v>
      </c>
      <c r="F91" s="43"/>
      <c r="G91" s="43"/>
      <c r="H91" s="43"/>
      <c r="I91" s="43"/>
      <c r="J91" s="44"/>
    </row>
    <row r="92">
      <c r="A92" s="35" t="s">
        <v>47</v>
      </c>
      <c r="B92" s="42"/>
      <c r="C92" s="43"/>
      <c r="D92" s="43"/>
      <c r="E92" s="45" t="s">
        <v>305</v>
      </c>
      <c r="F92" s="43"/>
      <c r="G92" s="43"/>
      <c r="H92" s="43"/>
      <c r="I92" s="43"/>
      <c r="J92" s="44"/>
    </row>
    <row r="93">
      <c r="A93" s="35" t="s">
        <v>40</v>
      </c>
      <c r="B93" s="35">
        <v>29</v>
      </c>
      <c r="C93" s="36" t="s">
        <v>306</v>
      </c>
      <c r="D93" s="35" t="s">
        <v>42</v>
      </c>
      <c r="E93" s="37" t="s">
        <v>307</v>
      </c>
      <c r="F93" s="38" t="s">
        <v>60</v>
      </c>
      <c r="G93" s="39">
        <v>224.31700000000001</v>
      </c>
      <c r="H93" s="40">
        <v>0</v>
      </c>
      <c r="I93" s="40">
        <f>ROUND(G93*H93,P4)</f>
        <v>0</v>
      </c>
      <c r="J93" s="38" t="s">
        <v>51</v>
      </c>
      <c r="O93" s="41">
        <f>I93*0.21</f>
        <v>0</v>
      </c>
      <c r="P93">
        <v>3</v>
      </c>
    </row>
    <row r="94">
      <c r="A94" s="35" t="s">
        <v>45</v>
      </c>
      <c r="B94" s="42"/>
      <c r="C94" s="43"/>
      <c r="D94" s="43"/>
      <c r="E94" s="46" t="s">
        <v>42</v>
      </c>
      <c r="F94" s="43"/>
      <c r="G94" s="43"/>
      <c r="H94" s="43"/>
      <c r="I94" s="43"/>
      <c r="J94" s="44"/>
    </row>
    <row r="95">
      <c r="A95" s="35" t="s">
        <v>47</v>
      </c>
      <c r="B95" s="42"/>
      <c r="C95" s="43"/>
      <c r="D95" s="43"/>
      <c r="E95" s="45" t="s">
        <v>308</v>
      </c>
      <c r="F95" s="43"/>
      <c r="G95" s="43"/>
      <c r="H95" s="43"/>
      <c r="I95" s="43"/>
      <c r="J95" s="44"/>
    </row>
    <row r="96">
      <c r="A96" s="35" t="s">
        <v>40</v>
      </c>
      <c r="B96" s="35">
        <v>30</v>
      </c>
      <c r="C96" s="36" t="s">
        <v>309</v>
      </c>
      <c r="D96" s="35" t="s">
        <v>42</v>
      </c>
      <c r="E96" s="37" t="s">
        <v>310</v>
      </c>
      <c r="F96" s="38" t="s">
        <v>60</v>
      </c>
      <c r="G96" s="39">
        <v>431.291</v>
      </c>
      <c r="H96" s="40">
        <v>0</v>
      </c>
      <c r="I96" s="40">
        <f>ROUND(G96*H96,P4)</f>
        <v>0</v>
      </c>
      <c r="J96" s="38" t="s">
        <v>51</v>
      </c>
      <c r="O96" s="41">
        <f>I96*0.21</f>
        <v>0</v>
      </c>
      <c r="P96">
        <v>3</v>
      </c>
    </row>
    <row r="97">
      <c r="A97" s="35" t="s">
        <v>45</v>
      </c>
      <c r="B97" s="42"/>
      <c r="C97" s="43"/>
      <c r="D97" s="43"/>
      <c r="E97" s="46" t="s">
        <v>42</v>
      </c>
      <c r="F97" s="43"/>
      <c r="G97" s="43"/>
      <c r="H97" s="43"/>
      <c r="I97" s="43"/>
      <c r="J97" s="44"/>
    </row>
    <row r="98">
      <c r="A98" s="35" t="s">
        <v>47</v>
      </c>
      <c r="B98" s="42"/>
      <c r="C98" s="43"/>
      <c r="D98" s="43"/>
      <c r="E98" s="45" t="s">
        <v>311</v>
      </c>
      <c r="F98" s="43"/>
      <c r="G98" s="43"/>
      <c r="H98" s="43"/>
      <c r="I98" s="43"/>
      <c r="J98" s="44"/>
    </row>
    <row r="99" ht="29.2">
      <c r="A99" s="35" t="s">
        <v>40</v>
      </c>
      <c r="B99" s="35">
        <v>31</v>
      </c>
      <c r="C99" s="36" t="s">
        <v>312</v>
      </c>
      <c r="D99" s="35" t="s">
        <v>42</v>
      </c>
      <c r="E99" s="37" t="s">
        <v>313</v>
      </c>
      <c r="F99" s="38" t="s">
        <v>60</v>
      </c>
      <c r="G99" s="39">
        <v>213.511</v>
      </c>
      <c r="H99" s="40">
        <v>0</v>
      </c>
      <c r="I99" s="40">
        <f>ROUND(G99*H99,P4)</f>
        <v>0</v>
      </c>
      <c r="J99" s="38" t="s">
        <v>51</v>
      </c>
      <c r="O99" s="41">
        <f>I99*0.21</f>
        <v>0</v>
      </c>
      <c r="P99">
        <v>3</v>
      </c>
    </row>
    <row r="100">
      <c r="A100" s="35" t="s">
        <v>45</v>
      </c>
      <c r="B100" s="42"/>
      <c r="C100" s="43"/>
      <c r="D100" s="43"/>
      <c r="E100" s="46" t="s">
        <v>42</v>
      </c>
      <c r="F100" s="43"/>
      <c r="G100" s="43"/>
      <c r="H100" s="43"/>
      <c r="I100" s="43"/>
      <c r="J100" s="44"/>
    </row>
    <row r="101">
      <c r="A101" s="35" t="s">
        <v>47</v>
      </c>
      <c r="B101" s="42"/>
      <c r="C101" s="43"/>
      <c r="D101" s="43"/>
      <c r="E101" s="45" t="s">
        <v>265</v>
      </c>
      <c r="F101" s="43"/>
      <c r="G101" s="43"/>
      <c r="H101" s="43"/>
      <c r="I101" s="43"/>
      <c r="J101" s="44"/>
    </row>
    <row r="102" ht="29.2">
      <c r="A102" s="35" t="s">
        <v>40</v>
      </c>
      <c r="B102" s="35">
        <v>32</v>
      </c>
      <c r="C102" s="36" t="s">
        <v>314</v>
      </c>
      <c r="D102" s="35" t="s">
        <v>42</v>
      </c>
      <c r="E102" s="37" t="s">
        <v>315</v>
      </c>
      <c r="F102" s="38" t="s">
        <v>60</v>
      </c>
      <c r="G102" s="39">
        <v>217.78</v>
      </c>
      <c r="H102" s="40">
        <v>0</v>
      </c>
      <c r="I102" s="40">
        <f>ROUND(G102*H102,P4)</f>
        <v>0</v>
      </c>
      <c r="J102" s="38" t="s">
        <v>51</v>
      </c>
      <c r="O102" s="41">
        <f>I102*0.21</f>
        <v>0</v>
      </c>
      <c r="P102">
        <v>3</v>
      </c>
    </row>
    <row r="103">
      <c r="A103" s="35" t="s">
        <v>45</v>
      </c>
      <c r="B103" s="42"/>
      <c r="C103" s="43"/>
      <c r="D103" s="43"/>
      <c r="E103" s="46" t="s">
        <v>42</v>
      </c>
      <c r="F103" s="43"/>
      <c r="G103" s="43"/>
      <c r="H103" s="43"/>
      <c r="I103" s="43"/>
      <c r="J103" s="44"/>
    </row>
    <row r="104">
      <c r="A104" s="35" t="s">
        <v>47</v>
      </c>
      <c r="B104" s="42"/>
      <c r="C104" s="43"/>
      <c r="D104" s="43"/>
      <c r="E104" s="45" t="s">
        <v>316</v>
      </c>
      <c r="F104" s="43"/>
      <c r="G104" s="43"/>
      <c r="H104" s="43"/>
      <c r="I104" s="43"/>
      <c r="J104" s="44"/>
    </row>
    <row r="105">
      <c r="A105" s="29" t="s">
        <v>37</v>
      </c>
      <c r="B105" s="30"/>
      <c r="C105" s="31" t="s">
        <v>187</v>
      </c>
      <c r="D105" s="32"/>
      <c r="E105" s="29" t="s">
        <v>188</v>
      </c>
      <c r="F105" s="32"/>
      <c r="G105" s="32"/>
      <c r="H105" s="32"/>
      <c r="I105" s="33">
        <f>SUMIFS(I106:I156,A106:A156,"P")</f>
        <v>0</v>
      </c>
      <c r="J105" s="34"/>
    </row>
    <row r="106" ht="29.2">
      <c r="A106" s="35" t="s">
        <v>40</v>
      </c>
      <c r="B106" s="35">
        <v>33</v>
      </c>
      <c r="C106" s="36" t="s">
        <v>317</v>
      </c>
      <c r="D106" s="35" t="s">
        <v>42</v>
      </c>
      <c r="E106" s="37" t="s">
        <v>318</v>
      </c>
      <c r="F106" s="38" t="s">
        <v>76</v>
      </c>
      <c r="G106" s="39">
        <v>4</v>
      </c>
      <c r="H106" s="40">
        <v>0</v>
      </c>
      <c r="I106" s="40">
        <f>ROUND(G106*H106,P4)</f>
        <v>0</v>
      </c>
      <c r="J106" s="38" t="s">
        <v>51</v>
      </c>
      <c r="O106" s="41">
        <f>I106*0.21</f>
        <v>0</v>
      </c>
      <c r="P106">
        <v>3</v>
      </c>
    </row>
    <row r="107">
      <c r="A107" s="35" t="s">
        <v>45</v>
      </c>
      <c r="B107" s="42"/>
      <c r="C107" s="43"/>
      <c r="D107" s="43"/>
      <c r="E107" s="46" t="s">
        <v>42</v>
      </c>
      <c r="F107" s="43"/>
      <c r="G107" s="43"/>
      <c r="H107" s="43"/>
      <c r="I107" s="43"/>
      <c r="J107" s="44"/>
    </row>
    <row r="108" ht="29.2">
      <c r="A108" s="35" t="s">
        <v>40</v>
      </c>
      <c r="B108" s="35">
        <v>34</v>
      </c>
      <c r="C108" s="36" t="s">
        <v>319</v>
      </c>
      <c r="D108" s="35" t="s">
        <v>42</v>
      </c>
      <c r="E108" s="37" t="s">
        <v>320</v>
      </c>
      <c r="F108" s="38" t="s">
        <v>76</v>
      </c>
      <c r="G108" s="39">
        <v>4</v>
      </c>
      <c r="H108" s="40">
        <v>0</v>
      </c>
      <c r="I108" s="40">
        <f>ROUND(G108*H108,P4)</f>
        <v>0</v>
      </c>
      <c r="J108" s="38" t="s">
        <v>51</v>
      </c>
      <c r="O108" s="41">
        <f>I108*0.21</f>
        <v>0</v>
      </c>
      <c r="P108">
        <v>3</v>
      </c>
    </row>
    <row r="109">
      <c r="A109" s="35" t="s">
        <v>45</v>
      </c>
      <c r="B109" s="42"/>
      <c r="C109" s="43"/>
      <c r="D109" s="43"/>
      <c r="E109" s="46" t="s">
        <v>42</v>
      </c>
      <c r="F109" s="43"/>
      <c r="G109" s="43"/>
      <c r="H109" s="43"/>
      <c r="I109" s="43"/>
      <c r="J109" s="44"/>
    </row>
    <row r="110">
      <c r="A110" s="35" t="s">
        <v>40</v>
      </c>
      <c r="B110" s="35">
        <v>35</v>
      </c>
      <c r="C110" s="36" t="s">
        <v>321</v>
      </c>
      <c r="D110" s="35" t="s">
        <v>42</v>
      </c>
      <c r="E110" s="37" t="s">
        <v>322</v>
      </c>
      <c r="F110" s="38" t="s">
        <v>323</v>
      </c>
      <c r="G110" s="39">
        <v>840</v>
      </c>
      <c r="H110" s="40">
        <v>0</v>
      </c>
      <c r="I110" s="40">
        <f>ROUND(G110*H110,P4)</f>
        <v>0</v>
      </c>
      <c r="J110" s="38" t="s">
        <v>51</v>
      </c>
      <c r="O110" s="41">
        <f>I110*0.21</f>
        <v>0</v>
      </c>
      <c r="P110">
        <v>3</v>
      </c>
    </row>
    <row r="111">
      <c r="A111" s="35" t="s">
        <v>45</v>
      </c>
      <c r="B111" s="42"/>
      <c r="C111" s="43"/>
      <c r="D111" s="43"/>
      <c r="E111" s="46" t="s">
        <v>42</v>
      </c>
      <c r="F111" s="43"/>
      <c r="G111" s="43"/>
      <c r="H111" s="43"/>
      <c r="I111" s="43"/>
      <c r="J111" s="44"/>
    </row>
    <row r="112">
      <c r="A112" s="35" t="s">
        <v>47</v>
      </c>
      <c r="B112" s="42"/>
      <c r="C112" s="43"/>
      <c r="D112" s="43"/>
      <c r="E112" s="45" t="s">
        <v>324</v>
      </c>
      <c r="F112" s="43"/>
      <c r="G112" s="43"/>
      <c r="H112" s="43"/>
      <c r="I112" s="43"/>
      <c r="J112" s="44"/>
    </row>
    <row r="113">
      <c r="A113" s="35" t="s">
        <v>40</v>
      </c>
      <c r="B113" s="35">
        <v>36</v>
      </c>
      <c r="C113" s="36" t="s">
        <v>325</v>
      </c>
      <c r="D113" s="35" t="s">
        <v>42</v>
      </c>
      <c r="E113" s="37" t="s">
        <v>326</v>
      </c>
      <c r="F113" s="38" t="s">
        <v>60</v>
      </c>
      <c r="G113" s="39">
        <v>0.54400000000000004</v>
      </c>
      <c r="H113" s="40">
        <v>0</v>
      </c>
      <c r="I113" s="40">
        <f>ROUND(G113*H113,P4)</f>
        <v>0</v>
      </c>
      <c r="J113" s="38" t="s">
        <v>51</v>
      </c>
      <c r="O113" s="41">
        <f>I113*0.21</f>
        <v>0</v>
      </c>
      <c r="P113">
        <v>3</v>
      </c>
    </row>
    <row r="114">
      <c r="A114" s="35" t="s">
        <v>45</v>
      </c>
      <c r="B114" s="42"/>
      <c r="C114" s="43"/>
      <c r="D114" s="43"/>
      <c r="E114" s="46" t="s">
        <v>42</v>
      </c>
      <c r="F114" s="43"/>
      <c r="G114" s="43"/>
      <c r="H114" s="43"/>
      <c r="I114" s="43"/>
      <c r="J114" s="44"/>
    </row>
    <row r="115">
      <c r="A115" s="35" t="s">
        <v>47</v>
      </c>
      <c r="B115" s="42"/>
      <c r="C115" s="43"/>
      <c r="D115" s="43"/>
      <c r="E115" s="45" t="s">
        <v>327</v>
      </c>
      <c r="F115" s="43"/>
      <c r="G115" s="43"/>
      <c r="H115" s="43"/>
      <c r="I115" s="43"/>
      <c r="J115" s="44"/>
    </row>
    <row r="116">
      <c r="A116" s="35" t="s">
        <v>40</v>
      </c>
      <c r="B116" s="35">
        <v>37</v>
      </c>
      <c r="C116" s="36" t="s">
        <v>328</v>
      </c>
      <c r="D116" s="35" t="s">
        <v>42</v>
      </c>
      <c r="E116" s="37" t="s">
        <v>329</v>
      </c>
      <c r="F116" s="38" t="s">
        <v>60</v>
      </c>
      <c r="G116" s="39">
        <v>0.54400000000000004</v>
      </c>
      <c r="H116" s="40">
        <v>0</v>
      </c>
      <c r="I116" s="40">
        <f>ROUND(G116*H116,P4)</f>
        <v>0</v>
      </c>
      <c r="J116" s="38" t="s">
        <v>51</v>
      </c>
      <c r="O116" s="41">
        <f>I116*0.21</f>
        <v>0</v>
      </c>
      <c r="P116">
        <v>3</v>
      </c>
    </row>
    <row r="117">
      <c r="A117" s="35" t="s">
        <v>45</v>
      </c>
      <c r="B117" s="42"/>
      <c r="C117" s="43"/>
      <c r="D117" s="43"/>
      <c r="E117" s="46" t="s">
        <v>42</v>
      </c>
      <c r="F117" s="43"/>
      <c r="G117" s="43"/>
      <c r="H117" s="43"/>
      <c r="I117" s="43"/>
      <c r="J117" s="44"/>
    </row>
    <row r="118">
      <c r="A118" s="35" t="s">
        <v>47</v>
      </c>
      <c r="B118" s="42"/>
      <c r="C118" s="43"/>
      <c r="D118" s="43"/>
      <c r="E118" s="45" t="s">
        <v>327</v>
      </c>
      <c r="F118" s="43"/>
      <c r="G118" s="43"/>
      <c r="H118" s="43"/>
      <c r="I118" s="43"/>
      <c r="J118" s="44"/>
    </row>
    <row r="119">
      <c r="A119" s="35" t="s">
        <v>40</v>
      </c>
      <c r="B119" s="35">
        <v>38</v>
      </c>
      <c r="C119" s="36" t="s">
        <v>330</v>
      </c>
      <c r="D119" s="35" t="s">
        <v>42</v>
      </c>
      <c r="E119" s="37" t="s">
        <v>331</v>
      </c>
      <c r="F119" s="38" t="s">
        <v>76</v>
      </c>
      <c r="G119" s="39">
        <v>2</v>
      </c>
      <c r="H119" s="40">
        <v>0</v>
      </c>
      <c r="I119" s="40">
        <f>ROUND(G119*H119,P4)</f>
        <v>0</v>
      </c>
      <c r="J119" s="38" t="s">
        <v>51</v>
      </c>
      <c r="O119" s="41">
        <f>I119*0.21</f>
        <v>0</v>
      </c>
      <c r="P119">
        <v>3</v>
      </c>
    </row>
    <row r="120">
      <c r="A120" s="35" t="s">
        <v>45</v>
      </c>
      <c r="B120" s="42"/>
      <c r="C120" s="43"/>
      <c r="D120" s="43"/>
      <c r="E120" s="46" t="s">
        <v>42</v>
      </c>
      <c r="F120" s="43"/>
      <c r="G120" s="43"/>
      <c r="H120" s="43"/>
      <c r="I120" s="43"/>
      <c r="J120" s="44"/>
    </row>
    <row r="121">
      <c r="A121" s="35" t="s">
        <v>40</v>
      </c>
      <c r="B121" s="35">
        <v>39</v>
      </c>
      <c r="C121" s="36" t="s">
        <v>332</v>
      </c>
      <c r="D121" s="35" t="s">
        <v>42</v>
      </c>
      <c r="E121" s="37" t="s">
        <v>333</v>
      </c>
      <c r="F121" s="38" t="s">
        <v>76</v>
      </c>
      <c r="G121" s="39">
        <v>2</v>
      </c>
      <c r="H121" s="40">
        <v>0</v>
      </c>
      <c r="I121" s="40">
        <f>ROUND(G121*H121,P4)</f>
        <v>0</v>
      </c>
      <c r="J121" s="38" t="s">
        <v>51</v>
      </c>
      <c r="O121" s="41">
        <f>I121*0.21</f>
        <v>0</v>
      </c>
      <c r="P121">
        <v>3</v>
      </c>
    </row>
    <row r="122">
      <c r="A122" s="35" t="s">
        <v>45</v>
      </c>
      <c r="B122" s="42"/>
      <c r="C122" s="43"/>
      <c r="D122" s="43"/>
      <c r="E122" s="46" t="s">
        <v>42</v>
      </c>
      <c r="F122" s="43"/>
      <c r="G122" s="43"/>
      <c r="H122" s="43"/>
      <c r="I122" s="43"/>
      <c r="J122" s="44"/>
    </row>
    <row r="123">
      <c r="A123" s="35" t="s">
        <v>40</v>
      </c>
      <c r="B123" s="35">
        <v>40</v>
      </c>
      <c r="C123" s="36" t="s">
        <v>334</v>
      </c>
      <c r="D123" s="35" t="s">
        <v>42</v>
      </c>
      <c r="E123" s="37" t="s">
        <v>335</v>
      </c>
      <c r="F123" s="38" t="s">
        <v>323</v>
      </c>
      <c r="G123" s="39">
        <v>420</v>
      </c>
      <c r="H123" s="40">
        <v>0</v>
      </c>
      <c r="I123" s="40">
        <f>ROUND(G123*H123,P4)</f>
        <v>0</v>
      </c>
      <c r="J123" s="38" t="s">
        <v>51</v>
      </c>
      <c r="O123" s="41">
        <f>I123*0.21</f>
        <v>0</v>
      </c>
      <c r="P123">
        <v>3</v>
      </c>
    </row>
    <row r="124">
      <c r="A124" s="35" t="s">
        <v>45</v>
      </c>
      <c r="B124" s="42"/>
      <c r="C124" s="43"/>
      <c r="D124" s="43"/>
      <c r="E124" s="46" t="s">
        <v>42</v>
      </c>
      <c r="F124" s="43"/>
      <c r="G124" s="43"/>
      <c r="H124" s="43"/>
      <c r="I124" s="43"/>
      <c r="J124" s="44"/>
    </row>
    <row r="125">
      <c r="A125" s="35" t="s">
        <v>47</v>
      </c>
      <c r="B125" s="42"/>
      <c r="C125" s="43"/>
      <c r="D125" s="43"/>
      <c r="E125" s="45" t="s">
        <v>336</v>
      </c>
      <c r="F125" s="43"/>
      <c r="G125" s="43"/>
      <c r="H125" s="43"/>
      <c r="I125" s="43"/>
      <c r="J125" s="44"/>
    </row>
    <row r="126">
      <c r="A126" s="35" t="s">
        <v>40</v>
      </c>
      <c r="B126" s="35">
        <v>41</v>
      </c>
      <c r="C126" s="36" t="s">
        <v>337</v>
      </c>
      <c r="D126" s="35" t="s">
        <v>42</v>
      </c>
      <c r="E126" s="37" t="s">
        <v>338</v>
      </c>
      <c r="F126" s="38" t="s">
        <v>76</v>
      </c>
      <c r="G126" s="39">
        <v>1</v>
      </c>
      <c r="H126" s="40">
        <v>0</v>
      </c>
      <c r="I126" s="40">
        <f>ROUND(G126*H126,P4)</f>
        <v>0</v>
      </c>
      <c r="J126" s="38" t="s">
        <v>51</v>
      </c>
      <c r="O126" s="41">
        <f>I126*0.21</f>
        <v>0</v>
      </c>
      <c r="P126">
        <v>3</v>
      </c>
    </row>
    <row r="127">
      <c r="A127" s="35" t="s">
        <v>45</v>
      </c>
      <c r="B127" s="42"/>
      <c r="C127" s="43"/>
      <c r="D127" s="43"/>
      <c r="E127" s="46" t="s">
        <v>42</v>
      </c>
      <c r="F127" s="43"/>
      <c r="G127" s="43"/>
      <c r="H127" s="43"/>
      <c r="I127" s="43"/>
      <c r="J127" s="44"/>
    </row>
    <row r="128">
      <c r="A128" s="35" t="s">
        <v>47</v>
      </c>
      <c r="B128" s="42"/>
      <c r="C128" s="43"/>
      <c r="D128" s="43"/>
      <c r="E128" s="45" t="s">
        <v>48</v>
      </c>
      <c r="F128" s="43"/>
      <c r="G128" s="43"/>
      <c r="H128" s="43"/>
      <c r="I128" s="43"/>
      <c r="J128" s="44"/>
    </row>
    <row r="129">
      <c r="A129" s="35" t="s">
        <v>40</v>
      </c>
      <c r="B129" s="35">
        <v>42</v>
      </c>
      <c r="C129" s="36" t="s">
        <v>339</v>
      </c>
      <c r="D129" s="35" t="s">
        <v>42</v>
      </c>
      <c r="E129" s="37" t="s">
        <v>340</v>
      </c>
      <c r="F129" s="38" t="s">
        <v>76</v>
      </c>
      <c r="G129" s="39">
        <v>1</v>
      </c>
      <c r="H129" s="40">
        <v>0</v>
      </c>
      <c r="I129" s="40">
        <f>ROUND(G129*H129,P4)</f>
        <v>0</v>
      </c>
      <c r="J129" s="38" t="s">
        <v>51</v>
      </c>
      <c r="O129" s="41">
        <f>I129*0.21</f>
        <v>0</v>
      </c>
      <c r="P129">
        <v>3</v>
      </c>
    </row>
    <row r="130">
      <c r="A130" s="35" t="s">
        <v>45</v>
      </c>
      <c r="B130" s="42"/>
      <c r="C130" s="43"/>
      <c r="D130" s="43"/>
      <c r="E130" s="46" t="s">
        <v>42</v>
      </c>
      <c r="F130" s="43"/>
      <c r="G130" s="43"/>
      <c r="H130" s="43"/>
      <c r="I130" s="43"/>
      <c r="J130" s="44"/>
    </row>
    <row r="131">
      <c r="A131" s="35" t="s">
        <v>47</v>
      </c>
      <c r="B131" s="42"/>
      <c r="C131" s="43"/>
      <c r="D131" s="43"/>
      <c r="E131" s="45" t="s">
        <v>48</v>
      </c>
      <c r="F131" s="43"/>
      <c r="G131" s="43"/>
      <c r="H131" s="43"/>
      <c r="I131" s="43"/>
      <c r="J131" s="44"/>
    </row>
    <row r="132">
      <c r="A132" s="35" t="s">
        <v>40</v>
      </c>
      <c r="B132" s="35">
        <v>43</v>
      </c>
      <c r="C132" s="36" t="s">
        <v>341</v>
      </c>
      <c r="D132" s="35" t="s">
        <v>42</v>
      </c>
      <c r="E132" s="37" t="s">
        <v>342</v>
      </c>
      <c r="F132" s="38" t="s">
        <v>323</v>
      </c>
      <c r="G132" s="39">
        <v>210</v>
      </c>
      <c r="H132" s="40">
        <v>0</v>
      </c>
      <c r="I132" s="40">
        <f>ROUND(G132*H132,P4)</f>
        <v>0</v>
      </c>
      <c r="J132" s="38" t="s">
        <v>51</v>
      </c>
      <c r="O132" s="41">
        <f>I132*0.21</f>
        <v>0</v>
      </c>
      <c r="P132">
        <v>3</v>
      </c>
    </row>
    <row r="133">
      <c r="A133" s="35" t="s">
        <v>45</v>
      </c>
      <c r="B133" s="42"/>
      <c r="C133" s="43"/>
      <c r="D133" s="43"/>
      <c r="E133" s="46" t="s">
        <v>42</v>
      </c>
      <c r="F133" s="43"/>
      <c r="G133" s="43"/>
      <c r="H133" s="43"/>
      <c r="I133" s="43"/>
      <c r="J133" s="44"/>
    </row>
    <row r="134">
      <c r="A134" s="35" t="s">
        <v>47</v>
      </c>
      <c r="B134" s="42"/>
      <c r="C134" s="43"/>
      <c r="D134" s="43"/>
      <c r="E134" s="45" t="s">
        <v>343</v>
      </c>
      <c r="F134" s="43"/>
      <c r="G134" s="43"/>
      <c r="H134" s="43"/>
      <c r="I134" s="43"/>
      <c r="J134" s="44"/>
    </row>
    <row r="135">
      <c r="A135" s="35" t="s">
        <v>40</v>
      </c>
      <c r="B135" s="35">
        <v>44</v>
      </c>
      <c r="C135" s="36" t="s">
        <v>344</v>
      </c>
      <c r="D135" s="35" t="s">
        <v>42</v>
      </c>
      <c r="E135" s="37" t="s">
        <v>345</v>
      </c>
      <c r="F135" s="38" t="s">
        <v>76</v>
      </c>
      <c r="G135" s="39">
        <v>6</v>
      </c>
      <c r="H135" s="40">
        <v>0</v>
      </c>
      <c r="I135" s="40">
        <f>ROUND(G135*H135,P4)</f>
        <v>0</v>
      </c>
      <c r="J135" s="38" t="s">
        <v>51</v>
      </c>
      <c r="O135" s="41">
        <f>I135*0.21</f>
        <v>0</v>
      </c>
      <c r="P135">
        <v>3</v>
      </c>
    </row>
    <row r="136">
      <c r="A136" s="35" t="s">
        <v>45</v>
      </c>
      <c r="B136" s="42"/>
      <c r="C136" s="43"/>
      <c r="D136" s="43"/>
      <c r="E136" s="46" t="s">
        <v>42</v>
      </c>
      <c r="F136" s="43"/>
      <c r="G136" s="43"/>
      <c r="H136" s="43"/>
      <c r="I136" s="43"/>
      <c r="J136" s="44"/>
    </row>
    <row r="137">
      <c r="A137" s="35" t="s">
        <v>40</v>
      </c>
      <c r="B137" s="35">
        <v>45</v>
      </c>
      <c r="C137" s="36" t="s">
        <v>198</v>
      </c>
      <c r="D137" s="35" t="s">
        <v>42</v>
      </c>
      <c r="E137" s="37" t="s">
        <v>199</v>
      </c>
      <c r="F137" s="38" t="s">
        <v>76</v>
      </c>
      <c r="G137" s="39">
        <v>6</v>
      </c>
      <c r="H137" s="40">
        <v>0</v>
      </c>
      <c r="I137" s="40">
        <f>ROUND(G137*H137,P4)</f>
        <v>0</v>
      </c>
      <c r="J137" s="38" t="s">
        <v>51</v>
      </c>
      <c r="O137" s="41">
        <f>I137*0.21</f>
        <v>0</v>
      </c>
      <c r="P137">
        <v>3</v>
      </c>
    </row>
    <row r="138">
      <c r="A138" s="35" t="s">
        <v>45</v>
      </c>
      <c r="B138" s="42"/>
      <c r="C138" s="43"/>
      <c r="D138" s="43"/>
      <c r="E138" s="46" t="s">
        <v>42</v>
      </c>
      <c r="F138" s="43"/>
      <c r="G138" s="43"/>
      <c r="H138" s="43"/>
      <c r="I138" s="43"/>
      <c r="J138" s="44"/>
    </row>
    <row r="139">
      <c r="A139" s="35" t="s">
        <v>40</v>
      </c>
      <c r="B139" s="35">
        <v>46</v>
      </c>
      <c r="C139" s="36" t="s">
        <v>346</v>
      </c>
      <c r="D139" s="35" t="s">
        <v>42</v>
      </c>
      <c r="E139" s="37" t="s">
        <v>347</v>
      </c>
      <c r="F139" s="38" t="s">
        <v>323</v>
      </c>
      <c r="G139" s="39">
        <v>1260</v>
      </c>
      <c r="H139" s="40">
        <v>0</v>
      </c>
      <c r="I139" s="40">
        <f>ROUND(G139*H139,P4)</f>
        <v>0</v>
      </c>
      <c r="J139" s="38" t="s">
        <v>51</v>
      </c>
      <c r="O139" s="41">
        <f>I139*0.21</f>
        <v>0</v>
      </c>
      <c r="P139">
        <v>3</v>
      </c>
    </row>
    <row r="140">
      <c r="A140" s="35" t="s">
        <v>45</v>
      </c>
      <c r="B140" s="42"/>
      <c r="C140" s="43"/>
      <c r="D140" s="43"/>
      <c r="E140" s="46" t="s">
        <v>42</v>
      </c>
      <c r="F140" s="43"/>
      <c r="G140" s="43"/>
      <c r="H140" s="43"/>
      <c r="I140" s="43"/>
      <c r="J140" s="44"/>
    </row>
    <row r="141">
      <c r="A141" s="35" t="s">
        <v>47</v>
      </c>
      <c r="B141" s="42"/>
      <c r="C141" s="43"/>
      <c r="D141" s="43"/>
      <c r="E141" s="45" t="s">
        <v>348</v>
      </c>
      <c r="F141" s="43"/>
      <c r="G141" s="43"/>
      <c r="H141" s="43"/>
      <c r="I141" s="43"/>
      <c r="J141" s="44"/>
    </row>
    <row r="142" ht="29.2">
      <c r="A142" s="35" t="s">
        <v>40</v>
      </c>
      <c r="B142" s="35">
        <v>47</v>
      </c>
      <c r="C142" s="36" t="s">
        <v>349</v>
      </c>
      <c r="D142" s="35" t="s">
        <v>42</v>
      </c>
      <c r="E142" s="37" t="s">
        <v>350</v>
      </c>
      <c r="F142" s="38" t="s">
        <v>76</v>
      </c>
      <c r="G142" s="39">
        <v>5</v>
      </c>
      <c r="H142" s="40">
        <v>0</v>
      </c>
      <c r="I142" s="40">
        <f>ROUND(G142*H142,P4)</f>
        <v>0</v>
      </c>
      <c r="J142" s="38" t="s">
        <v>51</v>
      </c>
      <c r="O142" s="41">
        <f>I142*0.21</f>
        <v>0</v>
      </c>
      <c r="P142">
        <v>3</v>
      </c>
    </row>
    <row r="143">
      <c r="A143" s="35" t="s">
        <v>45</v>
      </c>
      <c r="B143" s="42"/>
      <c r="C143" s="43"/>
      <c r="D143" s="43"/>
      <c r="E143" s="46" t="s">
        <v>42</v>
      </c>
      <c r="F143" s="43"/>
      <c r="G143" s="43"/>
      <c r="H143" s="43"/>
      <c r="I143" s="43"/>
      <c r="J143" s="44"/>
    </row>
    <row r="144">
      <c r="A144" s="35" t="s">
        <v>47</v>
      </c>
      <c r="B144" s="42"/>
      <c r="C144" s="43"/>
      <c r="D144" s="43"/>
      <c r="E144" s="45" t="s">
        <v>351</v>
      </c>
      <c r="F144" s="43"/>
      <c r="G144" s="43"/>
      <c r="H144" s="43"/>
      <c r="I144" s="43"/>
      <c r="J144" s="44"/>
    </row>
    <row r="145">
      <c r="A145" s="35" t="s">
        <v>40</v>
      </c>
      <c r="B145" s="35">
        <v>48</v>
      </c>
      <c r="C145" s="36" t="s">
        <v>352</v>
      </c>
      <c r="D145" s="35" t="s">
        <v>42</v>
      </c>
      <c r="E145" s="37" t="s">
        <v>353</v>
      </c>
      <c r="F145" s="38" t="s">
        <v>76</v>
      </c>
      <c r="G145" s="39">
        <v>5</v>
      </c>
      <c r="H145" s="40">
        <v>0</v>
      </c>
      <c r="I145" s="40">
        <f>ROUND(G145*H145,P4)</f>
        <v>0</v>
      </c>
      <c r="J145" s="38" t="s">
        <v>51</v>
      </c>
      <c r="O145" s="41">
        <f>I145*0.21</f>
        <v>0</v>
      </c>
      <c r="P145">
        <v>3</v>
      </c>
    </row>
    <row r="146">
      <c r="A146" s="35" t="s">
        <v>45</v>
      </c>
      <c r="B146" s="42"/>
      <c r="C146" s="43"/>
      <c r="D146" s="43"/>
      <c r="E146" s="46" t="s">
        <v>42</v>
      </c>
      <c r="F146" s="43"/>
      <c r="G146" s="43"/>
      <c r="H146" s="43"/>
      <c r="I146" s="43"/>
      <c r="J146" s="44"/>
    </row>
    <row r="147">
      <c r="A147" s="35" t="s">
        <v>47</v>
      </c>
      <c r="B147" s="42"/>
      <c r="C147" s="43"/>
      <c r="D147" s="43"/>
      <c r="E147" s="45" t="s">
        <v>351</v>
      </c>
      <c r="F147" s="43"/>
      <c r="G147" s="43"/>
      <c r="H147" s="43"/>
      <c r="I147" s="43"/>
      <c r="J147" s="44"/>
    </row>
    <row r="148">
      <c r="A148" s="35" t="s">
        <v>40</v>
      </c>
      <c r="B148" s="35">
        <v>49</v>
      </c>
      <c r="C148" s="36" t="s">
        <v>354</v>
      </c>
      <c r="D148" s="35" t="s">
        <v>42</v>
      </c>
      <c r="E148" s="37" t="s">
        <v>355</v>
      </c>
      <c r="F148" s="38" t="s">
        <v>323</v>
      </c>
      <c r="G148" s="39">
        <v>2100</v>
      </c>
      <c r="H148" s="40">
        <v>0</v>
      </c>
      <c r="I148" s="40">
        <f>ROUND(G148*H148,P4)</f>
        <v>0</v>
      </c>
      <c r="J148" s="38" t="s">
        <v>51</v>
      </c>
      <c r="O148" s="41">
        <f>I148*0.21</f>
        <v>0</v>
      </c>
      <c r="P148">
        <v>3</v>
      </c>
    </row>
    <row r="149">
      <c r="A149" s="35" t="s">
        <v>45</v>
      </c>
      <c r="B149" s="42"/>
      <c r="C149" s="43"/>
      <c r="D149" s="43"/>
      <c r="E149" s="46" t="s">
        <v>42</v>
      </c>
      <c r="F149" s="43"/>
      <c r="G149" s="43"/>
      <c r="H149" s="43"/>
      <c r="I149" s="43"/>
      <c r="J149" s="44"/>
    </row>
    <row r="150">
      <c r="A150" s="35" t="s">
        <v>47</v>
      </c>
      <c r="B150" s="42"/>
      <c r="C150" s="43"/>
      <c r="D150" s="43"/>
      <c r="E150" s="45" t="s">
        <v>356</v>
      </c>
      <c r="F150" s="43"/>
      <c r="G150" s="43"/>
      <c r="H150" s="43"/>
      <c r="I150" s="43"/>
      <c r="J150" s="44"/>
    </row>
    <row r="151">
      <c r="A151" s="35" t="s">
        <v>40</v>
      </c>
      <c r="B151" s="35">
        <v>50</v>
      </c>
      <c r="C151" s="36" t="s">
        <v>357</v>
      </c>
      <c r="D151" s="35" t="s">
        <v>42</v>
      </c>
      <c r="E151" s="37" t="s">
        <v>358</v>
      </c>
      <c r="F151" s="38" t="s">
        <v>191</v>
      </c>
      <c r="G151" s="39">
        <v>18</v>
      </c>
      <c r="H151" s="40">
        <v>0</v>
      </c>
      <c r="I151" s="40">
        <f>ROUND(G151*H151,P4)</f>
        <v>0</v>
      </c>
      <c r="J151" s="38" t="s">
        <v>51</v>
      </c>
      <c r="O151" s="41">
        <f>I151*0.21</f>
        <v>0</v>
      </c>
      <c r="P151">
        <v>3</v>
      </c>
    </row>
    <row r="152">
      <c r="A152" s="35" t="s">
        <v>45</v>
      </c>
      <c r="B152" s="42"/>
      <c r="C152" s="43"/>
      <c r="D152" s="43"/>
      <c r="E152" s="37" t="s">
        <v>359</v>
      </c>
      <c r="F152" s="43"/>
      <c r="G152" s="43"/>
      <c r="H152" s="43"/>
      <c r="I152" s="43"/>
      <c r="J152" s="44"/>
    </row>
    <row r="153" ht="29.2">
      <c r="A153" s="35" t="s">
        <v>47</v>
      </c>
      <c r="B153" s="42"/>
      <c r="C153" s="43"/>
      <c r="D153" s="43"/>
      <c r="E153" s="45" t="s">
        <v>360</v>
      </c>
      <c r="F153" s="43"/>
      <c r="G153" s="43"/>
      <c r="H153" s="43"/>
      <c r="I153" s="43"/>
      <c r="J153" s="44"/>
    </row>
    <row r="154">
      <c r="A154" s="35" t="s">
        <v>40</v>
      </c>
      <c r="B154" s="35">
        <v>51</v>
      </c>
      <c r="C154" s="36" t="s">
        <v>361</v>
      </c>
      <c r="D154" s="35" t="s">
        <v>42</v>
      </c>
      <c r="E154" s="37" t="s">
        <v>362</v>
      </c>
      <c r="F154" s="38" t="s">
        <v>191</v>
      </c>
      <c r="G154" s="39">
        <v>18</v>
      </c>
      <c r="H154" s="40">
        <v>0</v>
      </c>
      <c r="I154" s="40">
        <f>ROUND(G154*H154,P4)</f>
        <v>0</v>
      </c>
      <c r="J154" s="38" t="s">
        <v>51</v>
      </c>
      <c r="O154" s="41">
        <f>I154*0.21</f>
        <v>0</v>
      </c>
      <c r="P154">
        <v>3</v>
      </c>
    </row>
    <row r="155">
      <c r="A155" s="35" t="s">
        <v>45</v>
      </c>
      <c r="B155" s="42"/>
      <c r="C155" s="43"/>
      <c r="D155" s="43"/>
      <c r="E155" s="46" t="s">
        <v>42</v>
      </c>
      <c r="F155" s="43"/>
      <c r="G155" s="43"/>
      <c r="H155" s="43"/>
      <c r="I155" s="43"/>
      <c r="J155" s="44"/>
    </row>
    <row r="156">
      <c r="A156" s="35" t="s">
        <v>47</v>
      </c>
      <c r="B156" s="47"/>
      <c r="C156" s="48"/>
      <c r="D156" s="48"/>
      <c r="E156" s="45" t="s">
        <v>268</v>
      </c>
      <c r="F156" s="48"/>
      <c r="G156" s="48"/>
      <c r="H156" s="48"/>
      <c r="I156" s="48"/>
      <c r="J156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6"/>
  <cols>
    <col min="1" max="1" width="9.230469" hidden="1"/>
    <col min="2" max="2" width="15.230469" customWidth="1"/>
    <col min="3" max="3" width="9.152344" customWidth="1"/>
    <col min="4" max="4" width="12.230469" customWidth="1"/>
    <col min="5" max="5" width="61.07422" customWidth="1"/>
    <col min="6" max="6" width="12.230469" customWidth="1"/>
    <col min="7" max="7" width="15.230469" customWidth="1"/>
    <col min="8" max="8" width="15.230469" customWidth="1"/>
    <col min="9" max="9" width="15.230469" customWidth="1"/>
    <col min="10" max="10" width="17.230469" bestFit="1" customWidth="1"/>
    <col min="15" max="15" width="9.230469" hidden="1"/>
    <col min="16" max="16" width="9.230469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">
      <c r="A2" s="1"/>
      <c r="B2" s="14"/>
      <c r="C2" s="15"/>
      <c r="D2" s="15"/>
      <c r="E2" s="16" t="s">
        <v>19</v>
      </c>
      <c r="F2" s="15"/>
      <c r="G2" s="15"/>
      <c r="H2" s="15"/>
      <c r="I2" s="15"/>
      <c r="J2" s="17"/>
    </row>
    <row r="3" ht="28.3">
      <c r="A3" s="3" t="s">
        <v>20</v>
      </c>
      <c r="B3" s="18" t="s">
        <v>21</v>
      </c>
      <c r="C3" s="19" t="s">
        <v>22</v>
      </c>
      <c r="D3" s="20"/>
      <c r="E3" s="21" t="s">
        <v>23</v>
      </c>
      <c r="F3" s="15"/>
      <c r="G3" s="15"/>
      <c r="H3" s="22" t="s">
        <v>17</v>
      </c>
      <c r="I3" s="23">
        <f>SUMIFS(I8:I184,A8:A184,"SD")</f>
        <v>0</v>
      </c>
      <c r="J3" s="17"/>
      <c r="O3">
        <v>0</v>
      </c>
      <c r="P3">
        <v>2</v>
      </c>
    </row>
    <row r="4">
      <c r="A4" s="3" t="s">
        <v>24</v>
      </c>
      <c r="B4" s="18" t="s">
        <v>25</v>
      </c>
      <c r="C4" s="19" t="s">
        <v>17</v>
      </c>
      <c r="D4" s="20"/>
      <c r="E4" s="21" t="s">
        <v>18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26</v>
      </c>
      <c r="B5" s="25" t="s">
        <v>27</v>
      </c>
      <c r="C5" s="7" t="s">
        <v>28</v>
      </c>
      <c r="D5" s="7" t="s">
        <v>29</v>
      </c>
      <c r="E5" s="7" t="s">
        <v>30</v>
      </c>
      <c r="F5" s="7" t="s">
        <v>31</v>
      </c>
      <c r="G5" s="7" t="s">
        <v>32</v>
      </c>
      <c r="H5" s="7" t="s">
        <v>33</v>
      </c>
      <c r="I5" s="7"/>
      <c r="J5" s="26" t="s">
        <v>34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35</v>
      </c>
      <c r="I6" s="7" t="s">
        <v>36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37</v>
      </c>
      <c r="B8" s="30"/>
      <c r="C8" s="31" t="s">
        <v>38</v>
      </c>
      <c r="D8" s="32"/>
      <c r="E8" s="29" t="s">
        <v>39</v>
      </c>
      <c r="F8" s="32"/>
      <c r="G8" s="32"/>
      <c r="H8" s="32"/>
      <c r="I8" s="33">
        <f>SUMIFS(I9:I14,A9:A14,"P")</f>
        <v>0</v>
      </c>
      <c r="J8" s="34"/>
    </row>
    <row r="9">
      <c r="A9" s="35" t="s">
        <v>40</v>
      </c>
      <c r="B9" s="35">
        <v>1</v>
      </c>
      <c r="C9" s="36" t="s">
        <v>120</v>
      </c>
      <c r="D9" s="35" t="s">
        <v>42</v>
      </c>
      <c r="E9" s="37" t="s">
        <v>121</v>
      </c>
      <c r="F9" s="38" t="s">
        <v>122</v>
      </c>
      <c r="G9" s="39">
        <v>23.512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 ht="43.8">
      <c r="A10" s="35" t="s">
        <v>45</v>
      </c>
      <c r="B10" s="42"/>
      <c r="C10" s="43"/>
      <c r="D10" s="43"/>
      <c r="E10" s="37" t="s">
        <v>363</v>
      </c>
      <c r="F10" s="43"/>
      <c r="G10" s="43"/>
      <c r="H10" s="43"/>
      <c r="I10" s="43"/>
      <c r="J10" s="44"/>
    </row>
    <row r="11">
      <c r="A11" s="35" t="s">
        <v>47</v>
      </c>
      <c r="B11" s="42"/>
      <c r="C11" s="43"/>
      <c r="D11" s="43"/>
      <c r="E11" s="45" t="s">
        <v>364</v>
      </c>
      <c r="F11" s="43"/>
      <c r="G11" s="43"/>
      <c r="H11" s="43"/>
      <c r="I11" s="43"/>
      <c r="J11" s="44"/>
    </row>
    <row r="12">
      <c r="A12" s="35" t="s">
        <v>40</v>
      </c>
      <c r="B12" s="35">
        <v>2</v>
      </c>
      <c r="C12" s="36" t="s">
        <v>365</v>
      </c>
      <c r="D12" s="35" t="s">
        <v>42</v>
      </c>
      <c r="E12" s="37" t="s">
        <v>366</v>
      </c>
      <c r="F12" s="38" t="s">
        <v>122</v>
      </c>
      <c r="G12" s="39">
        <v>3</v>
      </c>
      <c r="H12" s="40">
        <v>0</v>
      </c>
      <c r="I12" s="40">
        <f>ROUND(G12*H12,P4)</f>
        <v>0</v>
      </c>
      <c r="J12" s="38" t="s">
        <v>51</v>
      </c>
      <c r="O12" s="41">
        <f>I12*0.21</f>
        <v>0</v>
      </c>
      <c r="P12">
        <v>3</v>
      </c>
    </row>
    <row r="13">
      <c r="A13" s="35" t="s">
        <v>45</v>
      </c>
      <c r="B13" s="42"/>
      <c r="C13" s="43"/>
      <c r="D13" s="43"/>
      <c r="E13" s="37" t="s">
        <v>367</v>
      </c>
      <c r="F13" s="43"/>
      <c r="G13" s="43"/>
      <c r="H13" s="43"/>
      <c r="I13" s="43"/>
      <c r="J13" s="44"/>
    </row>
    <row r="14">
      <c r="A14" s="35" t="s">
        <v>47</v>
      </c>
      <c r="B14" s="42"/>
      <c r="C14" s="43"/>
      <c r="D14" s="43"/>
      <c r="E14" s="45" t="s">
        <v>368</v>
      </c>
      <c r="F14" s="43"/>
      <c r="G14" s="43"/>
      <c r="H14" s="43"/>
      <c r="I14" s="43"/>
      <c r="J14" s="44"/>
    </row>
    <row r="15">
      <c r="A15" s="29" t="s">
        <v>37</v>
      </c>
      <c r="B15" s="30"/>
      <c r="C15" s="31" t="s">
        <v>144</v>
      </c>
      <c r="D15" s="32"/>
      <c r="E15" s="29" t="s">
        <v>145</v>
      </c>
      <c r="F15" s="32"/>
      <c r="G15" s="32"/>
      <c r="H15" s="32"/>
      <c r="I15" s="33">
        <f>SUMIFS(I16:I48,A16:A48,"P")</f>
        <v>0</v>
      </c>
      <c r="J15" s="34"/>
    </row>
    <row r="16">
      <c r="A16" s="35" t="s">
        <v>40</v>
      </c>
      <c r="B16" s="35">
        <v>3</v>
      </c>
      <c r="C16" s="36" t="s">
        <v>276</v>
      </c>
      <c r="D16" s="35" t="s">
        <v>42</v>
      </c>
      <c r="E16" s="37" t="s">
        <v>277</v>
      </c>
      <c r="F16" s="38" t="s">
        <v>155</v>
      </c>
      <c r="G16" s="39">
        <v>1.5</v>
      </c>
      <c r="H16" s="40">
        <v>0</v>
      </c>
      <c r="I16" s="40">
        <f>ROUND(G16*H16,P4)</f>
        <v>0</v>
      </c>
      <c r="J16" s="38" t="s">
        <v>51</v>
      </c>
      <c r="O16" s="41">
        <f>I16*0.21</f>
        <v>0</v>
      </c>
      <c r="P16">
        <v>3</v>
      </c>
    </row>
    <row r="17">
      <c r="A17" s="35" t="s">
        <v>45</v>
      </c>
      <c r="B17" s="42"/>
      <c r="C17" s="43"/>
      <c r="D17" s="43"/>
      <c r="E17" s="37" t="s">
        <v>369</v>
      </c>
      <c r="F17" s="43"/>
      <c r="G17" s="43"/>
      <c r="H17" s="43"/>
      <c r="I17" s="43"/>
      <c r="J17" s="44"/>
    </row>
    <row r="18">
      <c r="A18" s="35" t="s">
        <v>47</v>
      </c>
      <c r="B18" s="42"/>
      <c r="C18" s="43"/>
      <c r="D18" s="43"/>
      <c r="E18" s="45" t="s">
        <v>370</v>
      </c>
      <c r="F18" s="43"/>
      <c r="G18" s="43"/>
      <c r="H18" s="43"/>
      <c r="I18" s="43"/>
      <c r="J18" s="44"/>
    </row>
    <row r="19">
      <c r="A19" s="35" t="s">
        <v>40</v>
      </c>
      <c r="B19" s="35">
        <v>4</v>
      </c>
      <c r="C19" s="36" t="s">
        <v>177</v>
      </c>
      <c r="D19" s="35" t="s">
        <v>42</v>
      </c>
      <c r="E19" s="37" t="s">
        <v>178</v>
      </c>
      <c r="F19" s="38" t="s">
        <v>155</v>
      </c>
      <c r="G19" s="39">
        <v>11.756</v>
      </c>
      <c r="H19" s="40">
        <v>0</v>
      </c>
      <c r="I19" s="40">
        <f>ROUND(G19*H19,P4)</f>
        <v>0</v>
      </c>
      <c r="J19" s="38" t="s">
        <v>51</v>
      </c>
      <c r="O19" s="41">
        <f>I19*0.21</f>
        <v>0</v>
      </c>
      <c r="P19">
        <v>3</v>
      </c>
    </row>
    <row r="20">
      <c r="A20" s="35" t="s">
        <v>45</v>
      </c>
      <c r="B20" s="42"/>
      <c r="C20" s="43"/>
      <c r="D20" s="43"/>
      <c r="E20" s="37" t="s">
        <v>179</v>
      </c>
      <c r="F20" s="43"/>
      <c r="G20" s="43"/>
      <c r="H20" s="43"/>
      <c r="I20" s="43"/>
      <c r="J20" s="44"/>
    </row>
    <row r="21">
      <c r="A21" s="35" t="s">
        <v>47</v>
      </c>
      <c r="B21" s="42"/>
      <c r="C21" s="43"/>
      <c r="D21" s="43"/>
      <c r="E21" s="45" t="s">
        <v>371</v>
      </c>
      <c r="F21" s="43"/>
      <c r="G21" s="43"/>
      <c r="H21" s="43"/>
      <c r="I21" s="43"/>
      <c r="J21" s="44"/>
    </row>
    <row r="22">
      <c r="A22" s="35" t="s">
        <v>40</v>
      </c>
      <c r="B22" s="35">
        <v>5</v>
      </c>
      <c r="C22" s="36" t="s">
        <v>372</v>
      </c>
      <c r="D22" s="35" t="s">
        <v>42</v>
      </c>
      <c r="E22" s="37" t="s">
        <v>373</v>
      </c>
      <c r="F22" s="38" t="s">
        <v>155</v>
      </c>
      <c r="G22" s="39">
        <v>36.131999999999998</v>
      </c>
      <c r="H22" s="40">
        <v>0</v>
      </c>
      <c r="I22" s="40">
        <f>ROUND(G22*H22,P4)</f>
        <v>0</v>
      </c>
      <c r="J22" s="38" t="s">
        <v>51</v>
      </c>
      <c r="O22" s="41">
        <f>I22*0.21</f>
        <v>0</v>
      </c>
      <c r="P22">
        <v>3</v>
      </c>
    </row>
    <row r="23">
      <c r="A23" s="35" t="s">
        <v>45</v>
      </c>
      <c r="B23" s="42"/>
      <c r="C23" s="43"/>
      <c r="D23" s="43"/>
      <c r="E23" s="37" t="s">
        <v>374</v>
      </c>
      <c r="F23" s="43"/>
      <c r="G23" s="43"/>
      <c r="H23" s="43"/>
      <c r="I23" s="43"/>
      <c r="J23" s="44"/>
    </row>
    <row r="24" ht="43.8">
      <c r="A24" s="35" t="s">
        <v>47</v>
      </c>
      <c r="B24" s="42"/>
      <c r="C24" s="43"/>
      <c r="D24" s="43"/>
      <c r="E24" s="45" t="s">
        <v>375</v>
      </c>
      <c r="F24" s="43"/>
      <c r="G24" s="43"/>
      <c r="H24" s="43"/>
      <c r="I24" s="43"/>
      <c r="J24" s="44"/>
    </row>
    <row r="25">
      <c r="A25" s="35" t="s">
        <v>40</v>
      </c>
      <c r="B25" s="35">
        <v>6</v>
      </c>
      <c r="C25" s="36" t="s">
        <v>376</v>
      </c>
      <c r="D25" s="35" t="s">
        <v>42</v>
      </c>
      <c r="E25" s="37" t="s">
        <v>377</v>
      </c>
      <c r="F25" s="38" t="s">
        <v>155</v>
      </c>
      <c r="G25" s="39">
        <v>2.786</v>
      </c>
      <c r="H25" s="40">
        <v>0</v>
      </c>
      <c r="I25" s="40">
        <f>ROUND(G25*H25,P4)</f>
        <v>0</v>
      </c>
      <c r="J25" s="38" t="s">
        <v>51</v>
      </c>
      <c r="O25" s="41">
        <f>I25*0.21</f>
        <v>0</v>
      </c>
      <c r="P25">
        <v>3</v>
      </c>
    </row>
    <row r="26">
      <c r="A26" s="35" t="s">
        <v>45</v>
      </c>
      <c r="B26" s="42"/>
      <c r="C26" s="43"/>
      <c r="D26" s="43"/>
      <c r="E26" s="37" t="s">
        <v>378</v>
      </c>
      <c r="F26" s="43"/>
      <c r="G26" s="43"/>
      <c r="H26" s="43"/>
      <c r="I26" s="43"/>
      <c r="J26" s="44"/>
    </row>
    <row r="27">
      <c r="A27" s="35" t="s">
        <v>47</v>
      </c>
      <c r="B27" s="42"/>
      <c r="C27" s="43"/>
      <c r="D27" s="43"/>
      <c r="E27" s="45" t="s">
        <v>379</v>
      </c>
      <c r="F27" s="43"/>
      <c r="G27" s="43"/>
      <c r="H27" s="43"/>
      <c r="I27" s="43"/>
      <c r="J27" s="44"/>
    </row>
    <row r="28">
      <c r="A28" s="35" t="s">
        <v>40</v>
      </c>
      <c r="B28" s="35">
        <v>7</v>
      </c>
      <c r="C28" s="36" t="s">
        <v>380</v>
      </c>
      <c r="D28" s="35" t="s">
        <v>42</v>
      </c>
      <c r="E28" s="37" t="s">
        <v>381</v>
      </c>
      <c r="F28" s="38" t="s">
        <v>60</v>
      </c>
      <c r="G28" s="39">
        <v>10</v>
      </c>
      <c r="H28" s="40">
        <v>0</v>
      </c>
      <c r="I28" s="40">
        <f>ROUND(G28*H28,P4)</f>
        <v>0</v>
      </c>
      <c r="J28" s="38" t="s">
        <v>51</v>
      </c>
      <c r="O28" s="41">
        <f>I28*0.21</f>
        <v>0</v>
      </c>
      <c r="P28">
        <v>3</v>
      </c>
    </row>
    <row r="29">
      <c r="A29" s="35" t="s">
        <v>45</v>
      </c>
      <c r="B29" s="42"/>
      <c r="C29" s="43"/>
      <c r="D29" s="43"/>
      <c r="E29" s="46" t="s">
        <v>42</v>
      </c>
      <c r="F29" s="43"/>
      <c r="G29" s="43"/>
      <c r="H29" s="43"/>
      <c r="I29" s="43"/>
      <c r="J29" s="44"/>
    </row>
    <row r="30">
      <c r="A30" s="35" t="s">
        <v>47</v>
      </c>
      <c r="B30" s="42"/>
      <c r="C30" s="43"/>
      <c r="D30" s="43"/>
      <c r="E30" s="45" t="s">
        <v>382</v>
      </c>
      <c r="F30" s="43"/>
      <c r="G30" s="43"/>
      <c r="H30" s="43"/>
      <c r="I30" s="43"/>
      <c r="J30" s="44"/>
    </row>
    <row r="31">
      <c r="A31" s="35" t="s">
        <v>40</v>
      </c>
      <c r="B31" s="35">
        <v>8</v>
      </c>
      <c r="C31" s="36" t="s">
        <v>383</v>
      </c>
      <c r="D31" s="35" t="s">
        <v>42</v>
      </c>
      <c r="E31" s="37" t="s">
        <v>384</v>
      </c>
      <c r="F31" s="38" t="s">
        <v>60</v>
      </c>
      <c r="G31" s="39">
        <v>10</v>
      </c>
      <c r="H31" s="40">
        <v>0</v>
      </c>
      <c r="I31" s="40">
        <f>ROUND(G31*H31,P4)</f>
        <v>0</v>
      </c>
      <c r="J31" s="38" t="s">
        <v>51</v>
      </c>
      <c r="O31" s="41">
        <f>I31*0.21</f>
        <v>0</v>
      </c>
      <c r="P31">
        <v>3</v>
      </c>
    </row>
    <row r="32">
      <c r="A32" s="35" t="s">
        <v>45</v>
      </c>
      <c r="B32" s="42"/>
      <c r="C32" s="43"/>
      <c r="D32" s="43"/>
      <c r="E32" s="46" t="s">
        <v>42</v>
      </c>
      <c r="F32" s="43"/>
      <c r="G32" s="43"/>
      <c r="H32" s="43"/>
      <c r="I32" s="43"/>
      <c r="J32" s="44"/>
    </row>
    <row r="33">
      <c r="A33" s="35" t="s">
        <v>47</v>
      </c>
      <c r="B33" s="42"/>
      <c r="C33" s="43"/>
      <c r="D33" s="43"/>
      <c r="E33" s="45" t="s">
        <v>382</v>
      </c>
      <c r="F33" s="43"/>
      <c r="G33" s="43"/>
      <c r="H33" s="43"/>
      <c r="I33" s="43"/>
      <c r="J33" s="44"/>
    </row>
    <row r="34">
      <c r="A34" s="35" t="s">
        <v>40</v>
      </c>
      <c r="B34" s="35">
        <v>9</v>
      </c>
      <c r="C34" s="36" t="s">
        <v>385</v>
      </c>
      <c r="D34" s="35" t="s">
        <v>42</v>
      </c>
      <c r="E34" s="37" t="s">
        <v>386</v>
      </c>
      <c r="F34" s="38" t="s">
        <v>44</v>
      </c>
      <c r="G34" s="39">
        <v>1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>
      <c r="A35" s="35" t="s">
        <v>45</v>
      </c>
      <c r="B35" s="42"/>
      <c r="C35" s="43"/>
      <c r="D35" s="43"/>
      <c r="E35" s="37" t="s">
        <v>387</v>
      </c>
      <c r="F35" s="43"/>
      <c r="G35" s="43"/>
      <c r="H35" s="43"/>
      <c r="I35" s="43"/>
      <c r="J35" s="44"/>
    </row>
    <row r="36" ht="29.2">
      <c r="A36" s="35" t="s">
        <v>47</v>
      </c>
      <c r="B36" s="42"/>
      <c r="C36" s="43"/>
      <c r="D36" s="43"/>
      <c r="E36" s="45" t="s">
        <v>57</v>
      </c>
      <c r="F36" s="43"/>
      <c r="G36" s="43"/>
      <c r="H36" s="43"/>
      <c r="I36" s="43"/>
      <c r="J36" s="44"/>
    </row>
    <row r="37">
      <c r="A37" s="35" t="s">
        <v>40</v>
      </c>
      <c r="B37" s="35">
        <v>10</v>
      </c>
      <c r="C37" s="36" t="s">
        <v>388</v>
      </c>
      <c r="D37" s="35" t="s">
        <v>42</v>
      </c>
      <c r="E37" s="37" t="s">
        <v>389</v>
      </c>
      <c r="F37" s="38" t="s">
        <v>76</v>
      </c>
      <c r="G37" s="39">
        <v>3</v>
      </c>
      <c r="H37" s="40">
        <v>0</v>
      </c>
      <c r="I37" s="40">
        <f>ROUND(G37*H37,P4)</f>
        <v>0</v>
      </c>
      <c r="J37" s="38" t="s">
        <v>51</v>
      </c>
      <c r="O37" s="41">
        <f>I37*0.21</f>
        <v>0</v>
      </c>
      <c r="P37">
        <v>3</v>
      </c>
    </row>
    <row r="38">
      <c r="A38" s="35" t="s">
        <v>45</v>
      </c>
      <c r="B38" s="42"/>
      <c r="C38" s="43"/>
      <c r="D38" s="43"/>
      <c r="E38" s="37" t="s">
        <v>387</v>
      </c>
      <c r="F38" s="43"/>
      <c r="G38" s="43"/>
      <c r="H38" s="43"/>
      <c r="I38" s="43"/>
      <c r="J38" s="44"/>
    </row>
    <row r="39" ht="29.2">
      <c r="A39" s="35" t="s">
        <v>47</v>
      </c>
      <c r="B39" s="42"/>
      <c r="C39" s="43"/>
      <c r="D39" s="43"/>
      <c r="E39" s="45" t="s">
        <v>390</v>
      </c>
      <c r="F39" s="43"/>
      <c r="G39" s="43"/>
      <c r="H39" s="43"/>
      <c r="I39" s="43"/>
      <c r="J39" s="44"/>
    </row>
    <row r="40" ht="29.2">
      <c r="A40" s="35" t="s">
        <v>40</v>
      </c>
      <c r="B40" s="35">
        <v>11</v>
      </c>
      <c r="C40" s="36" t="s">
        <v>391</v>
      </c>
      <c r="D40" s="35" t="s">
        <v>42</v>
      </c>
      <c r="E40" s="37" t="s">
        <v>392</v>
      </c>
      <c r="F40" s="38" t="s">
        <v>76</v>
      </c>
      <c r="G40" s="39">
        <v>3</v>
      </c>
      <c r="H40" s="40">
        <v>0</v>
      </c>
      <c r="I40" s="40">
        <f>ROUND(G40*H40,P4)</f>
        <v>0</v>
      </c>
      <c r="J40" s="38" t="s">
        <v>51</v>
      </c>
      <c r="O40" s="41">
        <f>I40*0.21</f>
        <v>0</v>
      </c>
      <c r="P40">
        <v>3</v>
      </c>
    </row>
    <row r="41">
      <c r="A41" s="35" t="s">
        <v>45</v>
      </c>
      <c r="B41" s="42"/>
      <c r="C41" s="43"/>
      <c r="D41" s="43"/>
      <c r="E41" s="37" t="s">
        <v>387</v>
      </c>
      <c r="F41" s="43"/>
      <c r="G41" s="43"/>
      <c r="H41" s="43"/>
      <c r="I41" s="43"/>
      <c r="J41" s="44"/>
    </row>
    <row r="42" ht="29.2">
      <c r="A42" s="35" t="s">
        <v>47</v>
      </c>
      <c r="B42" s="42"/>
      <c r="C42" s="43"/>
      <c r="D42" s="43"/>
      <c r="E42" s="45" t="s">
        <v>393</v>
      </c>
      <c r="F42" s="43"/>
      <c r="G42" s="43"/>
      <c r="H42" s="43"/>
      <c r="I42" s="43"/>
      <c r="J42" s="44"/>
    </row>
    <row r="43">
      <c r="A43" s="35" t="s">
        <v>40</v>
      </c>
      <c r="B43" s="35">
        <v>55</v>
      </c>
      <c r="C43" s="36" t="s">
        <v>394</v>
      </c>
      <c r="D43" s="35" t="s">
        <v>42</v>
      </c>
      <c r="E43" s="37" t="s">
        <v>395</v>
      </c>
      <c r="F43" s="38" t="s">
        <v>76</v>
      </c>
      <c r="G43" s="39">
        <v>6</v>
      </c>
      <c r="H43" s="40">
        <v>0</v>
      </c>
      <c r="I43" s="40">
        <f>ROUND(G43*H43,P4)</f>
        <v>0</v>
      </c>
      <c r="J43" s="38" t="s">
        <v>51</v>
      </c>
      <c r="O43" s="41">
        <f>I43*0.21</f>
        <v>0</v>
      </c>
      <c r="P43">
        <v>3</v>
      </c>
    </row>
    <row r="44" ht="58.3">
      <c r="A44" s="35" t="s">
        <v>45</v>
      </c>
      <c r="B44" s="42"/>
      <c r="C44" s="43"/>
      <c r="D44" s="43"/>
      <c r="E44" s="37" t="s">
        <v>396</v>
      </c>
      <c r="F44" s="43"/>
      <c r="G44" s="43"/>
      <c r="H44" s="43"/>
      <c r="I44" s="43"/>
      <c r="J44" s="44"/>
    </row>
    <row r="45">
      <c r="A45" s="35" t="s">
        <v>47</v>
      </c>
      <c r="B45" s="42"/>
      <c r="C45" s="43"/>
      <c r="D45" s="43"/>
      <c r="E45" s="45" t="s">
        <v>397</v>
      </c>
      <c r="F45" s="43"/>
      <c r="G45" s="43"/>
      <c r="H45" s="43"/>
      <c r="I45" s="43"/>
      <c r="J45" s="44"/>
    </row>
    <row r="46">
      <c r="A46" s="35" t="s">
        <v>40</v>
      </c>
      <c r="B46" s="35">
        <v>56</v>
      </c>
      <c r="C46" s="36" t="s">
        <v>398</v>
      </c>
      <c r="D46" s="35" t="s">
        <v>42</v>
      </c>
      <c r="E46" s="37" t="s">
        <v>399</v>
      </c>
      <c r="F46" s="38" t="s">
        <v>60</v>
      </c>
      <c r="G46" s="39">
        <v>6</v>
      </c>
      <c r="H46" s="40">
        <v>0</v>
      </c>
      <c r="I46" s="40">
        <f>ROUND(G46*H46,P4)</f>
        <v>0</v>
      </c>
      <c r="J46" s="38" t="s">
        <v>51</v>
      </c>
      <c r="O46" s="41">
        <f>I46*0.21</f>
        <v>0</v>
      </c>
      <c r="P46">
        <v>3</v>
      </c>
    </row>
    <row r="47" ht="43.8">
      <c r="A47" s="35" t="s">
        <v>45</v>
      </c>
      <c r="B47" s="42"/>
      <c r="C47" s="43"/>
      <c r="D47" s="43"/>
      <c r="E47" s="37" t="s">
        <v>400</v>
      </c>
      <c r="F47" s="43"/>
      <c r="G47" s="43"/>
      <c r="H47" s="43"/>
      <c r="I47" s="43"/>
      <c r="J47" s="44"/>
    </row>
    <row r="48">
      <c r="A48" s="35" t="s">
        <v>47</v>
      </c>
      <c r="B48" s="42"/>
      <c r="C48" s="43"/>
      <c r="D48" s="43"/>
      <c r="E48" s="45" t="s">
        <v>401</v>
      </c>
      <c r="F48" s="43"/>
      <c r="G48" s="43"/>
      <c r="H48" s="43"/>
      <c r="I48" s="43"/>
      <c r="J48" s="44"/>
    </row>
    <row r="49">
      <c r="A49" s="29" t="s">
        <v>37</v>
      </c>
      <c r="B49" s="30"/>
      <c r="C49" s="31" t="s">
        <v>181</v>
      </c>
      <c r="D49" s="32"/>
      <c r="E49" s="29" t="s">
        <v>182</v>
      </c>
      <c r="F49" s="32"/>
      <c r="G49" s="32"/>
      <c r="H49" s="32"/>
      <c r="I49" s="33">
        <f>SUMIFS(I50:I70,A50:A70,"P")</f>
        <v>0</v>
      </c>
      <c r="J49" s="34"/>
    </row>
    <row r="50">
      <c r="A50" s="35" t="s">
        <v>40</v>
      </c>
      <c r="B50" s="35">
        <v>12</v>
      </c>
      <c r="C50" s="36" t="s">
        <v>402</v>
      </c>
      <c r="D50" s="35"/>
      <c r="E50" s="37" t="s">
        <v>403</v>
      </c>
      <c r="F50" s="38" t="s">
        <v>155</v>
      </c>
      <c r="G50" s="39">
        <v>1.6200000000000001</v>
      </c>
      <c r="H50" s="40">
        <v>0</v>
      </c>
      <c r="I50" s="40">
        <f>ROUND(G50*H50,P4)</f>
        <v>0</v>
      </c>
      <c r="J50" s="38" t="s">
        <v>51</v>
      </c>
      <c r="O50" s="41">
        <f>I50*0.21</f>
        <v>0</v>
      </c>
      <c r="P50">
        <v>3</v>
      </c>
    </row>
    <row r="51">
      <c r="A51" s="35" t="s">
        <v>45</v>
      </c>
      <c r="B51" s="42"/>
      <c r="C51" s="43"/>
      <c r="D51" s="43"/>
      <c r="E51" s="37" t="s">
        <v>404</v>
      </c>
      <c r="F51" s="43"/>
      <c r="G51" s="43"/>
      <c r="H51" s="43"/>
      <c r="I51" s="43"/>
      <c r="J51" s="44"/>
    </row>
    <row r="52">
      <c r="A52" s="35" t="s">
        <v>47</v>
      </c>
      <c r="B52" s="42"/>
      <c r="C52" s="43"/>
      <c r="D52" s="43"/>
      <c r="E52" s="45" t="s">
        <v>405</v>
      </c>
      <c r="F52" s="43"/>
      <c r="G52" s="43"/>
      <c r="H52" s="43"/>
      <c r="I52" s="43"/>
      <c r="J52" s="44"/>
    </row>
    <row r="53">
      <c r="A53" s="35" t="s">
        <v>40</v>
      </c>
      <c r="B53" s="35">
        <v>13</v>
      </c>
      <c r="C53" s="36" t="s">
        <v>406</v>
      </c>
      <c r="D53" s="35" t="s">
        <v>42</v>
      </c>
      <c r="E53" s="37" t="s">
        <v>407</v>
      </c>
      <c r="F53" s="38" t="s">
        <v>155</v>
      </c>
      <c r="G53" s="39">
        <v>0.055</v>
      </c>
      <c r="H53" s="40">
        <v>0</v>
      </c>
      <c r="I53" s="40">
        <f>ROUND(G53*H53,P4)</f>
        <v>0</v>
      </c>
      <c r="J53" s="38" t="s">
        <v>51</v>
      </c>
      <c r="O53" s="41">
        <f>I53*0.21</f>
        <v>0</v>
      </c>
      <c r="P53">
        <v>3</v>
      </c>
    </row>
    <row r="54">
      <c r="A54" s="35" t="s">
        <v>45</v>
      </c>
      <c r="B54" s="42"/>
      <c r="C54" s="43"/>
      <c r="D54" s="43"/>
      <c r="E54" s="46" t="s">
        <v>42</v>
      </c>
      <c r="F54" s="43"/>
      <c r="G54" s="43"/>
      <c r="H54" s="43"/>
      <c r="I54" s="43"/>
      <c r="J54" s="44"/>
    </row>
    <row r="55" ht="29.2">
      <c r="A55" s="35" t="s">
        <v>47</v>
      </c>
      <c r="B55" s="42"/>
      <c r="C55" s="43"/>
      <c r="D55" s="43"/>
      <c r="E55" s="45" t="s">
        <v>408</v>
      </c>
      <c r="F55" s="43"/>
      <c r="G55" s="43"/>
      <c r="H55" s="43"/>
      <c r="I55" s="43"/>
      <c r="J55" s="44"/>
    </row>
    <row r="56">
      <c r="A56" s="35" t="s">
        <v>40</v>
      </c>
      <c r="B56" s="35">
        <v>14</v>
      </c>
      <c r="C56" s="36" t="s">
        <v>409</v>
      </c>
      <c r="D56" s="35" t="s">
        <v>42</v>
      </c>
      <c r="E56" s="37" t="s">
        <v>410</v>
      </c>
      <c r="F56" s="38" t="s">
        <v>191</v>
      </c>
      <c r="G56" s="39">
        <v>192</v>
      </c>
      <c r="H56" s="40">
        <v>0</v>
      </c>
      <c r="I56" s="40">
        <f>ROUND(G56*H56,P4)</f>
        <v>0</v>
      </c>
      <c r="J56" s="38" t="s">
        <v>51</v>
      </c>
      <c r="O56" s="41">
        <f>I56*0.21</f>
        <v>0</v>
      </c>
      <c r="P56">
        <v>3</v>
      </c>
    </row>
    <row r="57">
      <c r="A57" s="35" t="s">
        <v>45</v>
      </c>
      <c r="B57" s="42"/>
      <c r="C57" s="43"/>
      <c r="D57" s="43"/>
      <c r="E57" s="46" t="s">
        <v>42</v>
      </c>
      <c r="F57" s="43"/>
      <c r="G57" s="43"/>
      <c r="H57" s="43"/>
      <c r="I57" s="43"/>
      <c r="J57" s="44"/>
    </row>
    <row r="58" ht="29.2">
      <c r="A58" s="35" t="s">
        <v>47</v>
      </c>
      <c r="B58" s="42"/>
      <c r="C58" s="43"/>
      <c r="D58" s="43"/>
      <c r="E58" s="45" t="s">
        <v>411</v>
      </c>
      <c r="F58" s="43"/>
      <c r="G58" s="43"/>
      <c r="H58" s="43"/>
      <c r="I58" s="43"/>
      <c r="J58" s="44"/>
    </row>
    <row r="59" ht="29.2">
      <c r="A59" s="35" t="s">
        <v>40</v>
      </c>
      <c r="B59" s="35">
        <v>15</v>
      </c>
      <c r="C59" s="36" t="s">
        <v>412</v>
      </c>
      <c r="D59" s="35" t="s">
        <v>42</v>
      </c>
      <c r="E59" s="37" t="s">
        <v>413</v>
      </c>
      <c r="F59" s="38" t="s">
        <v>191</v>
      </c>
      <c r="G59" s="39">
        <v>192</v>
      </c>
      <c r="H59" s="40">
        <v>0</v>
      </c>
      <c r="I59" s="40">
        <f>ROUND(G59*H59,P4)</f>
        <v>0</v>
      </c>
      <c r="J59" s="38" t="s">
        <v>51</v>
      </c>
      <c r="O59" s="41">
        <f>I59*0.21</f>
        <v>0</v>
      </c>
      <c r="P59">
        <v>3</v>
      </c>
    </row>
    <row r="60">
      <c r="A60" s="35" t="s">
        <v>45</v>
      </c>
      <c r="B60" s="42"/>
      <c r="C60" s="43"/>
      <c r="D60" s="43"/>
      <c r="E60" s="37" t="s">
        <v>414</v>
      </c>
      <c r="F60" s="43"/>
      <c r="G60" s="43"/>
      <c r="H60" s="43"/>
      <c r="I60" s="43"/>
      <c r="J60" s="44"/>
    </row>
    <row r="61" ht="29.2">
      <c r="A61" s="35" t="s">
        <v>47</v>
      </c>
      <c r="B61" s="42"/>
      <c r="C61" s="43"/>
      <c r="D61" s="43"/>
      <c r="E61" s="45" t="s">
        <v>411</v>
      </c>
      <c r="F61" s="43"/>
      <c r="G61" s="43"/>
      <c r="H61" s="43"/>
      <c r="I61" s="43"/>
      <c r="J61" s="44"/>
    </row>
    <row r="62">
      <c r="A62" s="35" t="s">
        <v>40</v>
      </c>
      <c r="B62" s="35">
        <v>16</v>
      </c>
      <c r="C62" s="36" t="s">
        <v>415</v>
      </c>
      <c r="D62" s="35" t="s">
        <v>42</v>
      </c>
      <c r="E62" s="37" t="s">
        <v>416</v>
      </c>
      <c r="F62" s="38" t="s">
        <v>44</v>
      </c>
      <c r="G62" s="39">
        <v>1</v>
      </c>
      <c r="H62" s="40">
        <v>0</v>
      </c>
      <c r="I62" s="40">
        <f>ROUND(G62*H62,P4)</f>
        <v>0</v>
      </c>
      <c r="J62" s="35"/>
      <c r="O62" s="41">
        <f>I62*0.21</f>
        <v>0</v>
      </c>
      <c r="P62">
        <v>3</v>
      </c>
    </row>
    <row r="63" ht="43.8">
      <c r="A63" s="35" t="s">
        <v>45</v>
      </c>
      <c r="B63" s="42"/>
      <c r="C63" s="43"/>
      <c r="D63" s="43"/>
      <c r="E63" s="37" t="s">
        <v>417</v>
      </c>
      <c r="F63" s="43"/>
      <c r="G63" s="43"/>
      <c r="H63" s="43"/>
      <c r="I63" s="43"/>
      <c r="J63" s="44"/>
    </row>
    <row r="64" ht="29.2">
      <c r="A64" s="35" t="s">
        <v>47</v>
      </c>
      <c r="B64" s="42"/>
      <c r="C64" s="43"/>
      <c r="D64" s="43"/>
      <c r="E64" s="45" t="s">
        <v>57</v>
      </c>
      <c r="F64" s="43"/>
      <c r="G64" s="43"/>
      <c r="H64" s="43"/>
      <c r="I64" s="43"/>
      <c r="J64" s="44"/>
    </row>
    <row r="65">
      <c r="A65" s="35" t="s">
        <v>40</v>
      </c>
      <c r="B65" s="35">
        <v>17</v>
      </c>
      <c r="C65" s="36" t="s">
        <v>418</v>
      </c>
      <c r="D65" s="35" t="s">
        <v>42</v>
      </c>
      <c r="E65" s="37" t="s">
        <v>419</v>
      </c>
      <c r="F65" s="38" t="s">
        <v>60</v>
      </c>
      <c r="G65" s="39">
        <v>33.423000000000002</v>
      </c>
      <c r="H65" s="40">
        <v>0</v>
      </c>
      <c r="I65" s="40">
        <f>ROUND(G65*H65,P4)</f>
        <v>0</v>
      </c>
      <c r="J65" s="38" t="s">
        <v>51</v>
      </c>
      <c r="O65" s="41">
        <f>I65*0.21</f>
        <v>0</v>
      </c>
      <c r="P65">
        <v>3</v>
      </c>
    </row>
    <row r="66">
      <c r="A66" s="35" t="s">
        <v>45</v>
      </c>
      <c r="B66" s="42"/>
      <c r="C66" s="43"/>
      <c r="D66" s="43"/>
      <c r="E66" s="37" t="s">
        <v>420</v>
      </c>
      <c r="F66" s="43"/>
      <c r="G66" s="43"/>
      <c r="H66" s="43"/>
      <c r="I66" s="43"/>
      <c r="J66" s="44"/>
    </row>
    <row r="67" ht="43.8">
      <c r="A67" s="35" t="s">
        <v>47</v>
      </c>
      <c r="B67" s="42"/>
      <c r="C67" s="43"/>
      <c r="D67" s="43"/>
      <c r="E67" s="45" t="s">
        <v>421</v>
      </c>
      <c r="F67" s="43"/>
      <c r="G67" s="43"/>
      <c r="H67" s="43"/>
      <c r="I67" s="43"/>
      <c r="J67" s="44"/>
    </row>
    <row r="68">
      <c r="A68" s="35" t="s">
        <v>40</v>
      </c>
      <c r="B68" s="35">
        <v>18</v>
      </c>
      <c r="C68" s="36" t="s">
        <v>422</v>
      </c>
      <c r="D68" s="35" t="s">
        <v>42</v>
      </c>
      <c r="E68" s="37" t="s">
        <v>423</v>
      </c>
      <c r="F68" s="38" t="s">
        <v>60</v>
      </c>
      <c r="G68" s="39">
        <v>24.533999999999999</v>
      </c>
      <c r="H68" s="40">
        <v>0</v>
      </c>
      <c r="I68" s="40">
        <f>ROUND(G68*H68,P4)</f>
        <v>0</v>
      </c>
      <c r="J68" s="38" t="s">
        <v>51</v>
      </c>
      <c r="O68" s="41">
        <f>I68*0.21</f>
        <v>0</v>
      </c>
      <c r="P68">
        <v>3</v>
      </c>
    </row>
    <row r="69" ht="29.2">
      <c r="A69" s="35" t="s">
        <v>45</v>
      </c>
      <c r="B69" s="42"/>
      <c r="C69" s="43"/>
      <c r="D69" s="43"/>
      <c r="E69" s="37" t="s">
        <v>424</v>
      </c>
      <c r="F69" s="43"/>
      <c r="G69" s="43"/>
      <c r="H69" s="43"/>
      <c r="I69" s="43"/>
      <c r="J69" s="44"/>
    </row>
    <row r="70">
      <c r="A70" s="35" t="s">
        <v>47</v>
      </c>
      <c r="B70" s="42"/>
      <c r="C70" s="43"/>
      <c r="D70" s="43"/>
      <c r="E70" s="45" t="s">
        <v>425</v>
      </c>
      <c r="F70" s="43"/>
      <c r="G70" s="43"/>
      <c r="H70" s="43"/>
      <c r="I70" s="43"/>
      <c r="J70" s="44"/>
    </row>
    <row r="71">
      <c r="A71" s="29" t="s">
        <v>37</v>
      </c>
      <c r="B71" s="30"/>
      <c r="C71" s="31" t="s">
        <v>426</v>
      </c>
      <c r="D71" s="32"/>
      <c r="E71" s="29" t="s">
        <v>427</v>
      </c>
      <c r="F71" s="32"/>
      <c r="G71" s="32"/>
      <c r="H71" s="32"/>
      <c r="I71" s="33">
        <f>SUMIFS(I72:I86,A72:A86,"P")</f>
        <v>0</v>
      </c>
      <c r="J71" s="34"/>
    </row>
    <row r="72">
      <c r="A72" s="35" t="s">
        <v>40</v>
      </c>
      <c r="B72" s="35">
        <v>19</v>
      </c>
      <c r="C72" s="36" t="s">
        <v>428</v>
      </c>
      <c r="D72" s="35" t="s">
        <v>42</v>
      </c>
      <c r="E72" s="37" t="s">
        <v>429</v>
      </c>
      <c r="F72" s="38" t="s">
        <v>430</v>
      </c>
      <c r="G72" s="39">
        <v>54</v>
      </c>
      <c r="H72" s="40">
        <v>0</v>
      </c>
      <c r="I72" s="40">
        <f>ROUND(G72*H72,P4)</f>
        <v>0</v>
      </c>
      <c r="J72" s="38" t="s">
        <v>51</v>
      </c>
      <c r="O72" s="41">
        <f>I72*0.21</f>
        <v>0</v>
      </c>
      <c r="P72">
        <v>3</v>
      </c>
    </row>
    <row r="73" ht="29.2">
      <c r="A73" s="35" t="s">
        <v>45</v>
      </c>
      <c r="B73" s="42"/>
      <c r="C73" s="43"/>
      <c r="D73" s="43"/>
      <c r="E73" s="37" t="s">
        <v>431</v>
      </c>
      <c r="F73" s="43"/>
      <c r="G73" s="43"/>
      <c r="H73" s="43"/>
      <c r="I73" s="43"/>
      <c r="J73" s="44"/>
    </row>
    <row r="74">
      <c r="A74" s="35" t="s">
        <v>47</v>
      </c>
      <c r="B74" s="42"/>
      <c r="C74" s="43"/>
      <c r="D74" s="43"/>
      <c r="E74" s="45" t="s">
        <v>432</v>
      </c>
      <c r="F74" s="43"/>
      <c r="G74" s="43"/>
      <c r="H74" s="43"/>
      <c r="I74" s="43"/>
      <c r="J74" s="44"/>
    </row>
    <row r="75">
      <c r="A75" s="35" t="s">
        <v>40</v>
      </c>
      <c r="B75" s="35">
        <v>20</v>
      </c>
      <c r="C75" s="36" t="s">
        <v>433</v>
      </c>
      <c r="D75" s="35" t="s">
        <v>42</v>
      </c>
      <c r="E75" s="37" t="s">
        <v>434</v>
      </c>
      <c r="F75" s="38" t="s">
        <v>155</v>
      </c>
      <c r="G75" s="39">
        <v>5.4189999999999996</v>
      </c>
      <c r="H75" s="40">
        <v>0</v>
      </c>
      <c r="I75" s="40">
        <f>ROUND(G75*H75,P4)</f>
        <v>0</v>
      </c>
      <c r="J75" s="38" t="s">
        <v>51</v>
      </c>
      <c r="O75" s="41">
        <f>I75*0.21</f>
        <v>0</v>
      </c>
      <c r="P75">
        <v>3</v>
      </c>
    </row>
    <row r="76" ht="29.2">
      <c r="A76" s="35" t="s">
        <v>45</v>
      </c>
      <c r="B76" s="42"/>
      <c r="C76" s="43"/>
      <c r="D76" s="43"/>
      <c r="E76" s="37" t="s">
        <v>435</v>
      </c>
      <c r="F76" s="43"/>
      <c r="G76" s="43"/>
      <c r="H76" s="43"/>
      <c r="I76" s="43"/>
      <c r="J76" s="44"/>
    </row>
    <row r="77" ht="43.8">
      <c r="A77" s="35" t="s">
        <v>47</v>
      </c>
      <c r="B77" s="42"/>
      <c r="C77" s="43"/>
      <c r="D77" s="43"/>
      <c r="E77" s="45" t="s">
        <v>436</v>
      </c>
      <c r="F77" s="43"/>
      <c r="G77" s="43"/>
      <c r="H77" s="43"/>
      <c r="I77" s="43"/>
      <c r="J77" s="44"/>
    </row>
    <row r="78">
      <c r="A78" s="35" t="s">
        <v>40</v>
      </c>
      <c r="B78" s="35">
        <v>21</v>
      </c>
      <c r="C78" s="36" t="s">
        <v>437</v>
      </c>
      <c r="D78" s="35" t="s">
        <v>42</v>
      </c>
      <c r="E78" s="37" t="s">
        <v>438</v>
      </c>
      <c r="F78" s="38" t="s">
        <v>122</v>
      </c>
      <c r="G78" s="39">
        <v>0.86699999999999999</v>
      </c>
      <c r="H78" s="40">
        <v>0</v>
      </c>
      <c r="I78" s="40">
        <f>ROUND(G78*H78,P4)</f>
        <v>0</v>
      </c>
      <c r="J78" s="38" t="s">
        <v>51</v>
      </c>
      <c r="O78" s="41">
        <f>I78*0.21</f>
        <v>0</v>
      </c>
      <c r="P78">
        <v>3</v>
      </c>
    </row>
    <row r="79">
      <c r="A79" s="35" t="s">
        <v>45</v>
      </c>
      <c r="B79" s="42"/>
      <c r="C79" s="43"/>
      <c r="D79" s="43"/>
      <c r="E79" s="37" t="s">
        <v>439</v>
      </c>
      <c r="F79" s="43"/>
      <c r="G79" s="43"/>
      <c r="H79" s="43"/>
      <c r="I79" s="43"/>
      <c r="J79" s="44"/>
    </row>
    <row r="80">
      <c r="A80" s="35" t="s">
        <v>47</v>
      </c>
      <c r="B80" s="42"/>
      <c r="C80" s="43"/>
      <c r="D80" s="43"/>
      <c r="E80" s="45" t="s">
        <v>440</v>
      </c>
      <c r="F80" s="43"/>
      <c r="G80" s="43"/>
      <c r="H80" s="43"/>
      <c r="I80" s="43"/>
      <c r="J80" s="44"/>
    </row>
    <row r="81">
      <c r="A81" s="35" t="s">
        <v>40</v>
      </c>
      <c r="B81" s="35">
        <v>22</v>
      </c>
      <c r="C81" s="36" t="s">
        <v>441</v>
      </c>
      <c r="D81" s="35" t="s">
        <v>42</v>
      </c>
      <c r="E81" s="37" t="s">
        <v>442</v>
      </c>
      <c r="F81" s="38" t="s">
        <v>155</v>
      </c>
      <c r="G81" s="39">
        <v>27.457000000000001</v>
      </c>
      <c r="H81" s="40">
        <v>0</v>
      </c>
      <c r="I81" s="40">
        <f>ROUND(G81*H81,P4)</f>
        <v>0</v>
      </c>
      <c r="J81" s="38" t="s">
        <v>51</v>
      </c>
      <c r="O81" s="41">
        <f>I81*0.21</f>
        <v>0</v>
      </c>
      <c r="P81">
        <v>3</v>
      </c>
    </row>
    <row r="82" ht="43.8">
      <c r="A82" s="35" t="s">
        <v>45</v>
      </c>
      <c r="B82" s="42"/>
      <c r="C82" s="43"/>
      <c r="D82" s="43"/>
      <c r="E82" s="37" t="s">
        <v>443</v>
      </c>
      <c r="F82" s="43"/>
      <c r="G82" s="43"/>
      <c r="H82" s="43"/>
      <c r="I82" s="43"/>
      <c r="J82" s="44"/>
    </row>
    <row r="83" ht="58.3">
      <c r="A83" s="35" t="s">
        <v>47</v>
      </c>
      <c r="B83" s="42"/>
      <c r="C83" s="43"/>
      <c r="D83" s="43"/>
      <c r="E83" s="45" t="s">
        <v>444</v>
      </c>
      <c r="F83" s="43"/>
      <c r="G83" s="43"/>
      <c r="H83" s="43"/>
      <c r="I83" s="43"/>
      <c r="J83" s="44"/>
    </row>
    <row r="84">
      <c r="A84" s="35" t="s">
        <v>40</v>
      </c>
      <c r="B84" s="35">
        <v>23</v>
      </c>
      <c r="C84" s="36" t="s">
        <v>445</v>
      </c>
      <c r="D84" s="35" t="s">
        <v>42</v>
      </c>
      <c r="E84" s="37" t="s">
        <v>446</v>
      </c>
      <c r="F84" s="38" t="s">
        <v>122</v>
      </c>
      <c r="G84" s="39">
        <v>4.9420000000000002</v>
      </c>
      <c r="H84" s="40">
        <v>0</v>
      </c>
      <c r="I84" s="40">
        <f>ROUND(G84*H84,P4)</f>
        <v>0</v>
      </c>
      <c r="J84" s="38" t="s">
        <v>51</v>
      </c>
      <c r="O84" s="41">
        <f>I84*0.21</f>
        <v>0</v>
      </c>
      <c r="P84">
        <v>3</v>
      </c>
    </row>
    <row r="85">
      <c r="A85" s="35" t="s">
        <v>45</v>
      </c>
      <c r="B85" s="42"/>
      <c r="C85" s="43"/>
      <c r="D85" s="43"/>
      <c r="E85" s="37" t="s">
        <v>447</v>
      </c>
      <c r="F85" s="43"/>
      <c r="G85" s="43"/>
      <c r="H85" s="43"/>
      <c r="I85" s="43"/>
      <c r="J85" s="44"/>
    </row>
    <row r="86">
      <c r="A86" s="35" t="s">
        <v>47</v>
      </c>
      <c r="B86" s="42"/>
      <c r="C86" s="43"/>
      <c r="D86" s="43"/>
      <c r="E86" s="45" t="s">
        <v>448</v>
      </c>
      <c r="F86" s="43"/>
      <c r="G86" s="43"/>
      <c r="H86" s="43"/>
      <c r="I86" s="43"/>
      <c r="J86" s="44"/>
    </row>
    <row r="87">
      <c r="A87" s="29" t="s">
        <v>37</v>
      </c>
      <c r="B87" s="30"/>
      <c r="C87" s="31" t="s">
        <v>449</v>
      </c>
      <c r="D87" s="32"/>
      <c r="E87" s="29" t="s">
        <v>450</v>
      </c>
      <c r="F87" s="32"/>
      <c r="G87" s="32"/>
      <c r="H87" s="32"/>
      <c r="I87" s="33">
        <f>SUMIFS(I88:I105,A88:A105,"P")</f>
        <v>0</v>
      </c>
      <c r="J87" s="34"/>
    </row>
    <row r="88">
      <c r="A88" s="35" t="s">
        <v>40</v>
      </c>
      <c r="B88" s="35">
        <v>24</v>
      </c>
      <c r="C88" s="36" t="s">
        <v>451</v>
      </c>
      <c r="D88" s="35" t="s">
        <v>42</v>
      </c>
      <c r="E88" s="37" t="s">
        <v>452</v>
      </c>
      <c r="F88" s="38" t="s">
        <v>155</v>
      </c>
      <c r="G88" s="39">
        <v>18.225000000000001</v>
      </c>
      <c r="H88" s="40">
        <v>0</v>
      </c>
      <c r="I88" s="40">
        <f>ROUND(G88*H88,P4)</f>
        <v>0</v>
      </c>
      <c r="J88" s="38" t="s">
        <v>51</v>
      </c>
      <c r="O88" s="41">
        <f>I88*0.21</f>
        <v>0</v>
      </c>
      <c r="P88">
        <v>3</v>
      </c>
    </row>
    <row r="89" ht="43.8">
      <c r="A89" s="35" t="s">
        <v>45</v>
      </c>
      <c r="B89" s="42"/>
      <c r="C89" s="43"/>
      <c r="D89" s="43"/>
      <c r="E89" s="37" t="s">
        <v>453</v>
      </c>
      <c r="F89" s="43"/>
      <c r="G89" s="43"/>
      <c r="H89" s="43"/>
      <c r="I89" s="43"/>
      <c r="J89" s="44"/>
    </row>
    <row r="90">
      <c r="A90" s="35" t="s">
        <v>47</v>
      </c>
      <c r="B90" s="42"/>
      <c r="C90" s="43"/>
      <c r="D90" s="43"/>
      <c r="E90" s="45" t="s">
        <v>454</v>
      </c>
      <c r="F90" s="43"/>
      <c r="G90" s="43"/>
      <c r="H90" s="43"/>
      <c r="I90" s="43"/>
      <c r="J90" s="44"/>
    </row>
    <row r="91">
      <c r="A91" s="35" t="s">
        <v>40</v>
      </c>
      <c r="B91" s="35">
        <v>25</v>
      </c>
      <c r="C91" s="36" t="s">
        <v>455</v>
      </c>
      <c r="D91" s="35" t="s">
        <v>42</v>
      </c>
      <c r="E91" s="37" t="s">
        <v>456</v>
      </c>
      <c r="F91" s="38" t="s">
        <v>191</v>
      </c>
      <c r="G91" s="39">
        <v>16.280000000000001</v>
      </c>
      <c r="H91" s="40">
        <v>0</v>
      </c>
      <c r="I91" s="40">
        <f>ROUND(G91*H91,P4)</f>
        <v>0</v>
      </c>
      <c r="J91" s="38" t="s">
        <v>51</v>
      </c>
      <c r="O91" s="41">
        <f>I91*0.21</f>
        <v>0</v>
      </c>
      <c r="P91">
        <v>3</v>
      </c>
    </row>
    <row r="92">
      <c r="A92" s="35" t="s">
        <v>45</v>
      </c>
      <c r="B92" s="42"/>
      <c r="C92" s="43"/>
      <c r="D92" s="43"/>
      <c r="E92" s="37" t="s">
        <v>457</v>
      </c>
      <c r="F92" s="43"/>
      <c r="G92" s="43"/>
      <c r="H92" s="43"/>
      <c r="I92" s="43"/>
      <c r="J92" s="44"/>
    </row>
    <row r="93">
      <c r="A93" s="35" t="s">
        <v>47</v>
      </c>
      <c r="B93" s="42"/>
      <c r="C93" s="43"/>
      <c r="D93" s="43"/>
      <c r="E93" s="45" t="s">
        <v>458</v>
      </c>
      <c r="F93" s="43"/>
      <c r="G93" s="43"/>
      <c r="H93" s="43"/>
      <c r="I93" s="43"/>
      <c r="J93" s="44"/>
    </row>
    <row r="94">
      <c r="A94" s="35" t="s">
        <v>40</v>
      </c>
      <c r="B94" s="35">
        <v>26</v>
      </c>
      <c r="C94" s="36" t="s">
        <v>459</v>
      </c>
      <c r="D94" s="35" t="s">
        <v>42</v>
      </c>
      <c r="E94" s="37" t="s">
        <v>460</v>
      </c>
      <c r="F94" s="38" t="s">
        <v>155</v>
      </c>
      <c r="G94" s="39">
        <v>12.419</v>
      </c>
      <c r="H94" s="40">
        <v>0</v>
      </c>
      <c r="I94" s="40">
        <f>ROUND(G94*H94,P4)</f>
        <v>0</v>
      </c>
      <c r="J94" s="38" t="s">
        <v>51</v>
      </c>
      <c r="O94" s="41">
        <f>I94*0.21</f>
        <v>0</v>
      </c>
      <c r="P94">
        <v>3</v>
      </c>
    </row>
    <row r="95">
      <c r="A95" s="35" t="s">
        <v>45</v>
      </c>
      <c r="B95" s="42"/>
      <c r="C95" s="43"/>
      <c r="D95" s="43"/>
      <c r="E95" s="37" t="s">
        <v>461</v>
      </c>
      <c r="F95" s="43"/>
      <c r="G95" s="43"/>
      <c r="H95" s="43"/>
      <c r="I95" s="43"/>
      <c r="J95" s="44"/>
    </row>
    <row r="96" ht="43.8">
      <c r="A96" s="35" t="s">
        <v>47</v>
      </c>
      <c r="B96" s="42"/>
      <c r="C96" s="43"/>
      <c r="D96" s="43"/>
      <c r="E96" s="45" t="s">
        <v>462</v>
      </c>
      <c r="F96" s="43"/>
      <c r="G96" s="43"/>
      <c r="H96" s="43"/>
      <c r="I96" s="43"/>
      <c r="J96" s="44"/>
    </row>
    <row r="97">
      <c r="A97" s="35" t="s">
        <v>40</v>
      </c>
      <c r="B97" s="35">
        <v>27</v>
      </c>
      <c r="C97" s="36" t="s">
        <v>463</v>
      </c>
      <c r="D97" s="35" t="s">
        <v>42</v>
      </c>
      <c r="E97" s="37" t="s">
        <v>464</v>
      </c>
      <c r="F97" s="38" t="s">
        <v>155</v>
      </c>
      <c r="G97" s="39">
        <v>8.7349999999999994</v>
      </c>
      <c r="H97" s="40">
        <v>0</v>
      </c>
      <c r="I97" s="40">
        <f>ROUND(G97*H97,P4)</f>
        <v>0</v>
      </c>
      <c r="J97" s="38" t="s">
        <v>51</v>
      </c>
      <c r="O97" s="41">
        <f>I97*0.21</f>
        <v>0</v>
      </c>
      <c r="P97">
        <v>3</v>
      </c>
    </row>
    <row r="98" ht="29.2">
      <c r="A98" s="35" t="s">
        <v>45</v>
      </c>
      <c r="B98" s="42"/>
      <c r="C98" s="43"/>
      <c r="D98" s="43"/>
      <c r="E98" s="37" t="s">
        <v>465</v>
      </c>
      <c r="F98" s="43"/>
      <c r="G98" s="43"/>
      <c r="H98" s="43"/>
      <c r="I98" s="43"/>
      <c r="J98" s="44"/>
    </row>
    <row r="99" ht="72.9">
      <c r="A99" s="35" t="s">
        <v>47</v>
      </c>
      <c r="B99" s="42"/>
      <c r="C99" s="43"/>
      <c r="D99" s="43"/>
      <c r="E99" s="45" t="s">
        <v>466</v>
      </c>
      <c r="F99" s="43"/>
      <c r="G99" s="43"/>
      <c r="H99" s="43"/>
      <c r="I99" s="43"/>
      <c r="J99" s="44"/>
    </row>
    <row r="100">
      <c r="A100" s="35" t="s">
        <v>40</v>
      </c>
      <c r="B100" s="35">
        <v>28</v>
      </c>
      <c r="C100" s="36" t="s">
        <v>467</v>
      </c>
      <c r="D100" s="35" t="s">
        <v>42</v>
      </c>
      <c r="E100" s="37" t="s">
        <v>468</v>
      </c>
      <c r="F100" s="38" t="s">
        <v>155</v>
      </c>
      <c r="G100" s="39">
        <v>7.3600000000000003</v>
      </c>
      <c r="H100" s="40">
        <v>0</v>
      </c>
      <c r="I100" s="40">
        <f>ROUND(G100*H100,P4)</f>
        <v>0</v>
      </c>
      <c r="J100" s="38" t="s">
        <v>51</v>
      </c>
      <c r="O100" s="41">
        <f>I100*0.21</f>
        <v>0</v>
      </c>
      <c r="P100">
        <v>3</v>
      </c>
    </row>
    <row r="101">
      <c r="A101" s="35" t="s">
        <v>45</v>
      </c>
      <c r="B101" s="42"/>
      <c r="C101" s="43"/>
      <c r="D101" s="43"/>
      <c r="E101" s="37" t="s">
        <v>469</v>
      </c>
      <c r="F101" s="43"/>
      <c r="G101" s="43"/>
      <c r="H101" s="43"/>
      <c r="I101" s="43"/>
      <c r="J101" s="44"/>
    </row>
    <row r="102">
      <c r="A102" s="35" t="s">
        <v>47</v>
      </c>
      <c r="B102" s="42"/>
      <c r="C102" s="43"/>
      <c r="D102" s="43"/>
      <c r="E102" s="45" t="s">
        <v>470</v>
      </c>
      <c r="F102" s="43"/>
      <c r="G102" s="43"/>
      <c r="H102" s="43"/>
      <c r="I102" s="43"/>
      <c r="J102" s="44"/>
    </row>
    <row r="103">
      <c r="A103" s="35" t="s">
        <v>40</v>
      </c>
      <c r="B103" s="35">
        <v>29</v>
      </c>
      <c r="C103" s="36" t="s">
        <v>471</v>
      </c>
      <c r="D103" s="35" t="s">
        <v>42</v>
      </c>
      <c r="E103" s="37" t="s">
        <v>472</v>
      </c>
      <c r="F103" s="38" t="s">
        <v>155</v>
      </c>
      <c r="G103" s="39">
        <v>6.4509999999999996</v>
      </c>
      <c r="H103" s="40">
        <v>0</v>
      </c>
      <c r="I103" s="40">
        <f>ROUND(G103*H103,P4)</f>
        <v>0</v>
      </c>
      <c r="J103" s="38" t="s">
        <v>51</v>
      </c>
      <c r="O103" s="41">
        <f>I103*0.21</f>
        <v>0</v>
      </c>
      <c r="P103">
        <v>3</v>
      </c>
    </row>
    <row r="104">
      <c r="A104" s="35" t="s">
        <v>45</v>
      </c>
      <c r="B104" s="42"/>
      <c r="C104" s="43"/>
      <c r="D104" s="43"/>
      <c r="E104" s="46" t="s">
        <v>42</v>
      </c>
      <c r="F104" s="43"/>
      <c r="G104" s="43"/>
      <c r="H104" s="43"/>
      <c r="I104" s="43"/>
      <c r="J104" s="44"/>
    </row>
    <row r="105" ht="58.3">
      <c r="A105" s="35" t="s">
        <v>47</v>
      </c>
      <c r="B105" s="42"/>
      <c r="C105" s="43"/>
      <c r="D105" s="43"/>
      <c r="E105" s="45" t="s">
        <v>473</v>
      </c>
      <c r="F105" s="43"/>
      <c r="G105" s="43"/>
      <c r="H105" s="43"/>
      <c r="I105" s="43"/>
      <c r="J105" s="44"/>
    </row>
    <row r="106">
      <c r="A106" s="29" t="s">
        <v>37</v>
      </c>
      <c r="B106" s="30"/>
      <c r="C106" s="31" t="s">
        <v>291</v>
      </c>
      <c r="D106" s="32"/>
      <c r="E106" s="29" t="s">
        <v>292</v>
      </c>
      <c r="F106" s="32"/>
      <c r="G106" s="32"/>
      <c r="H106" s="32"/>
      <c r="I106" s="33">
        <f>SUMIFS(I107:I130,A107:A130,"P")</f>
        <v>0</v>
      </c>
      <c r="J106" s="34"/>
    </row>
    <row r="107" ht="29.2">
      <c r="A107" s="35" t="s">
        <v>40</v>
      </c>
      <c r="B107" s="35">
        <v>30</v>
      </c>
      <c r="C107" s="36" t="s">
        <v>474</v>
      </c>
      <c r="D107" s="35" t="s">
        <v>42</v>
      </c>
      <c r="E107" s="37" t="s">
        <v>475</v>
      </c>
      <c r="F107" s="38" t="s">
        <v>60</v>
      </c>
      <c r="G107" s="39">
        <v>88.984999999999999</v>
      </c>
      <c r="H107" s="40">
        <v>0</v>
      </c>
      <c r="I107" s="40">
        <f>ROUND(G107*H107,P4)</f>
        <v>0</v>
      </c>
      <c r="J107" s="38" t="s">
        <v>51</v>
      </c>
      <c r="O107" s="41">
        <f>I107*0.21</f>
        <v>0</v>
      </c>
      <c r="P107">
        <v>3</v>
      </c>
    </row>
    <row r="108">
      <c r="A108" s="35" t="s">
        <v>45</v>
      </c>
      <c r="B108" s="42"/>
      <c r="C108" s="43"/>
      <c r="D108" s="43"/>
      <c r="E108" s="37" t="s">
        <v>476</v>
      </c>
      <c r="F108" s="43"/>
      <c r="G108" s="43"/>
      <c r="H108" s="43"/>
      <c r="I108" s="43"/>
      <c r="J108" s="44"/>
    </row>
    <row r="109" ht="43.8">
      <c r="A109" s="35" t="s">
        <v>47</v>
      </c>
      <c r="B109" s="42"/>
      <c r="C109" s="43"/>
      <c r="D109" s="43"/>
      <c r="E109" s="45" t="s">
        <v>477</v>
      </c>
      <c r="F109" s="43"/>
      <c r="G109" s="43"/>
      <c r="H109" s="43"/>
      <c r="I109" s="43"/>
      <c r="J109" s="44"/>
    </row>
    <row r="110">
      <c r="A110" s="35" t="s">
        <v>40</v>
      </c>
      <c r="B110" s="35">
        <v>31</v>
      </c>
      <c r="C110" s="36" t="s">
        <v>478</v>
      </c>
      <c r="D110" s="35" t="s">
        <v>42</v>
      </c>
      <c r="E110" s="37" t="s">
        <v>479</v>
      </c>
      <c r="F110" s="38" t="s">
        <v>60</v>
      </c>
      <c r="G110" s="39">
        <v>84.825000000000003</v>
      </c>
      <c r="H110" s="40">
        <v>0</v>
      </c>
      <c r="I110" s="40">
        <f>ROUND(G110*H110,P4)</f>
        <v>0</v>
      </c>
      <c r="J110" s="38" t="s">
        <v>51</v>
      </c>
      <c r="O110" s="41">
        <f>I110*0.21</f>
        <v>0</v>
      </c>
      <c r="P110">
        <v>3</v>
      </c>
    </row>
    <row r="111">
      <c r="A111" s="35" t="s">
        <v>45</v>
      </c>
      <c r="B111" s="42"/>
      <c r="C111" s="43"/>
      <c r="D111" s="43"/>
      <c r="E111" s="37" t="s">
        <v>480</v>
      </c>
      <c r="F111" s="43"/>
      <c r="G111" s="43"/>
      <c r="H111" s="43"/>
      <c r="I111" s="43"/>
      <c r="J111" s="44"/>
    </row>
    <row r="112" ht="43.8">
      <c r="A112" s="35" t="s">
        <v>47</v>
      </c>
      <c r="B112" s="42"/>
      <c r="C112" s="43"/>
      <c r="D112" s="43"/>
      <c r="E112" s="45" t="s">
        <v>481</v>
      </c>
      <c r="F112" s="43"/>
      <c r="G112" s="43"/>
      <c r="H112" s="43"/>
      <c r="I112" s="43"/>
      <c r="J112" s="44"/>
    </row>
    <row r="113">
      <c r="A113" s="35" t="s">
        <v>40</v>
      </c>
      <c r="B113" s="35">
        <v>32</v>
      </c>
      <c r="C113" s="36" t="s">
        <v>306</v>
      </c>
      <c r="D113" s="35" t="s">
        <v>42</v>
      </c>
      <c r="E113" s="37" t="s">
        <v>307</v>
      </c>
      <c r="F113" s="38" t="s">
        <v>60</v>
      </c>
      <c r="G113" s="39">
        <v>96.359999999999999</v>
      </c>
      <c r="H113" s="40">
        <v>0</v>
      </c>
      <c r="I113" s="40">
        <f>ROUND(G113*H113,P4)</f>
        <v>0</v>
      </c>
      <c r="J113" s="38" t="s">
        <v>51</v>
      </c>
      <c r="O113" s="41">
        <f>I113*0.21</f>
        <v>0</v>
      </c>
      <c r="P113">
        <v>3</v>
      </c>
    </row>
    <row r="114">
      <c r="A114" s="35" t="s">
        <v>45</v>
      </c>
      <c r="B114" s="42"/>
      <c r="C114" s="43"/>
      <c r="D114" s="43"/>
      <c r="E114" s="37" t="s">
        <v>482</v>
      </c>
      <c r="F114" s="43"/>
      <c r="G114" s="43"/>
      <c r="H114" s="43"/>
      <c r="I114" s="43"/>
      <c r="J114" s="44"/>
    </row>
    <row r="115">
      <c r="A115" s="35" t="s">
        <v>47</v>
      </c>
      <c r="B115" s="42"/>
      <c r="C115" s="43"/>
      <c r="D115" s="43"/>
      <c r="E115" s="45" t="s">
        <v>483</v>
      </c>
      <c r="F115" s="43"/>
      <c r="G115" s="43"/>
      <c r="H115" s="43"/>
      <c r="I115" s="43"/>
      <c r="J115" s="44"/>
    </row>
    <row r="116">
      <c r="A116" s="35" t="s">
        <v>40</v>
      </c>
      <c r="B116" s="35">
        <v>33</v>
      </c>
      <c r="C116" s="36" t="s">
        <v>309</v>
      </c>
      <c r="D116" s="35" t="s">
        <v>42</v>
      </c>
      <c r="E116" s="37" t="s">
        <v>310</v>
      </c>
      <c r="F116" s="38" t="s">
        <v>60</v>
      </c>
      <c r="G116" s="39">
        <v>450.709</v>
      </c>
      <c r="H116" s="40">
        <v>0</v>
      </c>
      <c r="I116" s="40">
        <f>ROUND(G116*H116,P4)</f>
        <v>0</v>
      </c>
      <c r="J116" s="38" t="s">
        <v>51</v>
      </c>
      <c r="O116" s="41">
        <f>I116*0.21</f>
        <v>0</v>
      </c>
      <c r="P116">
        <v>3</v>
      </c>
    </row>
    <row r="117">
      <c r="A117" s="35" t="s">
        <v>45</v>
      </c>
      <c r="B117" s="42"/>
      <c r="C117" s="43"/>
      <c r="D117" s="43"/>
      <c r="E117" s="37" t="s">
        <v>484</v>
      </c>
      <c r="F117" s="43"/>
      <c r="G117" s="43"/>
      <c r="H117" s="43"/>
      <c r="I117" s="43"/>
      <c r="J117" s="44"/>
    </row>
    <row r="118" ht="43.8">
      <c r="A118" s="35" t="s">
        <v>47</v>
      </c>
      <c r="B118" s="42"/>
      <c r="C118" s="43"/>
      <c r="D118" s="43"/>
      <c r="E118" s="45" t="s">
        <v>485</v>
      </c>
      <c r="F118" s="43"/>
      <c r="G118" s="43"/>
      <c r="H118" s="43"/>
      <c r="I118" s="43"/>
      <c r="J118" s="44"/>
    </row>
    <row r="119" ht="29.2">
      <c r="A119" s="35" t="s">
        <v>40</v>
      </c>
      <c r="B119" s="35">
        <v>34</v>
      </c>
      <c r="C119" s="36" t="s">
        <v>486</v>
      </c>
      <c r="D119" s="35" t="s">
        <v>42</v>
      </c>
      <c r="E119" s="37" t="s">
        <v>487</v>
      </c>
      <c r="F119" s="38" t="s">
        <v>60</v>
      </c>
      <c r="G119" s="39">
        <v>279.94999999999999</v>
      </c>
      <c r="H119" s="40">
        <v>0</v>
      </c>
      <c r="I119" s="40">
        <f>ROUND(G119*H119,P4)</f>
        <v>0</v>
      </c>
      <c r="J119" s="38" t="s">
        <v>51</v>
      </c>
      <c r="O119" s="41">
        <f>I119*0.21</f>
        <v>0</v>
      </c>
      <c r="P119">
        <v>3</v>
      </c>
    </row>
    <row r="120">
      <c r="A120" s="35" t="s">
        <v>45</v>
      </c>
      <c r="B120" s="42"/>
      <c r="C120" s="43"/>
      <c r="D120" s="43"/>
      <c r="E120" s="37" t="s">
        <v>488</v>
      </c>
      <c r="F120" s="43"/>
      <c r="G120" s="43"/>
      <c r="H120" s="43"/>
      <c r="I120" s="43"/>
      <c r="J120" s="44"/>
    </row>
    <row r="121" ht="58.3">
      <c r="A121" s="35" t="s">
        <v>47</v>
      </c>
      <c r="B121" s="42"/>
      <c r="C121" s="43"/>
      <c r="D121" s="43"/>
      <c r="E121" s="45" t="s">
        <v>489</v>
      </c>
      <c r="F121" s="43"/>
      <c r="G121" s="43"/>
      <c r="H121" s="43"/>
      <c r="I121" s="43"/>
      <c r="J121" s="44"/>
    </row>
    <row r="122">
      <c r="A122" s="35" t="s">
        <v>40</v>
      </c>
      <c r="B122" s="35">
        <v>35</v>
      </c>
      <c r="C122" s="36" t="s">
        <v>490</v>
      </c>
      <c r="D122" s="35" t="s">
        <v>42</v>
      </c>
      <c r="E122" s="37" t="s">
        <v>491</v>
      </c>
      <c r="F122" s="38" t="s">
        <v>60</v>
      </c>
      <c r="G122" s="39">
        <v>170.75899999999999</v>
      </c>
      <c r="H122" s="40">
        <v>0</v>
      </c>
      <c r="I122" s="40">
        <f>ROUND(G122*H122,P4)</f>
        <v>0</v>
      </c>
      <c r="J122" s="38" t="s">
        <v>51</v>
      </c>
      <c r="O122" s="41">
        <f>I122*0.21</f>
        <v>0</v>
      </c>
      <c r="P122">
        <v>3</v>
      </c>
    </row>
    <row r="123">
      <c r="A123" s="35" t="s">
        <v>45</v>
      </c>
      <c r="B123" s="42"/>
      <c r="C123" s="43"/>
      <c r="D123" s="43"/>
      <c r="E123" s="37" t="s">
        <v>492</v>
      </c>
      <c r="F123" s="43"/>
      <c r="G123" s="43"/>
      <c r="H123" s="43"/>
      <c r="I123" s="43"/>
      <c r="J123" s="44"/>
    </row>
    <row r="124" ht="43.8">
      <c r="A124" s="35" t="s">
        <v>47</v>
      </c>
      <c r="B124" s="42"/>
      <c r="C124" s="43"/>
      <c r="D124" s="43"/>
      <c r="E124" s="45" t="s">
        <v>493</v>
      </c>
      <c r="F124" s="43"/>
      <c r="G124" s="43"/>
      <c r="H124" s="43"/>
      <c r="I124" s="43"/>
      <c r="J124" s="44"/>
    </row>
    <row r="125" ht="29.2">
      <c r="A125" s="35" t="s">
        <v>40</v>
      </c>
      <c r="B125" s="35">
        <v>36</v>
      </c>
      <c r="C125" s="36" t="s">
        <v>494</v>
      </c>
      <c r="D125" s="35" t="s">
        <v>42</v>
      </c>
      <c r="E125" s="37" t="s">
        <v>495</v>
      </c>
      <c r="F125" s="38" t="s">
        <v>60</v>
      </c>
      <c r="G125" s="39">
        <v>96.359999999999999</v>
      </c>
      <c r="H125" s="40">
        <v>0</v>
      </c>
      <c r="I125" s="40">
        <f>ROUND(G125*H125,P4)</f>
        <v>0</v>
      </c>
      <c r="J125" s="38" t="s">
        <v>51</v>
      </c>
      <c r="O125" s="41">
        <f>I125*0.21</f>
        <v>0</v>
      </c>
      <c r="P125">
        <v>3</v>
      </c>
    </row>
    <row r="126">
      <c r="A126" s="35" t="s">
        <v>45</v>
      </c>
      <c r="B126" s="42"/>
      <c r="C126" s="43"/>
      <c r="D126" s="43"/>
      <c r="E126" s="37" t="s">
        <v>496</v>
      </c>
      <c r="F126" s="43"/>
      <c r="G126" s="43"/>
      <c r="H126" s="43"/>
      <c r="I126" s="43"/>
      <c r="J126" s="44"/>
    </row>
    <row r="127" ht="43.8">
      <c r="A127" s="35" t="s">
        <v>47</v>
      </c>
      <c r="B127" s="42"/>
      <c r="C127" s="43"/>
      <c r="D127" s="43"/>
      <c r="E127" s="45" t="s">
        <v>497</v>
      </c>
      <c r="F127" s="43"/>
      <c r="G127" s="43"/>
      <c r="H127" s="43"/>
      <c r="I127" s="43"/>
      <c r="J127" s="44"/>
    </row>
    <row r="128">
      <c r="A128" s="35" t="s">
        <v>40</v>
      </c>
      <c r="B128" s="35">
        <v>37</v>
      </c>
      <c r="C128" s="36" t="s">
        <v>498</v>
      </c>
      <c r="D128" s="35" t="s">
        <v>42</v>
      </c>
      <c r="E128" s="37" t="s">
        <v>499</v>
      </c>
      <c r="F128" s="38" t="s">
        <v>60</v>
      </c>
      <c r="G128" s="39">
        <v>35.100000000000001</v>
      </c>
      <c r="H128" s="40">
        <v>0</v>
      </c>
      <c r="I128" s="40">
        <f>ROUND(G128*H128,P4)</f>
        <v>0</v>
      </c>
      <c r="J128" s="38" t="s">
        <v>51</v>
      </c>
      <c r="O128" s="41">
        <f>I128*0.21</f>
        <v>0</v>
      </c>
      <c r="P128">
        <v>3</v>
      </c>
    </row>
    <row r="129">
      <c r="A129" s="35" t="s">
        <v>45</v>
      </c>
      <c r="B129" s="42"/>
      <c r="C129" s="43"/>
      <c r="D129" s="43"/>
      <c r="E129" s="37" t="s">
        <v>500</v>
      </c>
      <c r="F129" s="43"/>
      <c r="G129" s="43"/>
      <c r="H129" s="43"/>
      <c r="I129" s="43"/>
      <c r="J129" s="44"/>
    </row>
    <row r="130">
      <c r="A130" s="35" t="s">
        <v>47</v>
      </c>
      <c r="B130" s="42"/>
      <c r="C130" s="43"/>
      <c r="D130" s="43"/>
      <c r="E130" s="45" t="s">
        <v>501</v>
      </c>
      <c r="F130" s="43"/>
      <c r="G130" s="43"/>
      <c r="H130" s="43"/>
      <c r="I130" s="43"/>
      <c r="J130" s="44"/>
    </row>
    <row r="131">
      <c r="A131" s="29" t="s">
        <v>37</v>
      </c>
      <c r="B131" s="30"/>
      <c r="C131" s="31" t="s">
        <v>502</v>
      </c>
      <c r="D131" s="32"/>
      <c r="E131" s="29" t="s">
        <v>503</v>
      </c>
      <c r="F131" s="32"/>
      <c r="G131" s="32"/>
      <c r="H131" s="32"/>
      <c r="I131" s="33">
        <f>SUMIFS(I132:I143,A132:A143,"P")</f>
        <v>0</v>
      </c>
      <c r="J131" s="34"/>
    </row>
    <row r="132" ht="29.2">
      <c r="A132" s="35" t="s">
        <v>40</v>
      </c>
      <c r="B132" s="35">
        <v>38</v>
      </c>
      <c r="C132" s="36" t="s">
        <v>504</v>
      </c>
      <c r="D132" s="35" t="s">
        <v>42</v>
      </c>
      <c r="E132" s="37" t="s">
        <v>505</v>
      </c>
      <c r="F132" s="38" t="s">
        <v>60</v>
      </c>
      <c r="G132" s="39">
        <v>61.863999999999997</v>
      </c>
      <c r="H132" s="40">
        <v>0</v>
      </c>
      <c r="I132" s="40">
        <f>ROUND(G132*H132,P4)</f>
        <v>0</v>
      </c>
      <c r="J132" s="38" t="s">
        <v>51</v>
      </c>
      <c r="O132" s="41">
        <f>I132*0.21</f>
        <v>0</v>
      </c>
      <c r="P132">
        <v>3</v>
      </c>
    </row>
    <row r="133">
      <c r="A133" s="35" t="s">
        <v>45</v>
      </c>
      <c r="B133" s="42"/>
      <c r="C133" s="43"/>
      <c r="D133" s="43"/>
      <c r="E133" s="46" t="s">
        <v>42</v>
      </c>
      <c r="F133" s="43"/>
      <c r="G133" s="43"/>
      <c r="H133" s="43"/>
      <c r="I133" s="43"/>
      <c r="J133" s="44"/>
    </row>
    <row r="134">
      <c r="A134" s="35" t="s">
        <v>47</v>
      </c>
      <c r="B134" s="42"/>
      <c r="C134" s="43"/>
      <c r="D134" s="43"/>
      <c r="E134" s="45" t="s">
        <v>506</v>
      </c>
      <c r="F134" s="43"/>
      <c r="G134" s="43"/>
      <c r="H134" s="43"/>
      <c r="I134" s="43"/>
      <c r="J134" s="44"/>
    </row>
    <row r="135">
      <c r="A135" s="35" t="s">
        <v>40</v>
      </c>
      <c r="B135" s="35">
        <v>39</v>
      </c>
      <c r="C135" s="36" t="s">
        <v>507</v>
      </c>
      <c r="D135" s="35" t="s">
        <v>42</v>
      </c>
      <c r="E135" s="37" t="s">
        <v>508</v>
      </c>
      <c r="F135" s="38" t="s">
        <v>60</v>
      </c>
      <c r="G135" s="39">
        <v>6.2400000000000002</v>
      </c>
      <c r="H135" s="40">
        <v>0</v>
      </c>
      <c r="I135" s="40">
        <f>ROUND(G135*H135,P4)</f>
        <v>0</v>
      </c>
      <c r="J135" s="38" t="s">
        <v>51</v>
      </c>
      <c r="O135" s="41">
        <f>I135*0.21</f>
        <v>0</v>
      </c>
      <c r="P135">
        <v>3</v>
      </c>
    </row>
    <row r="136">
      <c r="A136" s="35" t="s">
        <v>45</v>
      </c>
      <c r="B136" s="42"/>
      <c r="C136" s="43"/>
      <c r="D136" s="43"/>
      <c r="E136" s="37" t="s">
        <v>509</v>
      </c>
      <c r="F136" s="43"/>
      <c r="G136" s="43"/>
      <c r="H136" s="43"/>
      <c r="I136" s="43"/>
      <c r="J136" s="44"/>
    </row>
    <row r="137">
      <c r="A137" s="35" t="s">
        <v>47</v>
      </c>
      <c r="B137" s="42"/>
      <c r="C137" s="43"/>
      <c r="D137" s="43"/>
      <c r="E137" s="45" t="s">
        <v>510</v>
      </c>
      <c r="F137" s="43"/>
      <c r="G137" s="43"/>
      <c r="H137" s="43"/>
      <c r="I137" s="43"/>
      <c r="J137" s="44"/>
    </row>
    <row r="138">
      <c r="A138" s="35" t="s">
        <v>40</v>
      </c>
      <c r="B138" s="35">
        <v>40</v>
      </c>
      <c r="C138" s="36" t="s">
        <v>511</v>
      </c>
      <c r="D138" s="35" t="s">
        <v>42</v>
      </c>
      <c r="E138" s="37" t="s">
        <v>512</v>
      </c>
      <c r="F138" s="38" t="s">
        <v>60</v>
      </c>
      <c r="G138" s="39">
        <v>5.8140000000000001</v>
      </c>
      <c r="H138" s="40">
        <v>0</v>
      </c>
      <c r="I138" s="40">
        <f>ROUND(G138*H138,P4)</f>
        <v>0</v>
      </c>
      <c r="J138" s="38" t="s">
        <v>51</v>
      </c>
      <c r="O138" s="41">
        <f>I138*0.21</f>
        <v>0</v>
      </c>
      <c r="P138">
        <v>3</v>
      </c>
    </row>
    <row r="139">
      <c r="A139" s="35" t="s">
        <v>45</v>
      </c>
      <c r="B139" s="42"/>
      <c r="C139" s="43"/>
      <c r="D139" s="43"/>
      <c r="E139" s="37" t="s">
        <v>513</v>
      </c>
      <c r="F139" s="43"/>
      <c r="G139" s="43"/>
      <c r="H139" s="43"/>
      <c r="I139" s="43"/>
      <c r="J139" s="44"/>
    </row>
    <row r="140">
      <c r="A140" s="35" t="s">
        <v>47</v>
      </c>
      <c r="B140" s="42"/>
      <c r="C140" s="43"/>
      <c r="D140" s="43"/>
      <c r="E140" s="45" t="s">
        <v>514</v>
      </c>
      <c r="F140" s="43"/>
      <c r="G140" s="43"/>
      <c r="H140" s="43"/>
      <c r="I140" s="43"/>
      <c r="J140" s="44"/>
    </row>
    <row r="141">
      <c r="A141" s="35" t="s">
        <v>40</v>
      </c>
      <c r="B141" s="35">
        <v>41</v>
      </c>
      <c r="C141" s="36" t="s">
        <v>515</v>
      </c>
      <c r="D141" s="35" t="s">
        <v>42</v>
      </c>
      <c r="E141" s="37" t="s">
        <v>516</v>
      </c>
      <c r="F141" s="38" t="s">
        <v>60</v>
      </c>
      <c r="G141" s="39">
        <v>4.8029999999999999</v>
      </c>
      <c r="H141" s="40">
        <v>0</v>
      </c>
      <c r="I141" s="40">
        <f>ROUND(G141*H141,P4)</f>
        <v>0</v>
      </c>
      <c r="J141" s="38" t="s">
        <v>51</v>
      </c>
      <c r="O141" s="41">
        <f>I141*0.21</f>
        <v>0</v>
      </c>
      <c r="P141">
        <v>3</v>
      </c>
    </row>
    <row r="142">
      <c r="A142" s="35" t="s">
        <v>45</v>
      </c>
      <c r="B142" s="42"/>
      <c r="C142" s="43"/>
      <c r="D142" s="43"/>
      <c r="E142" s="37" t="s">
        <v>517</v>
      </c>
      <c r="F142" s="43"/>
      <c r="G142" s="43"/>
      <c r="H142" s="43"/>
      <c r="I142" s="43"/>
      <c r="J142" s="44"/>
    </row>
    <row r="143">
      <c r="A143" s="35" t="s">
        <v>47</v>
      </c>
      <c r="B143" s="42"/>
      <c r="C143" s="43"/>
      <c r="D143" s="43"/>
      <c r="E143" s="45" t="s">
        <v>518</v>
      </c>
      <c r="F143" s="43"/>
      <c r="G143" s="43"/>
      <c r="H143" s="43"/>
      <c r="I143" s="43"/>
      <c r="J143" s="44"/>
    </row>
    <row r="144">
      <c r="A144" s="29" t="s">
        <v>37</v>
      </c>
      <c r="B144" s="30"/>
      <c r="C144" s="31" t="s">
        <v>519</v>
      </c>
      <c r="D144" s="32"/>
      <c r="E144" s="29" t="s">
        <v>520</v>
      </c>
      <c r="F144" s="32"/>
      <c r="G144" s="32"/>
      <c r="H144" s="32"/>
      <c r="I144" s="33">
        <f>SUMIFS(I145:I150,A145:A150,"P")</f>
        <v>0</v>
      </c>
      <c r="J144" s="34"/>
    </row>
    <row r="145">
      <c r="A145" s="35" t="s">
        <v>40</v>
      </c>
      <c r="B145" s="35">
        <v>42</v>
      </c>
      <c r="C145" s="36" t="s">
        <v>521</v>
      </c>
      <c r="D145" s="35" t="s">
        <v>42</v>
      </c>
      <c r="E145" s="37" t="s">
        <v>522</v>
      </c>
      <c r="F145" s="38" t="s">
        <v>191</v>
      </c>
      <c r="G145" s="39">
        <v>18</v>
      </c>
      <c r="H145" s="40">
        <v>0</v>
      </c>
      <c r="I145" s="40">
        <f>ROUND(G145*H145,P4)</f>
        <v>0</v>
      </c>
      <c r="J145" s="38" t="s">
        <v>51</v>
      </c>
      <c r="O145" s="41">
        <f>I145*0.21</f>
        <v>0</v>
      </c>
      <c r="P145">
        <v>3</v>
      </c>
    </row>
    <row r="146">
      <c r="A146" s="35" t="s">
        <v>45</v>
      </c>
      <c r="B146" s="42"/>
      <c r="C146" s="43"/>
      <c r="D146" s="43"/>
      <c r="E146" s="37" t="s">
        <v>523</v>
      </c>
      <c r="F146" s="43"/>
      <c r="G146" s="43"/>
      <c r="H146" s="43"/>
      <c r="I146" s="43"/>
      <c r="J146" s="44"/>
    </row>
    <row r="147">
      <c r="A147" s="35" t="s">
        <v>47</v>
      </c>
      <c r="B147" s="42"/>
      <c r="C147" s="43"/>
      <c r="D147" s="43"/>
      <c r="E147" s="45" t="s">
        <v>524</v>
      </c>
      <c r="F147" s="43"/>
      <c r="G147" s="43"/>
      <c r="H147" s="43"/>
      <c r="I147" s="43"/>
      <c r="J147" s="44"/>
    </row>
    <row r="148">
      <c r="A148" s="35" t="s">
        <v>40</v>
      </c>
      <c r="B148" s="35">
        <v>43</v>
      </c>
      <c r="C148" s="36" t="s">
        <v>525</v>
      </c>
      <c r="D148" s="35" t="s">
        <v>42</v>
      </c>
      <c r="E148" s="37" t="s">
        <v>526</v>
      </c>
      <c r="F148" s="38" t="s">
        <v>191</v>
      </c>
      <c r="G148" s="39">
        <v>2</v>
      </c>
      <c r="H148" s="40">
        <v>0</v>
      </c>
      <c r="I148" s="40">
        <f>ROUND(G148*H148,P4)</f>
        <v>0</v>
      </c>
      <c r="J148" s="38" t="s">
        <v>51</v>
      </c>
      <c r="O148" s="41">
        <f>I148*0.21</f>
        <v>0</v>
      </c>
      <c r="P148">
        <v>3</v>
      </c>
    </row>
    <row r="149">
      <c r="A149" s="35" t="s">
        <v>45</v>
      </c>
      <c r="B149" s="42"/>
      <c r="C149" s="43"/>
      <c r="D149" s="43"/>
      <c r="E149" s="37" t="s">
        <v>527</v>
      </c>
      <c r="F149" s="43"/>
      <c r="G149" s="43"/>
      <c r="H149" s="43"/>
      <c r="I149" s="43"/>
      <c r="J149" s="44"/>
    </row>
    <row r="150">
      <c r="A150" s="35" t="s">
        <v>47</v>
      </c>
      <c r="B150" s="42"/>
      <c r="C150" s="43"/>
      <c r="D150" s="43"/>
      <c r="E150" s="45" t="s">
        <v>528</v>
      </c>
      <c r="F150" s="43"/>
      <c r="G150" s="43"/>
      <c r="H150" s="43"/>
      <c r="I150" s="43"/>
      <c r="J150" s="44"/>
    </row>
    <row r="151">
      <c r="A151" s="29" t="s">
        <v>37</v>
      </c>
      <c r="B151" s="30"/>
      <c r="C151" s="31" t="s">
        <v>187</v>
      </c>
      <c r="D151" s="32"/>
      <c r="E151" s="29" t="s">
        <v>188</v>
      </c>
      <c r="F151" s="32"/>
      <c r="G151" s="32"/>
      <c r="H151" s="32"/>
      <c r="I151" s="33">
        <f>SUMIFS(I152:I184,A152:A184,"P")</f>
        <v>0</v>
      </c>
      <c r="J151" s="34"/>
    </row>
    <row r="152">
      <c r="A152" s="35" t="s">
        <v>40</v>
      </c>
      <c r="B152" s="35">
        <v>44</v>
      </c>
      <c r="C152" s="36" t="s">
        <v>529</v>
      </c>
      <c r="D152" s="35" t="s">
        <v>42</v>
      </c>
      <c r="E152" s="37" t="s">
        <v>530</v>
      </c>
      <c r="F152" s="38" t="s">
        <v>191</v>
      </c>
      <c r="G152" s="39">
        <v>17.199999999999999</v>
      </c>
      <c r="H152" s="40">
        <v>0</v>
      </c>
      <c r="I152" s="40">
        <f>ROUND(G152*H152,P4)</f>
        <v>0</v>
      </c>
      <c r="J152" s="38" t="s">
        <v>51</v>
      </c>
      <c r="O152" s="41">
        <f>I152*0.21</f>
        <v>0</v>
      </c>
      <c r="P152">
        <v>3</v>
      </c>
    </row>
    <row r="153">
      <c r="A153" s="35" t="s">
        <v>45</v>
      </c>
      <c r="B153" s="42"/>
      <c r="C153" s="43"/>
      <c r="D153" s="43"/>
      <c r="E153" s="46" t="s">
        <v>42</v>
      </c>
      <c r="F153" s="43"/>
      <c r="G153" s="43"/>
      <c r="H153" s="43"/>
      <c r="I153" s="43"/>
      <c r="J153" s="44"/>
    </row>
    <row r="154">
      <c r="A154" s="35" t="s">
        <v>47</v>
      </c>
      <c r="B154" s="42"/>
      <c r="C154" s="43"/>
      <c r="D154" s="43"/>
      <c r="E154" s="45" t="s">
        <v>531</v>
      </c>
      <c r="F154" s="43"/>
      <c r="G154" s="43"/>
      <c r="H154" s="43"/>
      <c r="I154" s="43"/>
      <c r="J154" s="44"/>
    </row>
    <row r="155">
      <c r="A155" s="35" t="s">
        <v>40</v>
      </c>
      <c r="B155" s="35">
        <v>45</v>
      </c>
      <c r="C155" s="36" t="s">
        <v>532</v>
      </c>
      <c r="D155" s="35" t="s">
        <v>42</v>
      </c>
      <c r="E155" s="37" t="s">
        <v>533</v>
      </c>
      <c r="F155" s="38" t="s">
        <v>76</v>
      </c>
      <c r="G155" s="39">
        <v>2</v>
      </c>
      <c r="H155" s="40">
        <v>0</v>
      </c>
      <c r="I155" s="40">
        <f>ROUND(G155*H155,P4)</f>
        <v>0</v>
      </c>
      <c r="J155" s="38" t="s">
        <v>51</v>
      </c>
      <c r="O155" s="41">
        <f>I155*0.21</f>
        <v>0</v>
      </c>
      <c r="P155">
        <v>3</v>
      </c>
    </row>
    <row r="156">
      <c r="A156" s="35" t="s">
        <v>45</v>
      </c>
      <c r="B156" s="42"/>
      <c r="C156" s="43"/>
      <c r="D156" s="43"/>
      <c r="E156" s="37" t="s">
        <v>534</v>
      </c>
      <c r="F156" s="43"/>
      <c r="G156" s="43"/>
      <c r="H156" s="43"/>
      <c r="I156" s="43"/>
      <c r="J156" s="44"/>
    </row>
    <row r="157">
      <c r="A157" s="35" t="s">
        <v>47</v>
      </c>
      <c r="B157" s="42"/>
      <c r="C157" s="43"/>
      <c r="D157" s="43"/>
      <c r="E157" s="45" t="s">
        <v>107</v>
      </c>
      <c r="F157" s="43"/>
      <c r="G157" s="43"/>
      <c r="H157" s="43"/>
      <c r="I157" s="43"/>
      <c r="J157" s="44"/>
    </row>
    <row r="158" ht="29.2">
      <c r="A158" s="35" t="s">
        <v>40</v>
      </c>
      <c r="B158" s="35">
        <v>46</v>
      </c>
      <c r="C158" s="36" t="s">
        <v>535</v>
      </c>
      <c r="D158" s="35" t="s">
        <v>42</v>
      </c>
      <c r="E158" s="37" t="s">
        <v>536</v>
      </c>
      <c r="F158" s="38" t="s">
        <v>60</v>
      </c>
      <c r="G158" s="39">
        <v>12.5</v>
      </c>
      <c r="H158" s="40">
        <v>0</v>
      </c>
      <c r="I158" s="40">
        <f>ROUND(G158*H158,P4)</f>
        <v>0</v>
      </c>
      <c r="J158" s="38" t="s">
        <v>51</v>
      </c>
      <c r="O158" s="41">
        <f>I158*0.21</f>
        <v>0</v>
      </c>
      <c r="P158">
        <v>3</v>
      </c>
    </row>
    <row r="159">
      <c r="A159" s="35" t="s">
        <v>45</v>
      </c>
      <c r="B159" s="42"/>
      <c r="C159" s="43"/>
      <c r="D159" s="43"/>
      <c r="E159" s="37" t="s">
        <v>537</v>
      </c>
      <c r="F159" s="43"/>
      <c r="G159" s="43"/>
      <c r="H159" s="43"/>
      <c r="I159" s="43"/>
      <c r="J159" s="44"/>
    </row>
    <row r="160">
      <c r="A160" s="35" t="s">
        <v>47</v>
      </c>
      <c r="B160" s="42"/>
      <c r="C160" s="43"/>
      <c r="D160" s="43"/>
      <c r="E160" s="45" t="s">
        <v>538</v>
      </c>
      <c r="F160" s="43"/>
      <c r="G160" s="43"/>
      <c r="H160" s="43"/>
      <c r="I160" s="43"/>
      <c r="J160" s="44"/>
    </row>
    <row r="161" ht="29.2">
      <c r="A161" s="35" t="s">
        <v>40</v>
      </c>
      <c r="B161" s="35">
        <v>47</v>
      </c>
      <c r="C161" s="36" t="s">
        <v>539</v>
      </c>
      <c r="D161" s="35" t="s">
        <v>42</v>
      </c>
      <c r="E161" s="37" t="s">
        <v>540</v>
      </c>
      <c r="F161" s="38" t="s">
        <v>60</v>
      </c>
      <c r="G161" s="39">
        <v>12.5</v>
      </c>
      <c r="H161" s="40">
        <v>0</v>
      </c>
      <c r="I161" s="40">
        <f>ROUND(G161*H161,P4)</f>
        <v>0</v>
      </c>
      <c r="J161" s="38" t="s">
        <v>51</v>
      </c>
      <c r="O161" s="41">
        <f>I161*0.21</f>
        <v>0</v>
      </c>
      <c r="P161">
        <v>3</v>
      </c>
    </row>
    <row r="162">
      <c r="A162" s="35" t="s">
        <v>45</v>
      </c>
      <c r="B162" s="42"/>
      <c r="C162" s="43"/>
      <c r="D162" s="43"/>
      <c r="E162" s="37" t="s">
        <v>541</v>
      </c>
      <c r="F162" s="43"/>
      <c r="G162" s="43"/>
      <c r="H162" s="43"/>
      <c r="I162" s="43"/>
      <c r="J162" s="44"/>
    </row>
    <row r="163">
      <c r="A163" s="35" t="s">
        <v>47</v>
      </c>
      <c r="B163" s="42"/>
      <c r="C163" s="43"/>
      <c r="D163" s="43"/>
      <c r="E163" s="45" t="s">
        <v>538</v>
      </c>
      <c r="F163" s="43"/>
      <c r="G163" s="43"/>
      <c r="H163" s="43"/>
      <c r="I163" s="43"/>
      <c r="J163" s="44"/>
    </row>
    <row r="164">
      <c r="A164" s="35" t="s">
        <v>40</v>
      </c>
      <c r="B164" s="35">
        <v>48</v>
      </c>
      <c r="C164" s="36" t="s">
        <v>542</v>
      </c>
      <c r="D164" s="35" t="s">
        <v>42</v>
      </c>
      <c r="E164" s="37" t="s">
        <v>543</v>
      </c>
      <c r="F164" s="38" t="s">
        <v>191</v>
      </c>
      <c r="G164" s="39">
        <v>8.1999999999999993</v>
      </c>
      <c r="H164" s="40">
        <v>0</v>
      </c>
      <c r="I164" s="40">
        <f>ROUND(G164*H164,P4)</f>
        <v>0</v>
      </c>
      <c r="J164" s="38" t="s">
        <v>51</v>
      </c>
      <c r="O164" s="41">
        <f>I164*0.21</f>
        <v>0</v>
      </c>
      <c r="P164">
        <v>3</v>
      </c>
    </row>
    <row r="165">
      <c r="A165" s="35" t="s">
        <v>45</v>
      </c>
      <c r="B165" s="42"/>
      <c r="C165" s="43"/>
      <c r="D165" s="43"/>
      <c r="E165" s="46" t="s">
        <v>42</v>
      </c>
      <c r="F165" s="43"/>
      <c r="G165" s="43"/>
      <c r="H165" s="43"/>
      <c r="I165" s="43"/>
      <c r="J165" s="44"/>
    </row>
    <row r="166">
      <c r="A166" s="35" t="s">
        <v>47</v>
      </c>
      <c r="B166" s="42"/>
      <c r="C166" s="43"/>
      <c r="D166" s="43"/>
      <c r="E166" s="45" t="s">
        <v>544</v>
      </c>
      <c r="F166" s="43"/>
      <c r="G166" s="43"/>
      <c r="H166" s="43"/>
      <c r="I166" s="43"/>
      <c r="J166" s="44"/>
    </row>
    <row r="167" ht="29.2">
      <c r="A167" s="35" t="s">
        <v>40</v>
      </c>
      <c r="B167" s="35">
        <v>49</v>
      </c>
      <c r="C167" s="36" t="s">
        <v>545</v>
      </c>
      <c r="D167" s="35" t="s">
        <v>42</v>
      </c>
      <c r="E167" s="37" t="s">
        <v>546</v>
      </c>
      <c r="F167" s="38" t="s">
        <v>191</v>
      </c>
      <c r="G167" s="39">
        <v>8.0999999999999996</v>
      </c>
      <c r="H167" s="40">
        <v>0</v>
      </c>
      <c r="I167" s="40">
        <f>ROUND(G167*H167,P4)</f>
        <v>0</v>
      </c>
      <c r="J167" s="38" t="s">
        <v>51</v>
      </c>
      <c r="O167" s="41">
        <f>I167*0.21</f>
        <v>0</v>
      </c>
      <c r="P167">
        <v>3</v>
      </c>
    </row>
    <row r="168">
      <c r="A168" s="35" t="s">
        <v>45</v>
      </c>
      <c r="B168" s="42"/>
      <c r="C168" s="43"/>
      <c r="D168" s="43"/>
      <c r="E168" s="46" t="s">
        <v>42</v>
      </c>
      <c r="F168" s="43"/>
      <c r="G168" s="43"/>
      <c r="H168" s="43"/>
      <c r="I168" s="43"/>
      <c r="J168" s="44"/>
    </row>
    <row r="169">
      <c r="A169" s="35" t="s">
        <v>47</v>
      </c>
      <c r="B169" s="42"/>
      <c r="C169" s="43"/>
      <c r="D169" s="43"/>
      <c r="E169" s="45" t="s">
        <v>547</v>
      </c>
      <c r="F169" s="43"/>
      <c r="G169" s="43"/>
      <c r="H169" s="43"/>
      <c r="I169" s="43"/>
      <c r="J169" s="44"/>
    </row>
    <row r="170">
      <c r="A170" s="35" t="s">
        <v>40</v>
      </c>
      <c r="B170" s="35">
        <v>50</v>
      </c>
      <c r="C170" s="36" t="s">
        <v>357</v>
      </c>
      <c r="D170" s="35" t="s">
        <v>42</v>
      </c>
      <c r="E170" s="37" t="s">
        <v>358</v>
      </c>
      <c r="F170" s="38" t="s">
        <v>191</v>
      </c>
      <c r="G170" s="39">
        <v>55.5</v>
      </c>
      <c r="H170" s="40">
        <v>0</v>
      </c>
      <c r="I170" s="40">
        <f>ROUND(G170*H170,P4)</f>
        <v>0</v>
      </c>
      <c r="J170" s="38" t="s">
        <v>51</v>
      </c>
      <c r="O170" s="41">
        <f>I170*0.21</f>
        <v>0</v>
      </c>
      <c r="P170">
        <v>3</v>
      </c>
    </row>
    <row r="171">
      <c r="A171" s="35" t="s">
        <v>45</v>
      </c>
      <c r="B171" s="42"/>
      <c r="C171" s="43"/>
      <c r="D171" s="43"/>
      <c r="E171" s="46" t="s">
        <v>42</v>
      </c>
      <c r="F171" s="43"/>
      <c r="G171" s="43"/>
      <c r="H171" s="43"/>
      <c r="I171" s="43"/>
      <c r="J171" s="44"/>
    </row>
    <row r="172" ht="58.3">
      <c r="A172" s="35" t="s">
        <v>47</v>
      </c>
      <c r="B172" s="42"/>
      <c r="C172" s="43"/>
      <c r="D172" s="43"/>
      <c r="E172" s="45" t="s">
        <v>548</v>
      </c>
      <c r="F172" s="43"/>
      <c r="G172" s="43"/>
      <c r="H172" s="43"/>
      <c r="I172" s="43"/>
      <c r="J172" s="44"/>
    </row>
    <row r="173">
      <c r="A173" s="35" t="s">
        <v>40</v>
      </c>
      <c r="B173" s="35">
        <v>51</v>
      </c>
      <c r="C173" s="36" t="s">
        <v>549</v>
      </c>
      <c r="D173" s="35" t="s">
        <v>250</v>
      </c>
      <c r="E173" s="37" t="s">
        <v>550</v>
      </c>
      <c r="F173" s="38" t="s">
        <v>191</v>
      </c>
      <c r="G173" s="39">
        <v>18.065000000000001</v>
      </c>
      <c r="H173" s="40">
        <v>0</v>
      </c>
      <c r="I173" s="40">
        <f>ROUND(G173*H173,P4)</f>
        <v>0</v>
      </c>
      <c r="J173" s="38" t="s">
        <v>51</v>
      </c>
      <c r="O173" s="41">
        <f>I173*0.21</f>
        <v>0</v>
      </c>
      <c r="P173">
        <v>3</v>
      </c>
    </row>
    <row r="174">
      <c r="A174" s="35" t="s">
        <v>45</v>
      </c>
      <c r="B174" s="42"/>
      <c r="C174" s="43"/>
      <c r="D174" s="43"/>
      <c r="E174" s="37" t="s">
        <v>551</v>
      </c>
      <c r="F174" s="43"/>
      <c r="G174" s="43"/>
      <c r="H174" s="43"/>
      <c r="I174" s="43"/>
      <c r="J174" s="44"/>
    </row>
    <row r="175">
      <c r="A175" s="35" t="s">
        <v>47</v>
      </c>
      <c r="B175" s="42"/>
      <c r="C175" s="43"/>
      <c r="D175" s="43"/>
      <c r="E175" s="45" t="s">
        <v>552</v>
      </c>
      <c r="F175" s="43"/>
      <c r="G175" s="43"/>
      <c r="H175" s="43"/>
      <c r="I175" s="43"/>
      <c r="J175" s="44"/>
    </row>
    <row r="176">
      <c r="A176" s="35" t="s">
        <v>40</v>
      </c>
      <c r="B176" s="35">
        <v>52</v>
      </c>
      <c r="C176" s="36" t="s">
        <v>549</v>
      </c>
      <c r="D176" s="35" t="s">
        <v>253</v>
      </c>
      <c r="E176" s="37" t="s">
        <v>550</v>
      </c>
      <c r="F176" s="38" t="s">
        <v>191</v>
      </c>
      <c r="G176" s="39">
        <v>18.065000000000001</v>
      </c>
      <c r="H176" s="40">
        <v>0</v>
      </c>
      <c r="I176" s="40">
        <f>ROUND(G176*H176,P4)</f>
        <v>0</v>
      </c>
      <c r="J176" s="38" t="s">
        <v>51</v>
      </c>
      <c r="O176" s="41">
        <f>I176*0.21</f>
        <v>0</v>
      </c>
      <c r="P176">
        <v>3</v>
      </c>
    </row>
    <row r="177" ht="29.2">
      <c r="A177" s="35" t="s">
        <v>45</v>
      </c>
      <c r="B177" s="42"/>
      <c r="C177" s="43"/>
      <c r="D177" s="43"/>
      <c r="E177" s="37" t="s">
        <v>553</v>
      </c>
      <c r="F177" s="43"/>
      <c r="G177" s="43"/>
      <c r="H177" s="43"/>
      <c r="I177" s="43"/>
      <c r="J177" s="44"/>
    </row>
    <row r="178">
      <c r="A178" s="35" t="s">
        <v>47</v>
      </c>
      <c r="B178" s="42"/>
      <c r="C178" s="43"/>
      <c r="D178" s="43"/>
      <c r="E178" s="45" t="s">
        <v>552</v>
      </c>
      <c r="F178" s="43"/>
      <c r="G178" s="43"/>
      <c r="H178" s="43"/>
      <c r="I178" s="43"/>
      <c r="J178" s="44"/>
    </row>
    <row r="179">
      <c r="A179" s="35" t="s">
        <v>40</v>
      </c>
      <c r="B179" s="35">
        <v>53</v>
      </c>
      <c r="C179" s="36" t="s">
        <v>361</v>
      </c>
      <c r="D179" s="35"/>
      <c r="E179" s="37" t="s">
        <v>362</v>
      </c>
      <c r="F179" s="38" t="s">
        <v>191</v>
      </c>
      <c r="G179" s="39">
        <v>55.5</v>
      </c>
      <c r="H179" s="40">
        <v>0</v>
      </c>
      <c r="I179" s="40">
        <f>ROUND(G179*H179,P4)</f>
        <v>0</v>
      </c>
      <c r="J179" s="38" t="s">
        <v>51</v>
      </c>
      <c r="O179" s="41">
        <f>I179*0.21</f>
        <v>0</v>
      </c>
      <c r="P179">
        <v>3</v>
      </c>
    </row>
    <row r="180">
      <c r="A180" s="35" t="s">
        <v>45</v>
      </c>
      <c r="B180" s="42"/>
      <c r="C180" s="43"/>
      <c r="D180" s="43"/>
      <c r="E180" s="46" t="s">
        <v>42</v>
      </c>
      <c r="F180" s="43"/>
      <c r="G180" s="43"/>
      <c r="H180" s="43"/>
      <c r="I180" s="43"/>
      <c r="J180" s="44"/>
    </row>
    <row r="181" ht="58.3">
      <c r="A181" s="35" t="s">
        <v>47</v>
      </c>
      <c r="B181" s="42"/>
      <c r="C181" s="43"/>
      <c r="D181" s="43"/>
      <c r="E181" s="45" t="s">
        <v>548</v>
      </c>
      <c r="F181" s="43"/>
      <c r="G181" s="43"/>
      <c r="H181" s="43"/>
      <c r="I181" s="43"/>
      <c r="J181" s="44"/>
    </row>
    <row r="182">
      <c r="A182" s="35" t="s">
        <v>40</v>
      </c>
      <c r="B182" s="35">
        <v>54</v>
      </c>
      <c r="C182" s="36" t="s">
        <v>554</v>
      </c>
      <c r="D182" s="35" t="s">
        <v>42</v>
      </c>
      <c r="E182" s="37" t="s">
        <v>555</v>
      </c>
      <c r="F182" s="38" t="s">
        <v>76</v>
      </c>
      <c r="G182" s="39">
        <v>2</v>
      </c>
      <c r="H182" s="40">
        <v>0</v>
      </c>
      <c r="I182" s="40">
        <f>ROUND(G182*H182,P4)</f>
        <v>0</v>
      </c>
      <c r="J182" s="38" t="s">
        <v>51</v>
      </c>
      <c r="O182" s="41">
        <f>I182*0.21</f>
        <v>0</v>
      </c>
      <c r="P182">
        <v>3</v>
      </c>
    </row>
    <row r="183" ht="29.2">
      <c r="A183" s="35" t="s">
        <v>45</v>
      </c>
      <c r="B183" s="42"/>
      <c r="C183" s="43"/>
      <c r="D183" s="43"/>
      <c r="E183" s="37" t="s">
        <v>556</v>
      </c>
      <c r="F183" s="43"/>
      <c r="G183" s="43"/>
      <c r="H183" s="43"/>
      <c r="I183" s="43"/>
      <c r="J183" s="44"/>
    </row>
    <row r="184">
      <c r="A184" s="35" t="s">
        <v>47</v>
      </c>
      <c r="B184" s="47"/>
      <c r="C184" s="48"/>
      <c r="D184" s="48"/>
      <c r="E184" s="45" t="s">
        <v>107</v>
      </c>
      <c r="F184" s="48"/>
      <c r="G184" s="48"/>
      <c r="H184" s="48"/>
      <c r="I184" s="48"/>
      <c r="J184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terms:created xsi:type="dcterms:W3CDTF">2026-01-21T12:49:48Z</dcterms:created>
  <dcterms:modified xsi:type="dcterms:W3CDTF">2026-01-21T12:49:48Z</dcterms:modified>
</cp:coreProperties>
</file>