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pavel_volstat_ksus_cz/Documents/Plocha/Radovesnice I/"/>
    </mc:Choice>
  </mc:AlternateContent>
  <xr:revisionPtr revIDLastSave="19" documentId="8_{E77CC061-34D8-48EB-936C-0CDAC5AE88D1}" xr6:coauthVersionLast="47" xr6:coauthVersionMax="47" xr10:uidLastSave="{F1F6100D-B6F3-4B7D-816D-A517B4AE55E7}"/>
  <bookViews>
    <workbookView xWindow="-120" yWindow="-120" windowWidth="29040" windowHeight="15720" xr2:uid="{98AE8FEA-10D1-4373-93E3-4D4AF6E1F845}"/>
  </bookViews>
  <sheets>
    <sheet name="rozpočet" sheetId="1" r:id="rId1"/>
  </sheets>
  <definedNames>
    <definedName name="_xlnm.Print_Area" localSheetId="0">rozpočet!$A$4:$G$34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I22" i="1"/>
  <c r="G22" i="1"/>
  <c r="G21" i="1"/>
  <c r="G20" i="1"/>
  <c r="G19" i="1"/>
  <c r="G18" i="1"/>
  <c r="G17" i="1"/>
  <c r="G16" i="1"/>
  <c r="G15" i="1"/>
  <c r="G14" i="1"/>
  <c r="G13" i="1"/>
  <c r="G12" i="1"/>
  <c r="G31" i="1" l="1"/>
  <c r="G32" i="1" s="1"/>
  <c r="G33" i="1" s="1"/>
</calcChain>
</file>

<file path=xl/sharedStrings.xml><?xml version="1.0" encoding="utf-8"?>
<sst xmlns="http://schemas.openxmlformats.org/spreadsheetml/2006/main" count="94" uniqueCount="69">
  <si>
    <t xml:space="preserve"> </t>
  </si>
  <si>
    <t>Stavba:   III/12547 Radovesnice I. - Křečhoř</t>
  </si>
  <si>
    <t>Objekt:    sil.č.  III/12547                   km : 1,894km - 4,100km</t>
  </si>
  <si>
    <t>Objekt:    sil.č.  III/12547                   km : 4,425km - 4,465km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</si>
  <si>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</si>
  <si>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Zhotovitel: </t>
  </si>
  <si>
    <r>
      <t xml:space="preserve">Zpracoval: Milan Havránek        </t>
    </r>
    <r>
      <rPr>
        <b/>
        <sz val="9"/>
        <rFont val="Arial CE"/>
        <charset val="238"/>
      </rPr>
      <t>OTSKP 2025</t>
    </r>
  </si>
  <si>
    <t xml:space="preserve">Zpracoval:   </t>
  </si>
  <si>
    <t>Datum:12.11.2025</t>
  </si>
  <si>
    <t xml:space="preserve">Datum:   </t>
  </si>
  <si>
    <t>Číslo položky   OTSKP</t>
  </si>
  <si>
    <t>Popis položky</t>
  </si>
  <si>
    <t>MJ</t>
  </si>
  <si>
    <t>Výměra</t>
  </si>
  <si>
    <t>Kč/MJ</t>
  </si>
  <si>
    <t>Celkem Kč</t>
  </si>
  <si>
    <t>hmotnost              t</t>
  </si>
  <si>
    <t>hmotnost  celkem</t>
  </si>
  <si>
    <t>poznámky</t>
  </si>
  <si>
    <t>R položka</t>
  </si>
  <si>
    <t>DIO  vč. zajištění, zjištění a vytyčení inž. sítí , geodetické zaměření stavby</t>
  </si>
  <si>
    <t>kpl</t>
  </si>
  <si>
    <t>FRÉZOVÁNÍ ZPEVNĚNÝCH PLOCH ASFALTOVÝCH, ODVOZ DO 20KM</t>
  </si>
  <si>
    <t>m3</t>
  </si>
  <si>
    <t>ŘEZÁNÍ ASFALTOVÉHO KRYTU VOZOVEK TL DO 50MM</t>
  </si>
  <si>
    <t>bm</t>
  </si>
  <si>
    <t xml:space="preserve">OČIŠTĚNÍ ASFALT VOZOVEK ZAMETENÍM </t>
  </si>
  <si>
    <t>m2</t>
  </si>
  <si>
    <t>SPOJOVACÍ POSTŘIK Z EMULZE DO 1,0KG/M2</t>
  </si>
  <si>
    <t>574A44</t>
  </si>
  <si>
    <t>ASFALTOVÝ BETON PRO OBRUSNÉ VRSTVY ACO 11+ TL. 50MM</t>
  </si>
  <si>
    <t>574C06</t>
  </si>
  <si>
    <t>ASFALTOVÝ BETON PRO LOŽNÍ VRSTVY ACL 16+, 16S</t>
  </si>
  <si>
    <t>113761</t>
  </si>
  <si>
    <t>FRÉZOVÁNÍ DRÁŽKY PRŮŘEZU DO 100MM2 V ASFALTOVÉ VOZOVCE</t>
  </si>
  <si>
    <t>m</t>
  </si>
  <si>
    <t>931311</t>
  </si>
  <si>
    <t>TĚSNĚNÍ DILATAČ SPAR ASF ZÁLIVKOU PRŮŘ DO 100MM2</t>
  </si>
  <si>
    <t>ČIŠTĚNÍ KRAJNIC OD NÁNOSU TL. DO 100MM s odvozem na skládku</t>
  </si>
  <si>
    <t>ZPEVNĚNÍ KRAJNIC Z RECYKLOVANÉHO MATERIÁLU TL DO 100MM</t>
  </si>
  <si>
    <t>ČIŠTĚNÍ PŘÍKOPŮ OD NÁNOSU DO 0,5M3/M s odvozem na skládku</t>
  </si>
  <si>
    <t>ODKOPÁVKY A PROKOPÁVKY OBECNÉ TŘ. III, ODVOZ DO 20KM</t>
  </si>
  <si>
    <t>VOZOVKOVÉ VRSTVY ZE ŠTĚRKODRTI TL. DO 300MM</t>
  </si>
  <si>
    <t>VOZOVKOVÉ VRSTVY ZE ŠTĚRKODRTI TL. DO 50MM</t>
  </si>
  <si>
    <t>VRSTVY PRO OBNOVU A OPRAVY Z KAMENIVA ZPEV CEMENTEM</t>
  </si>
  <si>
    <t>015111</t>
  </si>
  <si>
    <t>POPLATKY ZA LIKVIDACI ODPADŮ NEKONTAMINOVANÝCH (krajnice, s. příkopy, sanace)</t>
  </si>
  <si>
    <t>t</t>
  </si>
  <si>
    <t>VODOROVNÉ DOPRAVNÍ ZNAČENÍ BARVOU HLADKÉ - DODÁVKA A POKLÁDKA</t>
  </si>
  <si>
    <t>Celkem bez DPH</t>
  </si>
  <si>
    <t>DPH 21%</t>
  </si>
  <si>
    <t>Celkem vč. DPH</t>
  </si>
  <si>
    <t>Poznámky:</t>
  </si>
  <si>
    <t>2206m x 5,7m + 40m x 16m = 13214,2 m2</t>
  </si>
  <si>
    <t>čištění  2206m x 5,7m x 2 + 40m x 16m x 2 = 26428,4 m2</t>
  </si>
  <si>
    <t>spojovací postřik 2206m x 5,7 x 2 + 40m x 16m x 2 = 26428,4 m2</t>
  </si>
  <si>
    <t>vyrovnávka ACL 12574,2m x 0,05 + 640m x 0,05 = 660,71m3</t>
  </si>
  <si>
    <t>seřezávání krajnic  2206m x 2 x 0,5m = 2206m2</t>
  </si>
  <si>
    <t>poplatek za uložení příkopy 2206 x 2 x 0,50m3 x 1,7 = 3750,2 tun</t>
  </si>
  <si>
    <t>poplatek za uložení krajnic 2206m x 2 x 0,5m x 0,1m x 1,7 = 375,02 tun</t>
  </si>
  <si>
    <t>fréza sanace 2206m x 2 = 4412m2</t>
  </si>
  <si>
    <t>beton 4412m2 x 0,15m = 661,8m3</t>
  </si>
  <si>
    <t>ODKOPÁVKY A PROKOPÁVKY (sanace) 2206m x 2 x 0,5m = 2206m3</t>
  </si>
  <si>
    <t>VDZ 2206 m x 2 x 0,125 + 40 m x 2 x 0,125 = 561,5m2</t>
  </si>
  <si>
    <t>fréza 2206m x 5,7m x 0,05cm + 40m x 16m x 0,05 = 660,71m3</t>
  </si>
  <si>
    <t>poplatky za uložení sanace 2206 x 1,7 = 3750,2 tun</t>
  </si>
  <si>
    <t>CELKOVÁ LIKVIDACE: 3750,2t + 375,02t + 3750,2t = 7875,42t</t>
  </si>
  <si>
    <t>Sanace vozovky budou provedeny na předem odsouhlasených  místech - zadavatel/zhotovitel .</t>
  </si>
  <si>
    <t>slepý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</si>
</sst>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charset val="1"/>
    </font>
    <font>
      <b/>
      <sz val="8"/>
      <name val="MS Sans Serif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15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164" fontId="8" fillId="0" borderId="0" xfId="0" applyNumberFormat="1" applyFont="1" applyAlignment="1" applyProtection="1">
      <alignment horizontal="right" vertical="top"/>
    </xf>
    <xf numFmtId="39" fontId="7" fillId="0" borderId="0" xfId="0" applyNumberFormat="1" applyFont="1" applyAlignment="1" applyProtection="1">
      <alignment horizontal="right" vertical="top"/>
    </xf>
    <xf numFmtId="39" fontId="7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top" wrapText="1"/>
    </xf>
    <xf numFmtId="164" fontId="5" fillId="0" borderId="0" xfId="0" applyNumberFormat="1" applyFont="1" applyAlignment="1" applyProtection="1">
      <alignment horizontal="right" vertical="top"/>
    </xf>
    <xf numFmtId="39" fontId="5" fillId="0" borderId="0" xfId="0" applyNumberFormat="1" applyFont="1" applyAlignment="1" applyProtection="1">
      <alignment vertical="top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center" vertical="top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12" fillId="2" borderId="2" xfId="0" applyFont="1" applyFill="1" applyBorder="1" applyAlignment="1" applyProtection="1">
      <alignment vertical="top"/>
    </xf>
    <xf numFmtId="0" fontId="12" fillId="2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top" wrapText="1"/>
    </xf>
    <xf numFmtId="0" fontId="12" fillId="2" borderId="4" xfId="0" applyFont="1" applyFill="1" applyBorder="1" applyAlignment="1" applyProtection="1">
      <alignment vertical="top"/>
    </xf>
    <xf numFmtId="0" fontId="0" fillId="0" borderId="5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2" fillId="0" borderId="7" xfId="0" applyFont="1" applyBorder="1" applyAlignment="1" applyProtection="1">
      <alignment horizontal="center" vertical="center"/>
    </xf>
    <xf numFmtId="0" fontId="12" fillId="4" borderId="8" xfId="0" applyFont="1" applyFill="1" applyBorder="1" applyAlignment="1" applyProtection="1">
      <alignment vertical="top"/>
    </xf>
    <xf numFmtId="0" fontId="12" fillId="0" borderId="8" xfId="0" applyFont="1" applyBorder="1" applyAlignment="1" applyProtection="1">
      <alignment horizontal="center" vertical="center"/>
    </xf>
    <xf numFmtId="2" fontId="13" fillId="0" borderId="8" xfId="0" applyNumberFormat="1" applyFont="1" applyBorder="1" applyAlignment="1" applyProtection="1">
      <alignment vertical="top"/>
    </xf>
    <xf numFmtId="4" fontId="13" fillId="0" borderId="8" xfId="0" applyNumberFormat="1" applyFont="1" applyBorder="1" applyAlignment="1" applyProtection="1">
      <alignment vertical="top"/>
    </xf>
    <xf numFmtId="4" fontId="13" fillId="0" borderId="9" xfId="0" applyNumberFormat="1" applyFont="1" applyBorder="1" applyAlignment="1" applyProtection="1">
      <alignment vertical="top"/>
    </xf>
    <xf numFmtId="4" fontId="13" fillId="0" borderId="10" xfId="0" applyNumberFormat="1" applyFont="1" applyBorder="1" applyAlignment="1" applyProtection="1">
      <alignment vertical="top"/>
    </xf>
    <xf numFmtId="0" fontId="0" fillId="0" borderId="5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center"/>
    </xf>
    <xf numFmtId="2" fontId="13" fillId="0" borderId="6" xfId="0" applyNumberFormat="1" applyFont="1" applyBorder="1" applyAlignment="1" applyProtection="1">
      <alignment vertical="top"/>
    </xf>
    <xf numFmtId="4" fontId="13" fillId="0" borderId="6" xfId="0" applyNumberFormat="1" applyFont="1" applyBorder="1" applyAlignment="1" applyProtection="1">
      <alignment vertical="top"/>
    </xf>
    <xf numFmtId="4" fontId="13" fillId="0" borderId="12" xfId="0" applyNumberFormat="1" applyFont="1" applyBorder="1" applyAlignment="1" applyProtection="1">
      <alignment vertical="top"/>
    </xf>
    <xf numFmtId="4" fontId="13" fillId="0" borderId="13" xfId="0" applyNumberFormat="1" applyFont="1" applyBorder="1" applyAlignment="1" applyProtection="1">
      <alignment vertical="top"/>
    </xf>
    <xf numFmtId="0" fontId="14" fillId="0" borderId="5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12" xfId="0" applyFont="1" applyBorder="1" applyAlignment="1" applyProtection="1">
      <alignment vertical="top"/>
    </xf>
    <xf numFmtId="0" fontId="0" fillId="0" borderId="0" xfId="0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top"/>
    </xf>
    <xf numFmtId="49" fontId="12" fillId="0" borderId="11" xfId="0" applyNumberFormat="1" applyFont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vertical="center"/>
    </xf>
    <xf numFmtId="4" fontId="13" fillId="0" borderId="6" xfId="0" applyNumberFormat="1" applyFont="1" applyBorder="1" applyAlignment="1" applyProtection="1">
      <alignment vertical="center"/>
    </xf>
    <xf numFmtId="4" fontId="13" fillId="0" borderId="12" xfId="0" applyNumberFormat="1" applyFont="1" applyBorder="1" applyAlignment="1" applyProtection="1">
      <alignment vertical="center"/>
    </xf>
    <xf numFmtId="4" fontId="13" fillId="0" borderId="13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2" fontId="13" fillId="4" borderId="6" xfId="0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39" fontId="13" fillId="0" borderId="6" xfId="0" applyNumberFormat="1" applyFont="1" applyBorder="1" applyAlignment="1" applyProtection="1">
      <alignment vertical="top"/>
    </xf>
    <xf numFmtId="39" fontId="13" fillId="0" borderId="12" xfId="0" applyNumberFormat="1" applyFont="1" applyBorder="1" applyAlignment="1" applyProtection="1">
      <alignment vertical="top"/>
    </xf>
    <xf numFmtId="2" fontId="13" fillId="4" borderId="6" xfId="0" applyNumberFormat="1" applyFont="1" applyFill="1" applyBorder="1" applyAlignment="1" applyProtection="1">
      <alignment vertical="top"/>
    </xf>
    <xf numFmtId="0" fontId="12" fillId="4" borderId="11" xfId="0" applyFont="1" applyFill="1" applyBorder="1" applyAlignment="1" applyProtection="1">
      <alignment horizontal="center" vertical="center"/>
    </xf>
    <xf numFmtId="2" fontId="13" fillId="0" borderId="6" xfId="0" applyNumberFormat="1" applyFont="1" applyBorder="1" applyAlignment="1" applyProtection="1">
      <alignment horizontal="right" vertical="center"/>
    </xf>
    <xf numFmtId="0" fontId="12" fillId="0" borderId="14" xfId="0" applyFont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vertical="top"/>
    </xf>
    <xf numFmtId="0" fontId="12" fillId="0" borderId="15" xfId="0" applyFont="1" applyBorder="1" applyAlignment="1" applyProtection="1">
      <alignment horizontal="center" vertical="center"/>
    </xf>
    <xf numFmtId="2" fontId="13" fillId="0" borderId="15" xfId="0" applyNumberFormat="1" applyFont="1" applyBorder="1" applyAlignment="1" applyProtection="1">
      <alignment vertical="top"/>
    </xf>
    <xf numFmtId="39" fontId="13" fillId="0" borderId="15" xfId="0" applyNumberFormat="1" applyFont="1" applyBorder="1" applyAlignment="1" applyProtection="1">
      <alignment vertical="top"/>
    </xf>
    <xf numFmtId="39" fontId="13" fillId="4" borderId="16" xfId="0" applyNumberFormat="1" applyFont="1" applyFill="1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vertical="top"/>
    </xf>
    <xf numFmtId="0" fontId="12" fillId="0" borderId="18" xfId="0" applyFont="1" applyBorder="1" applyAlignment="1" applyProtection="1">
      <alignment horizontal="center" vertical="center"/>
    </xf>
    <xf numFmtId="2" fontId="13" fillId="0" borderId="18" xfId="0" applyNumberFormat="1" applyFont="1" applyBorder="1" applyAlignment="1" applyProtection="1">
      <alignment vertical="top"/>
    </xf>
    <xf numFmtId="39" fontId="13" fillId="0" borderId="18" xfId="0" applyNumberFormat="1" applyFont="1" applyBorder="1" applyAlignment="1" applyProtection="1">
      <alignment vertical="top"/>
    </xf>
    <xf numFmtId="39" fontId="13" fillId="4" borderId="19" xfId="0" applyNumberFormat="1" applyFont="1" applyFill="1" applyBorder="1" applyAlignment="1" applyProtection="1">
      <alignment vertical="top"/>
    </xf>
    <xf numFmtId="4" fontId="13" fillId="0" borderId="20" xfId="0" applyNumberFormat="1" applyFont="1" applyBorder="1" applyAlignment="1" applyProtection="1">
      <alignment vertical="top"/>
    </xf>
    <xf numFmtId="0" fontId="0" fillId="0" borderId="21" xfId="0" applyBorder="1" applyAlignment="1" applyProtection="1">
      <alignment horizontal="center" vertical="top"/>
    </xf>
    <xf numFmtId="3" fontId="0" fillId="0" borderId="21" xfId="0" applyNumberFormat="1" applyBorder="1" applyAlignment="1" applyProtection="1">
      <alignment vertical="top"/>
    </xf>
    <xf numFmtId="0" fontId="0" fillId="0" borderId="21" xfId="0" applyBorder="1" applyAlignment="1" applyProtection="1">
      <alignment vertical="top"/>
    </xf>
    <xf numFmtId="0" fontId="15" fillId="0" borderId="0" xfId="0" applyFont="1" applyAlignment="1" applyProtection="1">
      <alignment horizontal="center" vertical="center"/>
    </xf>
    <xf numFmtId="4" fontId="13" fillId="0" borderId="22" xfId="0" applyNumberFormat="1" applyFont="1" applyBorder="1" applyAlignment="1" applyProtection="1">
      <alignment vertical="top"/>
    </xf>
    <xf numFmtId="0" fontId="12" fillId="0" borderId="23" xfId="0" applyFont="1" applyBorder="1" applyAlignment="1" applyProtection="1">
      <alignment vertical="top"/>
    </xf>
    <xf numFmtId="4" fontId="13" fillId="0" borderId="23" xfId="0" applyNumberFormat="1" applyFont="1" applyBorder="1" applyAlignment="1" applyProtection="1">
      <alignment horizontal="right" vertical="top"/>
    </xf>
    <xf numFmtId="4" fontId="13" fillId="0" borderId="24" xfId="0" applyNumberFormat="1" applyFont="1" applyBorder="1" applyAlignment="1" applyProtection="1">
      <alignment horizontal="right" vertical="top"/>
    </xf>
    <xf numFmtId="4" fontId="12" fillId="0" borderId="25" xfId="0" applyNumberFormat="1" applyFont="1" applyBorder="1" applyAlignment="1" applyProtection="1">
      <alignment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3" fillId="0" borderId="11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4" fontId="13" fillId="0" borderId="6" xfId="0" applyNumberFormat="1" applyFont="1" applyBorder="1" applyAlignment="1" applyProtection="1">
      <alignment horizontal="right" vertical="top"/>
    </xf>
    <xf numFmtId="4" fontId="13" fillId="0" borderId="12" xfId="0" applyNumberFormat="1" applyFont="1" applyBorder="1" applyAlignment="1" applyProtection="1">
      <alignment horizontal="right" vertical="top"/>
    </xf>
    <xf numFmtId="4" fontId="12" fillId="0" borderId="13" xfId="0" applyNumberFormat="1" applyFont="1" applyBorder="1" applyAlignment="1" applyProtection="1">
      <alignment vertical="top"/>
    </xf>
    <xf numFmtId="4" fontId="13" fillId="0" borderId="17" xfId="0" applyNumberFormat="1" applyFont="1" applyBorder="1" applyAlignment="1" applyProtection="1">
      <alignment vertical="top"/>
    </xf>
    <xf numFmtId="4" fontId="13" fillId="0" borderId="18" xfId="0" applyNumberFormat="1" applyFont="1" applyBorder="1" applyAlignment="1" applyProtection="1">
      <alignment horizontal="right" vertical="top"/>
    </xf>
    <xf numFmtId="4" fontId="13" fillId="0" borderId="19" xfId="0" applyNumberFormat="1" applyFont="1" applyBorder="1" applyAlignment="1" applyProtection="1">
      <alignment horizontal="right" vertical="top"/>
    </xf>
    <xf numFmtId="4" fontId="12" fillId="0" borderId="20" xfId="0" applyNumberFormat="1" applyFont="1" applyBorder="1" applyAlignment="1" applyProtection="1">
      <alignment vertical="top"/>
    </xf>
    <xf numFmtId="37" fontId="14" fillId="0" borderId="0" xfId="0" applyNumberFormat="1" applyFont="1" applyAlignment="1">
      <alignment horizontal="center" vertical="top"/>
      <protection locked="0"/>
    </xf>
    <xf numFmtId="0" fontId="14" fillId="0" borderId="0" xfId="0" applyFont="1" applyAlignment="1">
      <alignment horizontal="left" vertical="top" wrapText="1"/>
      <protection locked="0"/>
    </xf>
    <xf numFmtId="0" fontId="0" fillId="4" borderId="0" xfId="0" applyFill="1" applyAlignment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5471-1BB4-488E-B3DB-E4039FFA12CF}">
  <sheetPr>
    <pageSetUpPr fitToPage="1"/>
  </sheetPr>
  <dimension ref="A1:S49"/>
  <sheetViews>
    <sheetView showGridLines="0" tabSelected="1" topLeftCell="A11" zoomScaleNormal="100" workbookViewId="0">
      <selection activeCell="A9" sqref="A9"/>
    </sheetView>
  </sheetViews>
  <sheetFormatPr defaultColWidth="10.5" defaultRowHeight="12" customHeight="1" x14ac:dyDescent="0.15"/>
  <cols>
    <col min="1" max="1" width="16.33203125" style="26" customWidth="1"/>
    <col min="2" max="2" width="111" style="27" bestFit="1" customWidth="1"/>
    <col min="3" max="3" width="10.1640625" style="27" customWidth="1"/>
    <col min="4" max="4" width="18.5" style="27" customWidth="1"/>
    <col min="5" max="5" width="17.1640625" style="28" customWidth="1"/>
    <col min="6" max="6" width="9.33203125" style="28" customWidth="1"/>
    <col min="7" max="7" width="21.1640625" style="29" customWidth="1"/>
    <col min="8" max="8" width="14.33203125" style="30" hidden="1" customWidth="1"/>
    <col min="9" max="9" width="10.5" style="2" hidden="1" customWidth="1"/>
    <col min="10" max="10" width="2.33203125" style="1" hidden="1" customWidth="1"/>
    <col min="11" max="11" width="9.1640625" style="1" hidden="1" customWidth="1"/>
    <col min="12" max="14" width="10.5" style="1"/>
    <col min="15" max="15" width="11.83203125" style="1" bestFit="1" customWidth="1"/>
    <col min="16" max="16384" width="10.5" style="1"/>
  </cols>
  <sheetData>
    <row r="1" spans="1:19" ht="27.75" customHeight="1" x14ac:dyDescent="0.15">
      <c r="A1" s="114" t="s">
        <v>0</v>
      </c>
      <c r="B1" s="114"/>
      <c r="C1" s="114"/>
      <c r="D1" s="114"/>
      <c r="E1" s="114"/>
      <c r="F1" s="114"/>
      <c r="G1" s="114"/>
      <c r="H1" s="1"/>
    </row>
    <row r="2" spans="1:19" ht="12.75" customHeight="1" x14ac:dyDescent="0.2">
      <c r="A2" s="3" t="s">
        <v>1</v>
      </c>
      <c r="B2" s="4"/>
      <c r="C2" s="5" t="s">
        <v>0</v>
      </c>
      <c r="D2" s="4"/>
      <c r="E2" s="4"/>
      <c r="F2" s="4"/>
      <c r="G2" s="4"/>
      <c r="H2" s="6"/>
    </row>
    <row r="3" spans="1:19" ht="12.75" customHeight="1" x14ac:dyDescent="0.2">
      <c r="A3" s="3" t="s">
        <v>2</v>
      </c>
      <c r="B3" s="4"/>
      <c r="C3" s="4"/>
      <c r="D3" s="4"/>
      <c r="E3" s="7"/>
      <c r="F3" s="7"/>
      <c r="G3" s="4"/>
      <c r="H3" s="6"/>
    </row>
    <row r="4" spans="1:19" ht="13.5" customHeight="1" x14ac:dyDescent="0.2">
      <c r="A4" s="8" t="s">
        <v>3</v>
      </c>
      <c r="B4" s="4"/>
      <c r="C4" s="8"/>
      <c r="D4" s="4"/>
      <c r="E4" s="4"/>
      <c r="F4" s="4"/>
      <c r="G4" s="4"/>
      <c r="H4" s="6"/>
    </row>
    <row r="5" spans="1:19" ht="1.5" customHeight="1" x14ac:dyDescent="0.15">
      <c r="A5" s="9"/>
      <c r="B5" s="10"/>
      <c r="C5" s="11"/>
      <c r="D5" s="10"/>
      <c r="E5" s="12"/>
      <c r="F5" s="12"/>
      <c r="G5" s="13"/>
      <c r="H5" s="14"/>
    </row>
    <row r="6" spans="1:19" ht="20.25" customHeight="1" x14ac:dyDescent="0.25">
      <c r="A6" s="7" t="s">
        <v>4</v>
      </c>
      <c r="B6" s="7"/>
      <c r="C6" s="15"/>
      <c r="D6" s="7"/>
      <c r="E6" s="7"/>
      <c r="F6" s="7"/>
      <c r="G6" s="7"/>
      <c r="H6" s="16"/>
    </row>
    <row r="7" spans="1:19" ht="12.75" customHeight="1" x14ac:dyDescent="0.3">
      <c r="A7" s="7" t="s">
        <v>5</v>
      </c>
      <c r="B7" s="7"/>
      <c r="C7" s="15"/>
      <c r="D7" s="7" t="s">
        <v>6</v>
      </c>
      <c r="E7" s="7"/>
      <c r="F7" s="17"/>
      <c r="G7" s="18" t="s">
        <v>0</v>
      </c>
      <c r="H7" s="16" t="s">
        <v>7</v>
      </c>
    </row>
    <row r="8" spans="1:19" ht="12.75" customHeight="1" x14ac:dyDescent="0.2">
      <c r="A8" s="7" t="s">
        <v>68</v>
      </c>
      <c r="B8" s="19"/>
      <c r="C8" s="20"/>
      <c r="D8" s="21" t="s">
        <v>8</v>
      </c>
      <c r="E8" s="22" t="s">
        <v>0</v>
      </c>
      <c r="F8" s="22"/>
      <c r="G8" s="23" t="s">
        <v>0</v>
      </c>
      <c r="H8" s="16" t="s">
        <v>9</v>
      </c>
    </row>
    <row r="9" spans="1:19" ht="6.75" customHeight="1" x14ac:dyDescent="0.2">
      <c r="A9" s="24"/>
      <c r="B9" s="24"/>
      <c r="C9" s="24"/>
      <c r="D9" s="24"/>
      <c r="E9" s="24" t="s">
        <v>0</v>
      </c>
      <c r="F9" s="24"/>
      <c r="G9" s="24"/>
      <c r="H9" s="25"/>
    </row>
    <row r="10" spans="1:19" ht="24" customHeight="1" thickBot="1" x14ac:dyDescent="0.2">
      <c r="B10" s="27">
        <v>1</v>
      </c>
    </row>
    <row r="11" spans="1:19" s="39" customFormat="1" ht="57.75" customHeight="1" thickBot="1" x14ac:dyDescent="0.2">
      <c r="A11" s="31" t="s">
        <v>10</v>
      </c>
      <c r="B11" s="32" t="s">
        <v>11</v>
      </c>
      <c r="C11" s="33" t="s">
        <v>12</v>
      </c>
      <c r="D11" s="32" t="s">
        <v>13</v>
      </c>
      <c r="E11" s="32" t="s">
        <v>14</v>
      </c>
      <c r="F11" s="34"/>
      <c r="G11" s="35" t="s">
        <v>15</v>
      </c>
      <c r="H11" s="36" t="s">
        <v>16</v>
      </c>
      <c r="I11" s="37" t="s">
        <v>17</v>
      </c>
      <c r="J11" s="38"/>
      <c r="K11" s="38" t="s">
        <v>18</v>
      </c>
    </row>
    <row r="12" spans="1:19" s="39" customFormat="1" ht="15" x14ac:dyDescent="0.15">
      <c r="A12" s="40" t="s">
        <v>19</v>
      </c>
      <c r="B12" s="41" t="s">
        <v>20</v>
      </c>
      <c r="C12" s="42" t="s">
        <v>21</v>
      </c>
      <c r="D12" s="43">
        <v>1</v>
      </c>
      <c r="E12" s="44"/>
      <c r="F12" s="45"/>
      <c r="G12" s="46">
        <f t="shared" ref="G12:G30" si="0">E12*D12</f>
        <v>0</v>
      </c>
      <c r="H12" s="47"/>
      <c r="I12" s="48"/>
      <c r="J12" s="49"/>
      <c r="K12" s="38"/>
    </row>
    <row r="13" spans="1:19" s="39" customFormat="1" ht="15" x14ac:dyDescent="0.15">
      <c r="A13" s="50">
        <v>113728</v>
      </c>
      <c r="B13" s="51" t="s">
        <v>22</v>
      </c>
      <c r="C13" s="52" t="s">
        <v>23</v>
      </c>
      <c r="D13" s="53">
        <v>660.71</v>
      </c>
      <c r="E13" s="54"/>
      <c r="F13" s="55"/>
      <c r="G13" s="56">
        <f t="shared" si="0"/>
        <v>0</v>
      </c>
      <c r="H13" s="57" t="s">
        <v>0</v>
      </c>
      <c r="I13" s="58" t="s">
        <v>0</v>
      </c>
      <c r="J13" s="59"/>
      <c r="K13" s="60"/>
      <c r="L13" s="61"/>
      <c r="M13" s="61"/>
      <c r="N13" s="61"/>
      <c r="P13" s="61"/>
      <c r="R13" s="61"/>
    </row>
    <row r="14" spans="1:19" s="39" customFormat="1" ht="15" x14ac:dyDescent="0.15">
      <c r="A14" s="50">
        <v>919111</v>
      </c>
      <c r="B14" s="51" t="s">
        <v>24</v>
      </c>
      <c r="C14" s="52" t="s">
        <v>25</v>
      </c>
      <c r="D14" s="53">
        <v>150</v>
      </c>
      <c r="E14" s="54"/>
      <c r="F14" s="55"/>
      <c r="G14" s="56">
        <f t="shared" si="0"/>
        <v>0</v>
      </c>
      <c r="H14" s="57"/>
      <c r="I14" s="62"/>
      <c r="J14" s="59"/>
      <c r="K14" s="60" t="s">
        <v>0</v>
      </c>
      <c r="L14" s="61"/>
      <c r="M14" s="61"/>
      <c r="N14" s="61"/>
      <c r="O14" s="61"/>
      <c r="P14" s="61"/>
      <c r="Q14" s="61"/>
      <c r="R14" s="61"/>
      <c r="S14" s="61"/>
    </row>
    <row r="15" spans="1:19" s="39" customFormat="1" ht="15" x14ac:dyDescent="0.15">
      <c r="A15" s="50">
        <v>93818</v>
      </c>
      <c r="B15" s="51" t="s">
        <v>26</v>
      </c>
      <c r="C15" s="52" t="s">
        <v>27</v>
      </c>
      <c r="D15" s="53">
        <v>26428.400000000001</v>
      </c>
      <c r="E15" s="54"/>
      <c r="F15" s="55"/>
      <c r="G15" s="56">
        <f t="shared" si="0"/>
        <v>0</v>
      </c>
      <c r="H15" s="57"/>
      <c r="I15" s="62"/>
      <c r="J15" s="59"/>
      <c r="K15" s="60" t="s">
        <v>0</v>
      </c>
      <c r="L15" s="61"/>
      <c r="M15" s="61"/>
      <c r="N15" s="61"/>
      <c r="P15" s="61"/>
      <c r="Q15" s="61"/>
      <c r="R15" s="61"/>
      <c r="S15" s="61"/>
    </row>
    <row r="16" spans="1:19" s="39" customFormat="1" ht="15" x14ac:dyDescent="0.15">
      <c r="A16" s="50">
        <v>572223</v>
      </c>
      <c r="B16" s="51" t="s">
        <v>28</v>
      </c>
      <c r="C16" s="52" t="s">
        <v>27</v>
      </c>
      <c r="D16" s="53">
        <v>26428.400000000001</v>
      </c>
      <c r="E16" s="54"/>
      <c r="F16" s="55"/>
      <c r="G16" s="56">
        <f t="shared" si="0"/>
        <v>0</v>
      </c>
      <c r="H16" s="57"/>
      <c r="I16" s="62"/>
      <c r="J16" s="59"/>
      <c r="K16" s="60"/>
      <c r="L16" s="61"/>
      <c r="M16" s="61"/>
      <c r="N16" s="61"/>
      <c r="P16" s="61"/>
      <c r="Q16" s="61"/>
      <c r="R16" s="61"/>
      <c r="S16" s="61"/>
    </row>
    <row r="17" spans="1:19" s="39" customFormat="1" ht="15" x14ac:dyDescent="0.15">
      <c r="A17" s="50" t="s">
        <v>29</v>
      </c>
      <c r="B17" s="51" t="s">
        <v>30</v>
      </c>
      <c r="C17" s="52" t="s">
        <v>27</v>
      </c>
      <c r="D17" s="53">
        <v>13214.2</v>
      </c>
      <c r="E17" s="54"/>
      <c r="F17" s="55"/>
      <c r="G17" s="56">
        <f t="shared" si="0"/>
        <v>0</v>
      </c>
      <c r="H17" s="57"/>
      <c r="I17" s="62"/>
      <c r="J17" s="59"/>
      <c r="K17" s="60"/>
      <c r="L17" s="61"/>
      <c r="M17" s="61"/>
      <c r="N17" s="61"/>
      <c r="O17" s="61"/>
      <c r="P17" s="61"/>
      <c r="R17" s="61"/>
      <c r="S17" s="61"/>
    </row>
    <row r="18" spans="1:19" s="68" customFormat="1" ht="15" x14ac:dyDescent="0.15">
      <c r="A18" s="63" t="s">
        <v>31</v>
      </c>
      <c r="B18" s="64" t="s">
        <v>32</v>
      </c>
      <c r="C18" s="52" t="s">
        <v>23</v>
      </c>
      <c r="D18" s="53">
        <v>660.71</v>
      </c>
      <c r="E18" s="65"/>
      <c r="F18" s="66"/>
      <c r="G18" s="67">
        <f t="shared" si="0"/>
        <v>0</v>
      </c>
      <c r="H18" s="57"/>
      <c r="I18" s="62"/>
      <c r="J18" s="59"/>
      <c r="K18" s="60"/>
      <c r="L18" s="61"/>
      <c r="M18" s="61"/>
      <c r="N18" s="61"/>
      <c r="P18" s="61"/>
      <c r="R18" s="61"/>
      <c r="S18" s="61"/>
    </row>
    <row r="19" spans="1:19" s="68" customFormat="1" ht="15" x14ac:dyDescent="0.15">
      <c r="A19" s="63" t="s">
        <v>33</v>
      </c>
      <c r="B19" s="64" t="s">
        <v>34</v>
      </c>
      <c r="C19" s="52" t="s">
        <v>35</v>
      </c>
      <c r="D19" s="69">
        <v>2246</v>
      </c>
      <c r="E19" s="65"/>
      <c r="F19" s="66"/>
      <c r="G19" s="67">
        <f>E19*D19</f>
        <v>0</v>
      </c>
      <c r="H19" s="57"/>
      <c r="I19" s="62"/>
      <c r="J19" s="59"/>
      <c r="K19" s="60"/>
      <c r="L19" s="70"/>
      <c r="M19" s="61"/>
      <c r="N19" s="61"/>
      <c r="O19" s="61"/>
      <c r="P19" s="61"/>
      <c r="Q19" s="61"/>
      <c r="R19" s="61"/>
      <c r="S19" s="61"/>
    </row>
    <row r="20" spans="1:19" s="68" customFormat="1" ht="15" x14ac:dyDescent="0.15">
      <c r="A20" s="63" t="s">
        <v>36</v>
      </c>
      <c r="B20" s="64" t="s">
        <v>37</v>
      </c>
      <c r="C20" s="52" t="s">
        <v>35</v>
      </c>
      <c r="D20" s="69">
        <v>2246</v>
      </c>
      <c r="E20" s="65"/>
      <c r="F20" s="66"/>
      <c r="G20" s="67">
        <f t="shared" si="0"/>
        <v>0</v>
      </c>
      <c r="H20" s="57"/>
      <c r="I20" s="62"/>
      <c r="J20" s="59"/>
      <c r="K20" s="60"/>
      <c r="L20" s="70"/>
      <c r="M20" s="61"/>
      <c r="N20" s="61"/>
      <c r="O20" s="61"/>
      <c r="P20" s="61"/>
      <c r="Q20" s="61"/>
      <c r="R20" s="61"/>
      <c r="S20" s="61"/>
    </row>
    <row r="21" spans="1:19" s="39" customFormat="1" ht="15" x14ac:dyDescent="0.15">
      <c r="A21" s="50">
        <v>12922</v>
      </c>
      <c r="B21" s="51" t="s">
        <v>38</v>
      </c>
      <c r="C21" s="52" t="s">
        <v>27</v>
      </c>
      <c r="D21" s="53">
        <v>2206</v>
      </c>
      <c r="E21" s="54"/>
      <c r="F21" s="55"/>
      <c r="G21" s="56">
        <f t="shared" si="0"/>
        <v>0</v>
      </c>
      <c r="H21" s="57"/>
      <c r="I21" s="62"/>
      <c r="J21" s="59"/>
      <c r="K21" s="60" t="s">
        <v>0</v>
      </c>
      <c r="L21" s="61"/>
      <c r="M21" s="61"/>
      <c r="N21" s="61"/>
      <c r="O21" s="61"/>
      <c r="P21" s="61"/>
      <c r="Q21" s="61"/>
      <c r="R21" s="61"/>
      <c r="S21" s="61"/>
    </row>
    <row r="22" spans="1:19" s="39" customFormat="1" ht="15" x14ac:dyDescent="0.15">
      <c r="A22" s="50">
        <v>56962</v>
      </c>
      <c r="B22" s="51" t="s">
        <v>39</v>
      </c>
      <c r="C22" s="52" t="s">
        <v>27</v>
      </c>
      <c r="D22" s="53">
        <v>2206</v>
      </c>
      <c r="E22" s="71"/>
      <c r="F22" s="72"/>
      <c r="G22" s="56">
        <f t="shared" si="0"/>
        <v>0</v>
      </c>
      <c r="H22" s="57">
        <v>0.126</v>
      </c>
      <c r="I22" s="58">
        <f>D22*H22</f>
        <v>277.95600000000002</v>
      </c>
      <c r="J22" s="59"/>
      <c r="K22" s="60"/>
      <c r="L22" s="61"/>
      <c r="M22" s="61"/>
      <c r="N22" s="61"/>
      <c r="O22" s="61"/>
      <c r="P22" s="61"/>
      <c r="Q22" s="61"/>
      <c r="R22" s="61"/>
      <c r="S22" s="61"/>
    </row>
    <row r="23" spans="1:19" s="39" customFormat="1" ht="15" x14ac:dyDescent="0.15">
      <c r="A23" s="50">
        <v>12932</v>
      </c>
      <c r="B23" s="51" t="s">
        <v>40</v>
      </c>
      <c r="C23" s="52" t="s">
        <v>35</v>
      </c>
      <c r="D23" s="53">
        <v>4412</v>
      </c>
      <c r="E23" s="71"/>
      <c r="F23" s="72"/>
      <c r="G23" s="56">
        <f>D23*E23</f>
        <v>0</v>
      </c>
      <c r="H23" s="57"/>
      <c r="I23" s="58"/>
      <c r="J23" s="59"/>
      <c r="K23" s="60"/>
      <c r="L23" s="61"/>
      <c r="M23" s="61"/>
      <c r="N23" s="61"/>
      <c r="O23" s="61"/>
      <c r="P23" s="61"/>
      <c r="Q23" s="61"/>
      <c r="R23" s="61"/>
      <c r="S23" s="61"/>
    </row>
    <row r="24" spans="1:19" s="39" customFormat="1" ht="15" x14ac:dyDescent="0.15">
      <c r="A24" s="50">
        <v>122938</v>
      </c>
      <c r="B24" s="51" t="s">
        <v>41</v>
      </c>
      <c r="C24" s="52" t="s">
        <v>23</v>
      </c>
      <c r="D24" s="73">
        <v>2206</v>
      </c>
      <c r="E24" s="71"/>
      <c r="F24" s="72"/>
      <c r="G24" s="56">
        <f t="shared" si="0"/>
        <v>0</v>
      </c>
      <c r="H24" s="57"/>
      <c r="I24" s="58"/>
      <c r="J24" s="59"/>
      <c r="K24" s="60"/>
      <c r="L24" s="61"/>
      <c r="M24" s="61"/>
      <c r="N24" s="61"/>
      <c r="O24" s="61"/>
      <c r="P24" s="61"/>
      <c r="Q24" s="61"/>
      <c r="R24" s="61"/>
      <c r="S24" s="61"/>
    </row>
    <row r="25" spans="1:19" s="39" customFormat="1" ht="15" x14ac:dyDescent="0.15">
      <c r="A25" s="74">
        <v>56336</v>
      </c>
      <c r="B25" s="51" t="s">
        <v>42</v>
      </c>
      <c r="C25" s="52" t="s">
        <v>27</v>
      </c>
      <c r="D25" s="75">
        <v>4412</v>
      </c>
      <c r="E25" s="71"/>
      <c r="F25" s="72"/>
      <c r="G25" s="56">
        <f>E25*D25</f>
        <v>0</v>
      </c>
      <c r="H25" s="57"/>
      <c r="I25" s="58"/>
      <c r="J25" s="59"/>
      <c r="K25" s="60"/>
      <c r="L25" s="61"/>
      <c r="M25" s="61"/>
      <c r="N25" s="61"/>
      <c r="O25" s="61"/>
      <c r="P25" s="61"/>
      <c r="Q25" s="61"/>
      <c r="R25" s="61"/>
      <c r="S25" s="61"/>
    </row>
    <row r="26" spans="1:19" s="39" customFormat="1" ht="15" x14ac:dyDescent="0.15">
      <c r="A26" s="74">
        <v>56331</v>
      </c>
      <c r="B26" s="51" t="s">
        <v>43</v>
      </c>
      <c r="C26" s="52" t="s">
        <v>27</v>
      </c>
      <c r="D26" s="75">
        <v>4412</v>
      </c>
      <c r="E26" s="71"/>
      <c r="F26" s="72"/>
      <c r="G26" s="56">
        <f>E26*D26</f>
        <v>0</v>
      </c>
      <c r="H26" s="57"/>
      <c r="I26" s="58"/>
      <c r="J26" s="59"/>
      <c r="K26" s="60"/>
      <c r="L26" s="61"/>
      <c r="M26" s="61"/>
      <c r="N26" s="61"/>
      <c r="O26" s="61"/>
      <c r="P26" s="61"/>
      <c r="Q26" s="61"/>
      <c r="R26" s="61"/>
      <c r="S26" s="61"/>
    </row>
    <row r="27" spans="1:19" s="39" customFormat="1" ht="15" x14ac:dyDescent="0.15">
      <c r="A27" s="74">
        <v>567104</v>
      </c>
      <c r="B27" s="51" t="s">
        <v>44</v>
      </c>
      <c r="C27" s="52" t="s">
        <v>23</v>
      </c>
      <c r="D27" s="53">
        <v>661.8</v>
      </c>
      <c r="E27" s="71"/>
      <c r="F27" s="72"/>
      <c r="G27" s="56">
        <f>D27*E27</f>
        <v>0</v>
      </c>
      <c r="H27" s="57"/>
      <c r="I27" s="62"/>
      <c r="J27" s="59"/>
      <c r="K27" s="60"/>
      <c r="L27" s="61"/>
      <c r="M27" s="61"/>
      <c r="N27" s="61"/>
      <c r="O27" s="61"/>
      <c r="P27" s="61"/>
      <c r="Q27" s="61"/>
      <c r="R27" s="61"/>
      <c r="S27" s="61"/>
    </row>
    <row r="28" spans="1:19" s="39" customFormat="1" ht="15" x14ac:dyDescent="0.15">
      <c r="A28" s="63" t="s">
        <v>45</v>
      </c>
      <c r="B28" s="51" t="s">
        <v>46</v>
      </c>
      <c r="C28" s="52" t="s">
        <v>47</v>
      </c>
      <c r="D28" s="53">
        <v>7875.42</v>
      </c>
      <c r="E28" s="71"/>
      <c r="F28" s="72"/>
      <c r="G28" s="56">
        <f t="shared" si="0"/>
        <v>0</v>
      </c>
      <c r="H28" s="57"/>
      <c r="I28" s="62"/>
      <c r="J28" s="59"/>
      <c r="K28" s="60"/>
      <c r="L28" s="61"/>
      <c r="M28" s="61"/>
      <c r="N28" s="61"/>
      <c r="O28" s="61"/>
      <c r="P28" s="61"/>
      <c r="Q28" s="61"/>
      <c r="R28" s="61"/>
      <c r="S28" s="61"/>
    </row>
    <row r="29" spans="1:19" s="39" customFormat="1" ht="15" x14ac:dyDescent="0.15">
      <c r="A29" s="76">
        <v>915111</v>
      </c>
      <c r="B29" s="77" t="s">
        <v>48</v>
      </c>
      <c r="C29" s="78" t="s">
        <v>27</v>
      </c>
      <c r="D29" s="79">
        <v>561.5</v>
      </c>
      <c r="E29" s="80"/>
      <c r="F29" s="81"/>
      <c r="G29" s="56">
        <f t="shared" si="0"/>
        <v>0</v>
      </c>
      <c r="H29" s="47"/>
      <c r="I29" s="48"/>
      <c r="J29" s="49"/>
      <c r="K29" s="82"/>
      <c r="L29" s="61"/>
      <c r="M29" s="61"/>
      <c r="N29" s="61"/>
      <c r="O29" s="61"/>
      <c r="P29" s="61"/>
      <c r="Q29" s="61"/>
      <c r="R29" s="61"/>
      <c r="S29" s="61"/>
    </row>
    <row r="30" spans="1:19" s="39" customFormat="1" ht="15.75" thickBot="1" x14ac:dyDescent="0.2">
      <c r="A30" s="83"/>
      <c r="B30" s="84"/>
      <c r="C30" s="85"/>
      <c r="D30" s="86"/>
      <c r="E30" s="87"/>
      <c r="F30" s="88"/>
      <c r="G30" s="89">
        <f t="shared" si="0"/>
        <v>0</v>
      </c>
      <c r="H30" s="90"/>
      <c r="I30" s="90"/>
      <c r="J30" s="91"/>
      <c r="K30" s="92"/>
      <c r="L30" s="93"/>
      <c r="M30" s="61"/>
      <c r="N30" s="61"/>
      <c r="O30" s="61"/>
      <c r="P30" s="61"/>
      <c r="Q30" s="61"/>
      <c r="R30" s="61"/>
      <c r="S30" s="61"/>
    </row>
    <row r="31" spans="1:19" s="39" customFormat="1" ht="15" x14ac:dyDescent="0.15">
      <c r="A31" s="94"/>
      <c r="B31" s="95" t="s">
        <v>49</v>
      </c>
      <c r="C31" s="95"/>
      <c r="D31" s="95"/>
      <c r="E31" s="96" t="s">
        <v>0</v>
      </c>
      <c r="F31" s="97"/>
      <c r="G31" s="98">
        <f>SUM(G12:G30)</f>
        <v>0</v>
      </c>
      <c r="H31" s="99"/>
      <c r="I31" s="99"/>
      <c r="J31" s="100"/>
      <c r="L31" s="61"/>
      <c r="M31" s="61"/>
      <c r="N31" s="61"/>
      <c r="O31" s="61"/>
      <c r="P31" s="61"/>
      <c r="Q31" s="61"/>
      <c r="R31" s="61"/>
      <c r="S31" s="61"/>
    </row>
    <row r="32" spans="1:19" s="39" customFormat="1" ht="15" x14ac:dyDescent="0.15">
      <c r="A32" s="101"/>
      <c r="B32" s="102" t="s">
        <v>50</v>
      </c>
      <c r="C32" s="102"/>
      <c r="D32" s="102"/>
      <c r="E32" s="103" t="s">
        <v>0</v>
      </c>
      <c r="F32" s="104"/>
      <c r="G32" s="105">
        <f>G31*0.21</f>
        <v>0</v>
      </c>
      <c r="H32" s="99"/>
      <c r="I32" s="99"/>
      <c r="J32" s="100"/>
      <c r="L32" s="61"/>
      <c r="M32" s="61"/>
      <c r="N32" s="61"/>
      <c r="O32" s="61"/>
      <c r="P32" s="61"/>
      <c r="Q32" s="61"/>
      <c r="R32" s="61"/>
      <c r="S32" s="61"/>
    </row>
    <row r="33" spans="1:19" s="39" customFormat="1" ht="15.75" thickBot="1" x14ac:dyDescent="0.2">
      <c r="A33" s="106"/>
      <c r="B33" s="84" t="s">
        <v>51</v>
      </c>
      <c r="C33" s="84"/>
      <c r="D33" s="84"/>
      <c r="E33" s="107" t="s">
        <v>0</v>
      </c>
      <c r="F33" s="108"/>
      <c r="G33" s="109">
        <f>G32+G31</f>
        <v>0</v>
      </c>
      <c r="H33" s="99"/>
      <c r="I33" s="99"/>
      <c r="J33" s="100"/>
      <c r="L33" s="61"/>
      <c r="M33" s="61"/>
      <c r="N33" s="61"/>
      <c r="O33" s="61"/>
      <c r="P33" s="61"/>
      <c r="Q33" s="61"/>
      <c r="R33" s="61"/>
      <c r="S33" s="61"/>
    </row>
    <row r="34" spans="1:19" ht="24" customHeight="1" x14ac:dyDescent="0.15">
      <c r="H34" s="99"/>
      <c r="I34" s="99"/>
      <c r="J34" s="100"/>
      <c r="K34" s="39"/>
    </row>
    <row r="35" spans="1:19" ht="12" customHeight="1" x14ac:dyDescent="0.15">
      <c r="A35" s="110" t="s">
        <v>52</v>
      </c>
      <c r="B35" s="111" t="s">
        <v>53</v>
      </c>
      <c r="H35" s="99"/>
      <c r="I35" s="99"/>
      <c r="J35" s="100"/>
      <c r="K35" s="39"/>
    </row>
    <row r="36" spans="1:19" ht="12" customHeight="1" x14ac:dyDescent="0.15">
      <c r="B36" s="27" t="s">
        <v>54</v>
      </c>
      <c r="H36" s="99"/>
      <c r="I36" s="99"/>
      <c r="J36" s="100"/>
      <c r="K36" s="39"/>
    </row>
    <row r="37" spans="1:19" ht="12" customHeight="1" x14ac:dyDescent="0.15">
      <c r="B37" s="27" t="s">
        <v>55</v>
      </c>
      <c r="H37" s="99"/>
      <c r="I37" s="99"/>
      <c r="J37" s="39"/>
      <c r="K37" s="39"/>
    </row>
    <row r="38" spans="1:19" ht="12" customHeight="1" x14ac:dyDescent="0.15">
      <c r="B38" s="27" t="s">
        <v>56</v>
      </c>
      <c r="H38" s="99"/>
      <c r="I38" s="99"/>
      <c r="J38" s="39"/>
      <c r="K38" s="39"/>
    </row>
    <row r="39" spans="1:19" ht="12" customHeight="1" x14ac:dyDescent="0.15">
      <c r="B39" s="27" t="s">
        <v>57</v>
      </c>
      <c r="H39" s="99"/>
      <c r="I39" s="99"/>
      <c r="J39" s="39"/>
      <c r="K39" s="39"/>
    </row>
    <row r="40" spans="1:19" ht="12" customHeight="1" x14ac:dyDescent="0.15">
      <c r="B40" s="112" t="s">
        <v>58</v>
      </c>
    </row>
    <row r="41" spans="1:19" ht="12" customHeight="1" x14ac:dyDescent="0.15">
      <c r="B41" s="27" t="s">
        <v>59</v>
      </c>
    </row>
    <row r="42" spans="1:19" ht="12" customHeight="1" x14ac:dyDescent="0.15">
      <c r="B42" s="27" t="s">
        <v>60</v>
      </c>
    </row>
    <row r="43" spans="1:19" ht="12" customHeight="1" x14ac:dyDescent="0.15">
      <c r="B43" s="27" t="s">
        <v>61</v>
      </c>
    </row>
    <row r="44" spans="1:19" ht="12" customHeight="1" x14ac:dyDescent="0.15">
      <c r="B44" s="27" t="s">
        <v>62</v>
      </c>
    </row>
    <row r="45" spans="1:19" ht="12" customHeight="1" x14ac:dyDescent="0.15">
      <c r="B45" s="27" t="s">
        <v>63</v>
      </c>
    </row>
    <row r="46" spans="1:19" ht="12" customHeight="1" x14ac:dyDescent="0.15">
      <c r="B46" s="27" t="s">
        <v>64</v>
      </c>
    </row>
    <row r="47" spans="1:19" ht="12" customHeight="1" x14ac:dyDescent="0.15">
      <c r="B47" s="27" t="s">
        <v>65</v>
      </c>
    </row>
    <row r="48" spans="1:19" ht="12" customHeight="1" x14ac:dyDescent="0.15">
      <c r="B48" s="27" t="s">
        <v>66</v>
      </c>
    </row>
    <row r="49" spans="2:2" ht="12" customHeight="1" x14ac:dyDescent="0.15">
      <c r="B49" s="113" t="s">
        <v>67</v>
      </c>
    </row>
  </sheetData>
  <mergeCells count="1">
    <mergeCell ref="A1:G1"/>
  </mergeCells>
  <printOptions horizontalCentered="1" verticalCentered="1"/>
  <pageMargins left="0.39370078740157483" right="0.39370078740157483" top="0.78740157480314965" bottom="0.78740157480314965" header="0" footer="0"/>
  <pageSetup paperSize="9" scale="86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Volštát Pavel</dc:creator>
  <cp:lastModifiedBy>Volštát Pavel</cp:lastModifiedBy>
  <dcterms:created xsi:type="dcterms:W3CDTF">2025-12-10T05:58:07Z</dcterms:created>
  <dcterms:modified xsi:type="dcterms:W3CDTF">2025-12-10T06:01:15Z</dcterms:modified>
</cp:coreProperties>
</file>