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vozabal\Temp\Zakázky 2024-2\Smyrna\A-S-P-E\Dolínek – Panenské Břežany\Dolínek – Panenské Břežany _ 251010\"/>
    </mc:Choice>
  </mc:AlternateContent>
  <bookViews>
    <workbookView xWindow="0" yWindow="0" windowWidth="0" windowHeight="0"/>
  </bookViews>
  <sheets>
    <sheet name="Rekapitulace" sheetId="11" r:id="rId1"/>
    <sheet name="ASO 101.1" sheetId="2" r:id="rId2"/>
    <sheet name="ASO 120" sheetId="3" r:id="rId3"/>
    <sheet name="ASO 180" sheetId="4" r:id="rId4"/>
    <sheet name="ASO 190" sheetId="5" r:id="rId5"/>
    <sheet name="AVON" sheetId="6" r:id="rId6"/>
    <sheet name="BSO 101.2" sheetId="7" r:id="rId7"/>
    <sheet name="BSO 401" sheetId="8" r:id="rId8"/>
    <sheet name="BSO 901.2" sheetId="9" r:id="rId9"/>
    <sheet name="CSO 130" sheetId="10" r:id="rId10"/>
  </sheets>
  <calcPr/>
</workbook>
</file>

<file path=xl/calcChain.xml><?xml version="1.0" encoding="utf-8"?>
<calcChain xmlns="http://schemas.openxmlformats.org/spreadsheetml/2006/main">
  <c i="11" l="1" r="C7"/>
  <c r="C6"/>
  <c r="E20"/>
  <c r="D20"/>
  <c r="C20"/>
  <c r="E21"/>
  <c r="D21"/>
  <c r="C21"/>
  <c r="E16"/>
  <c r="D16"/>
  <c r="C16"/>
  <c r="E19"/>
  <c r="D19"/>
  <c r="C19"/>
  <c r="E18"/>
  <c r="D18"/>
  <c r="C18"/>
  <c r="E17"/>
  <c r="D17"/>
  <c r="C17"/>
  <c r="E10"/>
  <c r="D10"/>
  <c r="C10"/>
  <c r="E15"/>
  <c r="D15"/>
  <c r="C15"/>
  <c r="E14"/>
  <c r="D14"/>
  <c r="C14"/>
  <c r="E13"/>
  <c r="D13"/>
  <c r="C13"/>
  <c r="E12"/>
  <c r="D12"/>
  <c r="C12"/>
  <c r="E11"/>
  <c r="D11"/>
  <c r="C11"/>
  <c i="10" r="I3"/>
  <c r="I118"/>
  <c r="O123"/>
  <c r="I123"/>
  <c r="O119"/>
  <c r="I119"/>
  <c r="I97"/>
  <c r="O114"/>
  <c r="I114"/>
  <c r="O110"/>
  <c r="I110"/>
  <c r="O106"/>
  <c r="I106"/>
  <c r="O102"/>
  <c r="I102"/>
  <c r="O98"/>
  <c r="I98"/>
  <c r="I76"/>
  <c r="O93"/>
  <c r="I93"/>
  <c r="O87"/>
  <c r="I87"/>
  <c r="O83"/>
  <c r="I83"/>
  <c r="O77"/>
  <c r="I77"/>
  <c r="I25"/>
  <c r="O73"/>
  <c r="I73"/>
  <c r="O70"/>
  <c r="I70"/>
  <c r="O66"/>
  <c r="I66"/>
  <c r="O63"/>
  <c r="I63"/>
  <c r="O59"/>
  <c r="I59"/>
  <c r="O55"/>
  <c r="I55"/>
  <c r="O52"/>
  <c r="I52"/>
  <c r="O48"/>
  <c r="I48"/>
  <c r="O44"/>
  <c r="I44"/>
  <c r="O37"/>
  <c r="I37"/>
  <c r="O30"/>
  <c r="I30"/>
  <c r="O26"/>
  <c r="I26"/>
  <c r="I9"/>
  <c r="O22"/>
  <c r="I22"/>
  <c r="O16"/>
  <c r="I16"/>
  <c r="O13"/>
  <c r="I13"/>
  <c r="O10"/>
  <c r="I10"/>
  <c i="9" r="I3"/>
  <c r="I9"/>
  <c r="O10"/>
  <c r="I10"/>
  <c i="8" r="I3"/>
  <c r="I9"/>
  <c r="O10"/>
  <c r="I10"/>
  <c i="7" r="I3"/>
  <c r="I9"/>
  <c r="O10"/>
  <c r="I10"/>
  <c i="6" r="I3"/>
  <c r="I9"/>
  <c r="O40"/>
  <c r="I40"/>
  <c r="O38"/>
  <c r="I38"/>
  <c r="O36"/>
  <c r="I36"/>
  <c r="O33"/>
  <c r="I33"/>
  <c r="O30"/>
  <c r="I30"/>
  <c r="O28"/>
  <c r="I28"/>
  <c r="O26"/>
  <c r="I26"/>
  <c r="O24"/>
  <c r="I24"/>
  <c r="O22"/>
  <c r="I22"/>
  <c r="O20"/>
  <c r="I20"/>
  <c r="O18"/>
  <c r="I18"/>
  <c r="O16"/>
  <c r="I16"/>
  <c r="O14"/>
  <c r="I14"/>
  <c r="O12"/>
  <c r="I12"/>
  <c r="O10"/>
  <c r="I10"/>
  <c i="5" r="I3"/>
  <c r="I9"/>
  <c r="O79"/>
  <c r="I79"/>
  <c r="O75"/>
  <c r="I75"/>
  <c r="O71"/>
  <c r="I71"/>
  <c r="O67"/>
  <c r="I67"/>
  <c r="O63"/>
  <c r="I63"/>
  <c r="O53"/>
  <c r="I53"/>
  <c r="O49"/>
  <c r="I49"/>
  <c r="O43"/>
  <c r="I43"/>
  <c r="O35"/>
  <c r="I35"/>
  <c r="O26"/>
  <c r="I26"/>
  <c r="O22"/>
  <c r="I22"/>
  <c r="O18"/>
  <c r="I18"/>
  <c r="O14"/>
  <c r="I14"/>
  <c r="O10"/>
  <c r="I10"/>
  <c i="4" r="I3"/>
  <c r="I9"/>
  <c r="O12"/>
  <c r="I12"/>
  <c r="O10"/>
  <c r="I10"/>
  <c i="3" r="I3"/>
  <c r="I353"/>
  <c r="O423"/>
  <c r="I423"/>
  <c r="O419"/>
  <c r="I419"/>
  <c r="O416"/>
  <c r="I416"/>
  <c r="O413"/>
  <c r="I413"/>
  <c r="O409"/>
  <c r="I409"/>
  <c r="O405"/>
  <c r="I405"/>
  <c r="O401"/>
  <c r="I401"/>
  <c r="O397"/>
  <c r="I397"/>
  <c r="O393"/>
  <c r="I393"/>
  <c r="O390"/>
  <c r="I390"/>
  <c r="O384"/>
  <c r="I384"/>
  <c r="O382"/>
  <c r="I382"/>
  <c r="O380"/>
  <c r="I380"/>
  <c r="O375"/>
  <c r="I375"/>
  <c r="O371"/>
  <c r="I371"/>
  <c r="O367"/>
  <c r="I367"/>
  <c r="O361"/>
  <c r="I361"/>
  <c r="O357"/>
  <c r="I357"/>
  <c r="O354"/>
  <c r="I354"/>
  <c r="I285"/>
  <c r="O346"/>
  <c r="I346"/>
  <c r="O339"/>
  <c r="I339"/>
  <c r="O332"/>
  <c r="I332"/>
  <c r="O328"/>
  <c r="I328"/>
  <c r="O324"/>
  <c r="I324"/>
  <c r="O320"/>
  <c r="I320"/>
  <c r="O316"/>
  <c r="I316"/>
  <c r="O312"/>
  <c r="I312"/>
  <c r="O308"/>
  <c r="I308"/>
  <c r="O301"/>
  <c r="I301"/>
  <c r="O297"/>
  <c r="I297"/>
  <c r="O293"/>
  <c r="I293"/>
  <c r="O286"/>
  <c r="I286"/>
  <c r="I280"/>
  <c r="O281"/>
  <c r="I281"/>
  <c r="I172"/>
  <c r="O274"/>
  <c r="I274"/>
  <c r="O270"/>
  <c r="I270"/>
  <c r="O266"/>
  <c r="I266"/>
  <c r="O262"/>
  <c r="I262"/>
  <c r="O258"/>
  <c r="I258"/>
  <c r="O254"/>
  <c r="I254"/>
  <c r="O250"/>
  <c r="I250"/>
  <c r="O242"/>
  <c r="I242"/>
  <c r="O238"/>
  <c r="I238"/>
  <c r="O230"/>
  <c r="I230"/>
  <c r="O221"/>
  <c r="I221"/>
  <c r="O212"/>
  <c r="I212"/>
  <c r="O208"/>
  <c r="I208"/>
  <c r="O205"/>
  <c r="I205"/>
  <c r="O202"/>
  <c r="I202"/>
  <c r="O198"/>
  <c r="I198"/>
  <c r="O192"/>
  <c r="I192"/>
  <c r="O188"/>
  <c r="I188"/>
  <c r="O184"/>
  <c r="I184"/>
  <c r="O173"/>
  <c r="I173"/>
  <c r="I159"/>
  <c r="O168"/>
  <c r="I168"/>
  <c r="O164"/>
  <c r="I164"/>
  <c r="O160"/>
  <c r="I160"/>
  <c r="I35"/>
  <c r="O156"/>
  <c r="I156"/>
  <c r="O153"/>
  <c r="I153"/>
  <c r="O149"/>
  <c r="I149"/>
  <c r="O146"/>
  <c r="I146"/>
  <c r="O137"/>
  <c r="I137"/>
  <c r="O133"/>
  <c r="I133"/>
  <c r="O129"/>
  <c r="I129"/>
  <c r="O125"/>
  <c r="I125"/>
  <c r="O121"/>
  <c r="I121"/>
  <c r="O117"/>
  <c r="I117"/>
  <c r="O113"/>
  <c r="I113"/>
  <c r="O109"/>
  <c r="I109"/>
  <c r="O106"/>
  <c r="I106"/>
  <c r="O103"/>
  <c r="I103"/>
  <c r="O99"/>
  <c r="I99"/>
  <c r="O95"/>
  <c r="I95"/>
  <c r="O88"/>
  <c r="I88"/>
  <c r="O79"/>
  <c r="I79"/>
  <c r="O75"/>
  <c r="I75"/>
  <c r="O71"/>
  <c r="I71"/>
  <c r="O67"/>
  <c r="I67"/>
  <c r="O55"/>
  <c r="I55"/>
  <c r="O51"/>
  <c r="I51"/>
  <c r="O44"/>
  <c r="I44"/>
  <c r="O40"/>
  <c r="I40"/>
  <c r="O36"/>
  <c r="I36"/>
  <c r="I9"/>
  <c r="O32"/>
  <c r="I32"/>
  <c r="O23"/>
  <c r="I23"/>
  <c r="O13"/>
  <c r="I13"/>
  <c r="O10"/>
  <c r="I10"/>
  <c i="2" r="I3"/>
  <c r="I149"/>
  <c r="O226"/>
  <c r="I226"/>
  <c r="O222"/>
  <c r="I222"/>
  <c r="O215"/>
  <c r="I215"/>
  <c r="O211"/>
  <c r="I211"/>
  <c r="O207"/>
  <c r="I207"/>
  <c r="O203"/>
  <c r="I203"/>
  <c r="O199"/>
  <c r="I199"/>
  <c r="O197"/>
  <c r="I197"/>
  <c r="O191"/>
  <c r="I191"/>
  <c r="O185"/>
  <c r="I185"/>
  <c r="O179"/>
  <c r="I179"/>
  <c r="O171"/>
  <c r="I171"/>
  <c r="O167"/>
  <c r="I167"/>
  <c r="O163"/>
  <c r="I163"/>
  <c r="O159"/>
  <c r="I159"/>
  <c r="O150"/>
  <c r="I150"/>
  <c r="I128"/>
  <c r="O145"/>
  <c r="I145"/>
  <c r="O141"/>
  <c r="I141"/>
  <c r="O137"/>
  <c r="I137"/>
  <c r="O133"/>
  <c r="I133"/>
  <c r="O129"/>
  <c r="I129"/>
  <c r="I80"/>
  <c r="O124"/>
  <c r="I124"/>
  <c r="O118"/>
  <c r="I118"/>
  <c r="O112"/>
  <c r="I112"/>
  <c r="O106"/>
  <c r="I106"/>
  <c r="O99"/>
  <c r="I99"/>
  <c r="O95"/>
  <c r="I95"/>
  <c r="O88"/>
  <c r="I88"/>
  <c r="O81"/>
  <c r="I81"/>
  <c r="I67"/>
  <c r="O76"/>
  <c r="I76"/>
  <c r="O72"/>
  <c r="I72"/>
  <c r="O68"/>
  <c r="I68"/>
  <c r="I24"/>
  <c r="O62"/>
  <c r="I62"/>
  <c r="O56"/>
  <c r="I56"/>
  <c r="O52"/>
  <c r="I52"/>
  <c r="O48"/>
  <c r="I48"/>
  <c r="O41"/>
  <c r="I41"/>
  <c r="O37"/>
  <c r="I37"/>
  <c r="O33"/>
  <c r="I33"/>
  <c r="O29"/>
  <c r="I29"/>
  <c r="O25"/>
  <c r="I25"/>
  <c r="I9"/>
  <c r="O17"/>
  <c r="I17"/>
  <c r="O10"/>
  <c r="I10"/>
</calcChain>
</file>

<file path=xl/sharedStrings.xml><?xml version="1.0" encoding="utf-8"?>
<sst xmlns="http://schemas.openxmlformats.org/spreadsheetml/2006/main">
  <si>
    <t>EstiCon</t>
  </si>
  <si>
    <t>Firma:</t>
  </si>
  <si>
    <t>Rekapitulace ceny</t>
  </si>
  <si>
    <t>Stavba: 240722 - III/24210 Dolínek – Panenské Břežany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</si>
  <si>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</si>
  <si>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</si>
  <si>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</si>
  <si>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</si>
  <si>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</si>
  <si>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</si>
  <si>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</si>
  <si>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A</t>
  </si>
  <si>
    <t>Investiční část - Krajská správa a údržba silnic Středočeského kraje, p.o.</t>
  </si>
  <si>
    <t xml:space="preserve">    SO 101.1</t>
  </si>
  <si>
    <t>Komunikace KSÚS (Odolena Voda)</t>
  </si>
  <si>
    <t xml:space="preserve">    SO 120</t>
  </si>
  <si>
    <t>Silnice III/24210</t>
  </si>
  <si>
    <t xml:space="preserve">    SO 180</t>
  </si>
  <si>
    <t>Přechodné dopravní značení</t>
  </si>
  <si>
    <t xml:space="preserve">    SO 190</t>
  </si>
  <si>
    <t>Stálé dopravní značení</t>
  </si>
  <si>
    <t xml:space="preserve">    VON</t>
  </si>
  <si>
    <t>Vedlejší a ostatní náklady</t>
  </si>
  <si>
    <t>B</t>
  </si>
  <si>
    <t>Investiční část - město Odolena Voda</t>
  </si>
  <si>
    <t xml:space="preserve">    SO 101.2</t>
  </si>
  <si>
    <t>Komunikace Odolena Voda (Odolena Voda)</t>
  </si>
  <si>
    <t xml:space="preserve">    SO 401</t>
  </si>
  <si>
    <t>Přeložka VO (Odolena Voda)</t>
  </si>
  <si>
    <t xml:space="preserve">    SO 901.2</t>
  </si>
  <si>
    <t>VRN - Odolena Voda (Odolena Voda)</t>
  </si>
  <si>
    <t>C</t>
  </si>
  <si>
    <t>Investiční část - obec Panenské Břežany</t>
  </si>
  <si>
    <t xml:space="preserve">    SO 130</t>
  </si>
  <si>
    <t>Chodník Panenské Břežany</t>
  </si>
  <si>
    <t>Soupis prací objektu</t>
  </si>
  <si>
    <t>S</t>
  </si>
  <si>
    <t>Stavba:</t>
  </si>
  <si>
    <t>240722</t>
  </si>
  <si>
    <t>III/24210 Dolínek – Panenské Břežany</t>
  </si>
  <si>
    <t>SO 101.1</t>
  </si>
  <si>
    <t>O</t>
  </si>
  <si>
    <t>Objekt:</t>
  </si>
  <si>
    <t>O1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</si>
  <si>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</si>
  <si>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</si>
  <si>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</si>
  <si>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</si>
  <si>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</si>
  <si>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</si>
  <si>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</si>
  <si>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</si>
  <si>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</si>
  <si>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</si>
  <si>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</si>
  <si>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</si>
  <si>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</si>
  <si>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</si>
  <si>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</si>
  <si>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</si>
  <si>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014102.R</t>
  </si>
  <si>
    <t/>
  </si>
  <si>
    <t>ULOŽENÍ ODPADU ZE STAVBY NA SKLÁDKU S OPRÁVNĚNÍM K OPĚTOVNÉMU VYUŽITÍ - RECYKLAČNÍ STŘEDISKO</t>
  </si>
  <si>
    <t>T</t>
  </si>
  <si>
    <t>PP</t>
  </si>
  <si>
    <t>17 01 01 - BETON z vybouraných konstrukcí (obrubníky, propusty, panely a jiné)
17 09 04 - Směsné stavební a demoliční odpady neuvedené pod čísly 17 09 01, 17 09 02 a 17 09 03</t>
  </si>
  <si>
    <t>VV</t>
  </si>
  <si>
    <t xml:space="preserve"> "dle pol. 11314:" 52,4*2,4 = 125,760 [A]</t>
  </si>
  <si>
    <t xml:space="preserve"> "dle pol. 11351:" 44,0*0,15 = 6,600 [B]</t>
  </si>
  <si>
    <t xml:space="preserve"> "dle pol. 965821:" 1*0,5 = 0,500 [C]</t>
  </si>
  <si>
    <t xml:space="preserve"> "dle pol. 96687:" 6*0,6 = 3,600 [D]</t>
  </si>
  <si>
    <t xml:space="preserve"> "Celkem: "A+B+C+D = 136,460 [E]</t>
  </si>
  <si>
    <t>014103.R</t>
  </si>
  <si>
    <t>17 05 04 - Zemina a kamení neuvedené pod číslem 17 05 03
nepotřebný výkopek - zemina, drny, kamení - nevhodný materiál pro další použí na této stavbě</t>
  </si>
  <si>
    <t xml:space="preserve"> "dle pol. 11332:" 104,8*2,1 = 220,080 [A]</t>
  </si>
  <si>
    <t xml:space="preserve"> "dle pol. 12273:" 52,8*1,8 = 95,040 [B]</t>
  </si>
  <si>
    <t xml:space="preserve"> "dle pol. 12373:" 107,0*1,8 = 192,600 [C]</t>
  </si>
  <si>
    <t xml:space="preserve"> "dle pol. 13273:" 67,0*1,8 = 120,600 [D]</t>
  </si>
  <si>
    <t xml:space="preserve"> "Celkem: "A+B+C+D = 628,320 [E]</t>
  </si>
  <si>
    <t>1</t>
  </si>
  <si>
    <t>Zemní práce</t>
  </si>
  <si>
    <t>11332</t>
  </si>
  <si>
    <t>ODSTRANĚNÍ PODKLADŮ ZPEVNĚNÝCH PLOCH Z KAMENIVA NESTMELENÉHO</t>
  </si>
  <si>
    <t>M3</t>
  </si>
  <si>
    <t>OTSKP ~ 2025</t>
  </si>
  <si>
    <t>vč. odvozu na recyklační středisko dle dispozic zhotovitele</t>
  </si>
  <si>
    <t xml:space="preserve"> "Přípravné, bourací a zemní práce"</t>
  </si>
  <si>
    <t xml:space="preserve"> "vybourání nestmelených podkladních vrstev vozovky prům. tl. 200mm "524,0*0,2 = 104,800 [B]</t>
  </si>
  <si>
    <t>11334</t>
  </si>
  <si>
    <t>ODSTRANĚNÍ PODKLADU ZPEVNĚNÝCH PLOCH S CEMENT POJIVEM</t>
  </si>
  <si>
    <t xml:space="preserve"> "vybourání stmelených podkladních vrstev vozovky prům. tl. 100mm "524,0*0,1 = 52,400 [B]</t>
  </si>
  <si>
    <t>11351</t>
  </si>
  <si>
    <t>ODSTRANĚNÍ ZÁHONOVÝCH OBRUBNÍKŮ</t>
  </si>
  <si>
    <t>M</t>
  </si>
  <si>
    <t xml:space="preserve"> "vybourání sadových obrub - dělící ostrůvek "44,0 = 44,000 [B]</t>
  </si>
  <si>
    <t>11372</t>
  </si>
  <si>
    <t>FRÉZOVÁNÍ ZPEVNĚNÝCH PLOCH ASFALTOVÝCH</t>
  </si>
  <si>
    <t>ZAS T1/T2
vč. odvozu a uskladnění dle dispozic zhotovitele, vč. zametení plochy pro zjištění rozsahu sanací
POZN.: Podléhá povinnému odkupu dle směrnice Zadavatele č. R-Sm-16
Materiál není odpadem!</t>
  </si>
  <si>
    <t xml:space="preserve"> "frézování stávajícího asfaltového krytu vozovky stupňovitě po vrstvách (OK+ACL + ACO)" 524,0*(0,25+0,05) = 157,200 [B]</t>
  </si>
  <si>
    <t>113764</t>
  </si>
  <si>
    <t>FRÉZOVÁNÍ DRÁŽKY PRŮŘEZU DO 400MM2 V ASFALTOVÉ VOZOVCE</t>
  </si>
  <si>
    <t xml:space="preserve"> "Dokončující práce"</t>
  </si>
  <si>
    <t xml:space="preserve"> "příprava drážky pro zálivku, vč. vyčištění drážky a likvidace odpadu (rozměry min. 12/25 mm):"</t>
  </si>
  <si>
    <t xml:space="preserve"> "oprava vozovky u obruby "23+23+25+25+40+40+60+60+6+6+25+25+61+61 = 480,000 [C]</t>
  </si>
  <si>
    <t xml:space="preserve"> "nová konstrukce křižovatky "32+21+8+26+20 = 107,000 [D]</t>
  </si>
  <si>
    <t xml:space="preserve"> "Celkem "C+D = 587,000 [E]</t>
  </si>
  <si>
    <t>12273</t>
  </si>
  <si>
    <t>ODKOPÁVKY A PROKOPÁVKY OBECNÉ TŘ. I</t>
  </si>
  <si>
    <t xml:space="preserve"> "Odkopání dělicího ostrůvku stávající křižovatky "88*0,6 = 52,800 [B]</t>
  </si>
  <si>
    <t>12373</t>
  </si>
  <si>
    <t>ODKOP PRO SPOD STAVBU SILNIC A ŽELEZNIC TŘ. I</t>
  </si>
  <si>
    <t xml:space="preserve"> "Sanace podloží (nová konstrukce křižovatky)"</t>
  </si>
  <si>
    <t xml:space="preserve"> "Výkop tl. 0,5m v místě nové konstrukce křižovatky " 214*0,5 = 107,000 [B]</t>
  </si>
  <si>
    <t>13273</t>
  </si>
  <si>
    <t>HLOUBENÍ RÝH ŠÍŘ DO 2M PAŽ I NEPAŽ TŘ. I</t>
  </si>
  <si>
    <t xml:space="preserve"> "Hloubení rýh pro trativody "260*0,5*0,5 = 65,000 [B]</t>
  </si>
  <si>
    <t xml:space="preserve"> "Obrubník dělicího pojížděného ostrůvku "20*0,5*0,2 = 2,000 [C]</t>
  </si>
  <si>
    <t xml:space="preserve"> "Celkem "B+C = 67,000 [D]</t>
  </si>
  <si>
    <t>18110</t>
  </si>
  <si>
    <t>ÚPRAVA PLÁNĚ SE ZHUTNĚNÍM V HORNINĚ TŘ. I</t>
  </si>
  <si>
    <t>M2</t>
  </si>
  <si>
    <t xml:space="preserve"> "Úprava pláně v místě odstranění stávající vozovky "524+88 = 612,000 [A]</t>
  </si>
  <si>
    <t xml:space="preserve"> "Úprava pláně v místě odstranění stávající vozovky při sanaci" 214 = 214,000 [B]</t>
  </si>
  <si>
    <t xml:space="preserve"> "Celkem "A+B = 826,000 [C]</t>
  </si>
  <si>
    <t>2</t>
  </si>
  <si>
    <t>Základy</t>
  </si>
  <si>
    <t>21197</t>
  </si>
  <si>
    <t>OPLÁŠTĚNÍ ODVODŇOVACÍCH ŽEBER Z GEOTEXTILIE</t>
  </si>
  <si>
    <t>PES 200 g/m2</t>
  </si>
  <si>
    <t xml:space="preserve"> "Podélná drenáž / trativody"</t>
  </si>
  <si>
    <t xml:space="preserve"> "opláštění trativodů 0,5*0,5 "260*2,0 = 520,000 [B]</t>
  </si>
  <si>
    <t>212645</t>
  </si>
  <si>
    <t>TRATIVODY KOMPL Z TRUB Z PLAST HM DN DO 200MM, RÝHA TŘ I</t>
  </si>
  <si>
    <t>POZN.: Výkop rýhy vykázán z důvodu průřezu přes 0,15 m2/m' zvlášť</t>
  </si>
  <si>
    <t xml:space="preserve"> "Trativod DN 160mm vč. lože a obsypu kamenivem fr. 8/16 "260 = 260,000 [B]</t>
  </si>
  <si>
    <t>21461C</t>
  </si>
  <si>
    <t>SEPARAČNÍ GEOTEXTILIE DO 300G/M2</t>
  </si>
  <si>
    <t>300 g/m2</t>
  </si>
  <si>
    <t xml:space="preserve"> "Geotextilie pro ochranu, separaci a filtraci netkaná "214*2,25 = 481,500 [B]</t>
  </si>
  <si>
    <t>5</t>
  </si>
  <si>
    <t>Komunikace</t>
  </si>
  <si>
    <t>56143G</t>
  </si>
  <si>
    <t xml:space="preserve">SMĚSI Z KAMENIVA STMELENÉ CEMENTEM  SC C 8/10 TL. DO 150MM</t>
  </si>
  <si>
    <t>SC C8/10 tl. 150mm</t>
  </si>
  <si>
    <t xml:space="preserve"> "Komunikace"</t>
  </si>
  <si>
    <t xml:space="preserve"> "podklad nová křižovatka "214-4,5-13 = 196,500 [B]</t>
  </si>
  <si>
    <t xml:space="preserve"> "podklad oprava u obruby "164*0,33 = 54,120 [C]</t>
  </si>
  <si>
    <t xml:space="preserve"> "podklad dělicí pojížděný ostrůvek "6,5 = 6,500 [D]</t>
  </si>
  <si>
    <t xml:space="preserve"> "Celkem "B+C+D = 257,120 [E]</t>
  </si>
  <si>
    <t>56335</t>
  </si>
  <si>
    <t>VOZOVKOVÉ VRSTVY ZE ŠTĚRKODRTI TL. DO 250MM</t>
  </si>
  <si>
    <t>ŠD tl. 250mm</t>
  </si>
  <si>
    <t>56365</t>
  </si>
  <si>
    <t>VOZOVKOVÉ VRSTVY Z RECYKLOVANÉHO MATERIÁLU TL DO 250MM</t>
  </si>
  <si>
    <t xml:space="preserve"> "Podklad z betonového recyklátu tl. 2x250mm" 2*214 = 428,000 [B]</t>
  </si>
  <si>
    <t>572213</t>
  </si>
  <si>
    <t>SPOJOVACÍ POSTŘIK Z EMULZE DO 0,5KG/M2</t>
  </si>
  <si>
    <t xml:space="preserve"> "odečteno ze Situace stavby"</t>
  </si>
  <si>
    <t xml:space="preserve"> 199+(164*0,67) = 308,880 [C]</t>
  </si>
  <si>
    <t xml:space="preserve"> 208+164 = 372,000 [D]</t>
  </si>
  <si>
    <t xml:space="preserve"> "Celkem "C+D = 680,880 [E]</t>
  </si>
  <si>
    <t>574B34.R</t>
  </si>
  <si>
    <t>ASFALTOVÝ BETON PRO OBRUSNÉ VRSTVY MODIFIK ACO 11+ TL. 40MM VÝZTUŽENÝ</t>
  </si>
  <si>
    <t>Asfaltový beton vrstva obrusná ACO 11+ PmB 45/80-65 + Forta Fi tř. I tl 40 mm z modifikovaného asfaltu</t>
  </si>
  <si>
    <t xml:space="preserve"> "Oprava u obruby "164 = 164,000 [B]</t>
  </si>
  <si>
    <t xml:space="preserve"> "odečteno ručně ze situace stavby - konstrukce nové křižovatky "208 = 208,000 [C]</t>
  </si>
  <si>
    <t xml:space="preserve"> "Cewlkem "B+C = 372,000 [D]</t>
  </si>
  <si>
    <t>574D58</t>
  </si>
  <si>
    <t>ASFALTOVÝ BETON PRO LOŽNÍ VRSTVY MODIFIK ACL 22+, 22S TL. 60MM VYZTUŽENÝ</t>
  </si>
  <si>
    <t>Asfaltový beton vrstva ložní ACL 22S PmB 25/55-65 + Forta Fi, tl 60 mm z modifikovaného asfaltu</t>
  </si>
  <si>
    <t xml:space="preserve"> "odečteno ručně ze situace stavby - konstrukce nové křižovatky "208-9*0,25-26*0,25 = 199,250 [C]</t>
  </si>
  <si>
    <t xml:space="preserve"> "Cewlkem "B+C = 363,250 [D]</t>
  </si>
  <si>
    <t>574E78</t>
  </si>
  <si>
    <t>ASFALTOVÝ BETON PRO PODKLADNÍ VRSTVY ACP 22+, 22S TL. 80MM</t>
  </si>
  <si>
    <t>Asfaltový beton vrstva podkladní ACP 22S 50/70 (obalované kamenivo OKH), tl 80 mm</t>
  </si>
  <si>
    <t xml:space="preserve"> "Oprava u obruby "119*0,33 = 39,270 [B]</t>
  </si>
  <si>
    <t xml:space="preserve"> "odečteno ručně ze situace stavby - konstrukce nové křižovatky "208-9*0,5-26*0,5 = 190,500 [C]</t>
  </si>
  <si>
    <t xml:space="preserve"> "Cewlkem "B+C = 229,770 [D]</t>
  </si>
  <si>
    <t>58222</t>
  </si>
  <si>
    <t>DLÁŽDĚNÉ KRYTY Z DROBNÝCH KOSTEK DO LOŽE Z MC</t>
  </si>
  <si>
    <t xml:space="preserve"> "dlažba z kostek drobných z kamene na MC tl 50 mm" 6,5 = 6,500 [B]</t>
  </si>
  <si>
    <t>8</t>
  </si>
  <si>
    <t>Potrubí</t>
  </si>
  <si>
    <t>83434.R</t>
  </si>
  <si>
    <t>PŘÍPOJKA Z POTRUBÍ Z TRUB KAMENINOVÝCH DN DO 200MM VČETNĚ OBETONOVÁNÍ</t>
  </si>
  <si>
    <t>Kompletní provedení vč. paženého výkopu rýhy, dodávky a ukládky potrubí vč. všech tvarovek, napojení, lože, obetonování a zpětného zásypu rýhy se zhutněním</t>
  </si>
  <si>
    <t xml:space="preserve"> "Odvodnění"</t>
  </si>
  <si>
    <t xml:space="preserve"> "uliční vpusť jednoduchá+zdvojená - přípojka prům. dl. do 8,0m: "(4+1)*8,0 = 40,000 [B]</t>
  </si>
  <si>
    <t>89712</t>
  </si>
  <si>
    <t>VPUSŤ KANALIZAČNÍ ULIČNÍ KOMPLETNÍ Z BETONOVÝCH DÍLCŮ</t>
  </si>
  <si>
    <t>KUS</t>
  </si>
  <si>
    <t>kompletní provedení vč. zemních prací</t>
  </si>
  <si>
    <t xml:space="preserve"> "uliční vpusť jednoduchá (UV1,UV2,UV5,UV9) + zdvojená (UV7): "4+2*1 = 6,000 [B]</t>
  </si>
  <si>
    <t>899642</t>
  </si>
  <si>
    <t>ZKOUŠKA VODOTĚSNOSTI POTRUBÍ DN DO 200MM</t>
  </si>
  <si>
    <t>89980</t>
  </si>
  <si>
    <t>TELEVIZNÍ PROHLÍDKA POTRUBÍ</t>
  </si>
  <si>
    <t>potrubí DN200</t>
  </si>
  <si>
    <t>899901</t>
  </si>
  <si>
    <t>PŘEPOJENÍ PŘÍPOJEK</t>
  </si>
  <si>
    <t>napojení na řad v hloubce do 3 m</t>
  </si>
  <si>
    <t xml:space="preserve"> "uliční vpusť jednoduchá (UV1,UV2,UV5,UV9) + zdvojená (UV7): "4+1 = 5,000 [B]</t>
  </si>
  <si>
    <t>9</t>
  </si>
  <si>
    <t>Ostatní konstrukce a práce</t>
  </si>
  <si>
    <t>914131</t>
  </si>
  <si>
    <t>DOPRAVNÍ ZNAČKY ZÁKLADNÍ VELIKOSTI OCELOVÉ TŘ RA2 - DODÁVKA A MONTÁŽ</t>
  </si>
  <si>
    <t xml:space="preserve"> "Dopravní značení (odečteno ze situace stavby)"</t>
  </si>
  <si>
    <t xml:space="preserve"> "značky upravující přednost P6 700mm "1 = 1,000 [B]</t>
  </si>
  <si>
    <t xml:space="preserve"> "informativní značky provozní IP1-IP3, IP4b-IP7, IP10a, b 500x500mm "3 = 3,000 [C]</t>
  </si>
  <si>
    <t xml:space="preserve"> "značky upravující přednost P2, P3, P8 500mm "2 = 2,000 [D]</t>
  </si>
  <si>
    <t xml:space="preserve"> "dodatkové tabulky E1, E2a,b , E6, E9, E10 E12c, E17 500x500mm "3 = 3,000 [E]</t>
  </si>
  <si>
    <t xml:space="preserve"> "stáv" 1 = 1,000 [F]</t>
  </si>
  <si>
    <t xml:space="preserve"> "Celkem "B+C+D+E+F = 10,000 [G]</t>
  </si>
  <si>
    <t>914133</t>
  </si>
  <si>
    <t>DOPRAVNÍ ZNAČKY ZÁKLADNÍ VELIKOSTI OCELOVÉ TŘ RA2 - DEMONTÁŽ</t>
  </si>
  <si>
    <t>POZN.: S kovovým odpadem bude nakládáno v souladu se směrnici Objednatele R-Sm-42._x000d_
Ostatní odpad vč. odvozu a likvidace</t>
  </si>
  <si>
    <t xml:space="preserve"> "Odstranění svislých dopravních značek ze sloupů, sloupků nebo konzol "1 = 1,000 [B]</t>
  </si>
  <si>
    <t>914913</t>
  </si>
  <si>
    <t>SLOUPKY A STOJKY DZ Z OCEL TRUBEK ZABETON DEMONTÁŽ</t>
  </si>
  <si>
    <t xml:space="preserve"> "Odstranění značek dopravních nebo orientačních se sloupky s betonovými patkami "7 = 7,000 [B]</t>
  </si>
  <si>
    <t>914921</t>
  </si>
  <si>
    <t>SLOUPKY A STOJKY DOPRAVNÍCH ZNAČEK Z OCEL TRUBEK DO PATKY - DODÁVKA A MONTÁŽ</t>
  </si>
  <si>
    <t xml:space="preserve"> "sloupky pro DZ "5 = 5,000 [B]</t>
  </si>
  <si>
    <t>915111</t>
  </si>
  <si>
    <t>VODOROVNÉ DOPRAVNÍ ZNAČENÍ BARVOU HLADKÉ - DODÁVKA A POKLÁDKA</t>
  </si>
  <si>
    <t>1. fáze VDZ, vč. předznačení (vč. příp. vyznačení operativního místa pro realizaci VDZ za provozu, dle TP66)</t>
  </si>
  <si>
    <t xml:space="preserve"> "V1a v ul. Pražská + vodicí čára kolem ostrůvku "(13+42)*0,125 = 6,875 [B]</t>
  </si>
  <si>
    <t xml:space="preserve"> "V2b - křižovatka Pražská - Vodolská "11,0*0,25 = 2,750 [C]</t>
  </si>
  <si>
    <t xml:space="preserve"> "Stopčára tl. 0,50 "14,5*0,5 = 7,250 [D]</t>
  </si>
  <si>
    <t xml:space="preserve"> "Nové VDZ přechody - ul. Pražská a Břežanská "21+30 = 51,000 [E]</t>
  </si>
  <si>
    <t xml:space="preserve"> "Celkem "B+C+D+E = 67,875 [F]</t>
  </si>
  <si>
    <t>915113</t>
  </si>
  <si>
    <t>VODOR DOPRAV ZNAČ BARVOU HLADKÉ - ODSTRANĚNÍ FRÉZOVÁNÍM</t>
  </si>
  <si>
    <t xml:space="preserve"> "odstranění VDZ frézováním barvy z čáry š do 125 mm "30*0,125 = 3,750 [B]</t>
  </si>
  <si>
    <t xml:space="preserve"> "odstranění VDZ přechodu v Pražské ul. "25 = 25,000 [C]</t>
  </si>
  <si>
    <t xml:space="preserve"> "Celkem "B+C = 28,750 [D]</t>
  </si>
  <si>
    <t>915211</t>
  </si>
  <si>
    <t>VODOROVNÉ DOPRAVNÍ ZNAČENÍ PLASTEM HLADKÉ - DODÁVKA A POKLÁDKA</t>
  </si>
  <si>
    <t xml:space="preserve"> "Celkem "D+E = 58,250 [F]</t>
  </si>
  <si>
    <t>915221</t>
  </si>
  <si>
    <t>VODOR DOPRAV ZNAČ PLASTEM STRUKTURÁLNÍ NEHLUČNÉ - DOD A POKLÁDKA</t>
  </si>
  <si>
    <t>2. fáze VDZ (vč. vyznačení operativního místa pro realizaci VDZ za provozu, dle TP66), vč. zametení</t>
  </si>
  <si>
    <t xml:space="preserve"> "Celkem "B+C = 9,625 [F]</t>
  </si>
  <si>
    <t>91552</t>
  </si>
  <si>
    <t>VODOR DOPRAV ZNAČ - PÍSMENA</t>
  </si>
  <si>
    <t>917424</t>
  </si>
  <si>
    <t>CHODNÍKOVÉ OBRUBY Z KAMENNÝCH OBRUBNÍKŮ ŠÍŘ 150MM</t>
  </si>
  <si>
    <t xml:space="preserve"> "obrubník kamenný stojatý s boční opěrou do lože z betonu prostého (OP6)" 20 = 20,000 [B]</t>
  </si>
  <si>
    <t>919111</t>
  </si>
  <si>
    <t>ŘEZÁNÍ ASFALTOVÉHO KRYTU VOZOVEK TL DO 50MM</t>
  </si>
  <si>
    <t xml:space="preserve"> "řezání obrusné vrstvy "23+25+40+60+6+25+61 = 240,000 [B]</t>
  </si>
  <si>
    <t>919112</t>
  </si>
  <si>
    <t>ŘEZÁNÍ ASFALTOVÉHO KRYTU VOZOVEK TL DO 100MM</t>
  </si>
  <si>
    <t xml:space="preserve"> "řezání ložné vrstvy "22,5+24,5+39,5+59,5+5,5+24,5+60,5 = 236,500 [B]</t>
  </si>
  <si>
    <t>919122</t>
  </si>
  <si>
    <t>ŘEZÁNÍ BETONOVÉHO KRYTU VOZOVEK TL DO 100MM</t>
  </si>
  <si>
    <t xml:space="preserve"> "řezání podkladní SC vrstvy "(22,5+24,5+39,5+59,5+5,5+24,5+60,5)-3,5 = 233,000 [B]</t>
  </si>
  <si>
    <t>931324</t>
  </si>
  <si>
    <t>TĚSNĚNÍ DILATAČ SPAR ASF ZÁLIVKOU MODIFIK PRŮŘ DO 400MM2</t>
  </si>
  <si>
    <t xml:space="preserve"> "zálivka spáry za horka typu N2 vč. provedení adhezního nátěru ploch před aplikací zálivky (rozměry min. 12/25 mm):"</t>
  </si>
  <si>
    <t>965821</t>
  </si>
  <si>
    <t>DEMONTÁŽ KILOMETROVNÍKU, HEKTOMETROVNÍKU, MEZNÍKU</t>
  </si>
  <si>
    <t xml:space="preserve"> "odstranění stáv. bet. patníku v dělícím ostrůvku "1 = 1,000 [B]</t>
  </si>
  <si>
    <t>96687</t>
  </si>
  <si>
    <t>VYBOURÁNÍ ULIČNÍCH VPUSTÍ KOMPLETNÍCH</t>
  </si>
  <si>
    <t>vč. odvozu a uložení na recyklační středisko dle dispozic zhotovitele, vč. zemních prací_x000d_
POZN.: S kovovým odpadem bude nakládáno v souladu se směrnici Objednatele R-Sm-42.</t>
  </si>
  <si>
    <t xml:space="preserve"> "vybourání stáv uliční vpusti kompletní (UV1, UV2, UV3, UV6, UV7, UV8) "6 = 6,000 [A]</t>
  </si>
  <si>
    <t>SO 120</t>
  </si>
  <si>
    <t>014102</t>
  </si>
  <si>
    <t>POPLATKY ZA SKLÁDKU</t>
  </si>
  <si>
    <t>poplatek za uložení na obalovně / recyklačním středisku s provozním zařízením pro použití / zpracování znovuzískané asfaltové směsi</t>
  </si>
  <si>
    <t xml:space="preserve"> "dle pol. 11313: "27,0*2,3 = 62,100 [A]</t>
  </si>
  <si>
    <t xml:space="preserve"> "dle pol. 11318:" 5,72*2,4 = 13,728 [A]</t>
  </si>
  <si>
    <t xml:space="preserve"> "dle pol. 11352:" 115,0*0,205 = 23,575 [B]</t>
  </si>
  <si>
    <t xml:space="preserve"> "dle pol. 96615:" 5,0*2,4 = 12,000 [C]</t>
  </si>
  <si>
    <t xml:space="preserve"> "dle pol. 966346:" 38,0*0,25*2,4 = 22,800 [D]</t>
  </si>
  <si>
    <t xml:space="preserve"> "dle pol. 966358:" 16,0*0,35*2,4 = 13,440 [E]</t>
  </si>
  <si>
    <t xml:space="preserve"> "dle pol. 96687:" 4*0,6 = 2,400 [F]</t>
  </si>
  <si>
    <t xml:space="preserve"> "dle pol. 96688:" 1*1,0 = 1,000 [G]</t>
  </si>
  <si>
    <t xml:space="preserve"> "Celkem: "A+B+C+D+E+F+G = 88,943 [H]</t>
  </si>
  <si>
    <t xml:space="preserve"> "dle pol. 11130:" 875*0,1*1,5 = 131,250 [A]</t>
  </si>
  <si>
    <t xml:space="preserve"> "dle pol. 11332:" 862,2*2,1 = 1810,620 [B]</t>
  </si>
  <si>
    <t xml:space="preserve"> "dle pol. 12373:" 490,0*1,8 = 882,000 [C]</t>
  </si>
  <si>
    <t xml:space="preserve"> "dle pol. 12673:" 649,0*1,8 = 1168,200 [D]</t>
  </si>
  <si>
    <t xml:space="preserve"> "dle pol. 12924:" 1472,5*0,15*2,0 = 441,750 [E]</t>
  </si>
  <si>
    <t xml:space="preserve"> "dle pol. 12931:" 2000*0,25*1,8 = 900,000 [F]</t>
  </si>
  <si>
    <t xml:space="preserve"> "Celkem: "A+B+C+D+E+F = 5333,820 [G]</t>
  </si>
  <si>
    <t>014212</t>
  </si>
  <si>
    <t>POPLATKY ZA ZEMNÍK - ORNICE</t>
  </si>
  <si>
    <t>pořízení ornice / zeminy schopné zúrodnění dle dispozic zhotovitele</t>
  </si>
  <si>
    <t xml:space="preserve"> "dle pol. 18221: "875*0,1*1,8 = 157,500 [A]</t>
  </si>
  <si>
    <t>11120</t>
  </si>
  <si>
    <t>ODSTRANĚNÍ KŘOVIN</t>
  </si>
  <si>
    <t>vč. likvidace dřevní hmoty dle dispozic zhotovitele</t>
  </si>
  <si>
    <t xml:space="preserve"> "vymýcení náletových křovin a porostů, včetně kořenového systému: "350 = 350,000 [A]</t>
  </si>
  <si>
    <t>11130</t>
  </si>
  <si>
    <t>SEJMUTÍ DRNU</t>
  </si>
  <si>
    <t xml:space="preserve"> "sejmutí drnu / odhumusování tl.""cca 0,1m: "875 = 875,000 [A]</t>
  </si>
  <si>
    <t>11313</t>
  </si>
  <si>
    <t>ODSTRANĚNÍ KRYTU ZPEVNĚNÝCH PLOCH S ASFALTOVÝM POJIVEM</t>
  </si>
  <si>
    <t>vč. odvozu a uložení na obalovně / recyklačním středisku s provozním zařízením pro použití / zpracování znovuzískané asfaltové směsi dle dispozic zhotovitele
Předpoklad zastižení asfaltových vrstev v hodnotách PAU třídy ZAS-T1 – ZAS-T3.</t>
  </si>
  <si>
    <t xml:space="preserve"> "odstranění""krytu konstrukce -"</t>
  </si>
  <si>
    <t xml:space="preserve"> "- chodníků s asfaltovým krytem celk. tl. cca 250mm:" 220*0,1 = 22,000 [A]</t>
  </si>
  <si>
    <t xml:space="preserve"> "- asfaltových sjezdů celk. tl. cca 350mm: "50*0,1 = 5,000 [B]</t>
  </si>
  <si>
    <t xml:space="preserve"> "Celkem: "A+B = 27,000 [C]</t>
  </si>
  <si>
    <t>11318</t>
  </si>
  <si>
    <t>ODSTRANĚNÍ KRYTU ZPEVNĚNÝCH PLOCH Z DLAŽDIC</t>
  </si>
  <si>
    <t xml:space="preserve"> "odstranění krytu konstrukce chodníků s dlážděným krytem celk. tl. cca 270mm - přebytek, poškozená dlažba:" (180-108,5)*0,08 = 5,720 [A]</t>
  </si>
  <si>
    <t xml:space="preserve"> "vybourání nestmelených podkladních vrstev vozovky - "</t>
  </si>
  <si>
    <t xml:space="preserve"> "- po frézování asfaltových vrstev tl.cca 60mm ŠD (v místě 1/2 lok.vysprávky + 1/2 úprava AZ): "1725*0,06 = 103,500 [A]</t>
  </si>
  <si>
    <t xml:space="preserve"> "- po odstranění PM stupňovitě po vrstvách tl.cca 350mm ŠD (v místě nové konstrukce vozovky): "1790*0,35 = 626,500 [B]</t>
  </si>
  <si>
    <t xml:space="preserve"> "odstranění""podkladu konstrukce -"</t>
  </si>
  <si>
    <t xml:space="preserve"> "- asfaltových sjezdů celk. tl. cca 350mm: "50*0,25 = 12,500 [C]</t>
  </si>
  <si>
    <t xml:space="preserve"> "- chodníků s dlážděným krytem celk. tl. cca 270mm: "180*0,19 = 34,200 [D]</t>
  </si>
  <si>
    <t xml:space="preserve"> "- chodníků s asfaltovým krytem celk. tl. cca 250mm:" 220*0,15 = 33,000 [E]</t>
  </si>
  <si>
    <t xml:space="preserve"> "odstranění konstrukce sjezdu, navazujících ploch - štěrk/zemina, tl. cca 350mm: "150*0,35 = 52,500 [F]</t>
  </si>
  <si>
    <t xml:space="preserve"> "Celkem: "A+B+C+D+E+F = 862,200 [G]</t>
  </si>
  <si>
    <t>11333</t>
  </si>
  <si>
    <t>ODSTRANĚNÍ PODKLADU ZPEVNĚNÝCH PLOCH S ASFALT POJIVEM</t>
  </si>
  <si>
    <t>ZAS T4
vč. ponechání v místě stavby pro následné provedení Recyklace za studena na místě</t>
  </si>
  <si>
    <t xml:space="preserve"> "odstanění stávající vozovky po frézování asfaltových vrstev tl.cca 60mm PM - bude použito do vrstvy RS CA: "3515*0,06 = 210,900 [A]</t>
  </si>
  <si>
    <t>11352</t>
  </si>
  <si>
    <t>ODSTRANĚNÍ CHODNÍKOVÝCH A SILNIČNÍCH OBRUBNÍKŮ BETONOVÝCH</t>
  </si>
  <si>
    <t xml:space="preserve"> "vybourání stávajících betonových obrub včetně lože (bez rozlišení): "115 = 115,000 [A]</t>
  </si>
  <si>
    <t>11353</t>
  </si>
  <si>
    <t>ODSTRANĚNÍ CHODNÍKOVÝCH KAMENNÝCH OBRUBNÍKŮ</t>
  </si>
  <si>
    <t>POZN.: vč. odvozu a likvidace lože, s kamennými obrubami bude nakládáno v souladu se směrnicí objednatele R-Sm-16.</t>
  </si>
  <si>
    <t xml:space="preserve"> "rozebrání kamenných obrub/kostek jako obruba, včetně odstranění lože: "200 = 200,000 [A]</t>
  </si>
  <si>
    <t>a</t>
  </si>
  <si>
    <t xml:space="preserve"> "frézování stávajícího asfaltového krytu vozovky stupňovitě po vrstvách - "</t>
  </si>
  <si>
    <t xml:space="preserve"> "- pro 1. úsek v prům. tl. 110mm: "13150*0,11 = 1446,500 [A]</t>
  </si>
  <si>
    <t xml:space="preserve"> "- pro 2. úsek v prům. tl. 140mm, v místě lokálních vysprávek "5240*0,14 = 733,600 [B]</t>
  </si>
  <si>
    <t xml:space="preserve"> "Mezisoučet: "A+B = 2180,100 [C]</t>
  </si>
  <si>
    <t xml:space="preserve"> "Odpočet materiálu pro zpětné použití (dle pol. 113724): "-241,6 = -241,600 [D]</t>
  </si>
  <si>
    <t xml:space="preserve"> "Celkem: "C+D = 1938,500 [E]</t>
  </si>
  <si>
    <t>b</t>
  </si>
  <si>
    <t>vč. odvozu a uložení na meziskládku dle dispozic zhotovitele
Výpočet celkového objemu frézování viz. pol. 11372.a.
POZN.: Provádění frézování na fr. 0/22, min. pro zpevnění krajnic!</t>
  </si>
  <si>
    <t xml:space="preserve"> "frézování asfaltových vrstev - materiál potřebný pro zpětné zabudování do stavby - "</t>
  </si>
  <si>
    <t xml:space="preserve"> "- vozovkové vrstvy + krajnice tl. 100mm: "(30+220+1590)*0,1 = 184,000 [A]</t>
  </si>
  <si>
    <t xml:space="preserve"> "- podíl materiálu v nové vrstvě RSCA (výměra RSCA - hodnota vybouraného PM): "1790*0,15-210,9 = 57,600 [B]</t>
  </si>
  <si>
    <t xml:space="preserve"> "Celkem: "A+B = 241,600 [C]</t>
  </si>
  <si>
    <t>Spáry v asfaltové vozovce v místě napojení na stav (i po etapách) a při pokládce krytu po polovinách, u obrubníků, u styku štěrbinový žlab dlažba u bus zálivů, okolo vpustí, poklopů, šachet ap.</t>
  </si>
  <si>
    <t xml:space="preserve"> "příprava drážky pro zálivku, vč. vyčištění drážky a likvidace odpadu (rozměry min. 12/25 mm): "6010 = 6010,000 [A]</t>
  </si>
  <si>
    <t xml:space="preserve"> "zemní práce - výkop (přev. pro snížení nivelety vozovky): "490 = 490,000 [A]</t>
  </si>
  <si>
    <t>12573</t>
  </si>
  <si>
    <t>VYKOPÁVKY ZE ZEMNÍKŮ A SKLÁDEK TŘ. I</t>
  </si>
  <si>
    <t>vč. dovozu z meziskládky dle dispozic zhotovitele</t>
  </si>
  <si>
    <t xml:space="preserve"> "dle pol. 113724: "241,6 = 241,600 [A]</t>
  </si>
  <si>
    <t>vč. dovozu ornice / zeminy schopné zúrodnění dle dispozic zhotovitele</t>
  </si>
  <si>
    <t xml:space="preserve"> "dle pol. 18221: "875*0,1 = 87,500 [A]</t>
  </si>
  <si>
    <t>12673</t>
  </si>
  <si>
    <t>ZŘÍZENÍ STUPŇŮ V PODLOŽÍ NÁSYPŮ TŘ. I</t>
  </si>
  <si>
    <t xml:space="preserve"> "Sanace"</t>
  </si>
  <si>
    <t xml:space="preserve"> "odstanění stávající vozovky ŠD příp. zeminy z úrovně `-310mm` stupňovitě po vrstvách tl.cca 550mm (v místě úpravy AZ): "1180*0,55 = 649,000 [A]</t>
  </si>
  <si>
    <t>12924</t>
  </si>
  <si>
    <t>ČIŠTĚNÍ KRAJNIC OD NÁNOSU TL. DO 200MM</t>
  </si>
  <si>
    <t>prům. tl. 150mm
vč. odvozu na recyklační středisko dle dispozic zhotovitele</t>
  </si>
  <si>
    <t xml:space="preserve"> "stržení krajnice v šířce cca 0,5m, včetně odstranění nánosu: "2945*0,5 = 1472,500 [A]</t>
  </si>
  <si>
    <t>12931</t>
  </si>
  <si>
    <t>ČIŠTĚNÍ PŘÍKOPŮ OD NÁNOSU DO 0,25M3/M</t>
  </si>
  <si>
    <t>vč. odvozu a uložení na recyklační středisko / trvalou skládku dle dispozic zhotovitele</t>
  </si>
  <si>
    <t xml:space="preserve"> "pročištění příkopů rypadlem (v prům. mn. do 0,25m/m): "2000 = 2000,000 [A]</t>
  </si>
  <si>
    <t>12980</t>
  </si>
  <si>
    <t>ČIŠTĚNÍ ULIČNÍCH VPUSTÍ</t>
  </si>
  <si>
    <t>vč. likvidace odpadu (malé mn.)</t>
  </si>
  <si>
    <t xml:space="preserve"> "pročištění uliční vpusti: "1 = 1,000 [A]</t>
  </si>
  <si>
    <t>vč. ponechání výkopku podél rýhy pro zpětný zásyp</t>
  </si>
  <si>
    <t xml:space="preserve"> "Ostatní"</t>
  </si>
  <si>
    <t xml:space="preserve"> "rezervní chránička v krajnici pro optiku""- výkop rýhy průřezu prům. 0,75/0,5m: "2100*0,75*0,5 = 787,500 [A]</t>
  </si>
  <si>
    <t>17380</t>
  </si>
  <si>
    <t>ZEMNÍ KRAJNICE A DOSYPÁVKY Z NAKUPOVANÝCH MATERIÁLŮ</t>
  </si>
  <si>
    <t xml:space="preserve"> "Zemní práce"</t>
  </si>
  <si>
    <t xml:space="preserve"> "násyp / dosypávky, nový materiál, vhodný do aktivní zóny: "80 = 80,000 [A]</t>
  </si>
  <si>
    <t>17411</t>
  </si>
  <si>
    <t>ZÁSYP JAM A RÝH ZEMINOU SE ZHUTNĚNÍM</t>
  </si>
  <si>
    <t xml:space="preserve"> "rezervní chránička v krajnici pro optiku""- zpětný zásyp rýhy průřezu prům. 0,75/0,5m: "2100*0,75*0,5 = 787,500 [A]</t>
  </si>
  <si>
    <t xml:space="preserve"> "Zhutnění pláně / parapláně vozovky v místě - "</t>
  </si>
  <si>
    <t xml:space="preserve"> "- sanace AZ: "1180 = 1180,000 [A]</t>
  </si>
  <si>
    <t xml:space="preserve"> "- lokálních vysprávek a úpravy AZ: "3450 = 3450,000 [B]</t>
  </si>
  <si>
    <t xml:space="preserve"> "- nové konstrukce vozovky: "1790 = 1790,000 [C]</t>
  </si>
  <si>
    <t xml:space="preserve"> "- nových a upravovaných ploch chodníků, sjezdů, ostatních zpevněných ploch: "50+30+120+155+17+4+3+220 = 599,000 [D]</t>
  </si>
  <si>
    <t xml:space="preserve"> "Celkem: "(A+B+C+D)*1,1 = 7720,900 [E]</t>
  </si>
  <si>
    <t>18130</t>
  </si>
  <si>
    <t>ÚPRAVA PLÁNĚ BEZ ZHUTNĚNÍ</t>
  </si>
  <si>
    <t>příprava plochy</t>
  </si>
  <si>
    <t xml:space="preserve"> "dle pol. 18221: "875*1,1 = 962,500 [A]</t>
  </si>
  <si>
    <t>18221</t>
  </si>
  <si>
    <t>ROZPROSTŘENÍ ORNICE VE SVAHU V TL DO 0,10M</t>
  </si>
  <si>
    <t>přev. svah</t>
  </si>
  <si>
    <t xml:space="preserve"> "Dokončovací práce"</t>
  </si>
  <si>
    <t xml:space="preserve"> "Ohumusování tl. cca 100mm: "875 = 875,000 [A]</t>
  </si>
  <si>
    <t>18242</t>
  </si>
  <si>
    <t>ZALOŽENÍ TRÁVNÍKU HYDROOSEVEM NA ORNICI</t>
  </si>
  <si>
    <t xml:space="preserve"> "dle pol. 18221: "875 = 875,000 [A]</t>
  </si>
  <si>
    <t>18247</t>
  </si>
  <si>
    <t>OŠETŘOVÁNÍ TRÁVNÍKU</t>
  </si>
  <si>
    <t>Údržba zatravněných ploch do předání správci - 3x</t>
  </si>
  <si>
    <t xml:space="preserve"> "dle pol. 18221: "875*3 = 2625,000 [A]</t>
  </si>
  <si>
    <t>(min.) 200 g/m2, uvažováno s přesahem a rezervou materiálu celkem 15%</t>
  </si>
  <si>
    <t xml:space="preserve"> "úprava AZ na hloubku 400mm - opláštění sanační vrstvy geotextilií: "(2*1180+590*(0,6+0,4))*1,15 = 3392,500 [A]</t>
  </si>
  <si>
    <t>21452</t>
  </si>
  <si>
    <t>SANAČNÍ VRSTVY Z KAMENIVA DRCENÉHO</t>
  </si>
  <si>
    <t>štěrkodrť ŠDB 0/63 ; tl. 400 mm</t>
  </si>
  <si>
    <t xml:space="preserve"> "úprava AZ na hloubku 400mm - vhodný materiál, včetně přehutnění parapláně, (přesný způsob sanace bude konzultován s odpovědným geologem stavby) (odhad cca 20% délky): "1180*0,4 = 472,000 [A]</t>
  </si>
  <si>
    <t>289973</t>
  </si>
  <si>
    <t>OPLÁŠTĚNÍ (ZPEVNĚNÍ) Z GEOSÍTÍ A GEOROHOŽÍ</t>
  </si>
  <si>
    <t>protierozní georohož, min. 400g/mg2 kotvena do svahu roxorem tvaru "J" D 6mm</t>
  </si>
  <si>
    <t xml:space="preserve"> "Nové konstrukce"</t>
  </si>
  <si>
    <t xml:space="preserve"> "opevnění svahu georohoží, včetně kotvení: "705 = 705,000 [A]</t>
  </si>
  <si>
    <t>56330</t>
  </si>
  <si>
    <t>VOZOVKOVÉ VRSTVY ZE ŠTĚRKODRTI</t>
  </si>
  <si>
    <t>štěrkodrť ŠDA 0/63</t>
  </si>
  <si>
    <t xml:space="preserve"> "doplnění konstrukce v místě úpravy AZ, tl.150mm: "1180*0,15 = 177,000 [A]</t>
  </si>
  <si>
    <t xml:space="preserve"> "Sjezd s asfaltovým krytem, s rozšířením vrstvy, tl. 250mm: "50*0,25*1,2 = 15,000 [B]</t>
  </si>
  <si>
    <t xml:space="preserve"> "Sjezdy s R-mat, s rozšířením vrstvy, tl. 250mm: "30*0,25*1,2 = 9,000 [C]</t>
  </si>
  <si>
    <t xml:space="preserve"> "Chodníky s R-mat, tl. 150mm:" 220*0,15 = 33,000 [D]</t>
  </si>
  <si>
    <t xml:space="preserve"> "Chodníky dlážděné, tl. 150mm: "(155+17+4+3)*0,15 = 26,850 [E]</t>
  </si>
  <si>
    <t xml:space="preserve"> "Konstrukce navazujících štěrkových ploch, tl. 350mm: "120*0,35 = 42,000 [F]</t>
  </si>
  <si>
    <t xml:space="preserve"> "Celkem: "A+B+C+D+E+F = 302,850 [G]</t>
  </si>
  <si>
    <t>56333</t>
  </si>
  <si>
    <t>VOZOVKOVÉ VRSTVY ZE ŠTĚRKODRTI TL. DO 150MM</t>
  </si>
  <si>
    <t>štěrkodrť ŠDA 0/32 ; tl. 150 mm</t>
  </si>
  <si>
    <t xml:space="preserve"> "doplnění konstrukce v místě lokálních vysprávek a úpravy AZ tl.200mm (odhad cca 20% plochy a 20% délky) - část ŠD: "3450 = 3450,000 [A]</t>
  </si>
  <si>
    <t>štěrkodrť ŠDA 0/63 ; tl. (min.) 200 mm
Výměra vč. rozšíření podkladních vrstev, rezervy na vyrovnání spádu komunikace a na příp. nerovnost podkladu celkem 30%.</t>
  </si>
  <si>
    <t xml:space="preserve"> "Vozovka -""plná konstrukce celk. tl. 460mm: "1790*1,3 = 2327,000 [A]</t>
  </si>
  <si>
    <t>56360</t>
  </si>
  <si>
    <t>VOZOVKOVÉ VRSTVY Z RECYKLOVANÉHO MATERIÁLU</t>
  </si>
  <si>
    <t xml:space="preserve"> "Sjezdy s R-mat celk. tl. 350mm (výzisk): "30*0,1 = 3,000 [A]</t>
  </si>
  <si>
    <t xml:space="preserve"> "Chodníky s R-mat celk. tl. 250mm (výzisk):" 220*0,1 = 22,000 [B]</t>
  </si>
  <si>
    <t xml:space="preserve"> "Celkem: "A+B = 25,000 [C]</t>
  </si>
  <si>
    <t>567534</t>
  </si>
  <si>
    <t>VRST PRO OBNOVU A OPR RECYK ZA STUD CEM A ASF EM TL DO 150MM</t>
  </si>
  <si>
    <t>RS 0/32 CA dle TP 208 ; tl. 150 mm, vč. příp. rozšíření v místě okrajů vozovky (prům. 8%)
Zahrnuje případné přidání doplňkového kameniva podle výsledků průkazní zkoušky, dále reprofilace do požadovaných sklonových poměrů a přehutnění vrstvy, dávkování asfaltové emulze (předp.) 3% v množství zbytkového asfaltu a dávkování cementu (předp.) 5% dle TP 208.
Přesný způsob sanace (receptura) a její rozsah bude upřesněn dle skutečné situace na stavbě.</t>
  </si>
  <si>
    <t xml:space="preserve"> "Vozovka -""plná konstrukce celk. tl. 460mm: "1790*1,08 = 1933,200 [A]</t>
  </si>
  <si>
    <t>567-669.R</t>
  </si>
  <si>
    <t>PŘÍPLATEK ZA DALŠÍCH 0,5% ASFALTOVÉ EMULZE</t>
  </si>
  <si>
    <t>Příplatek za každých dalších (i započatých) 0,5% asfaltové emulze v množství zbytkového asfaltu přidaného nad rámec výměry v Popisu položek dle výkazu výměr.</t>
  </si>
  <si>
    <t xml:space="preserve"> "dle pol. 567534: "1933,2 = 1933,200 [A]</t>
  </si>
  <si>
    <t>PŘÍPLATEK ZA DALŠÍCH 0,5% CEMENTU</t>
  </si>
  <si>
    <t>Příplatek za každých dalších (i započatých) 0,5% cementu přidaného nad rámec výměry v Popisu položek dle výkazu výměr.</t>
  </si>
  <si>
    <t>56960</t>
  </si>
  <si>
    <t>ZPEVNĚNÍ KRAJNIC Z RECYKLOVANÉHO MATERIÁLU</t>
  </si>
  <si>
    <t xml:space="preserve"> "zpevnění krajnice R-mat 0/22 (výzisk): "1590*0,1 = 159,000 [A]</t>
  </si>
  <si>
    <t>572214</t>
  </si>
  <si>
    <t>SPOJOVACÍ POSTŘIK Z MODIFIK EMULZE DO 0,5KG/M2</t>
  </si>
  <si>
    <t>postřik spojovací modif. emulzní PS-CP ; 0,3 kg/m2, vč. příp. rozšíření v místě okrajů vozovky (prům. 2%)</t>
  </si>
  <si>
    <t xml:space="preserve"> "Vozovka -"</t>
  </si>
  <si>
    <t xml:space="preserve"> "-""plná konstrukce celk. tl. 460mm: "1790*1,02 = 1825,800 [A]</t>
  </si>
  <si>
    <t xml:space="preserve"> "- souvislá obnova asfaltového souvrství celk. tl. 110mm - standardní AC: "9920*1,02 = 10118,400 [B]</t>
  </si>
  <si>
    <t xml:space="preserve"> "- souvislá obnova asfaltového souvrství celk. tl. 110mm - vyztužené vrstvy AC: "1440 = 1440,000 [C]</t>
  </si>
  <si>
    <t xml:space="preserve"> "Sjezd s asfaltovým krytem: "50*1,02 = 51,000 [D]</t>
  </si>
  <si>
    <t xml:space="preserve"> "Celkem: "A+B+C+D = 13435,200 [E]</t>
  </si>
  <si>
    <t>postřik spojovací modif. emulzní PS-CP ; 0,4 kg/m2, vč. příp. rozšíření v místě okrajů vozovky (prům. 4%)</t>
  </si>
  <si>
    <t xml:space="preserve"> "-""plná konstrukce celk. tl. 460mm: "1790*1,04 = 1861,600 [A]</t>
  </si>
  <si>
    <t xml:space="preserve"> "- souvislá obnova asfaltového souvrství celk. tl. 110mm - standardní AC: "9920*1,04 = 10316,800 [B]</t>
  </si>
  <si>
    <t xml:space="preserve"> "Sjezd s asfaltovým krytem: "50*1,04 = 52,000 [D]</t>
  </si>
  <si>
    <t xml:space="preserve"> "Celkem: "A+B+C+D = 13670,400 [E]</t>
  </si>
  <si>
    <t>574A34</t>
  </si>
  <si>
    <t>ASFALTOVÝ BETON PRO OBRUSNÉ VRSTVY ACO 11+, 11S TL. 40MM</t>
  </si>
  <si>
    <t>asfaltový beton pro obrusnou vrstvu ACO 11+ 50/70 ; tl. 40 mm
POZN.: Fakturace bude probíhat na základě skutečnosti. Pro fakturaci bude provedeno přesné zaměření každé asfaltové vrstvy zvlášť (včetně tloušťky) v souladu s TKP 1.</t>
  </si>
  <si>
    <t xml:space="preserve"> "-""plná konstrukce celk. tl. 460mm: "1790 = 1790,000 [A]</t>
  </si>
  <si>
    <t xml:space="preserve"> "- souvislá obnova asfaltového souvrství celk. tl. 110mm - standardní AC: "9920 = 9920,000 [B]</t>
  </si>
  <si>
    <t xml:space="preserve"> "Sjezd s asfaltovým krytem: "50 = 50,000 [C]</t>
  </si>
  <si>
    <t xml:space="preserve"> "Celkem: "A+B+C = 11760,000 [D]</t>
  </si>
  <si>
    <t>574B34</t>
  </si>
  <si>
    <t>ASFALTOVÝ BETON PRO OBRUSNÉ VRSTVY MODIFIK ACO 11+, 11S TL. 40MM</t>
  </si>
  <si>
    <t>asfaltový beton pro obrusnou vrstvu ACO 11+ 50/70 ; tl. 40 mm
asfaltové vrstvy vozovky s doplněním o rozptýlenou 3D výztuž s aramidovými vlákny FR ACO 11+ - Fiber reinforced - rozptýlená 3D výztuž s aramidovými vlákny, v množství 0,5 kg/t asfaltové směsi (např. FORTA FI)
POZN.: Fakturace bude probíhat na základě skutečnosti. Pro fakturaci bude provedeno přesné zaměření každé asfaltové vrstvy zvlášť (včetně tloušťky) v souladu s TKP 1.</t>
  </si>
  <si>
    <t xml:space="preserve"> "Vozovka - souvislá obnova asfaltového souvrství celk. tl. 110mm - vyztužené vrstvy AC: "1440 = 1440,000 [A]</t>
  </si>
  <si>
    <t>574C66</t>
  </si>
  <si>
    <t>ASFALTOVÝ BETON PRO LOŽNÍ VRSTVY ACL 16+, 16S TL. 70MM</t>
  </si>
  <si>
    <t>asfaltový beton pro ložní vrstvu ACL 16+ 50/70 ; tl. 70 mm, vč. příp. rozšíření v místě okrajů vozovky (prům. 2%)
POZN.: Fakturace bude probíhat na základě skutečnosti. Pro fakturaci bude provedeno přesné zaměření každé asfaltové vrstvy zvlášť (včetně tloušťky) v souladu s TKP 1.</t>
  </si>
  <si>
    <t xml:space="preserve"> "Sjezd s asfaltovým krytem: "50*1,02 = 51,000 [C]</t>
  </si>
  <si>
    <t xml:space="preserve"> "Celkem: "A+B+C = 11995,200 [D]</t>
  </si>
  <si>
    <t>574D66</t>
  </si>
  <si>
    <t>ASFALTOVÝ BETON PRO LOŽNÍ VRSTVY MODIFIK ACL 16+, 16S TL. 70MM</t>
  </si>
  <si>
    <t>asfaltový beton pro ložní vrstvu ACL 16+ 50/70 ; tl. 70 mm, rozšíření v místě autobusových zastávek neuvažováno
asfaltové vrstvy vozovky s doplněním o rozptýlenou 3D výztuž s aramidovými vlákny FR ACL 16+ - Fiber reinforced - rozptýlená 3D výztuž s aramidovými vlákny, v množství 0,5 kg/t asfaltové směsi (např. FORTA FI)
POZN.: Fakturace bude probíhat na základě skutečnosti. Pro fakturaci bude provedeno přesné zaměření každé asfaltové vrstvy zvlášť (včetně tloušťky) v souladu s TKP 1.</t>
  </si>
  <si>
    <t>5774EG</t>
  </si>
  <si>
    <t>VRSTVY PRO OBNOVU A OPRAVY Z ASF BETONU ACP 16+, 16S</t>
  </si>
  <si>
    <t>asfaltový beton pro podkladní vrstvu ACP 16+ ; tl. 50 mm
POZN.: Fakturace bude probíhat na základě skutečnosti. Pro fakturaci bude provedeno přesné zaměření každé asfaltové vrstvy zvlášť (včetně tloušťky) v souladu s TKP 1.</t>
  </si>
  <si>
    <t xml:space="preserve"> "doplnění konstrukce v místě lokálních vysprávek a úpravy AZ tl.200mm (odhad cca 20% plochy a 20% délky) - část ACP: "3450*0,05 = 172,500 [A]</t>
  </si>
  <si>
    <t>58251</t>
  </si>
  <si>
    <t>DLÁŽDĚNÉ KRYTY Z BETONOVÝCH DLAŽDIC DO LOŽE Z KAMENIVA</t>
  </si>
  <si>
    <t>Dlažba skladebná přírodní DL tl. 80mm, povrch rovinný, bez výstupků, drážek a podobných tvarových úprav ; lože z drceného kameniva fr. 4/8 L tl. 40mm</t>
  </si>
  <si>
    <t xml:space="preserve"> "Chodník dlážděný - dlažba do vzdálenosti 250 mm od reliéfní dlažby: "3 = 3,000 [A]</t>
  </si>
  <si>
    <t>582612</t>
  </si>
  <si>
    <t>KRYTY Z BETON DLAŽDIC SE ZÁMKEM ŠEDÝCH TL 80MM DO LOŽE Z KAM</t>
  </si>
  <si>
    <t>Dlažba zámková / skladebná (dle stávající) přírodní DL tl. 80mm ; lože z drceného kameniva fr. 4/8 L tl. 40mm</t>
  </si>
  <si>
    <t xml:space="preserve"> "Chodník dlážděný - předpoklad 30% z potřebného množství formou nákupu nové dlažby: "155*0,3 = 46,500 [A]</t>
  </si>
  <si>
    <t>582615</t>
  </si>
  <si>
    <t>KRYTY Z BETON DLAŽDIC SE ZÁMKEM BAREV TL 80MM DO LOŽE Z KAM</t>
  </si>
  <si>
    <t>Dlažba zámková / skladebná (dle stávající) barevná (kontrastní pás) DL tl. 80mm ; lože z drceného kameniva fr. 4/8 L tl. 40mm</t>
  </si>
  <si>
    <t xml:space="preserve"> "Chodník dlážděný - kontrastní pás: "17 = 17,000 [A]</t>
  </si>
  <si>
    <t>58261B</t>
  </si>
  <si>
    <t>KRYTY Z BETON DLAŽDIC SE ZÁMKEM BAREV RELIÉF TL 80MM DO LOŽE Z KAM</t>
  </si>
  <si>
    <t>Dlažba zámková / skladebná (dle stávající) barevná reliéfní DL tl. 80mm ; lože z drceného kameniva fr. 4/8 L tl. 40mm</t>
  </si>
  <si>
    <t xml:space="preserve"> "Chodník dlážděný - varovný a signální pás pro nevidomé: "4 = 4,000 [A]</t>
  </si>
  <si>
    <t>587205</t>
  </si>
  <si>
    <t>PŘEDLÁŽDĚNÍ KRYTU Z BETONOVÝCH DLAŽDIC</t>
  </si>
  <si>
    <t>kompletní provedení dle TS, doplnění podkladu viz. pol. 56330.
Dlažba stávající přírodní DL tl. 80mm ; dopl. lože z drceného kameniva fr. 4/8 L tl. 40mm</t>
  </si>
  <si>
    <t xml:space="preserve"> "Chodník dlážděný - předpoklad 70% z potřebného množství formou předláždění: "155*0,7 = 108,500 [A]</t>
  </si>
  <si>
    <t xml:space="preserve"> "případná rektifikace stávajícího obrubníku předláždění stáv. chodníku / chodníkového přejezdu v prům. š. do 1,5m: "270*1,5 = 405,000 [B]</t>
  </si>
  <si>
    <t xml:space="preserve"> "Celkem: "A+B = 513,500 [C]</t>
  </si>
  <si>
    <t>7</t>
  </si>
  <si>
    <t>Přidružená stavební výroba</t>
  </si>
  <si>
    <t>702311</t>
  </si>
  <si>
    <t>ZAKRYTÍ KABELŮ VÝSTRAŽNOU FÓLIÍ ŠÍŘKY DO 20 CM</t>
  </si>
  <si>
    <t xml:space="preserve"> "rezervní chránička v krajnici pro optiku""- zakrytí chráničky: "2100 = 2100,000 [A]</t>
  </si>
  <si>
    <t>PŘÍPOJKA Z POTRUBÍ Z TRUB KAMENINOVÝCH DN DO 200MM</t>
  </si>
  <si>
    <t>Kompletní provedení vč. výkopu rýhy, dodávky a ukládky potrubí vč. všech tvarovek, napojení, lože, obsypu a zpětného zásypu rýhy se zhutněním</t>
  </si>
  <si>
    <t xml:space="preserve"> "uliční vpusť kompletní""(nová) - přípojka dl. do 1,5m: "5*1,5 = 7,500 [A]</t>
  </si>
  <si>
    <t xml:space="preserve"> "uliční vpusť kompletní zdvojená na zatížení(nová) - přípojka dl. 6,0m: "6,0 = 6,000 [B]</t>
  </si>
  <si>
    <t xml:space="preserve"> "obrubníková vpusť kompletní (nová) - přípojka dl. do 1,5m: "1,5 = 1,500 [C]</t>
  </si>
  <si>
    <t xml:space="preserve"> "Celkem: "A+B+C = 15,000 [D]</t>
  </si>
  <si>
    <t>87633</t>
  </si>
  <si>
    <t>CHRÁNIČKY Z TRUB PLASTOVÝCH DN DO 150MM</t>
  </si>
  <si>
    <t>DN 110</t>
  </si>
  <si>
    <t xml:space="preserve"> "rezervní chránička v krajnici pro optiku""- osazení do rýhy: "2100 = 2100,000 [A]</t>
  </si>
  <si>
    <t>894146</t>
  </si>
  <si>
    <t>ŠACHTY KANALIZAČNÍ Z BETON DÍLCŮ NA POTRUBÍ DN DO 400MM</t>
  </si>
  <si>
    <t xml:space="preserve"> "obnova šachty na kanalizaci kompletní - zřízení nové: "1 = 1,000 [A]</t>
  </si>
  <si>
    <t xml:space="preserve"> "obnova uliční vpusti kompletní na zatížení min.D 400: "4 = 4,000 [A]</t>
  </si>
  <si>
    <t xml:space="preserve"> "uliční vpusť kompletní na zatížení min.D 400""(nová):"5 = 5,000 [B]</t>
  </si>
  <si>
    <t xml:space="preserve"> "uliční vpusť kompletní zdvojená na zatížení min.D 400 (nová, zdvojená, tj. 2x): "2*1 = 2,000 [C]</t>
  </si>
  <si>
    <t xml:space="preserve"> "Celkem: "A+B+C = 11,000 [D]</t>
  </si>
  <si>
    <t>89742</t>
  </si>
  <si>
    <t>VPUSŤ CHODNÍKOVÁ Z BETON DÍLCŮ</t>
  </si>
  <si>
    <t xml:space="preserve"> "obrubníková vpusť kompletní (nová): "1 = 1,000 [A]</t>
  </si>
  <si>
    <t>89911G</t>
  </si>
  <si>
    <t>LITINOVÝ POKLOP D400</t>
  </si>
  <si>
    <t>POZN.: Z položky bude čerpáno se souhlasem investora!</t>
  </si>
  <si>
    <t xml:space="preserve"> "osazení nových poklopů: "8 = 8,000 [A]</t>
  </si>
  <si>
    <t>89913</t>
  </si>
  <si>
    <t>KRYCÍ HRNCE SAMOSTATNÉ</t>
  </si>
  <si>
    <t xml:space="preserve"> "osazení nových šoupat: "6 = 6,000 [A]</t>
  </si>
  <si>
    <t>89921</t>
  </si>
  <si>
    <t>VÝŠKOVÁ ÚPRAVA POKLOPŮ</t>
  </si>
  <si>
    <t>POZN.: Z položky bude čerpáno se souhlasem investora!_x000d_
POZN.: S kovovým odpadem bude nakládáno v souladu se směrnici Objednatele R-Sm-42._x000d_
Ostatní odpad vč. odvozu a likvidace</t>
  </si>
  <si>
    <t xml:space="preserve"> "výšková rektifikace prvků IS - odstranění poklopů a úprava pro osazení nových vč. rámů: "8 = 8,000 [A]</t>
  </si>
  <si>
    <t>89922</t>
  </si>
  <si>
    <t>VÝŠKOVÁ ÚPRAVA MŘÍŽÍ</t>
  </si>
  <si>
    <t>vč. opravy podkladu
POZN.: Z položky bude čerpáno se souhlasem investora!</t>
  </si>
  <si>
    <t xml:space="preserve"> "výšková rektifikace prvků IS - mříže UV: "1 = 1,000 [A]</t>
  </si>
  <si>
    <t>89923</t>
  </si>
  <si>
    <t>VÝŠKOVÁ ÚPRAVA KRYCÍCH HRNCŮ</t>
  </si>
  <si>
    <t xml:space="preserve"> "výšková rektifikace prvků IS - odstranění šoupat a úprava pro osazení nových: "6 = 6,000 [A]</t>
  </si>
  <si>
    <t xml:space="preserve"> "obnova uliční vpusti kompletní - napojení na přípojku / řad: "4 = 4,000 [A]</t>
  </si>
  <si>
    <t xml:space="preserve"> "uliční vpusť kompletní""(nová) - napojení přípojky na řad:"5 = 5,000 [B]</t>
  </si>
  <si>
    <t xml:space="preserve"> "obrubníková vpusť kompletní (nová) - napojení přípojky na řad: "1 = 1,000 [C]</t>
  </si>
  <si>
    <t xml:space="preserve"> "Celkem: "A+B+C = 10,000 [D]</t>
  </si>
  <si>
    <t>9112A1</t>
  </si>
  <si>
    <t>ZÁBRADLÍ MOSTNÍ S VODOR MADLY - DODÁVKA A MONTÁŽ</t>
  </si>
  <si>
    <t xml:space="preserve"> "zábradlí vč. PKO kotvené do říms (pro sanaci propustků DN 600 + DN 1200) "4,0+12,0 = 16,000 [A]</t>
  </si>
  <si>
    <t>917212</t>
  </si>
  <si>
    <t>ZÁHONOVÉ OBRUBY Z BETONOVÝCH OBRUBNÍKŮ ŠÍŘ 80MM</t>
  </si>
  <si>
    <t xml:space="preserve"> "nové betonové obruby chodníkové 80/200 mm do bet. lože C 20/25 n XF3 s opěrou: "280 = 280,000 [A]</t>
  </si>
  <si>
    <t>917224</t>
  </si>
  <si>
    <t>SILNIČNÍ A CHODNÍKOVÉ OBRUBY Z BETONOVÝCH OBRUBNÍKŮ ŠÍŘ 150MM</t>
  </si>
  <si>
    <t>přímé, obloukové, rovněž nájezdové a přechodové</t>
  </si>
  <si>
    <t xml:space="preserve"> "nové betonové obruby""silniční"" 250/150 mm do bet. lože C 20/25 n XF3: "331 = 331,000 [A]</t>
  </si>
  <si>
    <t xml:space="preserve"> "rektifikace stávajícího obrubníku do betonového lože s opěrou - 30% nový materiál - bude čerpáno v rozsahu a se souhlasem TDS nebo objendatele: "270*0,3 = 81,000 [B]</t>
  </si>
  <si>
    <t xml:space="preserve"> "Celkem: "A+B = 412,000 [C]</t>
  </si>
  <si>
    <t>91725</t>
  </si>
  <si>
    <t>NÁSTUPIŠTNÍ OBRUBNÍKY BETONOVÉ</t>
  </si>
  <si>
    <t xml:space="preserve"> "bezbariérový obrubník pro autobusové zastávky (rovněž přechodový) kladený do bet. lože C 20/25 n XF3 s opěrou: "54,0 = 54,000 [A]</t>
  </si>
  <si>
    <t>91781</t>
  </si>
  <si>
    <t>VÝŠKOVÁ ÚPRAVA OBRUBNÍKŮ BETONOVÝCH</t>
  </si>
  <si>
    <t xml:space="preserve"> "rektifikace stávajícího obrubníku do bet. lože C 20/25 n XF3 s opěrou - 70% stáv. materiál - bude čerpáno v rozsahu a se souhlasem TDS nebo objendatele: "270*0,7 = 189,000 [A]</t>
  </si>
  <si>
    <t>9182A.R</t>
  </si>
  <si>
    <t>VSAKOVACÍ OBJEKT ŠTĚRKOVÝ DL. 10M</t>
  </si>
  <si>
    <t>vsakovací objekt štěrkový 10,0x1,0mx1,0m, včetně zemních prací, osazení a dodávka, štěrk 32/63, filtrační geotextilie ze všech stran (2ks)</t>
  </si>
  <si>
    <t xml:space="preserve"> "km 1,503: "1 = 1,000 [A]</t>
  </si>
  <si>
    <t xml:space="preserve"> "km 1,538: "1 = 1,000 [B]</t>
  </si>
  <si>
    <t xml:space="preserve"> "Celkem: "A+B = 2,000 [C]</t>
  </si>
  <si>
    <t>918358.R</t>
  </si>
  <si>
    <t>SANACE PROPUSTŮ Z TRUB DN 600MM</t>
  </si>
  <si>
    <t>KOMPLETNÍ PROVEDENÍ - pročistění propustku DN600 v km 1,844, dl.7,0m, včetně přivaděče z příkopů, sanace betonových čel, obnovení říms; celková rekonstrukce</t>
  </si>
  <si>
    <t>918372.R</t>
  </si>
  <si>
    <t>SANACE PROPUSTŮ Z TRUB DN 1200MM</t>
  </si>
  <si>
    <t>KOMPLETNÍ PROVEDENÍ - pročistění propustku DN1200 v km 3,085, dl.9,0m, včetně přivaděče z příkopu, sanace betonových čel, vyspárování, obnova skluzu</t>
  </si>
  <si>
    <t>9183B3.R</t>
  </si>
  <si>
    <t>KOMPLETNÍ PROPUSTY Z TRUB DN 400MM PLASTOVÝCH</t>
  </si>
  <si>
    <t>propustek pod sjezdem DN400, dle VR, hl. cca 0,8m, včetně zemních prací, osazení a dodávky šikmých čel, vtokové a výtokové části včetně kamenné dlažby s ložem a doplnění vhodné zeminy pod konstrukcí sjezdu (3ks)</t>
  </si>
  <si>
    <t xml:space="preserve"> "km 1,545: "6,0 = 6,000 [A]</t>
  </si>
  <si>
    <t xml:space="preserve"> "km 1,945: "22,0 = 22,000 [B]</t>
  </si>
  <si>
    <t xml:space="preserve"> "km 2,920: "10,0 = 10,000 [C]</t>
  </si>
  <si>
    <t xml:space="preserve"> "Celkem: "A+B+C = 38,000 [D]</t>
  </si>
  <si>
    <t>9183D2.R</t>
  </si>
  <si>
    <t>KOMPLETNÍ PROPUSTY Z TRUB DN 600MM ŽELEZOBETONOVÝCH</t>
  </si>
  <si>
    <t>propustek pod silnicí DN600, dle VR, hl. cca 2,0m, včetně zemních prací, osazení a dodávky šikmých čel, vtokové a výtokové části včetně kamenné dlažby s ložem a doplnění vhodné zeminy pod konstrukcí silnice (1ks)</t>
  </si>
  <si>
    <t xml:space="preserve"> "km 2,562: "16,0 = 16,000 [A]</t>
  </si>
  <si>
    <t xml:space="preserve"> "zaříznutí hrany stávajícího asfaltu pro dobalení nové obrusné vrstvy: "6010 = 6010,000 [A]</t>
  </si>
  <si>
    <t>919113</t>
  </si>
  <si>
    <t>ŘEZÁNÍ ASFALTOVÉHO KRYTU VOZOVEK TL DO 150MM</t>
  </si>
  <si>
    <t xml:space="preserve"> "zaříznutí asfaltového krytu stávající vozovky stupňovitě po vrstvách tl.110mm: "290 = 290,000 [A]</t>
  </si>
  <si>
    <t xml:space="preserve"> "zálivka spáry za horka typu N2 vč. provedení adhezního nátěru ploch před aplikací zálivky (rozměry min. 12/25 mm): "6010 = 6010,000 [A]</t>
  </si>
  <si>
    <t>93639</t>
  </si>
  <si>
    <t>ZAÚSTĚNÍ SKLUZŮ (VČET DLAŽBY Z LOM KAMENE)</t>
  </si>
  <si>
    <t xml:space="preserve"> "uliční vpusť kompletní zdvojená na zatížení(nová) - přípojka dl. 6,0m - výtoková část, opevnění výtoku dlažbou: "1 = 1,000 [A]</t>
  </si>
  <si>
    <t>96615</t>
  </si>
  <si>
    <t>BOURÁNÍ KONSTRUKCÍ Z PROSTÉHO BETONU</t>
  </si>
  <si>
    <t>vč. odvozu a uložení na recyklační středisko dle dispozic zhotovitele</t>
  </si>
  <si>
    <t xml:space="preserve"> "vybourání nebo ubourání stávajících drobných a skrytých betonových, příp. železobetonových konstrukcí v kolizi s navrhovanými konstrukcemi - odborný odhad: "5 = 5,000 [A]</t>
  </si>
  <si>
    <t>966346</t>
  </si>
  <si>
    <t>BOURÁNÍ PROPUSTŮ Z TRUB DN DO 400MM</t>
  </si>
  <si>
    <t xml:space="preserve"> "dle pol. 9183B3.R - předpokládaný rozsah "38,0 = 38,000 [A]</t>
  </si>
  <si>
    <t>966358</t>
  </si>
  <si>
    <t>BOURÁNÍ PROPUSTŮ Z TRUB DN DO 600MM</t>
  </si>
  <si>
    <t xml:space="preserve"> "dle pol. 9183D2.R - předpokládaný rozsah "16,0 = 16,000 [A]</t>
  </si>
  <si>
    <t xml:space="preserve"> "obnova uliční vpusti kompletní - vybourání stávající: "4 = 4,000 [A]</t>
  </si>
  <si>
    <t>96688</t>
  </si>
  <si>
    <t>VYBOURÁNÍ KANALIZAČ ŠACHET KOMPLETNÍCH</t>
  </si>
  <si>
    <t xml:space="preserve"> "obnova šachty na kanalizaci kompletní - vybourání stávající: "1 = 1,000 [A]</t>
  </si>
  <si>
    <t>SO 180</t>
  </si>
  <si>
    <t>02710</t>
  </si>
  <si>
    <t>POMOC PRÁCE ZŘÍZ NEBO ZAJIŠŤ OBJÍŽĎKY A PŘÍSTUP CESTY</t>
  </si>
  <si>
    <t>KPL</t>
  </si>
  <si>
    <t>DIO po dobu 5 měsíců, rozděleno na více dílčích etap - při kompletní uzávěře vyznačení uzavírky, vyznačení objízdné trasy obousměrně
položka zahrnuje
- osazení DZ (s provedením potisků) vč. příslušenství dle TP66, jeho pravidelná údržba vč. příp. dílčích posunů, výměna poškozených DZ / příslušenství a následná demontáž a odklizení DZ vč. příslušenství po ukončení platnosti (cca 8ks DZ 150/100 ; 46ks DZ norm.vel., 6ks Z2 vč. sady 3x výstr. světla)
- oplocenku (cca 26ks)
- lávku pro pěší (cca 5ks)
- příp. řízení provozu proškolenými pracovníky
- dočasné zakrytí nebo úpravu stávajícího DZ v rozporu s DIO</t>
  </si>
  <si>
    <t>02720</t>
  </si>
  <si>
    <t>POMOC PRÁCE ZŘÍZ NEBO ZAJIŠŤ REGULACI A OCHRANU DOPRAVY</t>
  </si>
  <si>
    <t>projednání DIO s dotčenými orgány a zajištění DIR</t>
  </si>
  <si>
    <t>SO 190</t>
  </si>
  <si>
    <t>9113A1</t>
  </si>
  <si>
    <t>SVODIDLO OCEL SILNIČ JEDNOSTR, ÚROVEŇ ZADRŽ N1, N2 - DODÁVKA A MONTÁŽ</t>
  </si>
  <si>
    <t>včetně krátkého náběhu na obou koncích</t>
  </si>
  <si>
    <t xml:space="preserve"> "jednostranné ocelové svodidlo s úrovní zadržení N2: "95+45+95 = 235,000 [A]</t>
  </si>
  <si>
    <t>91228</t>
  </si>
  <si>
    <t>SMĚROVÉ SLOUPKY Z PLAST HMOT VČETNĚ ODRAZNÉHO PÁSKU</t>
  </si>
  <si>
    <t xml:space="preserve"> "směrové sloupky bílé (Z11a/b): "70 = 70,000 [A]</t>
  </si>
  <si>
    <t>91267</t>
  </si>
  <si>
    <t>ODRAZKY NA SVODIDLA</t>
  </si>
  <si>
    <t xml:space="preserve"> "jednostranné ocelové svodidlo s úrovní zadržení N2 - odrazky: "25 = 25,000 [A]</t>
  </si>
  <si>
    <t>91297</t>
  </si>
  <si>
    <t>DOPRAVNÍ ZRCADLO</t>
  </si>
  <si>
    <t xml:space="preserve"> "Dopravní značení"</t>
  </si>
  <si>
    <t xml:space="preserve"> "osazení nového dopr. zrcadla, vč. sloupku: "1 = 1,000 [A]</t>
  </si>
  <si>
    <t>DOPRAVNÍ ZNAČKY ZÁKLADNÍ VELIKOSTI OCELOVÉ FÓLIE TŘ 2 - DODÁVKA A MONTÁŽ</t>
  </si>
  <si>
    <t xml:space="preserve"> "osazení nového SDZ (standardní velikost) -"</t>
  </si>
  <si>
    <t xml:space="preserve"> "- 1 značka na jeden sloupek: "13 = 13,000 [A]</t>
  </si>
  <si>
    <t xml:space="preserve"> "- 2 značky na jeden sloupek: "2*4 = 8,000 [B]</t>
  </si>
  <si>
    <t xml:space="preserve"> "- 3 značky na jeden sloupek: "3*4 = 12,000 [C]</t>
  </si>
  <si>
    <t xml:space="preserve"> "- bez sloupku: "2 = 2,000 [D]</t>
  </si>
  <si>
    <t xml:space="preserve"> "Celkem: "A+B+C+D = 35,000 [E]</t>
  </si>
  <si>
    <t>DOPRAVNÍ ZNAČKY ZÁKLADNÍ VELIKOSTI OCELOVÉ FÓLIE TŘ 2 - DEMONTÁŽ</t>
  </si>
  <si>
    <t>POZN.: S kovovým odpadem bude nakládáno v souladu se směrnici Objednatele R-Sm-42._x000d_
Ostatní odpad vč. odvozu a likvidace_x000d_
O příp. zpětném použití rozhodne TDI.</t>
  </si>
  <si>
    <t xml:space="preserve"> "odstranění svislého dopravního značení -"</t>
  </si>
  <si>
    <t xml:space="preserve"> "- včetně sloupku (i více značek na jednom sloupku): "26 = 26,000 [A]</t>
  </si>
  <si>
    <t xml:space="preserve"> "- bez sloupku: "3 = 3,000 [B]</t>
  </si>
  <si>
    <t xml:space="preserve"> "- dopravního zrcalda vč. sloupku: "1 = 1,000 [C]</t>
  </si>
  <si>
    <t xml:space="preserve"> "Celkem: "A+B+C = 30,000 [D]</t>
  </si>
  <si>
    <t>914231</t>
  </si>
  <si>
    <t>DOPRAVNÍ ZNAČKY ZVĚTŠENÉ VELIKOSTI OCELOVÉ FÓLIE TŘ 2 - DODÁVKA A MONTÁŽ</t>
  </si>
  <si>
    <t xml:space="preserve"> "osazení nového SDZ - na reflexním podkladu - bez sloupku: "1 = 1,000 [A]</t>
  </si>
  <si>
    <t xml:space="preserve"> "osazení nového SDZ (na reflexním podkladu, s dodatkovou tabulkou) - na sloupek: "1 = 1,000 [B]</t>
  </si>
  <si>
    <t>914431</t>
  </si>
  <si>
    <t>DOPRAVNÍ ZNAČKY 100X150CM OCELOVÉ FÓLIE TŘ 2 - DODÁVKA A MONTÁŽ</t>
  </si>
  <si>
    <t xml:space="preserve"> "osazení nového SDZ 100/150 (standardní velikost): "2 = 2,000 [A]</t>
  </si>
  <si>
    <t xml:space="preserve"> "osazení sloupků SDZ -"</t>
  </si>
  <si>
    <t xml:space="preserve"> "- 2 značky na jeden sloupek: "4 = 4,000 [B]</t>
  </si>
  <si>
    <t xml:space="preserve"> "- 3 značky na jeden sloupek: "4 = 4,000 [C]</t>
  </si>
  <si>
    <t xml:space="preserve"> "SDZ 100/150: "2*2 = 4,000 [D]</t>
  </si>
  <si>
    <t xml:space="preserve"> "SDZ (na reflexním podkladu, s dodatkovou tabulkou) - na jeden sloupek: "1 = 1,000 [E]</t>
  </si>
  <si>
    <t xml:space="preserve"> "Celkem: "A+B+C+D+E = 26,000 [F]</t>
  </si>
  <si>
    <t xml:space="preserve"> "zřízení vodorovného značení, barva bílá: "500 = 500,000 [A]</t>
  </si>
  <si>
    <t xml:space="preserve"> "zřízení vodorovného značení, barva žlutá: "11 = 11,000 [A]</t>
  </si>
  <si>
    <t>příp. hladké, příp. zvučící.
2. fáze VDZ (vč. vyznačení operativního místa pro realizaci VDZ za provozu, dle TP66), vč. očištění povrchu</t>
  </si>
  <si>
    <t>91692</t>
  </si>
  <si>
    <t>ZVÝRAZŇUJÍCÍ SLOUPKY PLASTOVÉ</t>
  </si>
  <si>
    <t xml:space="preserve"> "směrové sloupky červené na vjezdech (Z11g): "2 = 2,000 [A]</t>
  </si>
  <si>
    <t>VON</t>
  </si>
  <si>
    <t>02520</t>
  </si>
  <si>
    <t>ZKOUŠENÍ MATERIÁLŮ NEZÁVISLOU ZKUŠEBNOU</t>
  </si>
  <si>
    <t>podrobné zatřídění PAU, posouzení zemin vybouraných materiálů z hlediska vhodnosti zpětného použití
POZN.: Z položky bude čerpáno se souhlasem investora!</t>
  </si>
  <si>
    <t>02620</t>
  </si>
  <si>
    <t>ZKOUŠENÍ KONSTRUKCÍ A PRACÍ NEZÁVISLOU ZKUŠEBNOU</t>
  </si>
  <si>
    <t>Zkoušky únosnosti pláně, dle TP
POZN.: Z položky bude čerpáno se souhlasem investora!</t>
  </si>
  <si>
    <t>PR</t>
  </si>
  <si>
    <t>Náklady na opravy objízdných tras včetně návozních tras a komunikací dotčených stavbou
PR - PRELIMINÁŘ - PEVNÁ CENA 5.000.000,- Kč bez DPH
ČERPÁNO DLE SKUTEČNOSTI A POUZE SE SOUHLASEM INVESTORA !
Položka zahrnuje -_x000d_
- náklady na opravu poškozených komunikací na objízdných a návozních trasách trasách a komunikacích dotčených stavbou dle DIO. Předmětem oprav bude i VDZ a případně i SDZ v případě poškození. _x000d_
- náklad zahrnuje i nutný Pasport objízdných tras včetně návozních tras a komunikací dotčených stavbou před zahájením stavby a po dokončení.</t>
  </si>
  <si>
    <t>02730</t>
  </si>
  <si>
    <t>POMOC PRÁCE ZŘÍZ NEBO ZAJIŠŤ OCHRANU INŽENÝRSKÝCH SÍTÍ</t>
  </si>
  <si>
    <t>Zajištění inženýrských sítí během realizace stavby dle požadavku správců. Nutné vytyčení všech podzemních sítí s protokolárním zápisem příslušných správců. Přesnou polohu podzemních vedení ověřit ručně kopanými sondami. Podzemní sdělovací kabely, elektrické vedení, odvodňovací potrubí, vodovod, v trase příčné přechody. Přechody nutno ochránit. Zajištění stavby proti škodě na okolních pozemcích a objektech.</t>
  </si>
  <si>
    <t>029113</t>
  </si>
  <si>
    <t>OSTATNÍ POŽADAVKY - GEODETICKÉ ZAMĚŘENÍ - CELKY</t>
  </si>
  <si>
    <t xml:space="preserve">Geodetické práce (nad rámec položek SP), vytýčení, sledování mostů (body HVB s nucenou centrací) a zaměření skutečného provedení stavby.
Geodetická činnost v průběhu provádění stavebních prací (geodet zhotovitele stavby) včetně vytyčení stavby a skutečného zjištění průběhu inženýrských sítí.  
Součástí je vybudování potřebné vytyčovací sítě. 
Položka zahrnuje mimo jiné přípravu podkladů, určení pevného měřického bodu pro mapování 1:500, technická nivelace, zaměření a zpracování mapy M1:500, digitální model terénu pro měřítko 1:500, předání zaměření skutečného stavu potřebných dat v tzv. jednotném výměnném formátu (JVF - dle specifik Vyhlášky o DTM 393/2020 Sb. Vyhláška o digitální technické mapě kraje.</t>
  </si>
  <si>
    <t>02940</t>
  </si>
  <si>
    <t>OSTATNÍ POŽADAVKY - VYPRACOVÁNÍ DOKUMENTACE</t>
  </si>
  <si>
    <t>zpracování podrobného projektu DIO pro část SO 180</t>
  </si>
  <si>
    <t>02943</t>
  </si>
  <si>
    <t>OSTATNÍ POŽADAVKY - VYPRACOVÁNÍ RDS</t>
  </si>
  <si>
    <t xml:space="preserve">Realizační dokumentace stavby v rozsahu dle požadavků objednatele včetně zapracování všech podmínek a požadavků stavebního povolení a podmínek stanovených zadávací dokumentací.  
Dokumentace bude zpracována pro všechny objekty dle čl. 6.1.2 (TKP D kap. 6, příl. 5); jejím předmětem je dokumentace všech zhotovovaných a pomocných konstrukcí a prací nutných ke stavbě objektu.  
Součástí je předání dokumentace v tištěné podobě v počtu paré dle smlouvy a předání v elektonické podobě (rozsah a uspořádání odpovídající podobě tištěné) v uzavřeném (PDF) a otevřeném formátu (DWG, XLS, DOC, apod.). 
Zahrnuje havarijní plán, protipovodňový plán a projekt návrhu dopravně inženýrských opatření.</t>
  </si>
  <si>
    <t>02944</t>
  </si>
  <si>
    <t>OSTAT POŽADAVKY - DOKUMENTACE SKUTEČ PROVEDENÍ V DIGIT FORMĚ</t>
  </si>
  <si>
    <t xml:space="preserve">V rozsahu dle přílohy č. 3 k vyhlášce č. 499/2006 Sb. ve smyslu § 125 odst. 6 stavebního zákona a dle vyhlášky 146/2008 Sb.  
Součástí je potřebné geodetické zaměření a zhotovení potřebných provozních a havarijních řádů.  
Součástí je předání dokumentace v tištěné podobě v počtu paré dle smlouvy.</t>
  </si>
  <si>
    <t>02946</t>
  </si>
  <si>
    <t>OSTAT POŽADAVKY - FOTODOKUMENTACE</t>
  </si>
  <si>
    <t>Pasport návozných tras, staveb a zeleně, které nejsou v majetku objednatele a budou dotčeny stavbou formou video a fotodokumentace s provedením výstupů v digitální formě, zahrnuje provedení pasportu před a po provedení realizace stavby</t>
  </si>
  <si>
    <t>02960</t>
  </si>
  <si>
    <t>OSTATNÍ POŽADAVKY - ODBORNÝ DOZOR</t>
  </si>
  <si>
    <t>dozor zodpovědného geotechnika stavby</t>
  </si>
  <si>
    <t>02991</t>
  </si>
  <si>
    <t>OSTATNÍ POŽADAVKY - INFORMAČNÍ TABULE</t>
  </si>
  <si>
    <t xml:space="preserve"> "Dopravní značení na stavbě - Tabule `STŘEDOČESKÝ KRAJ, OMLOUVÁME SE ZA DOČASNÉ OMEZENÍ`: "2 = 2,000 [A]</t>
  </si>
  <si>
    <t>+ Označení stavby dle zásad BOZP</t>
  </si>
  <si>
    <t xml:space="preserve"> "Informační tabule o stavbě – investor, zhotovitel, TDS, cena, zahájení, ukončení a další údaje  (rozměr dle zásad KSÚS, min. 2,1*2,2 m): "2 = 2,000 [A]</t>
  </si>
  <si>
    <t>03101.R</t>
  </si>
  <si>
    <t>ZAŘÍZENÍ STAVENIŠTĚ - ZŘÍZENÍ</t>
  </si>
  <si>
    <t xml:space="preserve">Položka zahrnuje:  _x000d_
- náklad na zajištění ohlášení všech staveb ZS dle §104 odst. (2) zákona č. 183/2006 Sb. _x000d_
- příprava a oplocení území pro objekty ZS    _x000d_
- náklad na zřízení, pronájem zpevněných ploch pro objekty a prostor ZS_x000d_
- vlastní vybudování objektů ZS včetně zajištění místnosti pro TDI  _x000d_
- zřízení přípojek energií k objektům ZS včetně měřicích odběrných míst _x000d_
- náklady na vybavení objektů ZS</t>
  </si>
  <si>
    <t>03102.R</t>
  </si>
  <si>
    <t>ZAŘÍZENÍ STAVENIŠTĚ - PROVOZ</t>
  </si>
  <si>
    <t>KPLMĚS</t>
  </si>
  <si>
    <t xml:space="preserve">Položka zahrnuje: _x000d_
- náklady na energie spotřebované během realizace stavby  _x000d_
- náklady na údržbu, úklid a opravy v objektech ZS  _x000d_
- zajištění ostrahy stavby a staveniště po dobu realizace stavby  _x000d_
- zřízení dočasných komunikací, sjezdů a nájezdů  _x000d_
- zajištění ochrany zeleně v prostoru staveniště dle přísl. normy  _x000d_
- provedení takových opatření, aby nebyly překročeny limity prašnosti a hlučnosti dané vyhláškou                                         - náklady na zajištění opatření BOZP _x000d_
- Náklad na průběžný denní úklid stavby zahrnující i případné zkrápění vozovek/staveniště proti zamezení prašnosti či pro odstranění nečistot i z návozních tras_x000d_
- náklad na zajištění údržby veřejných komunikací a komunikací pro pěší v průběhu celé stavby, včetně případné zimní údržby.
POZN.: ZS po dobu 5 měsíců</t>
  </si>
  <si>
    <t>03103.R</t>
  </si>
  <si>
    <t>ZAŘÍZENÍ STAVENIŠTĚ - DEMONTÁŽ</t>
  </si>
  <si>
    <t>zahrnuje kompletní demontáž ZS (provizorní přístupové cesty, buňky, sanita, oplocení apod.) vč. následného uvedení ploch ZS do původního, resp. dohodnutého stavu</t>
  </si>
  <si>
    <t>SO 101.2</t>
  </si>
  <si>
    <t>02940.R</t>
  </si>
  <si>
    <t>OSTATNÍ POŽADAVKY - PROVEDENÍ PRACÍ DLE PŘIDANÉ DOKUMENTACE</t>
  </si>
  <si>
    <t>Provedení SO 101.2 dle přiložené dokumentace a soupisu prací
Ocenění dle přílohy "Náměstí Vítězslava Hálka, Odolena Voda_příloha_SP.xlsx"
celková cena k doplnění do rozpočtu - pole z listu "Rekapitulace stavby" celkem cena bez DPH - AM/95
Položka bude čerpána 1x měsíčně dle dílčí fakturace SO.</t>
  </si>
  <si>
    <t>SO 401</t>
  </si>
  <si>
    <t>Provedení SO 401 dle přiložené dokumentace a soupisu prací
Ocenění dle přílohy "Náměstí Vítězslava Hálka, Odolena Voda_příloha_SP.xlsx"
celková cena k doplnění do rozpočtu - pole z listu "Rekapitulace stavby" celkem cena bez DPH - AM/97
Položka bude čerpána 1x měsíčně dle dílčí fakturace SO.</t>
  </si>
  <si>
    <t>SO 901.2</t>
  </si>
  <si>
    <t>Provedení SO 901.2 dle přiložené dokumentace a soupisu prací
Ocenění dle přílohy "Náměstí Vítězslava Hálka, Odolena Voda_příloha_SP.xlsx"
celková cena k doplnění do rozpočtu - pole z listu "Rekapitulace stavby" celkem cena bez DPH - AM/96
Položka bude čerpána 1x měsíčně dle dílčí fakturace SO.</t>
  </si>
  <si>
    <t>SO 130</t>
  </si>
  <si>
    <t xml:space="preserve"> "dle pol. 11313: "11,7*2,3 = 26,910 [A]</t>
  </si>
  <si>
    <t xml:space="preserve"> "dle pol. 11352:" 80,0*0,205 = 16,400 [A]</t>
  </si>
  <si>
    <t xml:space="preserve"> "dle pol. 11130:" 90*0,1*1,5 = 13,500 [A]</t>
  </si>
  <si>
    <t xml:space="preserve"> "dle pol. 11332:" 20,44*2,1 = 42,924 [B]</t>
  </si>
  <si>
    <t xml:space="preserve"> "dle pol. 12373:" 8,0*1,8 = 14,400 [C]</t>
  </si>
  <si>
    <t xml:space="preserve"> "Celkem: "A+B+C = 70,824 [D]</t>
  </si>
  <si>
    <t xml:space="preserve"> "dle pol. 18221: "60*0,1*1,8 = 10,800 [A]</t>
  </si>
  <si>
    <t xml:space="preserve"> "sejmutí drnu / odhumusování tl.""cca 0,1m: "90 = 90,000 [A]</t>
  </si>
  <si>
    <t xml:space="preserve"> "- chodníků s asfaltovým krytem celk. tl. cca 250mm:" 100*0,1 = 10,000 [A]</t>
  </si>
  <si>
    <t xml:space="preserve"> "- asfaltových přejezdů celk. tl. cca 420mm: "17*0,1 = 1,700 [B]</t>
  </si>
  <si>
    <t xml:space="preserve"> "Celkem: "A+B = 11,700 [C]</t>
  </si>
  <si>
    <t xml:space="preserve"> "- chodníků s asfaltovým krytem celk. tl. cca 250mm:" 100*0,15 = 15,000 [A]</t>
  </si>
  <si>
    <t xml:space="preserve"> "- asfaltových přejezdů celk. tl. cca 420mm: "17*0,32 = 5,440 [B]</t>
  </si>
  <si>
    <t xml:space="preserve"> "Celkem: "A+B = 20,440 [C]</t>
  </si>
  <si>
    <t xml:space="preserve"> "vybourání stávajících betonových obrub včetně lože (bez rozlišení): "80 = 80,000 [A]</t>
  </si>
  <si>
    <t xml:space="preserve"> "zemní práce - výkop: "8 = 8,000 [A]</t>
  </si>
  <si>
    <t>vč. dopravy ornice / zeminy schopné zúrodnění dle dispozic zhotovitele</t>
  </si>
  <si>
    <t xml:space="preserve"> "dle pol. 18221: "60*0,1 = 6,000 [A]</t>
  </si>
  <si>
    <t xml:space="preserve"> "násyp / dosypávky, nový materiál, vhodný do aktivní zóny: "4 = 4,000 [A]</t>
  </si>
  <si>
    <t xml:space="preserve"> "Zhutnění pláně v místě nových ploch chodníků, přejezdů: "(134+35+9+5)*1,1 = 201,300 [A]</t>
  </si>
  <si>
    <t xml:space="preserve"> "dle pol. 18221: "60*1,1 = 66,000 [A]</t>
  </si>
  <si>
    <t xml:space="preserve"> "Ohumusování tl. cca 100mm: "60 = 60,000 [A]</t>
  </si>
  <si>
    <t>18241</t>
  </si>
  <si>
    <t>ZALOŽENÍ TRÁVNÍKU RUČNÍM VÝSEVEM</t>
  </si>
  <si>
    <t xml:space="preserve"> "dle pol. 18221: "60 = 60,000 [A]</t>
  </si>
  <si>
    <t xml:space="preserve"> "dle pol. 18221: "60*3 = 180,000 [A]</t>
  </si>
  <si>
    <t xml:space="preserve"> "Chodníky dlážděné, tl. 150mm: "134*0,15 = 20,100 [A]</t>
  </si>
  <si>
    <t xml:space="preserve"> "Chodníkové přejezdy dlážděné, tl. 2x150mm: "(35+9+5)*0,15*2 = 14,700 [B]</t>
  </si>
  <si>
    <t xml:space="preserve"> "Celkem: "A+B = 34,800 [C]</t>
  </si>
  <si>
    <t xml:space="preserve"> "Chodník dlážděný - dlažba do vzdálenosti 250 mm od reliéfní dlažby: "5 = 5,000 [A]</t>
  </si>
  <si>
    <t>Dlažba skladebná přírodní DL tl. 80mm ; lože z drceného kameniva fr. 4/8 L tl. 40mm</t>
  </si>
  <si>
    <t xml:space="preserve"> "Chodník dlážděný, celk. tl. 270mm: "134 = 134,000 [A]</t>
  </si>
  <si>
    <t xml:space="preserve"> "Chodníkové přejezdy dlážděné, celk. tl. 420mm: "35 = 35,000 [B]</t>
  </si>
  <si>
    <t xml:space="preserve"> "Celkem: "A+B = 169,000 [C]</t>
  </si>
  <si>
    <t>Dlažba skladebná barevná reliéfní DL tl. 80mm ; lože z drceného kameniva fr. 4/8 L tl. 40mm</t>
  </si>
  <si>
    <t xml:space="preserve"> "Chodníkové přejezdy dlážděné - varovný a signální pás pro nevidomé: "9 = 9,000 [A]</t>
  </si>
  <si>
    <t xml:space="preserve"> "osazení nových poklopů: "1 = 1,000 [A]</t>
  </si>
  <si>
    <t xml:space="preserve"> "osazení nových šoupat: "1 = 1,000 [A]</t>
  </si>
  <si>
    <t xml:space="preserve"> "výšková rektifikace prvků IS - odstranění poklopů a úprava pro osazení nových vč. rámů: "1 = 1,000 [A]</t>
  </si>
  <si>
    <t xml:space="preserve"> "výšková rektifikace prvků IS - odstranění šoupat a úprava pro osazení nových: "1 = 1,000 [A]</t>
  </si>
  <si>
    <t xml:space="preserve"> "štěrbinový žlab - napojení na řad: "1 = 1,000 [A]</t>
  </si>
  <si>
    <t>917211</t>
  </si>
  <si>
    <t>ZÁHONOVÉ OBRUBY Z BETONOVÝCH OBRUBNÍKŮ ŠÍŘ 50MM</t>
  </si>
  <si>
    <t xml:space="preserve"> "nové betonové obruby zánové 50/200 mm do bet. lože C 20/25 n XF3 s opěrou: "82 = 82,000 [A]</t>
  </si>
  <si>
    <t>935162</t>
  </si>
  <si>
    <t>MIKROŠTĚRBINOVÉ ŽLABY S PŘERUŠOVANOU ŠTĚRBINOU S VNITŘNÍM SPÁDEM</t>
  </si>
  <si>
    <t>vč. 1ks vpusti</t>
  </si>
  <si>
    <t xml:space="preserve"> "štěrbinový žlab kompletní, včetně zemních prací: "7,0 = 7,000 [A]</t>
  </si>
</sst>
</file>

<file path=xl/styles.xml><?xml version="1.0" encoding="utf-8"?>
<styleSheet xmlns="http://schemas.openxmlformats.org/spreadsheetml/2006/main">
  <numFmts count="2">
    <numFmt numFmtId="165" formatCode="# ### ### ### ##0.00"/>
    <numFmt numFmtId="164" formatCode="# ### ### ### ##0.000"/>
  </numFmts>
  <fonts count="10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  <fill>
      <patternFill patternType="solid">
        <fgColor rgb="FFADD8E6"/>
      </patternFill>
    </fill>
  </fills>
  <borders count="19">
    <border/>
    <border>
      <left style="thin"/>
      <right style="thin"/>
      <top style="thin"/>
      <bottom style="thin"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top style="thin"/>
      <bottom style="thin"/>
    </border>
    <border>
      <left style="thin">
        <color rgb="FF000000"/>
      </left>
      <right style="thin"/>
      <top style="thin"/>
      <bottom style="thin"/>
    </border>
    <border>
      <left style="thin"/>
      <right style="thin">
        <color rgb="FF000000"/>
      </right>
      <top style="thin"/>
      <bottom style="thin"/>
    </border>
    <border>
      <left style="thin"/>
      <top style="thin"/>
    </border>
    <border>
      <left style="thin"/>
      <right style="thin"/>
      <top style="thin"/>
    </border>
    <border>
      <left style="thin">
        <color rgb="FF000000"/>
      </left>
      <top style="thin"/>
    </border>
    <border>
      <top style="thin"/>
    </border>
    <border>
      <right style="thin">
        <color rgb="FF000000"/>
      </right>
      <top style="thin"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9" fillId="0" borderId="0">
      <alignment horizontal="left" vertical="center" wrapText="1"/>
    </xf>
  </cellStyleXfs>
  <cellXfs count="53">
    <xf numFmtId="0" fontId="0" fillId="0" borderId="0" xfId="0"/>
    <xf numFmtId="0" fontId="1" fillId="2" borderId="0" xfId="0" applyFont="1" applyFill="1"/>
    <xf numFmtId="0" fontId="2" fillId="2" borderId="0" xfId="1" applyFill="1">
      <alignment horizontal="lef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4" fillId="2" borderId="0" xfId="3" applyFill="1">
      <alignment horizontal="right" vertical="center" wrapText="1"/>
    </xf>
    <xf numFmtId="165" fontId="4" fillId="2" borderId="0" xfId="3" applyNumberFormat="1" applyFill="1">
      <alignment horizontal="right" vertical="center" wrapText="1"/>
    </xf>
    <xf numFmtId="0" fontId="5" fillId="3" borderId="1" xfId="4" applyFill="1" applyBorder="1">
      <alignment horizontal="center" vertical="center" wrapText="1"/>
    </xf>
    <xf numFmtId="49" fontId="4" fillId="0" borderId="1" xfId="5" applyNumberFormat="1" applyBorder="1">
      <alignment horizontal="left" vertical="center" wrapText="1"/>
    </xf>
    <xf numFmtId="165" fontId="4" fillId="0" borderId="1" xfId="6" applyNumberFormat="1" applyBorder="1">
      <alignment horizontal="right" vertical="center" wrapText="1"/>
    </xf>
    <xf numFmtId="49" fontId="2" fillId="0" borderId="1" xfId="7" applyNumberFormat="1" applyBorder="1">
      <alignment horizontal="left" vertical="center" wrapText="1"/>
    </xf>
    <xf numFmtId="165" fontId="2" fillId="0" borderId="1" xfId="8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6" fillId="2" borderId="5" xfId="9" applyFill="1" applyBorder="1">
      <alignment horizontal="left" vertical="center" wrapText="1"/>
    </xf>
    <xf numFmtId="0" fontId="6" fillId="2" borderId="0" xfId="9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6" fillId="2" borderId="0" xfId="9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7" fillId="2" borderId="7" xfId="0" applyFont="1" applyFill="1" applyBorder="1"/>
    <xf numFmtId="0" fontId="7" fillId="2" borderId="13" xfId="0" applyFont="1" applyFill="1" applyBorder="1"/>
    <xf numFmtId="0" fontId="7" fillId="2" borderId="7" xfId="0" applyFont="1" applyFill="1" applyBorder="1" applyAlignment="1">
      <alignment horizontal="right"/>
    </xf>
    <xf numFmtId="0" fontId="7" fillId="2" borderId="14" xfId="0" applyFont="1" applyFill="1" applyBorder="1"/>
    <xf numFmtId="165" fontId="7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4" borderId="7" xfId="0" applyNumberFormat="1" applyFill="1" applyBorder="1" applyAlignment="1" applyProtection="1">
      <alignment horizontal="center"/>
      <protection locked="0"/>
    </xf>
    <xf numFmtId="165" fontId="0" fillId="0" borderId="7" xfId="0" applyNumberFormat="1" applyBorder="1" applyAlignment="1">
      <alignment horizontal="center"/>
    </xf>
    <xf numFmtId="165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8" fillId="0" borderId="7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</cellXfs>
  <cellStyles count="14">
    <cellStyle name="Normal" xfId="0" builtinId="0"/>
    <cellStyle name="NormalStyle" xfId="1"/>
    <cellStyle name="NadpisRekapitulaceSoupisPraciStyle" xfId="2"/>
    <cellStyle name="RekapitulaceCenyStyle" xfId="3"/>
    <cellStyle name="NadpisySloupcuStyle" xfId="4"/>
    <cellStyle name="NormalBoldLeftStyle" xfId="5"/>
    <cellStyle name="NormalBoldRightStyle" xfId="6"/>
    <cellStyle name="NormalLeftStyle" xfId="7"/>
    <cellStyle name="NormalRightStyle" xfId="8"/>
    <cellStyle name="StavbaRozpocetHeaderStyle" xfId="9"/>
    <cellStyle name="NadpisStrukturyStyle" xfId="10"/>
    <cellStyle name="StavebniDilStyle" xfId="11"/>
    <cellStyle name="NormalBoldStyle" xfId="12"/>
    <cellStyle name="PolDoplnInfoStyle" xfId="13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styles" Target="styles.xml" /><Relationship Id="rId12" Type="http://schemas.openxmlformats.org/officeDocument/2006/relationships/theme" Target="theme/theme1.xml" /><Relationship Id="rId13" Type="http://schemas.openxmlformats.org/officeDocument/2006/relationships/calcChain" Target="calcChain.xml" /><Relationship Id="rId14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/>
  </sheetViews>
  <sheetFormatPr defaultRowHeight="15"/>
  <cols>
    <col min="1" max="1" width="11.14063" bestFit="1" customWidth="1"/>
    <col min="2" max="2" width="129.5703" customWidth="1"/>
    <col min="3" max="3" width="19.42578" customWidth="1"/>
    <col min="4" max="4" width="19.42578" customWidth="1"/>
    <col min="5" max="5" width="19.42578" customWidth="1"/>
  </cols>
  <sheetData>
    <row r="1">
      <c r="A1" s="1" t="s">
        <v>0</v>
      </c>
      <c r="B1" s="2" t="s">
        <v>1</v>
      </c>
      <c r="C1" s="3"/>
      <c r="D1" s="3"/>
      <c r="E1" s="3"/>
    </row>
    <row r="2">
      <c r="A2" s="1"/>
      <c r="B2" s="4" t="s">
        <v>2</v>
      </c>
      <c r="C2" s="3"/>
      <c r="D2" s="3"/>
      <c r="E2" s="3"/>
    </row>
    <row r="3">
      <c r="A3" s="3"/>
      <c r="B3" s="3"/>
      <c r="C3" s="3"/>
      <c r="D3" s="3"/>
      <c r="E3" s="3"/>
    </row>
    <row r="4" ht="20.25">
      <c r="A4" s="3"/>
      <c r="B4" s="4" t="s">
        <v>3</v>
      </c>
      <c r="C4" s="3"/>
      <c r="D4" s="3"/>
      <c r="E4" s="3"/>
    </row>
    <row r="5">
      <c r="A5" s="3"/>
      <c r="B5" s="3"/>
      <c r="C5" s="3"/>
      <c r="D5" s="3"/>
      <c r="E5" s="3"/>
    </row>
    <row r="6">
      <c r="A6" s="3"/>
      <c r="B6" s="5" t="s">
        <v>4</v>
      </c>
      <c r="C6" s="6">
        <f>C10+C16+C20</f>
        <v>0</v>
      </c>
      <c r="D6" s="3"/>
      <c r="E6" s="3"/>
    </row>
    <row r="7">
      <c r="A7" s="3"/>
      <c r="B7" s="5" t="s">
        <v>5</v>
      </c>
      <c r="C7" s="6">
        <f>E10+E16+E20</f>
        <v>0</v>
      </c>
      <c r="D7" s="3"/>
      <c r="E7" s="3"/>
    </row>
    <row r="8">
      <c r="A8" s="3"/>
      <c r="B8" s="3"/>
      <c r="C8" s="3"/>
      <c r="D8" s="3"/>
      <c r="E8" s="3"/>
    </row>
    <row r="9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>
      <c r="A10" s="8" t="s">
        <v>11</v>
      </c>
      <c r="B10" s="8" t="s">
        <v>12</v>
      </c>
      <c r="C10" s="9">
        <f>C11+C12+C13+C14+C15</f>
        <v>0</v>
      </c>
      <c r="D10" s="9">
        <f>D11+D12+D13+D14+D15</f>
        <v>0</v>
      </c>
      <c r="E10" s="9">
        <f>E11+E12+E13+E14+E15</f>
        <v>0</v>
      </c>
    </row>
    <row r="11">
      <c r="A11" s="10" t="s">
        <v>13</v>
      </c>
      <c r="B11" s="10" t="s">
        <v>14</v>
      </c>
      <c r="C11" s="11">
        <f>'ASO 101.1'!I3</f>
        <v>0</v>
      </c>
      <c r="D11" s="11">
        <f>SUMIFS('ASO 101.1'!O:O,'ASO 101.1'!A:A,"P")</f>
        <v>0</v>
      </c>
      <c r="E11" s="11">
        <f>C11+D11</f>
        <v>0</v>
      </c>
    </row>
    <row r="12">
      <c r="A12" s="10" t="s">
        <v>15</v>
      </c>
      <c r="B12" s="10" t="s">
        <v>16</v>
      </c>
      <c r="C12" s="11">
        <f>'ASO 120'!I3</f>
        <v>0</v>
      </c>
      <c r="D12" s="11">
        <f>SUMIFS('ASO 120'!O:O,'ASO 120'!A:A,"P")</f>
        <v>0</v>
      </c>
      <c r="E12" s="11">
        <f>C12+D12</f>
        <v>0</v>
      </c>
    </row>
    <row r="13">
      <c r="A13" s="10" t="s">
        <v>17</v>
      </c>
      <c r="B13" s="10" t="s">
        <v>18</v>
      </c>
      <c r="C13" s="11">
        <f>'ASO 180'!I3</f>
        <v>0</v>
      </c>
      <c r="D13" s="11">
        <f>SUMIFS('ASO 180'!O:O,'ASO 180'!A:A,"P")</f>
        <v>0</v>
      </c>
      <c r="E13" s="11">
        <f>C13+D13</f>
        <v>0</v>
      </c>
    </row>
    <row r="14">
      <c r="A14" s="10" t="s">
        <v>19</v>
      </c>
      <c r="B14" s="10" t="s">
        <v>20</v>
      </c>
      <c r="C14" s="11">
        <f>'ASO 190'!I3</f>
        <v>0</v>
      </c>
      <c r="D14" s="11">
        <f>SUMIFS('ASO 190'!O:O,'ASO 190'!A:A,"P")</f>
        <v>0</v>
      </c>
      <c r="E14" s="11">
        <f>C14+D14</f>
        <v>0</v>
      </c>
    </row>
    <row r="15">
      <c r="A15" s="10" t="s">
        <v>21</v>
      </c>
      <c r="B15" s="10" t="s">
        <v>22</v>
      </c>
      <c r="C15" s="11">
        <f>AVON!I3</f>
        <v>0</v>
      </c>
      <c r="D15" s="11">
        <f>SUMIFS(AVON!O:O,AVON!A:A,"P")</f>
        <v>0</v>
      </c>
      <c r="E15" s="11">
        <f>C15+D15</f>
        <v>0</v>
      </c>
    </row>
    <row r="16">
      <c r="A16" s="8" t="s">
        <v>23</v>
      </c>
      <c r="B16" s="8" t="s">
        <v>24</v>
      </c>
      <c r="C16" s="9">
        <f>C17+C18+C19</f>
        <v>0</v>
      </c>
      <c r="D16" s="9">
        <f>D17+D18+D19</f>
        <v>0</v>
      </c>
      <c r="E16" s="9">
        <f>E17+E18+E19</f>
        <v>0</v>
      </c>
    </row>
    <row r="17">
      <c r="A17" s="10" t="s">
        <v>25</v>
      </c>
      <c r="B17" s="10" t="s">
        <v>26</v>
      </c>
      <c r="C17" s="11">
        <f>'BSO 101.2'!I3</f>
        <v>0</v>
      </c>
      <c r="D17" s="11">
        <f>SUMIFS('BSO 101.2'!O:O,'BSO 101.2'!A:A,"P")</f>
        <v>0</v>
      </c>
      <c r="E17" s="11">
        <f>C17+D17</f>
        <v>0</v>
      </c>
    </row>
    <row r="18">
      <c r="A18" s="10" t="s">
        <v>27</v>
      </c>
      <c r="B18" s="10" t="s">
        <v>28</v>
      </c>
      <c r="C18" s="11">
        <f>'BSO 401'!I3</f>
        <v>0</v>
      </c>
      <c r="D18" s="11">
        <f>SUMIFS('BSO 401'!O:O,'BSO 401'!A:A,"P")</f>
        <v>0</v>
      </c>
      <c r="E18" s="11">
        <f>C18+D18</f>
        <v>0</v>
      </c>
    </row>
    <row r="19">
      <c r="A19" s="10" t="s">
        <v>29</v>
      </c>
      <c r="B19" s="10" t="s">
        <v>30</v>
      </c>
      <c r="C19" s="11">
        <f>'BSO 901.2'!I3</f>
        <v>0</v>
      </c>
      <c r="D19" s="11">
        <f>SUMIFS('BSO 901.2'!O:O,'BSO 901.2'!A:A,"P")</f>
        <v>0</v>
      </c>
      <c r="E19" s="11">
        <f>C19+D19</f>
        <v>0</v>
      </c>
    </row>
    <row r="20">
      <c r="A20" s="8" t="s">
        <v>31</v>
      </c>
      <c r="B20" s="8" t="s">
        <v>32</v>
      </c>
      <c r="C20" s="9">
        <f>C21</f>
        <v>0</v>
      </c>
      <c r="D20" s="9">
        <f>D21</f>
        <v>0</v>
      </c>
      <c r="E20" s="9">
        <f>E21</f>
        <v>0</v>
      </c>
    </row>
    <row r="21">
      <c r="A21" s="10" t="s">
        <v>33</v>
      </c>
      <c r="B21" s="10" t="s">
        <v>34</v>
      </c>
      <c r="C21" s="11">
        <f>'CSO 130'!I3</f>
        <v>0</v>
      </c>
      <c r="D21" s="11">
        <f>SUMIFS('CSO 130'!O:O,'CSO 130'!A:A,"P")</f>
        <v>0</v>
      </c>
      <c r="E21" s="11">
        <f>C21+D21</f>
        <v>0</v>
      </c>
    </row>
  </sheetData>
  <mergeCells count="2">
    <mergeCell ref="B2:B3"/>
    <mergeCell ref="B4:E4"/>
  </mergeCells>
  <pageSetup fitToHeight="0"/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2"/>
      <c r="C1" s="13"/>
      <c r="D1" s="13"/>
      <c r="E1" s="14" t="s">
        <v>1</v>
      </c>
      <c r="F1" s="13"/>
      <c r="G1" s="13"/>
      <c r="H1" s="13"/>
      <c r="I1" s="13"/>
      <c r="J1" s="15"/>
      <c r="P1">
        <v>3</v>
      </c>
    </row>
    <row r="2" ht="20.25">
      <c r="A2" s="1"/>
      <c r="B2" s="16"/>
      <c r="C2" s="17"/>
      <c r="D2" s="17"/>
      <c r="E2" s="18" t="s">
        <v>35</v>
      </c>
      <c r="F2" s="17"/>
      <c r="G2" s="17"/>
      <c r="H2" s="17"/>
      <c r="I2" s="17"/>
      <c r="J2" s="19"/>
    </row>
    <row r="3">
      <c r="A3" s="3" t="s">
        <v>36</v>
      </c>
      <c r="B3" s="20" t="s">
        <v>37</v>
      </c>
      <c r="C3" s="21" t="s">
        <v>38</v>
      </c>
      <c r="D3" s="22"/>
      <c r="E3" s="23" t="s">
        <v>39</v>
      </c>
      <c r="F3" s="17"/>
      <c r="G3" s="17"/>
      <c r="H3" s="24" t="s">
        <v>721</v>
      </c>
      <c r="I3" s="25">
        <f>SUMIFS(I9:I126,A9:A126,"SD")</f>
        <v>0</v>
      </c>
      <c r="J3" s="19"/>
      <c r="O3">
        <v>0</v>
      </c>
      <c r="P3">
        <v>2</v>
      </c>
    </row>
    <row r="4">
      <c r="A4" s="3" t="s">
        <v>41</v>
      </c>
      <c r="B4" s="20" t="s">
        <v>42</v>
      </c>
      <c r="C4" s="21" t="s">
        <v>31</v>
      </c>
      <c r="D4" s="22"/>
      <c r="E4" s="23" t="s">
        <v>32</v>
      </c>
      <c r="F4" s="17"/>
      <c r="G4" s="17"/>
      <c r="H4" s="17"/>
      <c r="I4" s="17"/>
      <c r="J4" s="19"/>
      <c r="O4">
        <v>0.14999999999999999</v>
      </c>
      <c r="P4">
        <v>2</v>
      </c>
    </row>
    <row r="5">
      <c r="A5" s="3" t="s">
        <v>43</v>
      </c>
      <c r="B5" s="20" t="s">
        <v>44</v>
      </c>
      <c r="C5" s="21" t="s">
        <v>721</v>
      </c>
      <c r="D5" s="22"/>
      <c r="E5" s="23" t="s">
        <v>34</v>
      </c>
      <c r="F5" s="17"/>
      <c r="G5" s="17"/>
      <c r="H5" s="17"/>
      <c r="I5" s="17"/>
      <c r="J5" s="19"/>
      <c r="O5">
        <v>0.20999999999999999</v>
      </c>
    </row>
    <row r="6">
      <c r="A6" s="26" t="s">
        <v>45</v>
      </c>
      <c r="B6" s="27" t="s">
        <v>46</v>
      </c>
      <c r="C6" s="7" t="s">
        <v>47</v>
      </c>
      <c r="D6" s="7" t="s">
        <v>48</v>
      </c>
      <c r="E6" s="7" t="s">
        <v>49</v>
      </c>
      <c r="F6" s="7" t="s">
        <v>50</v>
      </c>
      <c r="G6" s="7" t="s">
        <v>51</v>
      </c>
      <c r="H6" s="7" t="s">
        <v>52</v>
      </c>
      <c r="I6" s="7"/>
      <c r="J6" s="28" t="s">
        <v>53</v>
      </c>
    </row>
    <row r="7">
      <c r="A7" s="26"/>
      <c r="B7" s="27"/>
      <c r="C7" s="7"/>
      <c r="D7" s="7"/>
      <c r="E7" s="7"/>
      <c r="F7" s="7"/>
      <c r="G7" s="7"/>
      <c r="H7" s="7" t="s">
        <v>54</v>
      </c>
      <c r="I7" s="7" t="s">
        <v>55</v>
      </c>
      <c r="J7" s="28"/>
    </row>
    <row r="8">
      <c r="A8" s="29">
        <v>0</v>
      </c>
      <c r="B8" s="27">
        <v>1</v>
      </c>
      <c r="C8" s="30">
        <v>2</v>
      </c>
      <c r="D8" s="7">
        <v>3</v>
      </c>
      <c r="E8" s="30">
        <v>4</v>
      </c>
      <c r="F8" s="7">
        <v>5</v>
      </c>
      <c r="G8" s="7">
        <v>6</v>
      </c>
      <c r="H8" s="7">
        <v>7</v>
      </c>
      <c r="I8" s="30">
        <v>8</v>
      </c>
      <c r="J8" s="28">
        <v>9</v>
      </c>
    </row>
    <row r="9">
      <c r="A9" s="31" t="s">
        <v>56</v>
      </c>
      <c r="B9" s="32"/>
      <c r="C9" s="33" t="s">
        <v>57</v>
      </c>
      <c r="D9" s="34"/>
      <c r="E9" s="31" t="s">
        <v>58</v>
      </c>
      <c r="F9" s="34"/>
      <c r="G9" s="34"/>
      <c r="H9" s="34"/>
      <c r="I9" s="35">
        <f>SUMIFS(I10:I24,A10:A24,"P")</f>
        <v>0</v>
      </c>
      <c r="J9" s="36"/>
    </row>
    <row r="10">
      <c r="A10" s="37" t="s">
        <v>59</v>
      </c>
      <c r="B10" s="37">
        <v>1</v>
      </c>
      <c r="C10" s="38" t="s">
        <v>268</v>
      </c>
      <c r="D10" s="37" t="s">
        <v>61</v>
      </c>
      <c r="E10" s="39" t="s">
        <v>269</v>
      </c>
      <c r="F10" s="40" t="s">
        <v>63</v>
      </c>
      <c r="G10" s="41">
        <v>26.91</v>
      </c>
      <c r="H10" s="42">
        <v>0</v>
      </c>
      <c r="I10" s="43">
        <f>ROUND(G10*H10,P4)</f>
        <v>0</v>
      </c>
      <c r="J10" s="40" t="s">
        <v>84</v>
      </c>
      <c r="O10" s="44">
        <f>I10*0.21</f>
        <v>0</v>
      </c>
      <c r="P10">
        <v>3</v>
      </c>
    </row>
    <row r="11" ht="30">
      <c r="A11" s="37" t="s">
        <v>64</v>
      </c>
      <c r="B11" s="45"/>
      <c r="C11" s="46"/>
      <c r="D11" s="46"/>
      <c r="E11" s="39" t="s">
        <v>270</v>
      </c>
      <c r="F11" s="46"/>
      <c r="G11" s="46"/>
      <c r="H11" s="46"/>
      <c r="I11" s="46"/>
      <c r="J11" s="47"/>
    </row>
    <row r="12">
      <c r="A12" s="37" t="s">
        <v>66</v>
      </c>
      <c r="B12" s="45"/>
      <c r="C12" s="46"/>
      <c r="D12" s="46"/>
      <c r="E12" s="48" t="s">
        <v>722</v>
      </c>
      <c r="F12" s="46"/>
      <c r="G12" s="46"/>
      <c r="H12" s="46"/>
      <c r="I12" s="46"/>
      <c r="J12" s="47"/>
    </row>
    <row r="13" ht="30">
      <c r="A13" s="37" t="s">
        <v>59</v>
      </c>
      <c r="B13" s="37">
        <v>2</v>
      </c>
      <c r="C13" s="38" t="s">
        <v>60</v>
      </c>
      <c r="D13" s="37" t="s">
        <v>61</v>
      </c>
      <c r="E13" s="39" t="s">
        <v>62</v>
      </c>
      <c r="F13" s="40" t="s">
        <v>63</v>
      </c>
      <c r="G13" s="41">
        <v>16.399999999999999</v>
      </c>
      <c r="H13" s="42">
        <v>0</v>
      </c>
      <c r="I13" s="43">
        <f>ROUND(G13*H13,P4)</f>
        <v>0</v>
      </c>
      <c r="J13" s="37"/>
      <c r="O13" s="44">
        <f>I13*0.21</f>
        <v>0</v>
      </c>
      <c r="P13">
        <v>3</v>
      </c>
    </row>
    <row r="14" ht="60">
      <c r="A14" s="37" t="s">
        <v>64</v>
      </c>
      <c r="B14" s="45"/>
      <c r="C14" s="46"/>
      <c r="D14" s="46"/>
      <c r="E14" s="39" t="s">
        <v>65</v>
      </c>
      <c r="F14" s="46"/>
      <c r="G14" s="46"/>
      <c r="H14" s="46"/>
      <c r="I14" s="46"/>
      <c r="J14" s="47"/>
    </row>
    <row r="15">
      <c r="A15" s="37" t="s">
        <v>66</v>
      </c>
      <c r="B15" s="45"/>
      <c r="C15" s="46"/>
      <c r="D15" s="46"/>
      <c r="E15" s="48" t="s">
        <v>723</v>
      </c>
      <c r="F15" s="46"/>
      <c r="G15" s="46"/>
      <c r="H15" s="46"/>
      <c r="I15" s="46"/>
      <c r="J15" s="47"/>
    </row>
    <row r="16" ht="30">
      <c r="A16" s="37" t="s">
        <v>59</v>
      </c>
      <c r="B16" s="37">
        <v>3</v>
      </c>
      <c r="C16" s="38" t="s">
        <v>72</v>
      </c>
      <c r="D16" s="37" t="s">
        <v>61</v>
      </c>
      <c r="E16" s="39" t="s">
        <v>62</v>
      </c>
      <c r="F16" s="40" t="s">
        <v>63</v>
      </c>
      <c r="G16" s="41">
        <v>70.823999999999998</v>
      </c>
      <c r="H16" s="42">
        <v>0</v>
      </c>
      <c r="I16" s="43">
        <f>ROUND(G16*H16,P4)</f>
        <v>0</v>
      </c>
      <c r="J16" s="37"/>
      <c r="O16" s="44">
        <f>I16*0.21</f>
        <v>0</v>
      </c>
      <c r="P16">
        <v>3</v>
      </c>
    </row>
    <row r="17" ht="45">
      <c r="A17" s="37" t="s">
        <v>64</v>
      </c>
      <c r="B17" s="45"/>
      <c r="C17" s="46"/>
      <c r="D17" s="46"/>
      <c r="E17" s="39" t="s">
        <v>73</v>
      </c>
      <c r="F17" s="46"/>
      <c r="G17" s="46"/>
      <c r="H17" s="46"/>
      <c r="I17" s="46"/>
      <c r="J17" s="47"/>
    </row>
    <row r="18">
      <c r="A18" s="37" t="s">
        <v>66</v>
      </c>
      <c r="B18" s="45"/>
      <c r="C18" s="46"/>
      <c r="D18" s="46"/>
      <c r="E18" s="48" t="s">
        <v>724</v>
      </c>
      <c r="F18" s="46"/>
      <c r="G18" s="46"/>
      <c r="H18" s="46"/>
      <c r="I18" s="46"/>
      <c r="J18" s="47"/>
    </row>
    <row r="19">
      <c r="A19" s="37" t="s">
        <v>66</v>
      </c>
      <c r="B19" s="45"/>
      <c r="C19" s="46"/>
      <c r="D19" s="46"/>
      <c r="E19" s="48" t="s">
        <v>725</v>
      </c>
      <c r="F19" s="46"/>
      <c r="G19" s="46"/>
      <c r="H19" s="46"/>
      <c r="I19" s="46"/>
      <c r="J19" s="47"/>
    </row>
    <row r="20">
      <c r="A20" s="37" t="s">
        <v>66</v>
      </c>
      <c r="B20" s="45"/>
      <c r="C20" s="46"/>
      <c r="D20" s="46"/>
      <c r="E20" s="48" t="s">
        <v>726</v>
      </c>
      <c r="F20" s="46"/>
      <c r="G20" s="46"/>
      <c r="H20" s="46"/>
      <c r="I20" s="46"/>
      <c r="J20" s="47"/>
    </row>
    <row r="21">
      <c r="A21" s="37" t="s">
        <v>66</v>
      </c>
      <c r="B21" s="45"/>
      <c r="C21" s="46"/>
      <c r="D21" s="46"/>
      <c r="E21" s="48" t="s">
        <v>727</v>
      </c>
      <c r="F21" s="46"/>
      <c r="G21" s="46"/>
      <c r="H21" s="46"/>
      <c r="I21" s="46"/>
      <c r="J21" s="47"/>
    </row>
    <row r="22">
      <c r="A22" s="37" t="s">
        <v>59</v>
      </c>
      <c r="B22" s="37">
        <v>4</v>
      </c>
      <c r="C22" s="38" t="s">
        <v>287</v>
      </c>
      <c r="D22" s="37" t="s">
        <v>61</v>
      </c>
      <c r="E22" s="39" t="s">
        <v>288</v>
      </c>
      <c r="F22" s="40" t="s">
        <v>63</v>
      </c>
      <c r="G22" s="41">
        <v>10.800000000000001</v>
      </c>
      <c r="H22" s="42">
        <v>0</v>
      </c>
      <c r="I22" s="43">
        <f>ROUND(G22*H22,P4)</f>
        <v>0</v>
      </c>
      <c r="J22" s="40" t="s">
        <v>84</v>
      </c>
      <c r="O22" s="44">
        <f>I22*0.21</f>
        <v>0</v>
      </c>
      <c r="P22">
        <v>3</v>
      </c>
    </row>
    <row r="23">
      <c r="A23" s="37" t="s">
        <v>64</v>
      </c>
      <c r="B23" s="45"/>
      <c r="C23" s="46"/>
      <c r="D23" s="46"/>
      <c r="E23" s="39" t="s">
        <v>289</v>
      </c>
      <c r="F23" s="46"/>
      <c r="G23" s="46"/>
      <c r="H23" s="46"/>
      <c r="I23" s="46"/>
      <c r="J23" s="47"/>
    </row>
    <row r="24">
      <c r="A24" s="37" t="s">
        <v>66</v>
      </c>
      <c r="B24" s="45"/>
      <c r="C24" s="46"/>
      <c r="D24" s="46"/>
      <c r="E24" s="48" t="s">
        <v>728</v>
      </c>
      <c r="F24" s="46"/>
      <c r="G24" s="46"/>
      <c r="H24" s="46"/>
      <c r="I24" s="46"/>
      <c r="J24" s="47"/>
    </row>
    <row r="25">
      <c r="A25" s="31" t="s">
        <v>56</v>
      </c>
      <c r="B25" s="32"/>
      <c r="C25" s="33" t="s">
        <v>79</v>
      </c>
      <c r="D25" s="34"/>
      <c r="E25" s="31" t="s">
        <v>80</v>
      </c>
      <c r="F25" s="34"/>
      <c r="G25" s="34"/>
      <c r="H25" s="34"/>
      <c r="I25" s="35">
        <f>SUMIFS(I26:I75,A26:A75,"P")</f>
        <v>0</v>
      </c>
      <c r="J25" s="36"/>
    </row>
    <row r="26">
      <c r="A26" s="37" t="s">
        <v>59</v>
      </c>
      <c r="B26" s="37">
        <v>5</v>
      </c>
      <c r="C26" s="38" t="s">
        <v>295</v>
      </c>
      <c r="D26" s="37" t="s">
        <v>61</v>
      </c>
      <c r="E26" s="39" t="s">
        <v>296</v>
      </c>
      <c r="F26" s="40" t="s">
        <v>120</v>
      </c>
      <c r="G26" s="41">
        <v>90</v>
      </c>
      <c r="H26" s="42">
        <v>0</v>
      </c>
      <c r="I26" s="43">
        <f>ROUND(G26*H26,P4)</f>
        <v>0</v>
      </c>
      <c r="J26" s="40" t="s">
        <v>84</v>
      </c>
      <c r="O26" s="44">
        <f>I26*0.21</f>
        <v>0</v>
      </c>
      <c r="P26">
        <v>3</v>
      </c>
    </row>
    <row r="27">
      <c r="A27" s="37" t="s">
        <v>64</v>
      </c>
      <c r="B27" s="45"/>
      <c r="C27" s="46"/>
      <c r="D27" s="46"/>
      <c r="E27" s="39" t="s">
        <v>85</v>
      </c>
      <c r="F27" s="46"/>
      <c r="G27" s="46"/>
      <c r="H27" s="46"/>
      <c r="I27" s="46"/>
      <c r="J27" s="47"/>
    </row>
    <row r="28">
      <c r="A28" s="37" t="s">
        <v>66</v>
      </c>
      <c r="B28" s="45"/>
      <c r="C28" s="46"/>
      <c r="D28" s="46"/>
      <c r="E28" s="48" t="s">
        <v>86</v>
      </c>
      <c r="F28" s="46"/>
      <c r="G28" s="46"/>
      <c r="H28" s="46"/>
      <c r="I28" s="46"/>
      <c r="J28" s="47"/>
    </row>
    <row r="29">
      <c r="A29" s="37" t="s">
        <v>66</v>
      </c>
      <c r="B29" s="45"/>
      <c r="C29" s="46"/>
      <c r="D29" s="46"/>
      <c r="E29" s="48" t="s">
        <v>729</v>
      </c>
      <c r="F29" s="46"/>
      <c r="G29" s="46"/>
      <c r="H29" s="46"/>
      <c r="I29" s="46"/>
      <c r="J29" s="47"/>
    </row>
    <row r="30">
      <c r="A30" s="37" t="s">
        <v>59</v>
      </c>
      <c r="B30" s="37">
        <v>6</v>
      </c>
      <c r="C30" s="38" t="s">
        <v>298</v>
      </c>
      <c r="D30" s="37" t="s">
        <v>61</v>
      </c>
      <c r="E30" s="39" t="s">
        <v>299</v>
      </c>
      <c r="F30" s="40" t="s">
        <v>83</v>
      </c>
      <c r="G30" s="41">
        <v>11.699999999999999</v>
      </c>
      <c r="H30" s="42">
        <v>0</v>
      </c>
      <c r="I30" s="43">
        <f>ROUND(G30*H30,P4)</f>
        <v>0</v>
      </c>
      <c r="J30" s="40" t="s">
        <v>84</v>
      </c>
      <c r="O30" s="44">
        <f>I30*0.21</f>
        <v>0</v>
      </c>
      <c r="P30">
        <v>3</v>
      </c>
    </row>
    <row r="31" ht="75">
      <c r="A31" s="37" t="s">
        <v>64</v>
      </c>
      <c r="B31" s="45"/>
      <c r="C31" s="46"/>
      <c r="D31" s="46"/>
      <c r="E31" s="39" t="s">
        <v>300</v>
      </c>
      <c r="F31" s="46"/>
      <c r="G31" s="46"/>
      <c r="H31" s="46"/>
      <c r="I31" s="46"/>
      <c r="J31" s="47"/>
    </row>
    <row r="32">
      <c r="A32" s="37" t="s">
        <v>66</v>
      </c>
      <c r="B32" s="45"/>
      <c r="C32" s="46"/>
      <c r="D32" s="46"/>
      <c r="E32" s="48" t="s">
        <v>86</v>
      </c>
      <c r="F32" s="46"/>
      <c r="G32" s="46"/>
      <c r="H32" s="46"/>
      <c r="I32" s="46"/>
      <c r="J32" s="47"/>
    </row>
    <row r="33">
      <c r="A33" s="37" t="s">
        <v>66</v>
      </c>
      <c r="B33" s="45"/>
      <c r="C33" s="46"/>
      <c r="D33" s="46"/>
      <c r="E33" s="48" t="s">
        <v>301</v>
      </c>
      <c r="F33" s="46"/>
      <c r="G33" s="46"/>
      <c r="H33" s="46"/>
      <c r="I33" s="46"/>
      <c r="J33" s="47"/>
    </row>
    <row r="34" ht="30">
      <c r="A34" s="37" t="s">
        <v>66</v>
      </c>
      <c r="B34" s="45"/>
      <c r="C34" s="46"/>
      <c r="D34" s="46"/>
      <c r="E34" s="48" t="s">
        <v>730</v>
      </c>
      <c r="F34" s="46"/>
      <c r="G34" s="46"/>
      <c r="H34" s="46"/>
      <c r="I34" s="46"/>
      <c r="J34" s="47"/>
    </row>
    <row r="35">
      <c r="A35" s="37" t="s">
        <v>66</v>
      </c>
      <c r="B35" s="45"/>
      <c r="C35" s="46"/>
      <c r="D35" s="46"/>
      <c r="E35" s="48" t="s">
        <v>731</v>
      </c>
      <c r="F35" s="46"/>
      <c r="G35" s="46"/>
      <c r="H35" s="46"/>
      <c r="I35" s="46"/>
      <c r="J35" s="47"/>
    </row>
    <row r="36">
      <c r="A36" s="37" t="s">
        <v>66</v>
      </c>
      <c r="B36" s="45"/>
      <c r="C36" s="46"/>
      <c r="D36" s="46"/>
      <c r="E36" s="48" t="s">
        <v>732</v>
      </c>
      <c r="F36" s="46"/>
      <c r="G36" s="46"/>
      <c r="H36" s="46"/>
      <c r="I36" s="46"/>
      <c r="J36" s="47"/>
    </row>
    <row r="37" ht="30">
      <c r="A37" s="37" t="s">
        <v>59</v>
      </c>
      <c r="B37" s="37">
        <v>7</v>
      </c>
      <c r="C37" s="38" t="s">
        <v>81</v>
      </c>
      <c r="D37" s="37" t="s">
        <v>61</v>
      </c>
      <c r="E37" s="39" t="s">
        <v>82</v>
      </c>
      <c r="F37" s="40" t="s">
        <v>83</v>
      </c>
      <c r="G37" s="41">
        <v>20.440000000000001</v>
      </c>
      <c r="H37" s="42">
        <v>0</v>
      </c>
      <c r="I37" s="43">
        <f>ROUND(G37*H37,P4)</f>
        <v>0</v>
      </c>
      <c r="J37" s="40" t="s">
        <v>84</v>
      </c>
      <c r="O37" s="44">
        <f>I37*0.21</f>
        <v>0</v>
      </c>
      <c r="P37">
        <v>3</v>
      </c>
    </row>
    <row r="38">
      <c r="A38" s="37" t="s">
        <v>64</v>
      </c>
      <c r="B38" s="45"/>
      <c r="C38" s="46"/>
      <c r="D38" s="46"/>
      <c r="E38" s="39" t="s">
        <v>85</v>
      </c>
      <c r="F38" s="46"/>
      <c r="G38" s="46"/>
      <c r="H38" s="46"/>
      <c r="I38" s="46"/>
      <c r="J38" s="47"/>
    </row>
    <row r="39">
      <c r="A39" s="37" t="s">
        <v>66</v>
      </c>
      <c r="B39" s="45"/>
      <c r="C39" s="46"/>
      <c r="D39" s="46"/>
      <c r="E39" s="48" t="s">
        <v>86</v>
      </c>
      <c r="F39" s="46"/>
      <c r="G39" s="46"/>
      <c r="H39" s="46"/>
      <c r="I39" s="46"/>
      <c r="J39" s="47"/>
    </row>
    <row r="40">
      <c r="A40" s="37" t="s">
        <v>66</v>
      </c>
      <c r="B40" s="45"/>
      <c r="C40" s="46"/>
      <c r="D40" s="46"/>
      <c r="E40" s="48" t="s">
        <v>311</v>
      </c>
      <c r="F40" s="46"/>
      <c r="G40" s="46"/>
      <c r="H40" s="46"/>
      <c r="I40" s="46"/>
      <c r="J40" s="47"/>
    </row>
    <row r="41" ht="30">
      <c r="A41" s="37" t="s">
        <v>66</v>
      </c>
      <c r="B41" s="45"/>
      <c r="C41" s="46"/>
      <c r="D41" s="46"/>
      <c r="E41" s="48" t="s">
        <v>733</v>
      </c>
      <c r="F41" s="46"/>
      <c r="G41" s="46"/>
      <c r="H41" s="46"/>
      <c r="I41" s="46"/>
      <c r="J41" s="47"/>
    </row>
    <row r="42">
      <c r="A42" s="37" t="s">
        <v>66</v>
      </c>
      <c r="B42" s="45"/>
      <c r="C42" s="46"/>
      <c r="D42" s="46"/>
      <c r="E42" s="48" t="s">
        <v>734</v>
      </c>
      <c r="F42" s="46"/>
      <c r="G42" s="46"/>
      <c r="H42" s="46"/>
      <c r="I42" s="46"/>
      <c r="J42" s="47"/>
    </row>
    <row r="43">
      <c r="A43" s="37" t="s">
        <v>66</v>
      </c>
      <c r="B43" s="45"/>
      <c r="C43" s="46"/>
      <c r="D43" s="46"/>
      <c r="E43" s="48" t="s">
        <v>735</v>
      </c>
      <c r="F43" s="46"/>
      <c r="G43" s="46"/>
      <c r="H43" s="46"/>
      <c r="I43" s="46"/>
      <c r="J43" s="47"/>
    </row>
    <row r="44">
      <c r="A44" s="37" t="s">
        <v>59</v>
      </c>
      <c r="B44" s="37">
        <v>8</v>
      </c>
      <c r="C44" s="38" t="s">
        <v>321</v>
      </c>
      <c r="D44" s="37" t="s">
        <v>61</v>
      </c>
      <c r="E44" s="39" t="s">
        <v>322</v>
      </c>
      <c r="F44" s="40" t="s">
        <v>93</v>
      </c>
      <c r="G44" s="41">
        <v>80</v>
      </c>
      <c r="H44" s="42">
        <v>0</v>
      </c>
      <c r="I44" s="43">
        <f>ROUND(G44*H44,P4)</f>
        <v>0</v>
      </c>
      <c r="J44" s="40" t="s">
        <v>84</v>
      </c>
      <c r="O44" s="44">
        <f>I44*0.21</f>
        <v>0</v>
      </c>
      <c r="P44">
        <v>3</v>
      </c>
    </row>
    <row r="45">
      <c r="A45" s="37" t="s">
        <v>64</v>
      </c>
      <c r="B45" s="45"/>
      <c r="C45" s="46"/>
      <c r="D45" s="46"/>
      <c r="E45" s="39" t="s">
        <v>85</v>
      </c>
      <c r="F45" s="46"/>
      <c r="G45" s="46"/>
      <c r="H45" s="46"/>
      <c r="I45" s="46"/>
      <c r="J45" s="47"/>
    </row>
    <row r="46">
      <c r="A46" s="37" t="s">
        <v>66</v>
      </c>
      <c r="B46" s="45"/>
      <c r="C46" s="46"/>
      <c r="D46" s="46"/>
      <c r="E46" s="48" t="s">
        <v>86</v>
      </c>
      <c r="F46" s="46"/>
      <c r="G46" s="46"/>
      <c r="H46" s="46"/>
      <c r="I46" s="46"/>
      <c r="J46" s="47"/>
    </row>
    <row r="47" ht="30">
      <c r="A47" s="37" t="s">
        <v>66</v>
      </c>
      <c r="B47" s="45"/>
      <c r="C47" s="46"/>
      <c r="D47" s="46"/>
      <c r="E47" s="48" t="s">
        <v>736</v>
      </c>
      <c r="F47" s="46"/>
      <c r="G47" s="46"/>
      <c r="H47" s="46"/>
      <c r="I47" s="46"/>
      <c r="J47" s="47"/>
    </row>
    <row r="48">
      <c r="A48" s="37" t="s">
        <v>59</v>
      </c>
      <c r="B48" s="37">
        <v>9</v>
      </c>
      <c r="C48" s="38" t="s">
        <v>109</v>
      </c>
      <c r="D48" s="37" t="s">
        <v>61</v>
      </c>
      <c r="E48" s="39" t="s">
        <v>110</v>
      </c>
      <c r="F48" s="40" t="s">
        <v>83</v>
      </c>
      <c r="G48" s="41">
        <v>8</v>
      </c>
      <c r="H48" s="42">
        <v>0</v>
      </c>
      <c r="I48" s="43">
        <f>ROUND(G48*H48,P4)</f>
        <v>0</v>
      </c>
      <c r="J48" s="40" t="s">
        <v>84</v>
      </c>
      <c r="O48" s="44">
        <f>I48*0.21</f>
        <v>0</v>
      </c>
      <c r="P48">
        <v>3</v>
      </c>
    </row>
    <row r="49">
      <c r="A49" s="37" t="s">
        <v>64</v>
      </c>
      <c r="B49" s="45"/>
      <c r="C49" s="46"/>
      <c r="D49" s="46"/>
      <c r="E49" s="39" t="s">
        <v>85</v>
      </c>
      <c r="F49" s="46"/>
      <c r="G49" s="46"/>
      <c r="H49" s="46"/>
      <c r="I49" s="46"/>
      <c r="J49" s="47"/>
    </row>
    <row r="50">
      <c r="A50" s="37" t="s">
        <v>66</v>
      </c>
      <c r="B50" s="45"/>
      <c r="C50" s="46"/>
      <c r="D50" s="46"/>
      <c r="E50" s="48" t="s">
        <v>86</v>
      </c>
      <c r="F50" s="46"/>
      <c r="G50" s="46"/>
      <c r="H50" s="46"/>
      <c r="I50" s="46"/>
      <c r="J50" s="47"/>
    </row>
    <row r="51">
      <c r="A51" s="37" t="s">
        <v>66</v>
      </c>
      <c r="B51" s="45"/>
      <c r="C51" s="46"/>
      <c r="D51" s="46"/>
      <c r="E51" s="48" t="s">
        <v>737</v>
      </c>
      <c r="F51" s="46"/>
      <c r="G51" s="46"/>
      <c r="H51" s="46"/>
      <c r="I51" s="46"/>
      <c r="J51" s="47"/>
    </row>
    <row r="52">
      <c r="A52" s="37" t="s">
        <v>59</v>
      </c>
      <c r="B52" s="37">
        <v>10</v>
      </c>
      <c r="C52" s="38" t="s">
        <v>344</v>
      </c>
      <c r="D52" s="37" t="s">
        <v>61</v>
      </c>
      <c r="E52" s="39" t="s">
        <v>345</v>
      </c>
      <c r="F52" s="40" t="s">
        <v>83</v>
      </c>
      <c r="G52" s="41">
        <v>6</v>
      </c>
      <c r="H52" s="42">
        <v>0</v>
      </c>
      <c r="I52" s="43">
        <f>ROUND(G52*H52,P4)</f>
        <v>0</v>
      </c>
      <c r="J52" s="40" t="s">
        <v>84</v>
      </c>
      <c r="O52" s="44">
        <f>I52*0.21</f>
        <v>0</v>
      </c>
      <c r="P52">
        <v>3</v>
      </c>
    </row>
    <row r="53">
      <c r="A53" s="37" t="s">
        <v>64</v>
      </c>
      <c r="B53" s="45"/>
      <c r="C53" s="46"/>
      <c r="D53" s="46"/>
      <c r="E53" s="39" t="s">
        <v>738</v>
      </c>
      <c r="F53" s="46"/>
      <c r="G53" s="46"/>
      <c r="H53" s="46"/>
      <c r="I53" s="46"/>
      <c r="J53" s="47"/>
    </row>
    <row r="54">
      <c r="A54" s="37" t="s">
        <v>66</v>
      </c>
      <c r="B54" s="45"/>
      <c r="C54" s="46"/>
      <c r="D54" s="46"/>
      <c r="E54" s="48" t="s">
        <v>739</v>
      </c>
      <c r="F54" s="46"/>
      <c r="G54" s="46"/>
      <c r="H54" s="46"/>
      <c r="I54" s="46"/>
      <c r="J54" s="47"/>
    </row>
    <row r="55">
      <c r="A55" s="37" t="s">
        <v>59</v>
      </c>
      <c r="B55" s="37">
        <v>11</v>
      </c>
      <c r="C55" s="38" t="s">
        <v>369</v>
      </c>
      <c r="D55" s="37" t="s">
        <v>61</v>
      </c>
      <c r="E55" s="39" t="s">
        <v>370</v>
      </c>
      <c r="F55" s="40" t="s">
        <v>83</v>
      </c>
      <c r="G55" s="41">
        <v>4</v>
      </c>
      <c r="H55" s="42">
        <v>0</v>
      </c>
      <c r="I55" s="43">
        <f>ROUND(G55*H55,P4)</f>
        <v>0</v>
      </c>
      <c r="J55" s="40" t="s">
        <v>84</v>
      </c>
      <c r="O55" s="44">
        <f>I55*0.21</f>
        <v>0</v>
      </c>
      <c r="P55">
        <v>3</v>
      </c>
    </row>
    <row r="56">
      <c r="A56" s="37" t="s">
        <v>64</v>
      </c>
      <c r="B56" s="45"/>
      <c r="C56" s="46"/>
      <c r="D56" s="46"/>
      <c r="E56" s="49" t="s">
        <v>61</v>
      </c>
      <c r="F56" s="46"/>
      <c r="G56" s="46"/>
      <c r="H56" s="46"/>
      <c r="I56" s="46"/>
      <c r="J56" s="47"/>
    </row>
    <row r="57">
      <c r="A57" s="37" t="s">
        <v>66</v>
      </c>
      <c r="B57" s="45"/>
      <c r="C57" s="46"/>
      <c r="D57" s="46"/>
      <c r="E57" s="48" t="s">
        <v>371</v>
      </c>
      <c r="F57" s="46"/>
      <c r="G57" s="46"/>
      <c r="H57" s="46"/>
      <c r="I57" s="46"/>
      <c r="J57" s="47"/>
    </row>
    <row r="58" ht="30">
      <c r="A58" s="37" t="s">
        <v>66</v>
      </c>
      <c r="B58" s="45"/>
      <c r="C58" s="46"/>
      <c r="D58" s="46"/>
      <c r="E58" s="48" t="s">
        <v>740</v>
      </c>
      <c r="F58" s="46"/>
      <c r="G58" s="46"/>
      <c r="H58" s="46"/>
      <c r="I58" s="46"/>
      <c r="J58" s="47"/>
    </row>
    <row r="59">
      <c r="A59" s="37" t="s">
        <v>59</v>
      </c>
      <c r="B59" s="37">
        <v>12</v>
      </c>
      <c r="C59" s="38" t="s">
        <v>118</v>
      </c>
      <c r="D59" s="37" t="s">
        <v>61</v>
      </c>
      <c r="E59" s="39" t="s">
        <v>119</v>
      </c>
      <c r="F59" s="40" t="s">
        <v>120</v>
      </c>
      <c r="G59" s="41">
        <v>201.30000000000001</v>
      </c>
      <c r="H59" s="42">
        <v>0</v>
      </c>
      <c r="I59" s="43">
        <f>ROUND(G59*H59,P4)</f>
        <v>0</v>
      </c>
      <c r="J59" s="40" t="s">
        <v>84</v>
      </c>
      <c r="O59" s="44">
        <f>I59*0.21</f>
        <v>0</v>
      </c>
      <c r="P59">
        <v>3</v>
      </c>
    </row>
    <row r="60">
      <c r="A60" s="37" t="s">
        <v>64</v>
      </c>
      <c r="B60" s="45"/>
      <c r="C60" s="46"/>
      <c r="D60" s="46"/>
      <c r="E60" s="49" t="s">
        <v>61</v>
      </c>
      <c r="F60" s="46"/>
      <c r="G60" s="46"/>
      <c r="H60" s="46"/>
      <c r="I60" s="46"/>
      <c r="J60" s="47"/>
    </row>
    <row r="61">
      <c r="A61" s="37" t="s">
        <v>66</v>
      </c>
      <c r="B61" s="45"/>
      <c r="C61" s="46"/>
      <c r="D61" s="46"/>
      <c r="E61" s="48" t="s">
        <v>367</v>
      </c>
      <c r="F61" s="46"/>
      <c r="G61" s="46"/>
      <c r="H61" s="46"/>
      <c r="I61" s="46"/>
      <c r="J61" s="47"/>
    </row>
    <row r="62" ht="30">
      <c r="A62" s="37" t="s">
        <v>66</v>
      </c>
      <c r="B62" s="45"/>
      <c r="C62" s="46"/>
      <c r="D62" s="46"/>
      <c r="E62" s="48" t="s">
        <v>741</v>
      </c>
      <c r="F62" s="46"/>
      <c r="G62" s="46"/>
      <c r="H62" s="46"/>
      <c r="I62" s="46"/>
      <c r="J62" s="47"/>
    </row>
    <row r="63">
      <c r="A63" s="37" t="s">
        <v>59</v>
      </c>
      <c r="B63" s="37">
        <v>13</v>
      </c>
      <c r="C63" s="38" t="s">
        <v>382</v>
      </c>
      <c r="D63" s="37" t="s">
        <v>61</v>
      </c>
      <c r="E63" s="39" t="s">
        <v>383</v>
      </c>
      <c r="F63" s="40" t="s">
        <v>120</v>
      </c>
      <c r="G63" s="41">
        <v>66</v>
      </c>
      <c r="H63" s="42">
        <v>0</v>
      </c>
      <c r="I63" s="43">
        <f>ROUND(G63*H63,P4)</f>
        <v>0</v>
      </c>
      <c r="J63" s="40" t="s">
        <v>84</v>
      </c>
      <c r="O63" s="44">
        <f>I63*0.21</f>
        <v>0</v>
      </c>
      <c r="P63">
        <v>3</v>
      </c>
    </row>
    <row r="64">
      <c r="A64" s="37" t="s">
        <v>64</v>
      </c>
      <c r="B64" s="45"/>
      <c r="C64" s="46"/>
      <c r="D64" s="46"/>
      <c r="E64" s="39" t="s">
        <v>384</v>
      </c>
      <c r="F64" s="46"/>
      <c r="G64" s="46"/>
      <c r="H64" s="46"/>
      <c r="I64" s="46"/>
      <c r="J64" s="47"/>
    </row>
    <row r="65">
      <c r="A65" s="37" t="s">
        <v>66</v>
      </c>
      <c r="B65" s="45"/>
      <c r="C65" s="46"/>
      <c r="D65" s="46"/>
      <c r="E65" s="48" t="s">
        <v>742</v>
      </c>
      <c r="F65" s="46"/>
      <c r="G65" s="46"/>
      <c r="H65" s="46"/>
      <c r="I65" s="46"/>
      <c r="J65" s="47"/>
    </row>
    <row r="66">
      <c r="A66" s="37" t="s">
        <v>59</v>
      </c>
      <c r="B66" s="37">
        <v>14</v>
      </c>
      <c r="C66" s="38" t="s">
        <v>386</v>
      </c>
      <c r="D66" s="37" t="s">
        <v>61</v>
      </c>
      <c r="E66" s="39" t="s">
        <v>387</v>
      </c>
      <c r="F66" s="40" t="s">
        <v>120</v>
      </c>
      <c r="G66" s="41">
        <v>60</v>
      </c>
      <c r="H66" s="42">
        <v>0</v>
      </c>
      <c r="I66" s="43">
        <f>ROUND(G66*H66,P4)</f>
        <v>0</v>
      </c>
      <c r="J66" s="40" t="s">
        <v>84</v>
      </c>
      <c r="O66" s="44">
        <f>I66*0.21</f>
        <v>0</v>
      </c>
      <c r="P66">
        <v>3</v>
      </c>
    </row>
    <row r="67">
      <c r="A67" s="37" t="s">
        <v>64</v>
      </c>
      <c r="B67" s="45"/>
      <c r="C67" s="46"/>
      <c r="D67" s="46"/>
      <c r="E67" s="39" t="s">
        <v>388</v>
      </c>
      <c r="F67" s="46"/>
      <c r="G67" s="46"/>
      <c r="H67" s="46"/>
      <c r="I67" s="46"/>
      <c r="J67" s="47"/>
    </row>
    <row r="68">
      <c r="A68" s="37" t="s">
        <v>66</v>
      </c>
      <c r="B68" s="45"/>
      <c r="C68" s="46"/>
      <c r="D68" s="46"/>
      <c r="E68" s="48" t="s">
        <v>389</v>
      </c>
      <c r="F68" s="46"/>
      <c r="G68" s="46"/>
      <c r="H68" s="46"/>
      <c r="I68" s="46"/>
      <c r="J68" s="47"/>
    </row>
    <row r="69">
      <c r="A69" s="37" t="s">
        <v>66</v>
      </c>
      <c r="B69" s="45"/>
      <c r="C69" s="46"/>
      <c r="D69" s="46"/>
      <c r="E69" s="48" t="s">
        <v>743</v>
      </c>
      <c r="F69" s="46"/>
      <c r="G69" s="46"/>
      <c r="H69" s="46"/>
      <c r="I69" s="46"/>
      <c r="J69" s="47"/>
    </row>
    <row r="70">
      <c r="A70" s="37" t="s">
        <v>59</v>
      </c>
      <c r="B70" s="37">
        <v>15</v>
      </c>
      <c r="C70" s="38" t="s">
        <v>744</v>
      </c>
      <c r="D70" s="37" t="s">
        <v>61</v>
      </c>
      <c r="E70" s="39" t="s">
        <v>745</v>
      </c>
      <c r="F70" s="40" t="s">
        <v>120</v>
      </c>
      <c r="G70" s="41">
        <v>60</v>
      </c>
      <c r="H70" s="42">
        <v>0</v>
      </c>
      <c r="I70" s="43">
        <f>ROUND(G70*H70,P4)</f>
        <v>0</v>
      </c>
      <c r="J70" s="40" t="s">
        <v>84</v>
      </c>
      <c r="O70" s="44">
        <f>I70*0.21</f>
        <v>0</v>
      </c>
      <c r="P70">
        <v>3</v>
      </c>
    </row>
    <row r="71">
      <c r="A71" s="37" t="s">
        <v>64</v>
      </c>
      <c r="B71" s="45"/>
      <c r="C71" s="46"/>
      <c r="D71" s="46"/>
      <c r="E71" s="49"/>
      <c r="F71" s="46"/>
      <c r="G71" s="46"/>
      <c r="H71" s="46"/>
      <c r="I71" s="46"/>
      <c r="J71" s="47"/>
    </row>
    <row r="72">
      <c r="A72" s="37" t="s">
        <v>66</v>
      </c>
      <c r="B72" s="45"/>
      <c r="C72" s="46"/>
      <c r="D72" s="46"/>
      <c r="E72" s="48" t="s">
        <v>746</v>
      </c>
      <c r="F72" s="46"/>
      <c r="G72" s="46"/>
      <c r="H72" s="46"/>
      <c r="I72" s="46"/>
      <c r="J72" s="47"/>
    </row>
    <row r="73">
      <c r="A73" s="37" t="s">
        <v>59</v>
      </c>
      <c r="B73" s="37">
        <v>16</v>
      </c>
      <c r="C73" s="38" t="s">
        <v>394</v>
      </c>
      <c r="D73" s="37" t="s">
        <v>61</v>
      </c>
      <c r="E73" s="39" t="s">
        <v>395</v>
      </c>
      <c r="F73" s="40" t="s">
        <v>120</v>
      </c>
      <c r="G73" s="41">
        <v>180</v>
      </c>
      <c r="H73" s="42">
        <v>0</v>
      </c>
      <c r="I73" s="43">
        <f>ROUND(G73*H73,P4)</f>
        <v>0</v>
      </c>
      <c r="J73" s="40" t="s">
        <v>84</v>
      </c>
      <c r="O73" s="44">
        <f>I73*0.21</f>
        <v>0</v>
      </c>
      <c r="P73">
        <v>3</v>
      </c>
    </row>
    <row r="74">
      <c r="A74" s="37" t="s">
        <v>64</v>
      </c>
      <c r="B74" s="45"/>
      <c r="C74" s="46"/>
      <c r="D74" s="46"/>
      <c r="E74" s="39" t="s">
        <v>396</v>
      </c>
      <c r="F74" s="46"/>
      <c r="G74" s="46"/>
      <c r="H74" s="46"/>
      <c r="I74" s="46"/>
      <c r="J74" s="47"/>
    </row>
    <row r="75">
      <c r="A75" s="37" t="s">
        <v>66</v>
      </c>
      <c r="B75" s="45"/>
      <c r="C75" s="46"/>
      <c r="D75" s="46"/>
      <c r="E75" s="48" t="s">
        <v>747</v>
      </c>
      <c r="F75" s="46"/>
      <c r="G75" s="46"/>
      <c r="H75" s="46"/>
      <c r="I75" s="46"/>
      <c r="J75" s="47"/>
    </row>
    <row r="76">
      <c r="A76" s="31" t="s">
        <v>56</v>
      </c>
      <c r="B76" s="32"/>
      <c r="C76" s="33" t="s">
        <v>139</v>
      </c>
      <c r="D76" s="34"/>
      <c r="E76" s="31" t="s">
        <v>140</v>
      </c>
      <c r="F76" s="34"/>
      <c r="G76" s="34"/>
      <c r="H76" s="34"/>
      <c r="I76" s="35">
        <f>SUMIFS(I77:I96,A77:A96,"P")</f>
        <v>0</v>
      </c>
      <c r="J76" s="36"/>
    </row>
    <row r="77">
      <c r="A77" s="37" t="s">
        <v>59</v>
      </c>
      <c r="B77" s="37">
        <v>17</v>
      </c>
      <c r="C77" s="38" t="s">
        <v>409</v>
      </c>
      <c r="D77" s="37" t="s">
        <v>61</v>
      </c>
      <c r="E77" s="39" t="s">
        <v>410</v>
      </c>
      <c r="F77" s="40" t="s">
        <v>83</v>
      </c>
      <c r="G77" s="41">
        <v>34.799999999999997</v>
      </c>
      <c r="H77" s="42">
        <v>0</v>
      </c>
      <c r="I77" s="43">
        <f>ROUND(G77*H77,P4)</f>
        <v>0</v>
      </c>
      <c r="J77" s="40" t="s">
        <v>84</v>
      </c>
      <c r="O77" s="44">
        <f>I77*0.21</f>
        <v>0</v>
      </c>
      <c r="P77">
        <v>3</v>
      </c>
    </row>
    <row r="78">
      <c r="A78" s="37" t="s">
        <v>64</v>
      </c>
      <c r="B78" s="45"/>
      <c r="C78" s="46"/>
      <c r="D78" s="46"/>
      <c r="E78" s="39" t="s">
        <v>411</v>
      </c>
      <c r="F78" s="46"/>
      <c r="G78" s="46"/>
      <c r="H78" s="46"/>
      <c r="I78" s="46"/>
      <c r="J78" s="47"/>
    </row>
    <row r="79">
      <c r="A79" s="37" t="s">
        <v>66</v>
      </c>
      <c r="B79" s="45"/>
      <c r="C79" s="46"/>
      <c r="D79" s="46"/>
      <c r="E79" s="48" t="s">
        <v>407</v>
      </c>
      <c r="F79" s="46"/>
      <c r="G79" s="46"/>
      <c r="H79" s="46"/>
      <c r="I79" s="46"/>
      <c r="J79" s="47"/>
    </row>
    <row r="80">
      <c r="A80" s="37" t="s">
        <v>66</v>
      </c>
      <c r="B80" s="45"/>
      <c r="C80" s="46"/>
      <c r="D80" s="46"/>
      <c r="E80" s="48" t="s">
        <v>748</v>
      </c>
      <c r="F80" s="46"/>
      <c r="G80" s="46"/>
      <c r="H80" s="46"/>
      <c r="I80" s="46"/>
      <c r="J80" s="47"/>
    </row>
    <row r="81" ht="30">
      <c r="A81" s="37" t="s">
        <v>66</v>
      </c>
      <c r="B81" s="45"/>
      <c r="C81" s="46"/>
      <c r="D81" s="46"/>
      <c r="E81" s="48" t="s">
        <v>749</v>
      </c>
      <c r="F81" s="46"/>
      <c r="G81" s="46"/>
      <c r="H81" s="46"/>
      <c r="I81" s="46"/>
      <c r="J81" s="47"/>
    </row>
    <row r="82">
      <c r="A82" s="37" t="s">
        <v>66</v>
      </c>
      <c r="B82" s="45"/>
      <c r="C82" s="46"/>
      <c r="D82" s="46"/>
      <c r="E82" s="48" t="s">
        <v>750</v>
      </c>
      <c r="F82" s="46"/>
      <c r="G82" s="46"/>
      <c r="H82" s="46"/>
      <c r="I82" s="46"/>
      <c r="J82" s="47"/>
    </row>
    <row r="83">
      <c r="A83" s="37" t="s">
        <v>59</v>
      </c>
      <c r="B83" s="37">
        <v>18</v>
      </c>
      <c r="C83" s="38" t="s">
        <v>480</v>
      </c>
      <c r="D83" s="37" t="s">
        <v>61</v>
      </c>
      <c r="E83" s="39" t="s">
        <v>481</v>
      </c>
      <c r="F83" s="40" t="s">
        <v>120</v>
      </c>
      <c r="G83" s="41">
        <v>5</v>
      </c>
      <c r="H83" s="42">
        <v>0</v>
      </c>
      <c r="I83" s="43">
        <f>ROUND(G83*H83,P4)</f>
        <v>0</v>
      </c>
      <c r="J83" s="40" t="s">
        <v>84</v>
      </c>
      <c r="O83" s="44">
        <f>I83*0.21</f>
        <v>0</v>
      </c>
      <c r="P83">
        <v>3</v>
      </c>
    </row>
    <row r="84" ht="45">
      <c r="A84" s="37" t="s">
        <v>64</v>
      </c>
      <c r="B84" s="45"/>
      <c r="C84" s="46"/>
      <c r="D84" s="46"/>
      <c r="E84" s="39" t="s">
        <v>482</v>
      </c>
      <c r="F84" s="46"/>
      <c r="G84" s="46"/>
      <c r="H84" s="46"/>
      <c r="I84" s="46"/>
      <c r="J84" s="47"/>
    </row>
    <row r="85">
      <c r="A85" s="37" t="s">
        <v>66</v>
      </c>
      <c r="B85" s="45"/>
      <c r="C85" s="46"/>
      <c r="D85" s="46"/>
      <c r="E85" s="48" t="s">
        <v>407</v>
      </c>
      <c r="F85" s="46"/>
      <c r="G85" s="46"/>
      <c r="H85" s="46"/>
      <c r="I85" s="46"/>
      <c r="J85" s="47"/>
    </row>
    <row r="86" ht="30">
      <c r="A86" s="37" t="s">
        <v>66</v>
      </c>
      <c r="B86" s="45"/>
      <c r="C86" s="46"/>
      <c r="D86" s="46"/>
      <c r="E86" s="48" t="s">
        <v>751</v>
      </c>
      <c r="F86" s="46"/>
      <c r="G86" s="46"/>
      <c r="H86" s="46"/>
      <c r="I86" s="46"/>
      <c r="J86" s="47"/>
    </row>
    <row r="87">
      <c r="A87" s="37" t="s">
        <v>59</v>
      </c>
      <c r="B87" s="37">
        <v>19</v>
      </c>
      <c r="C87" s="38" t="s">
        <v>484</v>
      </c>
      <c r="D87" s="37" t="s">
        <v>61</v>
      </c>
      <c r="E87" s="39" t="s">
        <v>485</v>
      </c>
      <c r="F87" s="40" t="s">
        <v>120</v>
      </c>
      <c r="G87" s="41">
        <v>169</v>
      </c>
      <c r="H87" s="42">
        <v>0</v>
      </c>
      <c r="I87" s="43">
        <f>ROUND(G87*H87,P4)</f>
        <v>0</v>
      </c>
      <c r="J87" s="40" t="s">
        <v>84</v>
      </c>
      <c r="O87" s="44">
        <f>I87*0.21</f>
        <v>0</v>
      </c>
      <c r="P87">
        <v>3</v>
      </c>
    </row>
    <row r="88" ht="30">
      <c r="A88" s="37" t="s">
        <v>64</v>
      </c>
      <c r="B88" s="45"/>
      <c r="C88" s="46"/>
      <c r="D88" s="46"/>
      <c r="E88" s="39" t="s">
        <v>752</v>
      </c>
      <c r="F88" s="46"/>
      <c r="G88" s="46"/>
      <c r="H88" s="46"/>
      <c r="I88" s="46"/>
      <c r="J88" s="47"/>
    </row>
    <row r="89">
      <c r="A89" s="37" t="s">
        <v>66</v>
      </c>
      <c r="B89" s="45"/>
      <c r="C89" s="46"/>
      <c r="D89" s="46"/>
      <c r="E89" s="48" t="s">
        <v>407</v>
      </c>
      <c r="F89" s="46"/>
      <c r="G89" s="46"/>
      <c r="H89" s="46"/>
      <c r="I89" s="46"/>
      <c r="J89" s="47"/>
    </row>
    <row r="90">
      <c r="A90" s="37" t="s">
        <v>66</v>
      </c>
      <c r="B90" s="45"/>
      <c r="C90" s="46"/>
      <c r="D90" s="46"/>
      <c r="E90" s="48" t="s">
        <v>753</v>
      </c>
      <c r="F90" s="46"/>
      <c r="G90" s="46"/>
      <c r="H90" s="46"/>
      <c r="I90" s="46"/>
      <c r="J90" s="47"/>
    </row>
    <row r="91">
      <c r="A91" s="37" t="s">
        <v>66</v>
      </c>
      <c r="B91" s="45"/>
      <c r="C91" s="46"/>
      <c r="D91" s="46"/>
      <c r="E91" s="48" t="s">
        <v>754</v>
      </c>
      <c r="F91" s="46"/>
      <c r="G91" s="46"/>
      <c r="H91" s="46"/>
      <c r="I91" s="46"/>
      <c r="J91" s="47"/>
    </row>
    <row r="92">
      <c r="A92" s="37" t="s">
        <v>66</v>
      </c>
      <c r="B92" s="45"/>
      <c r="C92" s="46"/>
      <c r="D92" s="46"/>
      <c r="E92" s="48" t="s">
        <v>755</v>
      </c>
      <c r="F92" s="46"/>
      <c r="G92" s="46"/>
      <c r="H92" s="46"/>
      <c r="I92" s="46"/>
      <c r="J92" s="47"/>
    </row>
    <row r="93" ht="30">
      <c r="A93" s="37" t="s">
        <v>59</v>
      </c>
      <c r="B93" s="37">
        <v>20</v>
      </c>
      <c r="C93" s="38" t="s">
        <v>492</v>
      </c>
      <c r="D93" s="37" t="s">
        <v>61</v>
      </c>
      <c r="E93" s="39" t="s">
        <v>493</v>
      </c>
      <c r="F93" s="40" t="s">
        <v>120</v>
      </c>
      <c r="G93" s="41">
        <v>9</v>
      </c>
      <c r="H93" s="42">
        <v>0</v>
      </c>
      <c r="I93" s="43">
        <f>ROUND(G93*H93,P4)</f>
        <v>0</v>
      </c>
      <c r="J93" s="40" t="s">
        <v>84</v>
      </c>
      <c r="O93" s="44">
        <f>I93*0.21</f>
        <v>0</v>
      </c>
      <c r="P93">
        <v>3</v>
      </c>
    </row>
    <row r="94" ht="30">
      <c r="A94" s="37" t="s">
        <v>64</v>
      </c>
      <c r="B94" s="45"/>
      <c r="C94" s="46"/>
      <c r="D94" s="46"/>
      <c r="E94" s="39" t="s">
        <v>756</v>
      </c>
      <c r="F94" s="46"/>
      <c r="G94" s="46"/>
      <c r="H94" s="46"/>
      <c r="I94" s="46"/>
      <c r="J94" s="47"/>
    </row>
    <row r="95">
      <c r="A95" s="37" t="s">
        <v>66</v>
      </c>
      <c r="B95" s="45"/>
      <c r="C95" s="46"/>
      <c r="D95" s="46"/>
      <c r="E95" s="48" t="s">
        <v>407</v>
      </c>
      <c r="F95" s="46"/>
      <c r="G95" s="46"/>
      <c r="H95" s="46"/>
      <c r="I95" s="46"/>
      <c r="J95" s="47"/>
    </row>
    <row r="96" ht="30">
      <c r="A96" s="37" t="s">
        <v>66</v>
      </c>
      <c r="B96" s="45"/>
      <c r="C96" s="46"/>
      <c r="D96" s="46"/>
      <c r="E96" s="48" t="s">
        <v>757</v>
      </c>
      <c r="F96" s="46"/>
      <c r="G96" s="46"/>
      <c r="H96" s="46"/>
      <c r="I96" s="46"/>
      <c r="J96" s="47"/>
    </row>
    <row r="97">
      <c r="A97" s="31" t="s">
        <v>56</v>
      </c>
      <c r="B97" s="32"/>
      <c r="C97" s="33" t="s">
        <v>181</v>
      </c>
      <c r="D97" s="34"/>
      <c r="E97" s="31" t="s">
        <v>182</v>
      </c>
      <c r="F97" s="34"/>
      <c r="G97" s="34"/>
      <c r="H97" s="34"/>
      <c r="I97" s="35">
        <f>SUMIFS(I98:I117,A98:A117,"P")</f>
        <v>0</v>
      </c>
      <c r="J97" s="36"/>
    </row>
    <row r="98">
      <c r="A98" s="37" t="s">
        <v>59</v>
      </c>
      <c r="B98" s="37">
        <v>21</v>
      </c>
      <c r="C98" s="38" t="s">
        <v>527</v>
      </c>
      <c r="D98" s="37" t="s">
        <v>61</v>
      </c>
      <c r="E98" s="39" t="s">
        <v>528</v>
      </c>
      <c r="F98" s="40" t="s">
        <v>190</v>
      </c>
      <c r="G98" s="41">
        <v>1</v>
      </c>
      <c r="H98" s="42">
        <v>0</v>
      </c>
      <c r="I98" s="43">
        <f>ROUND(G98*H98,P4)</f>
        <v>0</v>
      </c>
      <c r="J98" s="40" t="s">
        <v>84</v>
      </c>
      <c r="O98" s="44">
        <f>I98*0.21</f>
        <v>0</v>
      </c>
      <c r="P98">
        <v>3</v>
      </c>
    </row>
    <row r="99">
      <c r="A99" s="37" t="s">
        <v>64</v>
      </c>
      <c r="B99" s="45"/>
      <c r="C99" s="46"/>
      <c r="D99" s="46"/>
      <c r="E99" s="39" t="s">
        <v>529</v>
      </c>
      <c r="F99" s="46"/>
      <c r="G99" s="46"/>
      <c r="H99" s="46"/>
      <c r="I99" s="46"/>
      <c r="J99" s="47"/>
    </row>
    <row r="100">
      <c r="A100" s="37" t="s">
        <v>66</v>
      </c>
      <c r="B100" s="45"/>
      <c r="C100" s="46"/>
      <c r="D100" s="46"/>
      <c r="E100" s="48" t="s">
        <v>367</v>
      </c>
      <c r="F100" s="46"/>
      <c r="G100" s="46"/>
      <c r="H100" s="46"/>
      <c r="I100" s="46"/>
      <c r="J100" s="47"/>
    </row>
    <row r="101">
      <c r="A101" s="37" t="s">
        <v>66</v>
      </c>
      <c r="B101" s="45"/>
      <c r="C101" s="46"/>
      <c r="D101" s="46"/>
      <c r="E101" s="48" t="s">
        <v>758</v>
      </c>
      <c r="F101" s="46"/>
      <c r="G101" s="46"/>
      <c r="H101" s="46"/>
      <c r="I101" s="46"/>
      <c r="J101" s="47"/>
    </row>
    <row r="102">
      <c r="A102" s="37" t="s">
        <v>59</v>
      </c>
      <c r="B102" s="37">
        <v>22</v>
      </c>
      <c r="C102" s="38" t="s">
        <v>531</v>
      </c>
      <c r="D102" s="37" t="s">
        <v>61</v>
      </c>
      <c r="E102" s="39" t="s">
        <v>532</v>
      </c>
      <c r="F102" s="40" t="s">
        <v>190</v>
      </c>
      <c r="G102" s="41">
        <v>1</v>
      </c>
      <c r="H102" s="42">
        <v>0</v>
      </c>
      <c r="I102" s="43">
        <f>ROUND(G102*H102,P4)</f>
        <v>0</v>
      </c>
      <c r="J102" s="40" t="s">
        <v>84</v>
      </c>
      <c r="O102" s="44">
        <f>I102*0.21</f>
        <v>0</v>
      </c>
      <c r="P102">
        <v>3</v>
      </c>
    </row>
    <row r="103">
      <c r="A103" s="37" t="s">
        <v>64</v>
      </c>
      <c r="B103" s="45"/>
      <c r="C103" s="46"/>
      <c r="D103" s="46"/>
      <c r="E103" s="39" t="s">
        <v>529</v>
      </c>
      <c r="F103" s="46"/>
      <c r="G103" s="46"/>
      <c r="H103" s="46"/>
      <c r="I103" s="46"/>
      <c r="J103" s="47"/>
    </row>
    <row r="104">
      <c r="A104" s="37" t="s">
        <v>66</v>
      </c>
      <c r="B104" s="45"/>
      <c r="C104" s="46"/>
      <c r="D104" s="46"/>
      <c r="E104" s="48" t="s">
        <v>367</v>
      </c>
      <c r="F104" s="46"/>
      <c r="G104" s="46"/>
      <c r="H104" s="46"/>
      <c r="I104" s="46"/>
      <c r="J104" s="47"/>
    </row>
    <row r="105">
      <c r="A105" s="37" t="s">
        <v>66</v>
      </c>
      <c r="B105" s="45"/>
      <c r="C105" s="46"/>
      <c r="D105" s="46"/>
      <c r="E105" s="48" t="s">
        <v>759</v>
      </c>
      <c r="F105" s="46"/>
      <c r="G105" s="46"/>
      <c r="H105" s="46"/>
      <c r="I105" s="46"/>
      <c r="J105" s="47"/>
    </row>
    <row r="106">
      <c r="A106" s="37" t="s">
        <v>59</v>
      </c>
      <c r="B106" s="37">
        <v>23</v>
      </c>
      <c r="C106" s="38" t="s">
        <v>534</v>
      </c>
      <c r="D106" s="37" t="s">
        <v>61</v>
      </c>
      <c r="E106" s="39" t="s">
        <v>535</v>
      </c>
      <c r="F106" s="40" t="s">
        <v>190</v>
      </c>
      <c r="G106" s="41">
        <v>1</v>
      </c>
      <c r="H106" s="42">
        <v>0</v>
      </c>
      <c r="I106" s="43">
        <f>ROUND(G106*H106,P4)</f>
        <v>0</v>
      </c>
      <c r="J106" s="40" t="s">
        <v>84</v>
      </c>
      <c r="O106" s="44">
        <f>I106*0.21</f>
        <v>0</v>
      </c>
      <c r="P106">
        <v>3</v>
      </c>
    </row>
    <row r="107">
      <c r="A107" s="37" t="s">
        <v>64</v>
      </c>
      <c r="B107" s="45"/>
      <c r="C107" s="46"/>
      <c r="D107" s="46"/>
      <c r="E107" s="39" t="s">
        <v>529</v>
      </c>
      <c r="F107" s="46"/>
      <c r="G107" s="46"/>
      <c r="H107" s="46"/>
      <c r="I107" s="46"/>
      <c r="J107" s="47"/>
    </row>
    <row r="108">
      <c r="A108" s="37" t="s">
        <v>66</v>
      </c>
      <c r="B108" s="45"/>
      <c r="C108" s="46"/>
      <c r="D108" s="46"/>
      <c r="E108" s="48" t="s">
        <v>86</v>
      </c>
      <c r="F108" s="46"/>
      <c r="G108" s="46"/>
      <c r="H108" s="46"/>
      <c r="I108" s="46"/>
      <c r="J108" s="47"/>
    </row>
    <row r="109" ht="30">
      <c r="A109" s="37" t="s">
        <v>66</v>
      </c>
      <c r="B109" s="45"/>
      <c r="C109" s="46"/>
      <c r="D109" s="46"/>
      <c r="E109" s="48" t="s">
        <v>760</v>
      </c>
      <c r="F109" s="46"/>
      <c r="G109" s="46"/>
      <c r="H109" s="46"/>
      <c r="I109" s="46"/>
      <c r="J109" s="47"/>
    </row>
    <row r="110">
      <c r="A110" s="37" t="s">
        <v>59</v>
      </c>
      <c r="B110" s="37">
        <v>24</v>
      </c>
      <c r="C110" s="38" t="s">
        <v>542</v>
      </c>
      <c r="D110" s="37" t="s">
        <v>61</v>
      </c>
      <c r="E110" s="39" t="s">
        <v>543</v>
      </c>
      <c r="F110" s="40" t="s">
        <v>190</v>
      </c>
      <c r="G110" s="41">
        <v>1</v>
      </c>
      <c r="H110" s="42">
        <v>0</v>
      </c>
      <c r="I110" s="43">
        <f>ROUND(G110*H110,P4)</f>
        <v>0</v>
      </c>
      <c r="J110" s="40" t="s">
        <v>84</v>
      </c>
      <c r="O110" s="44">
        <f>I110*0.21</f>
        <v>0</v>
      </c>
      <c r="P110">
        <v>3</v>
      </c>
    </row>
    <row r="111">
      <c r="A111" s="37" t="s">
        <v>64</v>
      </c>
      <c r="B111" s="45"/>
      <c r="C111" s="46"/>
      <c r="D111" s="46"/>
      <c r="E111" s="39" t="s">
        <v>529</v>
      </c>
      <c r="F111" s="46"/>
      <c r="G111" s="46"/>
      <c r="H111" s="46"/>
      <c r="I111" s="46"/>
      <c r="J111" s="47"/>
    </row>
    <row r="112">
      <c r="A112" s="37" t="s">
        <v>66</v>
      </c>
      <c r="B112" s="45"/>
      <c r="C112" s="46"/>
      <c r="D112" s="46"/>
      <c r="E112" s="48" t="s">
        <v>86</v>
      </c>
      <c r="F112" s="46"/>
      <c r="G112" s="46"/>
      <c r="H112" s="46"/>
      <c r="I112" s="46"/>
      <c r="J112" s="47"/>
    </row>
    <row r="113" ht="30">
      <c r="A113" s="37" t="s">
        <v>66</v>
      </c>
      <c r="B113" s="45"/>
      <c r="C113" s="46"/>
      <c r="D113" s="46"/>
      <c r="E113" s="48" t="s">
        <v>761</v>
      </c>
      <c r="F113" s="46"/>
      <c r="G113" s="46"/>
      <c r="H113" s="46"/>
      <c r="I113" s="46"/>
      <c r="J113" s="47"/>
    </row>
    <row r="114">
      <c r="A114" s="37" t="s">
        <v>59</v>
      </c>
      <c r="B114" s="37">
        <v>25</v>
      </c>
      <c r="C114" s="38" t="s">
        <v>198</v>
      </c>
      <c r="D114" s="37" t="s">
        <v>61</v>
      </c>
      <c r="E114" s="39" t="s">
        <v>199</v>
      </c>
      <c r="F114" s="40" t="s">
        <v>190</v>
      </c>
      <c r="G114" s="41">
        <v>1</v>
      </c>
      <c r="H114" s="42">
        <v>0</v>
      </c>
      <c r="I114" s="43">
        <f>ROUND(G114*H114,P4)</f>
        <v>0</v>
      </c>
      <c r="J114" s="40" t="s">
        <v>84</v>
      </c>
      <c r="O114" s="44">
        <f>I114*0.21</f>
        <v>0</v>
      </c>
      <c r="P114">
        <v>3</v>
      </c>
    </row>
    <row r="115">
      <c r="A115" s="37" t="s">
        <v>64</v>
      </c>
      <c r="B115" s="45"/>
      <c r="C115" s="46"/>
      <c r="D115" s="46"/>
      <c r="E115" s="49" t="s">
        <v>61</v>
      </c>
      <c r="F115" s="46"/>
      <c r="G115" s="46"/>
      <c r="H115" s="46"/>
      <c r="I115" s="46"/>
      <c r="J115" s="47"/>
    </row>
    <row r="116">
      <c r="A116" s="37" t="s">
        <v>66</v>
      </c>
      <c r="B116" s="45"/>
      <c r="C116" s="46"/>
      <c r="D116" s="46"/>
      <c r="E116" s="48" t="s">
        <v>186</v>
      </c>
      <c r="F116" s="46"/>
      <c r="G116" s="46"/>
      <c r="H116" s="46"/>
      <c r="I116" s="46"/>
      <c r="J116" s="47"/>
    </row>
    <row r="117">
      <c r="A117" s="37" t="s">
        <v>66</v>
      </c>
      <c r="B117" s="45"/>
      <c r="C117" s="46"/>
      <c r="D117" s="46"/>
      <c r="E117" s="48" t="s">
        <v>762</v>
      </c>
      <c r="F117" s="46"/>
      <c r="G117" s="46"/>
      <c r="H117" s="46"/>
      <c r="I117" s="46"/>
      <c r="J117" s="47"/>
    </row>
    <row r="118">
      <c r="A118" s="31" t="s">
        <v>56</v>
      </c>
      <c r="B118" s="32"/>
      <c r="C118" s="33" t="s">
        <v>202</v>
      </c>
      <c r="D118" s="34"/>
      <c r="E118" s="31" t="s">
        <v>203</v>
      </c>
      <c r="F118" s="34"/>
      <c r="G118" s="34"/>
      <c r="H118" s="34"/>
      <c r="I118" s="35">
        <f>SUMIFS(I119:I126,A119:A126,"P")</f>
        <v>0</v>
      </c>
      <c r="J118" s="36"/>
    </row>
    <row r="119">
      <c r="A119" s="37" t="s">
        <v>59</v>
      </c>
      <c r="B119" s="37">
        <v>26</v>
      </c>
      <c r="C119" s="38" t="s">
        <v>763</v>
      </c>
      <c r="D119" s="37" t="s">
        <v>61</v>
      </c>
      <c r="E119" s="39" t="s">
        <v>764</v>
      </c>
      <c r="F119" s="40" t="s">
        <v>93</v>
      </c>
      <c r="G119" s="41">
        <v>82</v>
      </c>
      <c r="H119" s="42">
        <v>0</v>
      </c>
      <c r="I119" s="43">
        <f>ROUND(G119*H119,P4)</f>
        <v>0</v>
      </c>
      <c r="J119" s="40" t="s">
        <v>84</v>
      </c>
      <c r="O119" s="44">
        <f>I119*0.21</f>
        <v>0</v>
      </c>
      <c r="P119">
        <v>3</v>
      </c>
    </row>
    <row r="120">
      <c r="A120" s="37" t="s">
        <v>64</v>
      </c>
      <c r="B120" s="45"/>
      <c r="C120" s="46"/>
      <c r="D120" s="46"/>
      <c r="E120" s="49" t="s">
        <v>61</v>
      </c>
      <c r="F120" s="46"/>
      <c r="G120" s="46"/>
      <c r="H120" s="46"/>
      <c r="I120" s="46"/>
      <c r="J120" s="47"/>
    </row>
    <row r="121">
      <c r="A121" s="37" t="s">
        <v>66</v>
      </c>
      <c r="B121" s="45"/>
      <c r="C121" s="46"/>
      <c r="D121" s="46"/>
      <c r="E121" s="48" t="s">
        <v>407</v>
      </c>
      <c r="F121" s="46"/>
      <c r="G121" s="46"/>
      <c r="H121" s="46"/>
      <c r="I121" s="46"/>
      <c r="J121" s="47"/>
    </row>
    <row r="122" ht="30">
      <c r="A122" s="37" t="s">
        <v>66</v>
      </c>
      <c r="B122" s="45"/>
      <c r="C122" s="46"/>
      <c r="D122" s="46"/>
      <c r="E122" s="48" t="s">
        <v>765</v>
      </c>
      <c r="F122" s="46"/>
      <c r="G122" s="46"/>
      <c r="H122" s="46"/>
      <c r="I122" s="46"/>
      <c r="J122" s="47"/>
    </row>
    <row r="123" ht="30">
      <c r="A123" s="37" t="s">
        <v>59</v>
      </c>
      <c r="B123" s="37">
        <v>27</v>
      </c>
      <c r="C123" s="38" t="s">
        <v>766</v>
      </c>
      <c r="D123" s="37" t="s">
        <v>61</v>
      </c>
      <c r="E123" s="39" t="s">
        <v>767</v>
      </c>
      <c r="F123" s="40" t="s">
        <v>93</v>
      </c>
      <c r="G123" s="41">
        <v>7</v>
      </c>
      <c r="H123" s="42">
        <v>0</v>
      </c>
      <c r="I123" s="43">
        <f>ROUND(G123*H123,P4)</f>
        <v>0</v>
      </c>
      <c r="J123" s="40" t="s">
        <v>84</v>
      </c>
      <c r="O123" s="44">
        <f>I123*0.21</f>
        <v>0</v>
      </c>
      <c r="P123">
        <v>3</v>
      </c>
    </row>
    <row r="124">
      <c r="A124" s="37" t="s">
        <v>64</v>
      </c>
      <c r="B124" s="45"/>
      <c r="C124" s="46"/>
      <c r="D124" s="46"/>
      <c r="E124" s="39" t="s">
        <v>768</v>
      </c>
      <c r="F124" s="46"/>
      <c r="G124" s="46"/>
      <c r="H124" s="46"/>
      <c r="I124" s="46"/>
      <c r="J124" s="47"/>
    </row>
    <row r="125">
      <c r="A125" s="37" t="s">
        <v>66</v>
      </c>
      <c r="B125" s="45"/>
      <c r="C125" s="46"/>
      <c r="D125" s="46"/>
      <c r="E125" s="48" t="s">
        <v>186</v>
      </c>
      <c r="F125" s="46"/>
      <c r="G125" s="46"/>
      <c r="H125" s="46"/>
      <c r="I125" s="46"/>
      <c r="J125" s="47"/>
    </row>
    <row r="126">
      <c r="A126" s="37" t="s">
        <v>66</v>
      </c>
      <c r="B126" s="50"/>
      <c r="C126" s="51"/>
      <c r="D126" s="51"/>
      <c r="E126" s="48" t="s">
        <v>769</v>
      </c>
      <c r="F126" s="51"/>
      <c r="G126" s="51"/>
      <c r="H126" s="51"/>
      <c r="I126" s="51"/>
      <c r="J126" s="52"/>
    </row>
  </sheetData>
  <sheetProtection sheet="1" objects="1" scenarios="1" spinCount="100000" saltValue="GYPflREPs1Y0zo0ioBMpER7SOSvFbyNMFxvc/VHqIjh+TA510EIy0MXEnESQV1VngbaEKkV+zSfskUPjly2GIg==" hashValue="ynSUZ2fTi/FcRNIgVF1Ky5WQ0uh5vJtsgbZm3yZHpy0reyGfdIetmoCvlWFuagD0x7MQ+v93N3baqMZIg7SS2A==" algorithmName="SHA-512" password="D88D"/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2"/>
      <c r="C1" s="13"/>
      <c r="D1" s="13"/>
      <c r="E1" s="14" t="s">
        <v>1</v>
      </c>
      <c r="F1" s="13"/>
      <c r="G1" s="13"/>
      <c r="H1" s="13"/>
      <c r="I1" s="13"/>
      <c r="J1" s="15"/>
      <c r="P1">
        <v>3</v>
      </c>
    </row>
    <row r="2" ht="20.25">
      <c r="A2" s="1"/>
      <c r="B2" s="16"/>
      <c r="C2" s="17"/>
      <c r="D2" s="17"/>
      <c r="E2" s="18" t="s">
        <v>35</v>
      </c>
      <c r="F2" s="17"/>
      <c r="G2" s="17"/>
      <c r="H2" s="17"/>
      <c r="I2" s="17"/>
      <c r="J2" s="19"/>
    </row>
    <row r="3">
      <c r="A3" s="3" t="s">
        <v>36</v>
      </c>
      <c r="B3" s="20" t="s">
        <v>37</v>
      </c>
      <c r="C3" s="21" t="s">
        <v>38</v>
      </c>
      <c r="D3" s="22"/>
      <c r="E3" s="23" t="s">
        <v>39</v>
      </c>
      <c r="F3" s="17"/>
      <c r="G3" s="17"/>
      <c r="H3" s="24" t="s">
        <v>40</v>
      </c>
      <c r="I3" s="25">
        <f>SUMIFS(I9:I229,A9:A229,"SD")</f>
        <v>0</v>
      </c>
      <c r="J3" s="19"/>
      <c r="O3">
        <v>0</v>
      </c>
      <c r="P3">
        <v>2</v>
      </c>
    </row>
    <row r="4" ht="30">
      <c r="A4" s="3" t="s">
        <v>41</v>
      </c>
      <c r="B4" s="20" t="s">
        <v>42</v>
      </c>
      <c r="C4" s="21" t="s">
        <v>11</v>
      </c>
      <c r="D4" s="22"/>
      <c r="E4" s="23" t="s">
        <v>12</v>
      </c>
      <c r="F4" s="17"/>
      <c r="G4" s="17"/>
      <c r="H4" s="17"/>
      <c r="I4" s="17"/>
      <c r="J4" s="19"/>
      <c r="O4">
        <v>0.14999999999999999</v>
      </c>
      <c r="P4">
        <v>2</v>
      </c>
    </row>
    <row r="5">
      <c r="A5" s="3" t="s">
        <v>43</v>
      </c>
      <c r="B5" s="20" t="s">
        <v>44</v>
      </c>
      <c r="C5" s="21" t="s">
        <v>40</v>
      </c>
      <c r="D5" s="22"/>
      <c r="E5" s="23" t="s">
        <v>14</v>
      </c>
      <c r="F5" s="17"/>
      <c r="G5" s="17"/>
      <c r="H5" s="17"/>
      <c r="I5" s="17"/>
      <c r="J5" s="19"/>
      <c r="O5">
        <v>0.20999999999999999</v>
      </c>
    </row>
    <row r="6">
      <c r="A6" s="26" t="s">
        <v>45</v>
      </c>
      <c r="B6" s="27" t="s">
        <v>46</v>
      </c>
      <c r="C6" s="7" t="s">
        <v>47</v>
      </c>
      <c r="D6" s="7" t="s">
        <v>48</v>
      </c>
      <c r="E6" s="7" t="s">
        <v>49</v>
      </c>
      <c r="F6" s="7" t="s">
        <v>50</v>
      </c>
      <c r="G6" s="7" t="s">
        <v>51</v>
      </c>
      <c r="H6" s="7" t="s">
        <v>52</v>
      </c>
      <c r="I6" s="7"/>
      <c r="J6" s="28" t="s">
        <v>53</v>
      </c>
    </row>
    <row r="7">
      <c r="A7" s="26"/>
      <c r="B7" s="27"/>
      <c r="C7" s="7"/>
      <c r="D7" s="7"/>
      <c r="E7" s="7"/>
      <c r="F7" s="7"/>
      <c r="G7" s="7"/>
      <c r="H7" s="7" t="s">
        <v>54</v>
      </c>
      <c r="I7" s="7" t="s">
        <v>55</v>
      </c>
      <c r="J7" s="28"/>
    </row>
    <row r="8">
      <c r="A8" s="29">
        <v>0</v>
      </c>
      <c r="B8" s="27">
        <v>1</v>
      </c>
      <c r="C8" s="30">
        <v>2</v>
      </c>
      <c r="D8" s="7">
        <v>3</v>
      </c>
      <c r="E8" s="30">
        <v>4</v>
      </c>
      <c r="F8" s="7">
        <v>5</v>
      </c>
      <c r="G8" s="7">
        <v>6</v>
      </c>
      <c r="H8" s="7">
        <v>7</v>
      </c>
      <c r="I8" s="30">
        <v>8</v>
      </c>
      <c r="J8" s="28">
        <v>9</v>
      </c>
    </row>
    <row r="9">
      <c r="A9" s="31" t="s">
        <v>56</v>
      </c>
      <c r="B9" s="32"/>
      <c r="C9" s="33" t="s">
        <v>57</v>
      </c>
      <c r="D9" s="34"/>
      <c r="E9" s="31" t="s">
        <v>58</v>
      </c>
      <c r="F9" s="34"/>
      <c r="G9" s="34"/>
      <c r="H9" s="34"/>
      <c r="I9" s="35">
        <f>SUMIFS(I10:I23,A10:A23,"P")</f>
        <v>0</v>
      </c>
      <c r="J9" s="36"/>
    </row>
    <row r="10" ht="30">
      <c r="A10" s="37" t="s">
        <v>59</v>
      </c>
      <c r="B10" s="37">
        <v>1</v>
      </c>
      <c r="C10" s="38" t="s">
        <v>60</v>
      </c>
      <c r="D10" s="37" t="s">
        <v>61</v>
      </c>
      <c r="E10" s="39" t="s">
        <v>62</v>
      </c>
      <c r="F10" s="40" t="s">
        <v>63</v>
      </c>
      <c r="G10" s="41">
        <v>136.46000000000001</v>
      </c>
      <c r="H10" s="42">
        <v>0</v>
      </c>
      <c r="I10" s="43">
        <f>ROUND(G10*H10,P4)</f>
        <v>0</v>
      </c>
      <c r="J10" s="37"/>
      <c r="O10" s="44">
        <f>I10*0.21</f>
        <v>0</v>
      </c>
      <c r="P10">
        <v>3</v>
      </c>
    </row>
    <row r="11" ht="60">
      <c r="A11" s="37" t="s">
        <v>64</v>
      </c>
      <c r="B11" s="45"/>
      <c r="C11" s="46"/>
      <c r="D11" s="46"/>
      <c r="E11" s="39" t="s">
        <v>65</v>
      </c>
      <c r="F11" s="46"/>
      <c r="G11" s="46"/>
      <c r="H11" s="46"/>
      <c r="I11" s="46"/>
      <c r="J11" s="47"/>
    </row>
    <row r="12">
      <c r="A12" s="37" t="s">
        <v>66</v>
      </c>
      <c r="B12" s="45"/>
      <c r="C12" s="46"/>
      <c r="D12" s="46"/>
      <c r="E12" s="48" t="s">
        <v>67</v>
      </c>
      <c r="F12" s="46"/>
      <c r="G12" s="46"/>
      <c r="H12" s="46"/>
      <c r="I12" s="46"/>
      <c r="J12" s="47"/>
    </row>
    <row r="13">
      <c r="A13" s="37" t="s">
        <v>66</v>
      </c>
      <c r="B13" s="45"/>
      <c r="C13" s="46"/>
      <c r="D13" s="46"/>
      <c r="E13" s="48" t="s">
        <v>68</v>
      </c>
      <c r="F13" s="46"/>
      <c r="G13" s="46"/>
      <c r="H13" s="46"/>
      <c r="I13" s="46"/>
      <c r="J13" s="47"/>
    </row>
    <row r="14">
      <c r="A14" s="37" t="s">
        <v>66</v>
      </c>
      <c r="B14" s="45"/>
      <c r="C14" s="46"/>
      <c r="D14" s="46"/>
      <c r="E14" s="48" t="s">
        <v>69</v>
      </c>
      <c r="F14" s="46"/>
      <c r="G14" s="46"/>
      <c r="H14" s="46"/>
      <c r="I14" s="46"/>
      <c r="J14" s="47"/>
    </row>
    <row r="15">
      <c r="A15" s="37" t="s">
        <v>66</v>
      </c>
      <c r="B15" s="45"/>
      <c r="C15" s="46"/>
      <c r="D15" s="46"/>
      <c r="E15" s="48" t="s">
        <v>70</v>
      </c>
      <c r="F15" s="46"/>
      <c r="G15" s="46"/>
      <c r="H15" s="46"/>
      <c r="I15" s="46"/>
      <c r="J15" s="47"/>
    </row>
    <row r="16">
      <c r="A16" s="37" t="s">
        <v>66</v>
      </c>
      <c r="B16" s="45"/>
      <c r="C16" s="46"/>
      <c r="D16" s="46"/>
      <c r="E16" s="48" t="s">
        <v>71</v>
      </c>
      <c r="F16" s="46"/>
      <c r="G16" s="46"/>
      <c r="H16" s="46"/>
      <c r="I16" s="46"/>
      <c r="J16" s="47"/>
    </row>
    <row r="17" ht="30">
      <c r="A17" s="37" t="s">
        <v>59</v>
      </c>
      <c r="B17" s="37">
        <v>2</v>
      </c>
      <c r="C17" s="38" t="s">
        <v>72</v>
      </c>
      <c r="D17" s="37" t="s">
        <v>61</v>
      </c>
      <c r="E17" s="39" t="s">
        <v>62</v>
      </c>
      <c r="F17" s="40" t="s">
        <v>63</v>
      </c>
      <c r="G17" s="41">
        <v>628.32000000000005</v>
      </c>
      <c r="H17" s="42">
        <v>0</v>
      </c>
      <c r="I17" s="43">
        <f>ROUND(G17*H17,P4)</f>
        <v>0</v>
      </c>
      <c r="J17" s="37"/>
      <c r="O17" s="44">
        <f>I17*0.21</f>
        <v>0</v>
      </c>
      <c r="P17">
        <v>3</v>
      </c>
    </row>
    <row r="18" ht="45">
      <c r="A18" s="37" t="s">
        <v>64</v>
      </c>
      <c r="B18" s="45"/>
      <c r="C18" s="46"/>
      <c r="D18" s="46"/>
      <c r="E18" s="39" t="s">
        <v>73</v>
      </c>
      <c r="F18" s="46"/>
      <c r="G18" s="46"/>
      <c r="H18" s="46"/>
      <c r="I18" s="46"/>
      <c r="J18" s="47"/>
    </row>
    <row r="19">
      <c r="A19" s="37" t="s">
        <v>66</v>
      </c>
      <c r="B19" s="45"/>
      <c r="C19" s="46"/>
      <c r="D19" s="46"/>
      <c r="E19" s="48" t="s">
        <v>74</v>
      </c>
      <c r="F19" s="46"/>
      <c r="G19" s="46"/>
      <c r="H19" s="46"/>
      <c r="I19" s="46"/>
      <c r="J19" s="47"/>
    </row>
    <row r="20">
      <c r="A20" s="37" t="s">
        <v>66</v>
      </c>
      <c r="B20" s="45"/>
      <c r="C20" s="46"/>
      <c r="D20" s="46"/>
      <c r="E20" s="48" t="s">
        <v>75</v>
      </c>
      <c r="F20" s="46"/>
      <c r="G20" s="46"/>
      <c r="H20" s="46"/>
      <c r="I20" s="46"/>
      <c r="J20" s="47"/>
    </row>
    <row r="21">
      <c r="A21" s="37" t="s">
        <v>66</v>
      </c>
      <c r="B21" s="45"/>
      <c r="C21" s="46"/>
      <c r="D21" s="46"/>
      <c r="E21" s="48" t="s">
        <v>76</v>
      </c>
      <c r="F21" s="46"/>
      <c r="G21" s="46"/>
      <c r="H21" s="46"/>
      <c r="I21" s="46"/>
      <c r="J21" s="47"/>
    </row>
    <row r="22">
      <c r="A22" s="37" t="s">
        <v>66</v>
      </c>
      <c r="B22" s="45"/>
      <c r="C22" s="46"/>
      <c r="D22" s="46"/>
      <c r="E22" s="48" t="s">
        <v>77</v>
      </c>
      <c r="F22" s="46"/>
      <c r="G22" s="46"/>
      <c r="H22" s="46"/>
      <c r="I22" s="46"/>
      <c r="J22" s="47"/>
    </row>
    <row r="23">
      <c r="A23" s="37" t="s">
        <v>66</v>
      </c>
      <c r="B23" s="45"/>
      <c r="C23" s="46"/>
      <c r="D23" s="46"/>
      <c r="E23" s="48" t="s">
        <v>78</v>
      </c>
      <c r="F23" s="46"/>
      <c r="G23" s="46"/>
      <c r="H23" s="46"/>
      <c r="I23" s="46"/>
      <c r="J23" s="47"/>
    </row>
    <row r="24">
      <c r="A24" s="31" t="s">
        <v>56</v>
      </c>
      <c r="B24" s="32"/>
      <c r="C24" s="33" t="s">
        <v>79</v>
      </c>
      <c r="D24" s="34"/>
      <c r="E24" s="31" t="s">
        <v>80</v>
      </c>
      <c r="F24" s="34"/>
      <c r="G24" s="34"/>
      <c r="H24" s="34"/>
      <c r="I24" s="35">
        <f>SUMIFS(I25:I66,A25:A66,"P")</f>
        <v>0</v>
      </c>
      <c r="J24" s="36"/>
    </row>
    <row r="25" ht="30">
      <c r="A25" s="37" t="s">
        <v>59</v>
      </c>
      <c r="B25" s="37">
        <v>3</v>
      </c>
      <c r="C25" s="38" t="s">
        <v>81</v>
      </c>
      <c r="D25" s="37" t="s">
        <v>61</v>
      </c>
      <c r="E25" s="39" t="s">
        <v>82</v>
      </c>
      <c r="F25" s="40" t="s">
        <v>83</v>
      </c>
      <c r="G25" s="41">
        <v>104.8</v>
      </c>
      <c r="H25" s="42">
        <v>0</v>
      </c>
      <c r="I25" s="43">
        <f>ROUND(G25*H25,P4)</f>
        <v>0</v>
      </c>
      <c r="J25" s="40" t="s">
        <v>84</v>
      </c>
      <c r="O25" s="44">
        <f>I25*0.21</f>
        <v>0</v>
      </c>
      <c r="P25">
        <v>3</v>
      </c>
    </row>
    <row r="26">
      <c r="A26" s="37" t="s">
        <v>64</v>
      </c>
      <c r="B26" s="45"/>
      <c r="C26" s="46"/>
      <c r="D26" s="46"/>
      <c r="E26" s="39" t="s">
        <v>85</v>
      </c>
      <c r="F26" s="46"/>
      <c r="G26" s="46"/>
      <c r="H26" s="46"/>
      <c r="I26" s="46"/>
      <c r="J26" s="47"/>
    </row>
    <row r="27">
      <c r="A27" s="37" t="s">
        <v>66</v>
      </c>
      <c r="B27" s="45"/>
      <c r="C27" s="46"/>
      <c r="D27" s="46"/>
      <c r="E27" s="48" t="s">
        <v>86</v>
      </c>
      <c r="F27" s="46"/>
      <c r="G27" s="46"/>
      <c r="H27" s="46"/>
      <c r="I27" s="46"/>
      <c r="J27" s="47"/>
    </row>
    <row r="28" ht="30">
      <c r="A28" s="37" t="s">
        <v>66</v>
      </c>
      <c r="B28" s="45"/>
      <c r="C28" s="46"/>
      <c r="D28" s="46"/>
      <c r="E28" s="48" t="s">
        <v>87</v>
      </c>
      <c r="F28" s="46"/>
      <c r="G28" s="46"/>
      <c r="H28" s="46"/>
      <c r="I28" s="46"/>
      <c r="J28" s="47"/>
    </row>
    <row r="29">
      <c r="A29" s="37" t="s">
        <v>59</v>
      </c>
      <c r="B29" s="37">
        <v>4</v>
      </c>
      <c r="C29" s="38" t="s">
        <v>88</v>
      </c>
      <c r="D29" s="37" t="s">
        <v>61</v>
      </c>
      <c r="E29" s="39" t="s">
        <v>89</v>
      </c>
      <c r="F29" s="40" t="s">
        <v>83</v>
      </c>
      <c r="G29" s="41">
        <v>52.399999999999999</v>
      </c>
      <c r="H29" s="42">
        <v>0</v>
      </c>
      <c r="I29" s="43">
        <f>ROUND(G29*H29,P4)</f>
        <v>0</v>
      </c>
      <c r="J29" s="40" t="s">
        <v>84</v>
      </c>
      <c r="O29" s="44">
        <f>I29*0.21</f>
        <v>0</v>
      </c>
      <c r="P29">
        <v>3</v>
      </c>
    </row>
    <row r="30">
      <c r="A30" s="37" t="s">
        <v>64</v>
      </c>
      <c r="B30" s="45"/>
      <c r="C30" s="46"/>
      <c r="D30" s="46"/>
      <c r="E30" s="39" t="s">
        <v>85</v>
      </c>
      <c r="F30" s="46"/>
      <c r="G30" s="46"/>
      <c r="H30" s="46"/>
      <c r="I30" s="46"/>
      <c r="J30" s="47"/>
    </row>
    <row r="31">
      <c r="A31" s="37" t="s">
        <v>66</v>
      </c>
      <c r="B31" s="45"/>
      <c r="C31" s="46"/>
      <c r="D31" s="46"/>
      <c r="E31" s="48" t="s">
        <v>86</v>
      </c>
      <c r="F31" s="46"/>
      <c r="G31" s="46"/>
      <c r="H31" s="46"/>
      <c r="I31" s="46"/>
      <c r="J31" s="47"/>
    </row>
    <row r="32" ht="30">
      <c r="A32" s="37" t="s">
        <v>66</v>
      </c>
      <c r="B32" s="45"/>
      <c r="C32" s="46"/>
      <c r="D32" s="46"/>
      <c r="E32" s="48" t="s">
        <v>90</v>
      </c>
      <c r="F32" s="46"/>
      <c r="G32" s="46"/>
      <c r="H32" s="46"/>
      <c r="I32" s="46"/>
      <c r="J32" s="47"/>
    </row>
    <row r="33">
      <c r="A33" s="37" t="s">
        <v>59</v>
      </c>
      <c r="B33" s="37">
        <v>5</v>
      </c>
      <c r="C33" s="38" t="s">
        <v>91</v>
      </c>
      <c r="D33" s="37" t="s">
        <v>61</v>
      </c>
      <c r="E33" s="39" t="s">
        <v>92</v>
      </c>
      <c r="F33" s="40" t="s">
        <v>93</v>
      </c>
      <c r="G33" s="41">
        <v>44</v>
      </c>
      <c r="H33" s="42">
        <v>0</v>
      </c>
      <c r="I33" s="43">
        <f>ROUND(G33*H33,P4)</f>
        <v>0</v>
      </c>
      <c r="J33" s="40" t="s">
        <v>84</v>
      </c>
      <c r="O33" s="44">
        <f>I33*0.21</f>
        <v>0</v>
      </c>
      <c r="P33">
        <v>3</v>
      </c>
    </row>
    <row r="34">
      <c r="A34" s="37" t="s">
        <v>64</v>
      </c>
      <c r="B34" s="45"/>
      <c r="C34" s="46"/>
      <c r="D34" s="46"/>
      <c r="E34" s="39" t="s">
        <v>85</v>
      </c>
      <c r="F34" s="46"/>
      <c r="G34" s="46"/>
      <c r="H34" s="46"/>
      <c r="I34" s="46"/>
      <c r="J34" s="47"/>
    </row>
    <row r="35">
      <c r="A35" s="37" t="s">
        <v>66</v>
      </c>
      <c r="B35" s="45"/>
      <c r="C35" s="46"/>
      <c r="D35" s="46"/>
      <c r="E35" s="48" t="s">
        <v>86</v>
      </c>
      <c r="F35" s="46"/>
      <c r="G35" s="46"/>
      <c r="H35" s="46"/>
      <c r="I35" s="46"/>
      <c r="J35" s="47"/>
    </row>
    <row r="36">
      <c r="A36" s="37" t="s">
        <v>66</v>
      </c>
      <c r="B36" s="45"/>
      <c r="C36" s="46"/>
      <c r="D36" s="46"/>
      <c r="E36" s="48" t="s">
        <v>94</v>
      </c>
      <c r="F36" s="46"/>
      <c r="G36" s="46"/>
      <c r="H36" s="46"/>
      <c r="I36" s="46"/>
      <c r="J36" s="47"/>
    </row>
    <row r="37">
      <c r="A37" s="37" t="s">
        <v>59</v>
      </c>
      <c r="B37" s="37">
        <v>6</v>
      </c>
      <c r="C37" s="38" t="s">
        <v>95</v>
      </c>
      <c r="D37" s="37" t="s">
        <v>61</v>
      </c>
      <c r="E37" s="39" t="s">
        <v>96</v>
      </c>
      <c r="F37" s="40" t="s">
        <v>83</v>
      </c>
      <c r="G37" s="41">
        <v>157.19999999999999</v>
      </c>
      <c r="H37" s="42">
        <v>0</v>
      </c>
      <c r="I37" s="43">
        <f>ROUND(G37*H37,P4)</f>
        <v>0</v>
      </c>
      <c r="J37" s="40" t="s">
        <v>84</v>
      </c>
      <c r="O37" s="44">
        <f>I37*0.21</f>
        <v>0</v>
      </c>
      <c r="P37">
        <v>3</v>
      </c>
    </row>
    <row r="38" ht="75">
      <c r="A38" s="37" t="s">
        <v>64</v>
      </c>
      <c r="B38" s="45"/>
      <c r="C38" s="46"/>
      <c r="D38" s="46"/>
      <c r="E38" s="39" t="s">
        <v>97</v>
      </c>
      <c r="F38" s="46"/>
      <c r="G38" s="46"/>
      <c r="H38" s="46"/>
      <c r="I38" s="46"/>
      <c r="J38" s="47"/>
    </row>
    <row r="39">
      <c r="A39" s="37" t="s">
        <v>66</v>
      </c>
      <c r="B39" s="45"/>
      <c r="C39" s="46"/>
      <c r="D39" s="46"/>
      <c r="E39" s="48" t="s">
        <v>86</v>
      </c>
      <c r="F39" s="46"/>
      <c r="G39" s="46"/>
      <c r="H39" s="46"/>
      <c r="I39" s="46"/>
      <c r="J39" s="47"/>
    </row>
    <row r="40" ht="30">
      <c r="A40" s="37" t="s">
        <v>66</v>
      </c>
      <c r="B40" s="45"/>
      <c r="C40" s="46"/>
      <c r="D40" s="46"/>
      <c r="E40" s="48" t="s">
        <v>98</v>
      </c>
      <c r="F40" s="46"/>
      <c r="G40" s="46"/>
      <c r="H40" s="46"/>
      <c r="I40" s="46"/>
      <c r="J40" s="47"/>
    </row>
    <row r="41">
      <c r="A41" s="37" t="s">
        <v>59</v>
      </c>
      <c r="B41" s="37">
        <v>7</v>
      </c>
      <c r="C41" s="38" t="s">
        <v>99</v>
      </c>
      <c r="D41" s="37" t="s">
        <v>61</v>
      </c>
      <c r="E41" s="39" t="s">
        <v>100</v>
      </c>
      <c r="F41" s="40" t="s">
        <v>93</v>
      </c>
      <c r="G41" s="41">
        <v>587</v>
      </c>
      <c r="H41" s="42">
        <v>0</v>
      </c>
      <c r="I41" s="43">
        <f>ROUND(G41*H41,P4)</f>
        <v>0</v>
      </c>
      <c r="J41" s="40" t="s">
        <v>84</v>
      </c>
      <c r="O41" s="44">
        <f>I41*0.21</f>
        <v>0</v>
      </c>
      <c r="P41">
        <v>3</v>
      </c>
    </row>
    <row r="42">
      <c r="A42" s="37" t="s">
        <v>64</v>
      </c>
      <c r="B42" s="45"/>
      <c r="C42" s="46"/>
      <c r="D42" s="46"/>
      <c r="E42" s="49"/>
      <c r="F42" s="46"/>
      <c r="G42" s="46"/>
      <c r="H42" s="46"/>
      <c r="I42" s="46"/>
      <c r="J42" s="47"/>
    </row>
    <row r="43">
      <c r="A43" s="37" t="s">
        <v>66</v>
      </c>
      <c r="B43" s="45"/>
      <c r="C43" s="46"/>
      <c r="D43" s="46"/>
      <c r="E43" s="48" t="s">
        <v>101</v>
      </c>
      <c r="F43" s="46"/>
      <c r="G43" s="46"/>
      <c r="H43" s="46"/>
      <c r="I43" s="46"/>
      <c r="J43" s="47"/>
    </row>
    <row r="44" ht="30">
      <c r="A44" s="37" t="s">
        <v>66</v>
      </c>
      <c r="B44" s="45"/>
      <c r="C44" s="46"/>
      <c r="D44" s="46"/>
      <c r="E44" s="48" t="s">
        <v>102</v>
      </c>
      <c r="F44" s="46"/>
      <c r="G44" s="46"/>
      <c r="H44" s="46"/>
      <c r="I44" s="46"/>
      <c r="J44" s="47"/>
    </row>
    <row r="45" ht="30">
      <c r="A45" s="37" t="s">
        <v>66</v>
      </c>
      <c r="B45" s="45"/>
      <c r="C45" s="46"/>
      <c r="D45" s="46"/>
      <c r="E45" s="48" t="s">
        <v>103</v>
      </c>
      <c r="F45" s="46"/>
      <c r="G45" s="46"/>
      <c r="H45" s="46"/>
      <c r="I45" s="46"/>
      <c r="J45" s="47"/>
    </row>
    <row r="46">
      <c r="A46" s="37" t="s">
        <v>66</v>
      </c>
      <c r="B46" s="45"/>
      <c r="C46" s="46"/>
      <c r="D46" s="46"/>
      <c r="E46" s="48" t="s">
        <v>104</v>
      </c>
      <c r="F46" s="46"/>
      <c r="G46" s="46"/>
      <c r="H46" s="46"/>
      <c r="I46" s="46"/>
      <c r="J46" s="47"/>
    </row>
    <row r="47">
      <c r="A47" s="37" t="s">
        <v>66</v>
      </c>
      <c r="B47" s="45"/>
      <c r="C47" s="46"/>
      <c r="D47" s="46"/>
      <c r="E47" s="48" t="s">
        <v>105</v>
      </c>
      <c r="F47" s="46"/>
      <c r="G47" s="46"/>
      <c r="H47" s="46"/>
      <c r="I47" s="46"/>
      <c r="J47" s="47"/>
    </row>
    <row r="48">
      <c r="A48" s="37" t="s">
        <v>59</v>
      </c>
      <c r="B48" s="37">
        <v>8</v>
      </c>
      <c r="C48" s="38" t="s">
        <v>106</v>
      </c>
      <c r="D48" s="37" t="s">
        <v>61</v>
      </c>
      <c r="E48" s="39" t="s">
        <v>107</v>
      </c>
      <c r="F48" s="40" t="s">
        <v>83</v>
      </c>
      <c r="G48" s="41">
        <v>52.799999999999997</v>
      </c>
      <c r="H48" s="42">
        <v>0</v>
      </c>
      <c r="I48" s="43">
        <f>ROUND(G48*H48,P4)</f>
        <v>0</v>
      </c>
      <c r="J48" s="40" t="s">
        <v>84</v>
      </c>
      <c r="O48" s="44">
        <f>I48*0.21</f>
        <v>0</v>
      </c>
      <c r="P48">
        <v>3</v>
      </c>
    </row>
    <row r="49">
      <c r="A49" s="37" t="s">
        <v>64</v>
      </c>
      <c r="B49" s="45"/>
      <c r="C49" s="46"/>
      <c r="D49" s="46"/>
      <c r="E49" s="39" t="s">
        <v>85</v>
      </c>
      <c r="F49" s="46"/>
      <c r="G49" s="46"/>
      <c r="H49" s="46"/>
      <c r="I49" s="46"/>
      <c r="J49" s="47"/>
    </row>
    <row r="50">
      <c r="A50" s="37" t="s">
        <v>66</v>
      </c>
      <c r="B50" s="45"/>
      <c r="C50" s="46"/>
      <c r="D50" s="46"/>
      <c r="E50" s="48" t="s">
        <v>86</v>
      </c>
      <c r="F50" s="46"/>
      <c r="G50" s="46"/>
      <c r="H50" s="46"/>
      <c r="I50" s="46"/>
      <c r="J50" s="47"/>
    </row>
    <row r="51">
      <c r="A51" s="37" t="s">
        <v>66</v>
      </c>
      <c r="B51" s="45"/>
      <c r="C51" s="46"/>
      <c r="D51" s="46"/>
      <c r="E51" s="48" t="s">
        <v>108</v>
      </c>
      <c r="F51" s="46"/>
      <c r="G51" s="46"/>
      <c r="H51" s="46"/>
      <c r="I51" s="46"/>
      <c r="J51" s="47"/>
    </row>
    <row r="52">
      <c r="A52" s="37" t="s">
        <v>59</v>
      </c>
      <c r="B52" s="37">
        <v>9</v>
      </c>
      <c r="C52" s="38" t="s">
        <v>109</v>
      </c>
      <c r="D52" s="37" t="s">
        <v>61</v>
      </c>
      <c r="E52" s="39" t="s">
        <v>110</v>
      </c>
      <c r="F52" s="40" t="s">
        <v>83</v>
      </c>
      <c r="G52" s="41">
        <v>107</v>
      </c>
      <c r="H52" s="42">
        <v>0</v>
      </c>
      <c r="I52" s="43">
        <f>ROUND(G52*H52,P4)</f>
        <v>0</v>
      </c>
      <c r="J52" s="40" t="s">
        <v>84</v>
      </c>
      <c r="O52" s="44">
        <f>I52*0.21</f>
        <v>0</v>
      </c>
      <c r="P52">
        <v>3</v>
      </c>
    </row>
    <row r="53">
      <c r="A53" s="37" t="s">
        <v>64</v>
      </c>
      <c r="B53" s="45"/>
      <c r="C53" s="46"/>
      <c r="D53" s="46"/>
      <c r="E53" s="39" t="s">
        <v>85</v>
      </c>
      <c r="F53" s="46"/>
      <c r="G53" s="46"/>
      <c r="H53" s="46"/>
      <c r="I53" s="46"/>
      <c r="J53" s="47"/>
    </row>
    <row r="54">
      <c r="A54" s="37" t="s">
        <v>66</v>
      </c>
      <c r="B54" s="45"/>
      <c r="C54" s="46"/>
      <c r="D54" s="46"/>
      <c r="E54" s="48" t="s">
        <v>111</v>
      </c>
      <c r="F54" s="46"/>
      <c r="G54" s="46"/>
      <c r="H54" s="46"/>
      <c r="I54" s="46"/>
      <c r="J54" s="47"/>
    </row>
    <row r="55" ht="30">
      <c r="A55" s="37" t="s">
        <v>66</v>
      </c>
      <c r="B55" s="45"/>
      <c r="C55" s="46"/>
      <c r="D55" s="46"/>
      <c r="E55" s="48" t="s">
        <v>112</v>
      </c>
      <c r="F55" s="46"/>
      <c r="G55" s="46"/>
      <c r="H55" s="46"/>
      <c r="I55" s="46"/>
      <c r="J55" s="47"/>
    </row>
    <row r="56">
      <c r="A56" s="37" t="s">
        <v>59</v>
      </c>
      <c r="B56" s="37">
        <v>10</v>
      </c>
      <c r="C56" s="38" t="s">
        <v>113</v>
      </c>
      <c r="D56" s="37" t="s">
        <v>61</v>
      </c>
      <c r="E56" s="39" t="s">
        <v>114</v>
      </c>
      <c r="F56" s="40" t="s">
        <v>83</v>
      </c>
      <c r="G56" s="41">
        <v>67</v>
      </c>
      <c r="H56" s="42">
        <v>0</v>
      </c>
      <c r="I56" s="43">
        <f>ROUND(G56*H56,P4)</f>
        <v>0</v>
      </c>
      <c r="J56" s="40" t="s">
        <v>84</v>
      </c>
      <c r="O56" s="44">
        <f>I56*0.21</f>
        <v>0</v>
      </c>
      <c r="P56">
        <v>3</v>
      </c>
    </row>
    <row r="57">
      <c r="A57" s="37" t="s">
        <v>64</v>
      </c>
      <c r="B57" s="45"/>
      <c r="C57" s="46"/>
      <c r="D57" s="46"/>
      <c r="E57" s="39" t="s">
        <v>85</v>
      </c>
      <c r="F57" s="46"/>
      <c r="G57" s="46"/>
      <c r="H57" s="46"/>
      <c r="I57" s="46"/>
      <c r="J57" s="47"/>
    </row>
    <row r="58">
      <c r="A58" s="37" t="s">
        <v>66</v>
      </c>
      <c r="B58" s="45"/>
      <c r="C58" s="46"/>
      <c r="D58" s="46"/>
      <c r="E58" s="48" t="s">
        <v>86</v>
      </c>
      <c r="F58" s="46"/>
      <c r="G58" s="46"/>
      <c r="H58" s="46"/>
      <c r="I58" s="46"/>
      <c r="J58" s="47"/>
    </row>
    <row r="59">
      <c r="A59" s="37" t="s">
        <v>66</v>
      </c>
      <c r="B59" s="45"/>
      <c r="C59" s="46"/>
      <c r="D59" s="46"/>
      <c r="E59" s="48" t="s">
        <v>115</v>
      </c>
      <c r="F59" s="46"/>
      <c r="G59" s="46"/>
      <c r="H59" s="46"/>
      <c r="I59" s="46"/>
      <c r="J59" s="47"/>
    </row>
    <row r="60">
      <c r="A60" s="37" t="s">
        <v>66</v>
      </c>
      <c r="B60" s="45"/>
      <c r="C60" s="46"/>
      <c r="D60" s="46"/>
      <c r="E60" s="48" t="s">
        <v>116</v>
      </c>
      <c r="F60" s="46"/>
      <c r="G60" s="46"/>
      <c r="H60" s="46"/>
      <c r="I60" s="46"/>
      <c r="J60" s="47"/>
    </row>
    <row r="61">
      <c r="A61" s="37" t="s">
        <v>66</v>
      </c>
      <c r="B61" s="45"/>
      <c r="C61" s="46"/>
      <c r="D61" s="46"/>
      <c r="E61" s="48" t="s">
        <v>117</v>
      </c>
      <c r="F61" s="46"/>
      <c r="G61" s="46"/>
      <c r="H61" s="46"/>
      <c r="I61" s="46"/>
      <c r="J61" s="47"/>
    </row>
    <row r="62">
      <c r="A62" s="37" t="s">
        <v>59</v>
      </c>
      <c r="B62" s="37">
        <v>11</v>
      </c>
      <c r="C62" s="38" t="s">
        <v>118</v>
      </c>
      <c r="D62" s="37" t="s">
        <v>61</v>
      </c>
      <c r="E62" s="39" t="s">
        <v>119</v>
      </c>
      <c r="F62" s="40" t="s">
        <v>120</v>
      </c>
      <c r="G62" s="41">
        <v>826</v>
      </c>
      <c r="H62" s="42">
        <v>0</v>
      </c>
      <c r="I62" s="43">
        <f>ROUND(G62*H62,P4)</f>
        <v>0</v>
      </c>
      <c r="J62" s="40" t="s">
        <v>84</v>
      </c>
      <c r="O62" s="44">
        <f>I62*0.21</f>
        <v>0</v>
      </c>
      <c r="P62">
        <v>3</v>
      </c>
    </row>
    <row r="63">
      <c r="A63" s="37" t="s">
        <v>64</v>
      </c>
      <c r="B63" s="45"/>
      <c r="C63" s="46"/>
      <c r="D63" s="46"/>
      <c r="E63" s="49" t="s">
        <v>61</v>
      </c>
      <c r="F63" s="46"/>
      <c r="G63" s="46"/>
      <c r="H63" s="46"/>
      <c r="I63" s="46"/>
      <c r="J63" s="47"/>
    </row>
    <row r="64">
      <c r="A64" s="37" t="s">
        <v>66</v>
      </c>
      <c r="B64" s="45"/>
      <c r="C64" s="46"/>
      <c r="D64" s="46"/>
      <c r="E64" s="48" t="s">
        <v>121</v>
      </c>
      <c r="F64" s="46"/>
      <c r="G64" s="46"/>
      <c r="H64" s="46"/>
      <c r="I64" s="46"/>
      <c r="J64" s="47"/>
    </row>
    <row r="65" ht="30">
      <c r="A65" s="37" t="s">
        <v>66</v>
      </c>
      <c r="B65" s="45"/>
      <c r="C65" s="46"/>
      <c r="D65" s="46"/>
      <c r="E65" s="48" t="s">
        <v>122</v>
      </c>
      <c r="F65" s="46"/>
      <c r="G65" s="46"/>
      <c r="H65" s="46"/>
      <c r="I65" s="46"/>
      <c r="J65" s="47"/>
    </row>
    <row r="66">
      <c r="A66" s="37" t="s">
        <v>66</v>
      </c>
      <c r="B66" s="45"/>
      <c r="C66" s="46"/>
      <c r="D66" s="46"/>
      <c r="E66" s="48" t="s">
        <v>123</v>
      </c>
      <c r="F66" s="46"/>
      <c r="G66" s="46"/>
      <c r="H66" s="46"/>
      <c r="I66" s="46"/>
      <c r="J66" s="47"/>
    </row>
    <row r="67">
      <c r="A67" s="31" t="s">
        <v>56</v>
      </c>
      <c r="B67" s="32"/>
      <c r="C67" s="33" t="s">
        <v>124</v>
      </c>
      <c r="D67" s="34"/>
      <c r="E67" s="31" t="s">
        <v>125</v>
      </c>
      <c r="F67" s="34"/>
      <c r="G67" s="34"/>
      <c r="H67" s="34"/>
      <c r="I67" s="35">
        <f>SUMIFS(I68:I79,A68:A79,"P")</f>
        <v>0</v>
      </c>
      <c r="J67" s="36"/>
    </row>
    <row r="68">
      <c r="A68" s="37" t="s">
        <v>59</v>
      </c>
      <c r="B68" s="37">
        <v>12</v>
      </c>
      <c r="C68" s="38" t="s">
        <v>126</v>
      </c>
      <c r="D68" s="37" t="s">
        <v>61</v>
      </c>
      <c r="E68" s="39" t="s">
        <v>127</v>
      </c>
      <c r="F68" s="40" t="s">
        <v>120</v>
      </c>
      <c r="G68" s="41">
        <v>520</v>
      </c>
      <c r="H68" s="42">
        <v>0</v>
      </c>
      <c r="I68" s="43">
        <f>ROUND(G68*H68,P4)</f>
        <v>0</v>
      </c>
      <c r="J68" s="40" t="s">
        <v>84</v>
      </c>
      <c r="O68" s="44">
        <f>I68*0.21</f>
        <v>0</v>
      </c>
      <c r="P68">
        <v>3</v>
      </c>
    </row>
    <row r="69">
      <c r="A69" s="37" t="s">
        <v>64</v>
      </c>
      <c r="B69" s="45"/>
      <c r="C69" s="46"/>
      <c r="D69" s="46"/>
      <c r="E69" s="39" t="s">
        <v>128</v>
      </c>
      <c r="F69" s="46"/>
      <c r="G69" s="46"/>
      <c r="H69" s="46"/>
      <c r="I69" s="46"/>
      <c r="J69" s="47"/>
    </row>
    <row r="70">
      <c r="A70" s="37" t="s">
        <v>66</v>
      </c>
      <c r="B70" s="45"/>
      <c r="C70" s="46"/>
      <c r="D70" s="46"/>
      <c r="E70" s="48" t="s">
        <v>129</v>
      </c>
      <c r="F70" s="46"/>
      <c r="G70" s="46"/>
      <c r="H70" s="46"/>
      <c r="I70" s="46"/>
      <c r="J70" s="47"/>
    </row>
    <row r="71">
      <c r="A71" s="37" t="s">
        <v>66</v>
      </c>
      <c r="B71" s="45"/>
      <c r="C71" s="46"/>
      <c r="D71" s="46"/>
      <c r="E71" s="48" t="s">
        <v>130</v>
      </c>
      <c r="F71" s="46"/>
      <c r="G71" s="46"/>
      <c r="H71" s="46"/>
      <c r="I71" s="46"/>
      <c r="J71" s="47"/>
    </row>
    <row r="72">
      <c r="A72" s="37" t="s">
        <v>59</v>
      </c>
      <c r="B72" s="37">
        <v>13</v>
      </c>
      <c r="C72" s="38" t="s">
        <v>131</v>
      </c>
      <c r="D72" s="37" t="s">
        <v>61</v>
      </c>
      <c r="E72" s="39" t="s">
        <v>132</v>
      </c>
      <c r="F72" s="40" t="s">
        <v>93</v>
      </c>
      <c r="G72" s="41">
        <v>260</v>
      </c>
      <c r="H72" s="42">
        <v>0</v>
      </c>
      <c r="I72" s="43">
        <f>ROUND(G72*H72,P4)</f>
        <v>0</v>
      </c>
      <c r="J72" s="40" t="s">
        <v>84</v>
      </c>
      <c r="O72" s="44">
        <f>I72*0.21</f>
        <v>0</v>
      </c>
      <c r="P72">
        <v>3</v>
      </c>
    </row>
    <row r="73">
      <c r="A73" s="37" t="s">
        <v>64</v>
      </c>
      <c r="B73" s="45"/>
      <c r="C73" s="46"/>
      <c r="D73" s="46"/>
      <c r="E73" s="39" t="s">
        <v>133</v>
      </c>
      <c r="F73" s="46"/>
      <c r="G73" s="46"/>
      <c r="H73" s="46"/>
      <c r="I73" s="46"/>
      <c r="J73" s="47"/>
    </row>
    <row r="74">
      <c r="A74" s="37" t="s">
        <v>66</v>
      </c>
      <c r="B74" s="45"/>
      <c r="C74" s="46"/>
      <c r="D74" s="46"/>
      <c r="E74" s="48" t="s">
        <v>129</v>
      </c>
      <c r="F74" s="46"/>
      <c r="G74" s="46"/>
      <c r="H74" s="46"/>
      <c r="I74" s="46"/>
      <c r="J74" s="47"/>
    </row>
    <row r="75" ht="30">
      <c r="A75" s="37" t="s">
        <v>66</v>
      </c>
      <c r="B75" s="45"/>
      <c r="C75" s="46"/>
      <c r="D75" s="46"/>
      <c r="E75" s="48" t="s">
        <v>134</v>
      </c>
      <c r="F75" s="46"/>
      <c r="G75" s="46"/>
      <c r="H75" s="46"/>
      <c r="I75" s="46"/>
      <c r="J75" s="47"/>
    </row>
    <row r="76">
      <c r="A76" s="37" t="s">
        <v>59</v>
      </c>
      <c r="B76" s="37">
        <v>14</v>
      </c>
      <c r="C76" s="38" t="s">
        <v>135</v>
      </c>
      <c r="D76" s="37" t="s">
        <v>61</v>
      </c>
      <c r="E76" s="39" t="s">
        <v>136</v>
      </c>
      <c r="F76" s="40" t="s">
        <v>120</v>
      </c>
      <c r="G76" s="41">
        <v>481.5</v>
      </c>
      <c r="H76" s="42">
        <v>0</v>
      </c>
      <c r="I76" s="43">
        <f>ROUND(G76*H76,P4)</f>
        <v>0</v>
      </c>
      <c r="J76" s="40" t="s">
        <v>84</v>
      </c>
      <c r="O76" s="44">
        <f>I76*0.21</f>
        <v>0</v>
      </c>
      <c r="P76">
        <v>3</v>
      </c>
    </row>
    <row r="77">
      <c r="A77" s="37" t="s">
        <v>64</v>
      </c>
      <c r="B77" s="45"/>
      <c r="C77" s="46"/>
      <c r="D77" s="46"/>
      <c r="E77" s="39" t="s">
        <v>137</v>
      </c>
      <c r="F77" s="46"/>
      <c r="G77" s="46"/>
      <c r="H77" s="46"/>
      <c r="I77" s="46"/>
      <c r="J77" s="47"/>
    </row>
    <row r="78">
      <c r="A78" s="37" t="s">
        <v>66</v>
      </c>
      <c r="B78" s="45"/>
      <c r="C78" s="46"/>
      <c r="D78" s="46"/>
      <c r="E78" s="48" t="s">
        <v>111</v>
      </c>
      <c r="F78" s="46"/>
      <c r="G78" s="46"/>
      <c r="H78" s="46"/>
      <c r="I78" s="46"/>
      <c r="J78" s="47"/>
    </row>
    <row r="79" ht="30">
      <c r="A79" s="37" t="s">
        <v>66</v>
      </c>
      <c r="B79" s="45"/>
      <c r="C79" s="46"/>
      <c r="D79" s="46"/>
      <c r="E79" s="48" t="s">
        <v>138</v>
      </c>
      <c r="F79" s="46"/>
      <c r="G79" s="46"/>
      <c r="H79" s="46"/>
      <c r="I79" s="46"/>
      <c r="J79" s="47"/>
    </row>
    <row r="80">
      <c r="A80" s="31" t="s">
        <v>56</v>
      </c>
      <c r="B80" s="32"/>
      <c r="C80" s="33" t="s">
        <v>139</v>
      </c>
      <c r="D80" s="34"/>
      <c r="E80" s="31" t="s">
        <v>140</v>
      </c>
      <c r="F80" s="34"/>
      <c r="G80" s="34"/>
      <c r="H80" s="34"/>
      <c r="I80" s="35">
        <f>SUMIFS(I81:I127,A81:A127,"P")</f>
        <v>0</v>
      </c>
      <c r="J80" s="36"/>
    </row>
    <row r="81">
      <c r="A81" s="37" t="s">
        <v>59</v>
      </c>
      <c r="B81" s="37">
        <v>15</v>
      </c>
      <c r="C81" s="38" t="s">
        <v>141</v>
      </c>
      <c r="D81" s="37" t="s">
        <v>61</v>
      </c>
      <c r="E81" s="39" t="s">
        <v>142</v>
      </c>
      <c r="F81" s="40" t="s">
        <v>120</v>
      </c>
      <c r="G81" s="41">
        <v>257.12</v>
      </c>
      <c r="H81" s="42">
        <v>0</v>
      </c>
      <c r="I81" s="43">
        <f>ROUND(G81*H81,P4)</f>
        <v>0</v>
      </c>
      <c r="J81" s="40" t="s">
        <v>84</v>
      </c>
      <c r="O81" s="44">
        <f>I81*0.21</f>
        <v>0</v>
      </c>
      <c r="P81">
        <v>3</v>
      </c>
    </row>
    <row r="82">
      <c r="A82" s="37" t="s">
        <v>64</v>
      </c>
      <c r="B82" s="45"/>
      <c r="C82" s="46"/>
      <c r="D82" s="46"/>
      <c r="E82" s="39" t="s">
        <v>143</v>
      </c>
      <c r="F82" s="46"/>
      <c r="G82" s="46"/>
      <c r="H82" s="46"/>
      <c r="I82" s="46"/>
      <c r="J82" s="47"/>
    </row>
    <row r="83">
      <c r="A83" s="37" t="s">
        <v>66</v>
      </c>
      <c r="B83" s="45"/>
      <c r="C83" s="46"/>
      <c r="D83" s="46"/>
      <c r="E83" s="48" t="s">
        <v>144</v>
      </c>
      <c r="F83" s="46"/>
      <c r="G83" s="46"/>
      <c r="H83" s="46"/>
      <c r="I83" s="46"/>
      <c r="J83" s="47"/>
    </row>
    <row r="84">
      <c r="A84" s="37" t="s">
        <v>66</v>
      </c>
      <c r="B84" s="45"/>
      <c r="C84" s="46"/>
      <c r="D84" s="46"/>
      <c r="E84" s="48" t="s">
        <v>145</v>
      </c>
      <c r="F84" s="46"/>
      <c r="G84" s="46"/>
      <c r="H84" s="46"/>
      <c r="I84" s="46"/>
      <c r="J84" s="47"/>
    </row>
    <row r="85">
      <c r="A85" s="37" t="s">
        <v>66</v>
      </c>
      <c r="B85" s="45"/>
      <c r="C85" s="46"/>
      <c r="D85" s="46"/>
      <c r="E85" s="48" t="s">
        <v>146</v>
      </c>
      <c r="F85" s="46"/>
      <c r="G85" s="46"/>
      <c r="H85" s="46"/>
      <c r="I85" s="46"/>
      <c r="J85" s="47"/>
    </row>
    <row r="86">
      <c r="A86" s="37" t="s">
        <v>66</v>
      </c>
      <c r="B86" s="45"/>
      <c r="C86" s="46"/>
      <c r="D86" s="46"/>
      <c r="E86" s="48" t="s">
        <v>147</v>
      </c>
      <c r="F86" s="46"/>
      <c r="G86" s="46"/>
      <c r="H86" s="46"/>
      <c r="I86" s="46"/>
      <c r="J86" s="47"/>
    </row>
    <row r="87">
      <c r="A87" s="37" t="s">
        <v>66</v>
      </c>
      <c r="B87" s="45"/>
      <c r="C87" s="46"/>
      <c r="D87" s="46"/>
      <c r="E87" s="48" t="s">
        <v>148</v>
      </c>
      <c r="F87" s="46"/>
      <c r="G87" s="46"/>
      <c r="H87" s="46"/>
      <c r="I87" s="46"/>
      <c r="J87" s="47"/>
    </row>
    <row r="88">
      <c r="A88" s="37" t="s">
        <v>59</v>
      </c>
      <c r="B88" s="37">
        <v>16</v>
      </c>
      <c r="C88" s="38" t="s">
        <v>149</v>
      </c>
      <c r="D88" s="37" t="s">
        <v>61</v>
      </c>
      <c r="E88" s="39" t="s">
        <v>150</v>
      </c>
      <c r="F88" s="40" t="s">
        <v>120</v>
      </c>
      <c r="G88" s="41">
        <v>257.12</v>
      </c>
      <c r="H88" s="42">
        <v>0</v>
      </c>
      <c r="I88" s="43">
        <f>ROUND(G88*H88,P4)</f>
        <v>0</v>
      </c>
      <c r="J88" s="40" t="s">
        <v>84</v>
      </c>
      <c r="O88" s="44">
        <f>I88*0.21</f>
        <v>0</v>
      </c>
      <c r="P88">
        <v>3</v>
      </c>
    </row>
    <row r="89">
      <c r="A89" s="37" t="s">
        <v>64</v>
      </c>
      <c r="B89" s="45"/>
      <c r="C89" s="46"/>
      <c r="D89" s="46"/>
      <c r="E89" s="39" t="s">
        <v>151</v>
      </c>
      <c r="F89" s="46"/>
      <c r="G89" s="46"/>
      <c r="H89" s="46"/>
      <c r="I89" s="46"/>
      <c r="J89" s="47"/>
    </row>
    <row r="90">
      <c r="A90" s="37" t="s">
        <v>66</v>
      </c>
      <c r="B90" s="45"/>
      <c r="C90" s="46"/>
      <c r="D90" s="46"/>
      <c r="E90" s="48" t="s">
        <v>144</v>
      </c>
      <c r="F90" s="46"/>
      <c r="G90" s="46"/>
      <c r="H90" s="46"/>
      <c r="I90" s="46"/>
      <c r="J90" s="47"/>
    </row>
    <row r="91">
      <c r="A91" s="37" t="s">
        <v>66</v>
      </c>
      <c r="B91" s="45"/>
      <c r="C91" s="46"/>
      <c r="D91" s="46"/>
      <c r="E91" s="48" t="s">
        <v>145</v>
      </c>
      <c r="F91" s="46"/>
      <c r="G91" s="46"/>
      <c r="H91" s="46"/>
      <c r="I91" s="46"/>
      <c r="J91" s="47"/>
    </row>
    <row r="92">
      <c r="A92" s="37" t="s">
        <v>66</v>
      </c>
      <c r="B92" s="45"/>
      <c r="C92" s="46"/>
      <c r="D92" s="46"/>
      <c r="E92" s="48" t="s">
        <v>146</v>
      </c>
      <c r="F92" s="46"/>
      <c r="G92" s="46"/>
      <c r="H92" s="46"/>
      <c r="I92" s="46"/>
      <c r="J92" s="47"/>
    </row>
    <row r="93">
      <c r="A93" s="37" t="s">
        <v>66</v>
      </c>
      <c r="B93" s="45"/>
      <c r="C93" s="46"/>
      <c r="D93" s="46"/>
      <c r="E93" s="48" t="s">
        <v>147</v>
      </c>
      <c r="F93" s="46"/>
      <c r="G93" s="46"/>
      <c r="H93" s="46"/>
      <c r="I93" s="46"/>
      <c r="J93" s="47"/>
    </row>
    <row r="94">
      <c r="A94" s="37" t="s">
        <v>66</v>
      </c>
      <c r="B94" s="45"/>
      <c r="C94" s="46"/>
      <c r="D94" s="46"/>
      <c r="E94" s="48" t="s">
        <v>148</v>
      </c>
      <c r="F94" s="46"/>
      <c r="G94" s="46"/>
      <c r="H94" s="46"/>
      <c r="I94" s="46"/>
      <c r="J94" s="47"/>
    </row>
    <row r="95">
      <c r="A95" s="37" t="s">
        <v>59</v>
      </c>
      <c r="B95" s="37">
        <v>17</v>
      </c>
      <c r="C95" s="38" t="s">
        <v>152</v>
      </c>
      <c r="D95" s="37" t="s">
        <v>61</v>
      </c>
      <c r="E95" s="39" t="s">
        <v>153</v>
      </c>
      <c r="F95" s="40" t="s">
        <v>120</v>
      </c>
      <c r="G95" s="41">
        <v>428</v>
      </c>
      <c r="H95" s="42">
        <v>0</v>
      </c>
      <c r="I95" s="43">
        <f>ROUND(G95*H95,P4)</f>
        <v>0</v>
      </c>
      <c r="J95" s="40" t="s">
        <v>84</v>
      </c>
      <c r="O95" s="44">
        <f>I95*0.21</f>
        <v>0</v>
      </c>
      <c r="P95">
        <v>3</v>
      </c>
    </row>
    <row r="96">
      <c r="A96" s="37" t="s">
        <v>64</v>
      </c>
      <c r="B96" s="45"/>
      <c r="C96" s="46"/>
      <c r="D96" s="46"/>
      <c r="E96" s="49" t="s">
        <v>61</v>
      </c>
      <c r="F96" s="46"/>
      <c r="G96" s="46"/>
      <c r="H96" s="46"/>
      <c r="I96" s="46"/>
      <c r="J96" s="47"/>
    </row>
    <row r="97">
      <c r="A97" s="37" t="s">
        <v>66</v>
      </c>
      <c r="B97" s="45"/>
      <c r="C97" s="46"/>
      <c r="D97" s="46"/>
      <c r="E97" s="48" t="s">
        <v>111</v>
      </c>
      <c r="F97" s="46"/>
      <c r="G97" s="46"/>
      <c r="H97" s="46"/>
      <c r="I97" s="46"/>
      <c r="J97" s="47"/>
    </row>
    <row r="98">
      <c r="A98" s="37" t="s">
        <v>66</v>
      </c>
      <c r="B98" s="45"/>
      <c r="C98" s="46"/>
      <c r="D98" s="46"/>
      <c r="E98" s="48" t="s">
        <v>154</v>
      </c>
      <c r="F98" s="46"/>
      <c r="G98" s="46"/>
      <c r="H98" s="46"/>
      <c r="I98" s="46"/>
      <c r="J98" s="47"/>
    </row>
    <row r="99">
      <c r="A99" s="37" t="s">
        <v>59</v>
      </c>
      <c r="B99" s="37">
        <v>18</v>
      </c>
      <c r="C99" s="38" t="s">
        <v>155</v>
      </c>
      <c r="D99" s="37" t="s">
        <v>61</v>
      </c>
      <c r="E99" s="39" t="s">
        <v>156</v>
      </c>
      <c r="F99" s="40" t="s">
        <v>120</v>
      </c>
      <c r="G99" s="41">
        <v>680.88</v>
      </c>
      <c r="H99" s="42">
        <v>0</v>
      </c>
      <c r="I99" s="43">
        <f>ROUND(G99*H99,P4)</f>
        <v>0</v>
      </c>
      <c r="J99" s="40" t="s">
        <v>84</v>
      </c>
      <c r="O99" s="44">
        <f>I99*0.21</f>
        <v>0</v>
      </c>
      <c r="P99">
        <v>3</v>
      </c>
    </row>
    <row r="100">
      <c r="A100" s="37" t="s">
        <v>64</v>
      </c>
      <c r="B100" s="45"/>
      <c r="C100" s="46"/>
      <c r="D100" s="46"/>
      <c r="E100" s="49" t="s">
        <v>61</v>
      </c>
      <c r="F100" s="46"/>
      <c r="G100" s="46"/>
      <c r="H100" s="46"/>
      <c r="I100" s="46"/>
      <c r="J100" s="47"/>
    </row>
    <row r="101">
      <c r="A101" s="37" t="s">
        <v>66</v>
      </c>
      <c r="B101" s="45"/>
      <c r="C101" s="46"/>
      <c r="D101" s="46"/>
      <c r="E101" s="48" t="s">
        <v>144</v>
      </c>
      <c r="F101" s="46"/>
      <c r="G101" s="46"/>
      <c r="H101" s="46"/>
      <c r="I101" s="46"/>
      <c r="J101" s="47"/>
    </row>
    <row r="102">
      <c r="A102" s="37" t="s">
        <v>66</v>
      </c>
      <c r="B102" s="45"/>
      <c r="C102" s="46"/>
      <c r="D102" s="46"/>
      <c r="E102" s="48" t="s">
        <v>157</v>
      </c>
      <c r="F102" s="46"/>
      <c r="G102" s="46"/>
      <c r="H102" s="46"/>
      <c r="I102" s="46"/>
      <c r="J102" s="47"/>
    </row>
    <row r="103">
      <c r="A103" s="37" t="s">
        <v>66</v>
      </c>
      <c r="B103" s="45"/>
      <c r="C103" s="46"/>
      <c r="D103" s="46"/>
      <c r="E103" s="48" t="s">
        <v>158</v>
      </c>
      <c r="F103" s="46"/>
      <c r="G103" s="46"/>
      <c r="H103" s="46"/>
      <c r="I103" s="46"/>
      <c r="J103" s="47"/>
    </row>
    <row r="104">
      <c r="A104" s="37" t="s">
        <v>66</v>
      </c>
      <c r="B104" s="45"/>
      <c r="C104" s="46"/>
      <c r="D104" s="46"/>
      <c r="E104" s="48" t="s">
        <v>159</v>
      </c>
      <c r="F104" s="46"/>
      <c r="G104" s="46"/>
      <c r="H104" s="46"/>
      <c r="I104" s="46"/>
      <c r="J104" s="47"/>
    </row>
    <row r="105">
      <c r="A105" s="37" t="s">
        <v>66</v>
      </c>
      <c r="B105" s="45"/>
      <c r="C105" s="46"/>
      <c r="D105" s="46"/>
      <c r="E105" s="48" t="s">
        <v>160</v>
      </c>
      <c r="F105" s="46"/>
      <c r="G105" s="46"/>
      <c r="H105" s="46"/>
      <c r="I105" s="46"/>
      <c r="J105" s="47"/>
    </row>
    <row r="106" ht="30">
      <c r="A106" s="37" t="s">
        <v>59</v>
      </c>
      <c r="B106" s="37">
        <v>19</v>
      </c>
      <c r="C106" s="38" t="s">
        <v>161</v>
      </c>
      <c r="D106" s="37" t="s">
        <v>61</v>
      </c>
      <c r="E106" s="39" t="s">
        <v>162</v>
      </c>
      <c r="F106" s="40" t="s">
        <v>120</v>
      </c>
      <c r="G106" s="41">
        <v>372</v>
      </c>
      <c r="H106" s="42">
        <v>0</v>
      </c>
      <c r="I106" s="43">
        <f>ROUND(G106*H106,P4)</f>
        <v>0</v>
      </c>
      <c r="J106" s="37"/>
      <c r="O106" s="44">
        <f>I106*0.21</f>
        <v>0</v>
      </c>
      <c r="P106">
        <v>3</v>
      </c>
    </row>
    <row r="107" ht="30">
      <c r="A107" s="37" t="s">
        <v>64</v>
      </c>
      <c r="B107" s="45"/>
      <c r="C107" s="46"/>
      <c r="D107" s="46"/>
      <c r="E107" s="39" t="s">
        <v>163</v>
      </c>
      <c r="F107" s="46"/>
      <c r="G107" s="46"/>
      <c r="H107" s="46"/>
      <c r="I107" s="46"/>
      <c r="J107" s="47"/>
    </row>
    <row r="108">
      <c r="A108" s="37" t="s">
        <v>66</v>
      </c>
      <c r="B108" s="45"/>
      <c r="C108" s="46"/>
      <c r="D108" s="46"/>
      <c r="E108" s="48" t="s">
        <v>144</v>
      </c>
      <c r="F108" s="46"/>
      <c r="G108" s="46"/>
      <c r="H108" s="46"/>
      <c r="I108" s="46"/>
      <c r="J108" s="47"/>
    </row>
    <row r="109">
      <c r="A109" s="37" t="s">
        <v>66</v>
      </c>
      <c r="B109" s="45"/>
      <c r="C109" s="46"/>
      <c r="D109" s="46"/>
      <c r="E109" s="48" t="s">
        <v>164</v>
      </c>
      <c r="F109" s="46"/>
      <c r="G109" s="46"/>
      <c r="H109" s="46"/>
      <c r="I109" s="46"/>
      <c r="J109" s="47"/>
    </row>
    <row r="110" ht="30">
      <c r="A110" s="37" t="s">
        <v>66</v>
      </c>
      <c r="B110" s="45"/>
      <c r="C110" s="46"/>
      <c r="D110" s="46"/>
      <c r="E110" s="48" t="s">
        <v>165</v>
      </c>
      <c r="F110" s="46"/>
      <c r="G110" s="46"/>
      <c r="H110" s="46"/>
      <c r="I110" s="46"/>
      <c r="J110" s="47"/>
    </row>
    <row r="111">
      <c r="A111" s="37" t="s">
        <v>66</v>
      </c>
      <c r="B111" s="45"/>
      <c r="C111" s="46"/>
      <c r="D111" s="46"/>
      <c r="E111" s="48" t="s">
        <v>166</v>
      </c>
      <c r="F111" s="46"/>
      <c r="G111" s="46"/>
      <c r="H111" s="46"/>
      <c r="I111" s="46"/>
      <c r="J111" s="47"/>
    </row>
    <row r="112" ht="30">
      <c r="A112" s="37" t="s">
        <v>59</v>
      </c>
      <c r="B112" s="37">
        <v>20</v>
      </c>
      <c r="C112" s="38" t="s">
        <v>167</v>
      </c>
      <c r="D112" s="37" t="s">
        <v>61</v>
      </c>
      <c r="E112" s="39" t="s">
        <v>168</v>
      </c>
      <c r="F112" s="40" t="s">
        <v>120</v>
      </c>
      <c r="G112" s="41">
        <v>363.25</v>
      </c>
      <c r="H112" s="42">
        <v>0</v>
      </c>
      <c r="I112" s="43">
        <f>ROUND(G112*H112,P4)</f>
        <v>0</v>
      </c>
      <c r="J112" s="40" t="s">
        <v>84</v>
      </c>
      <c r="O112" s="44">
        <f>I112*0.21</f>
        <v>0</v>
      </c>
      <c r="P112">
        <v>3</v>
      </c>
    </row>
    <row r="113" ht="30">
      <c r="A113" s="37" t="s">
        <v>64</v>
      </c>
      <c r="B113" s="45"/>
      <c r="C113" s="46"/>
      <c r="D113" s="46"/>
      <c r="E113" s="39" t="s">
        <v>169</v>
      </c>
      <c r="F113" s="46"/>
      <c r="G113" s="46"/>
      <c r="H113" s="46"/>
      <c r="I113" s="46"/>
      <c r="J113" s="47"/>
    </row>
    <row r="114">
      <c r="A114" s="37" t="s">
        <v>66</v>
      </c>
      <c r="B114" s="45"/>
      <c r="C114" s="46"/>
      <c r="D114" s="46"/>
      <c r="E114" s="48" t="s">
        <v>144</v>
      </c>
      <c r="F114" s="46"/>
      <c r="G114" s="46"/>
      <c r="H114" s="46"/>
      <c r="I114" s="46"/>
      <c r="J114" s="47"/>
    </row>
    <row r="115">
      <c r="A115" s="37" t="s">
        <v>66</v>
      </c>
      <c r="B115" s="45"/>
      <c r="C115" s="46"/>
      <c r="D115" s="46"/>
      <c r="E115" s="48" t="s">
        <v>164</v>
      </c>
      <c r="F115" s="46"/>
      <c r="G115" s="46"/>
      <c r="H115" s="46"/>
      <c r="I115" s="46"/>
      <c r="J115" s="47"/>
    </row>
    <row r="116" ht="30">
      <c r="A116" s="37" t="s">
        <v>66</v>
      </c>
      <c r="B116" s="45"/>
      <c r="C116" s="46"/>
      <c r="D116" s="46"/>
      <c r="E116" s="48" t="s">
        <v>170</v>
      </c>
      <c r="F116" s="46"/>
      <c r="G116" s="46"/>
      <c r="H116" s="46"/>
      <c r="I116" s="46"/>
      <c r="J116" s="47"/>
    </row>
    <row r="117">
      <c r="A117" s="37" t="s">
        <v>66</v>
      </c>
      <c r="B117" s="45"/>
      <c r="C117" s="46"/>
      <c r="D117" s="46"/>
      <c r="E117" s="48" t="s">
        <v>171</v>
      </c>
      <c r="F117" s="46"/>
      <c r="G117" s="46"/>
      <c r="H117" s="46"/>
      <c r="I117" s="46"/>
      <c r="J117" s="47"/>
    </row>
    <row r="118">
      <c r="A118" s="37" t="s">
        <v>59</v>
      </c>
      <c r="B118" s="37">
        <v>21</v>
      </c>
      <c r="C118" s="38" t="s">
        <v>172</v>
      </c>
      <c r="D118" s="37" t="s">
        <v>61</v>
      </c>
      <c r="E118" s="39" t="s">
        <v>173</v>
      </c>
      <c r="F118" s="40" t="s">
        <v>120</v>
      </c>
      <c r="G118" s="41">
        <v>229.77000000000001</v>
      </c>
      <c r="H118" s="42">
        <v>0</v>
      </c>
      <c r="I118" s="43">
        <f>ROUND(G118*H118,P4)</f>
        <v>0</v>
      </c>
      <c r="J118" s="40" t="s">
        <v>84</v>
      </c>
      <c r="O118" s="44">
        <f>I118*0.21</f>
        <v>0</v>
      </c>
      <c r="P118">
        <v>3</v>
      </c>
    </row>
    <row r="119" ht="30">
      <c r="A119" s="37" t="s">
        <v>64</v>
      </c>
      <c r="B119" s="45"/>
      <c r="C119" s="46"/>
      <c r="D119" s="46"/>
      <c r="E119" s="39" t="s">
        <v>174</v>
      </c>
      <c r="F119" s="46"/>
      <c r="G119" s="46"/>
      <c r="H119" s="46"/>
      <c r="I119" s="46"/>
      <c r="J119" s="47"/>
    </row>
    <row r="120">
      <c r="A120" s="37" t="s">
        <v>66</v>
      </c>
      <c r="B120" s="45"/>
      <c r="C120" s="46"/>
      <c r="D120" s="46"/>
      <c r="E120" s="48" t="s">
        <v>144</v>
      </c>
      <c r="F120" s="46"/>
      <c r="G120" s="46"/>
      <c r="H120" s="46"/>
      <c r="I120" s="46"/>
      <c r="J120" s="47"/>
    </row>
    <row r="121">
      <c r="A121" s="37" t="s">
        <v>66</v>
      </c>
      <c r="B121" s="45"/>
      <c r="C121" s="46"/>
      <c r="D121" s="46"/>
      <c r="E121" s="48" t="s">
        <v>175</v>
      </c>
      <c r="F121" s="46"/>
      <c r="G121" s="46"/>
      <c r="H121" s="46"/>
      <c r="I121" s="46"/>
      <c r="J121" s="47"/>
    </row>
    <row r="122" ht="30">
      <c r="A122" s="37" t="s">
        <v>66</v>
      </c>
      <c r="B122" s="45"/>
      <c r="C122" s="46"/>
      <c r="D122" s="46"/>
      <c r="E122" s="48" t="s">
        <v>176</v>
      </c>
      <c r="F122" s="46"/>
      <c r="G122" s="46"/>
      <c r="H122" s="46"/>
      <c r="I122" s="46"/>
      <c r="J122" s="47"/>
    </row>
    <row r="123">
      <c r="A123" s="37" t="s">
        <v>66</v>
      </c>
      <c r="B123" s="45"/>
      <c r="C123" s="46"/>
      <c r="D123" s="46"/>
      <c r="E123" s="48" t="s">
        <v>177</v>
      </c>
      <c r="F123" s="46"/>
      <c r="G123" s="46"/>
      <c r="H123" s="46"/>
      <c r="I123" s="46"/>
      <c r="J123" s="47"/>
    </row>
    <row r="124">
      <c r="A124" s="37" t="s">
        <v>59</v>
      </c>
      <c r="B124" s="37">
        <v>22</v>
      </c>
      <c r="C124" s="38" t="s">
        <v>178</v>
      </c>
      <c r="D124" s="37" t="s">
        <v>61</v>
      </c>
      <c r="E124" s="39" t="s">
        <v>179</v>
      </c>
      <c r="F124" s="40" t="s">
        <v>120</v>
      </c>
      <c r="G124" s="41">
        <v>6.5</v>
      </c>
      <c r="H124" s="42">
        <v>0</v>
      </c>
      <c r="I124" s="43">
        <f>ROUND(G124*H124,P4)</f>
        <v>0</v>
      </c>
      <c r="J124" s="40" t="s">
        <v>84</v>
      </c>
      <c r="O124" s="44">
        <f>I124*0.21</f>
        <v>0</v>
      </c>
      <c r="P124">
        <v>3</v>
      </c>
    </row>
    <row r="125">
      <c r="A125" s="37" t="s">
        <v>64</v>
      </c>
      <c r="B125" s="45"/>
      <c r="C125" s="46"/>
      <c r="D125" s="46"/>
      <c r="E125" s="49" t="s">
        <v>61</v>
      </c>
      <c r="F125" s="46"/>
      <c r="G125" s="46"/>
      <c r="H125" s="46"/>
      <c r="I125" s="46"/>
      <c r="J125" s="47"/>
    </row>
    <row r="126">
      <c r="A126" s="37" t="s">
        <v>66</v>
      </c>
      <c r="B126" s="45"/>
      <c r="C126" s="46"/>
      <c r="D126" s="46"/>
      <c r="E126" s="48" t="s">
        <v>144</v>
      </c>
      <c r="F126" s="46"/>
      <c r="G126" s="46"/>
      <c r="H126" s="46"/>
      <c r="I126" s="46"/>
      <c r="J126" s="47"/>
    </row>
    <row r="127">
      <c r="A127" s="37" t="s">
        <v>66</v>
      </c>
      <c r="B127" s="45"/>
      <c r="C127" s="46"/>
      <c r="D127" s="46"/>
      <c r="E127" s="48" t="s">
        <v>180</v>
      </c>
      <c r="F127" s="46"/>
      <c r="G127" s="46"/>
      <c r="H127" s="46"/>
      <c r="I127" s="46"/>
      <c r="J127" s="47"/>
    </row>
    <row r="128">
      <c r="A128" s="31" t="s">
        <v>56</v>
      </c>
      <c r="B128" s="32"/>
      <c r="C128" s="33" t="s">
        <v>181</v>
      </c>
      <c r="D128" s="34"/>
      <c r="E128" s="31" t="s">
        <v>182</v>
      </c>
      <c r="F128" s="34"/>
      <c r="G128" s="34"/>
      <c r="H128" s="34"/>
      <c r="I128" s="35">
        <f>SUMIFS(I129:I148,A129:A148,"P")</f>
        <v>0</v>
      </c>
      <c r="J128" s="36"/>
    </row>
    <row r="129" ht="30">
      <c r="A129" s="37" t="s">
        <v>59</v>
      </c>
      <c r="B129" s="37">
        <v>23</v>
      </c>
      <c r="C129" s="38" t="s">
        <v>183</v>
      </c>
      <c r="D129" s="37" t="s">
        <v>61</v>
      </c>
      <c r="E129" s="39" t="s">
        <v>184</v>
      </c>
      <c r="F129" s="40" t="s">
        <v>93</v>
      </c>
      <c r="G129" s="41">
        <v>40</v>
      </c>
      <c r="H129" s="42">
        <v>0</v>
      </c>
      <c r="I129" s="43">
        <f>ROUND(G129*H129,P4)</f>
        <v>0</v>
      </c>
      <c r="J129" s="37"/>
      <c r="O129" s="44">
        <f>I129*0.21</f>
        <v>0</v>
      </c>
      <c r="P129">
        <v>3</v>
      </c>
    </row>
    <row r="130" ht="45">
      <c r="A130" s="37" t="s">
        <v>64</v>
      </c>
      <c r="B130" s="45"/>
      <c r="C130" s="46"/>
      <c r="D130" s="46"/>
      <c r="E130" s="39" t="s">
        <v>185</v>
      </c>
      <c r="F130" s="46"/>
      <c r="G130" s="46"/>
      <c r="H130" s="46"/>
      <c r="I130" s="46"/>
      <c r="J130" s="47"/>
    </row>
    <row r="131">
      <c r="A131" s="37" t="s">
        <v>66</v>
      </c>
      <c r="B131" s="45"/>
      <c r="C131" s="46"/>
      <c r="D131" s="46"/>
      <c r="E131" s="48" t="s">
        <v>186</v>
      </c>
      <c r="F131" s="46"/>
      <c r="G131" s="46"/>
      <c r="H131" s="46"/>
      <c r="I131" s="46"/>
      <c r="J131" s="47"/>
    </row>
    <row r="132" ht="30">
      <c r="A132" s="37" t="s">
        <v>66</v>
      </c>
      <c r="B132" s="45"/>
      <c r="C132" s="46"/>
      <c r="D132" s="46"/>
      <c r="E132" s="48" t="s">
        <v>187</v>
      </c>
      <c r="F132" s="46"/>
      <c r="G132" s="46"/>
      <c r="H132" s="46"/>
      <c r="I132" s="46"/>
      <c r="J132" s="47"/>
    </row>
    <row r="133">
      <c r="A133" s="37" t="s">
        <v>59</v>
      </c>
      <c r="B133" s="37">
        <v>24</v>
      </c>
      <c r="C133" s="38" t="s">
        <v>188</v>
      </c>
      <c r="D133" s="37" t="s">
        <v>61</v>
      </c>
      <c r="E133" s="39" t="s">
        <v>189</v>
      </c>
      <c r="F133" s="40" t="s">
        <v>190</v>
      </c>
      <c r="G133" s="41">
        <v>6</v>
      </c>
      <c r="H133" s="42">
        <v>0</v>
      </c>
      <c r="I133" s="43">
        <f>ROUND(G133*H133,P4)</f>
        <v>0</v>
      </c>
      <c r="J133" s="40" t="s">
        <v>84</v>
      </c>
      <c r="O133" s="44">
        <f>I133*0.21</f>
        <v>0</v>
      </c>
      <c r="P133">
        <v>3</v>
      </c>
    </row>
    <row r="134">
      <c r="A134" s="37" t="s">
        <v>64</v>
      </c>
      <c r="B134" s="45"/>
      <c r="C134" s="46"/>
      <c r="D134" s="46"/>
      <c r="E134" s="39" t="s">
        <v>191</v>
      </c>
      <c r="F134" s="46"/>
      <c r="G134" s="46"/>
      <c r="H134" s="46"/>
      <c r="I134" s="46"/>
      <c r="J134" s="47"/>
    </row>
    <row r="135">
      <c r="A135" s="37" t="s">
        <v>66</v>
      </c>
      <c r="B135" s="45"/>
      <c r="C135" s="46"/>
      <c r="D135" s="46"/>
      <c r="E135" s="48" t="s">
        <v>186</v>
      </c>
      <c r="F135" s="46"/>
      <c r="G135" s="46"/>
      <c r="H135" s="46"/>
      <c r="I135" s="46"/>
      <c r="J135" s="47"/>
    </row>
    <row r="136" ht="30">
      <c r="A136" s="37" t="s">
        <v>66</v>
      </c>
      <c r="B136" s="45"/>
      <c r="C136" s="46"/>
      <c r="D136" s="46"/>
      <c r="E136" s="48" t="s">
        <v>192</v>
      </c>
      <c r="F136" s="46"/>
      <c r="G136" s="46"/>
      <c r="H136" s="46"/>
      <c r="I136" s="46"/>
      <c r="J136" s="47"/>
    </row>
    <row r="137">
      <c r="A137" s="37" t="s">
        <v>59</v>
      </c>
      <c r="B137" s="37">
        <v>25</v>
      </c>
      <c r="C137" s="38" t="s">
        <v>193</v>
      </c>
      <c r="D137" s="37" t="s">
        <v>61</v>
      </c>
      <c r="E137" s="39" t="s">
        <v>194</v>
      </c>
      <c r="F137" s="40" t="s">
        <v>93</v>
      </c>
      <c r="G137" s="41">
        <v>40</v>
      </c>
      <c r="H137" s="42">
        <v>0</v>
      </c>
      <c r="I137" s="43">
        <f>ROUND(G137*H137,P4)</f>
        <v>0</v>
      </c>
      <c r="J137" s="40" t="s">
        <v>84</v>
      </c>
      <c r="O137" s="44">
        <f>I137*0.21</f>
        <v>0</v>
      </c>
      <c r="P137">
        <v>3</v>
      </c>
    </row>
    <row r="138">
      <c r="A138" s="37" t="s">
        <v>64</v>
      </c>
      <c r="B138" s="45"/>
      <c r="C138" s="46"/>
      <c r="D138" s="46"/>
      <c r="E138" s="49" t="s">
        <v>61</v>
      </c>
      <c r="F138" s="46"/>
      <c r="G138" s="46"/>
      <c r="H138" s="46"/>
      <c r="I138" s="46"/>
      <c r="J138" s="47"/>
    </row>
    <row r="139">
      <c r="A139" s="37" t="s">
        <v>66</v>
      </c>
      <c r="B139" s="45"/>
      <c r="C139" s="46"/>
      <c r="D139" s="46"/>
      <c r="E139" s="48" t="s">
        <v>186</v>
      </c>
      <c r="F139" s="46"/>
      <c r="G139" s="46"/>
      <c r="H139" s="46"/>
      <c r="I139" s="46"/>
      <c r="J139" s="47"/>
    </row>
    <row r="140" ht="30">
      <c r="A140" s="37" t="s">
        <v>66</v>
      </c>
      <c r="B140" s="45"/>
      <c r="C140" s="46"/>
      <c r="D140" s="46"/>
      <c r="E140" s="48" t="s">
        <v>187</v>
      </c>
      <c r="F140" s="46"/>
      <c r="G140" s="46"/>
      <c r="H140" s="46"/>
      <c r="I140" s="46"/>
      <c r="J140" s="47"/>
    </row>
    <row r="141">
      <c r="A141" s="37" t="s">
        <v>59</v>
      </c>
      <c r="B141" s="37">
        <v>26</v>
      </c>
      <c r="C141" s="38" t="s">
        <v>195</v>
      </c>
      <c r="D141" s="37" t="s">
        <v>61</v>
      </c>
      <c r="E141" s="39" t="s">
        <v>196</v>
      </c>
      <c r="F141" s="40" t="s">
        <v>93</v>
      </c>
      <c r="G141" s="41">
        <v>40</v>
      </c>
      <c r="H141" s="42">
        <v>0</v>
      </c>
      <c r="I141" s="43">
        <f>ROUND(G141*H141,P4)</f>
        <v>0</v>
      </c>
      <c r="J141" s="40" t="s">
        <v>84</v>
      </c>
      <c r="O141" s="44">
        <f>I141*0.21</f>
        <v>0</v>
      </c>
      <c r="P141">
        <v>3</v>
      </c>
    </row>
    <row r="142">
      <c r="A142" s="37" t="s">
        <v>64</v>
      </c>
      <c r="B142" s="45"/>
      <c r="C142" s="46"/>
      <c r="D142" s="46"/>
      <c r="E142" s="39" t="s">
        <v>197</v>
      </c>
      <c r="F142" s="46"/>
      <c r="G142" s="46"/>
      <c r="H142" s="46"/>
      <c r="I142" s="46"/>
      <c r="J142" s="47"/>
    </row>
    <row r="143">
      <c r="A143" s="37" t="s">
        <v>66</v>
      </c>
      <c r="B143" s="45"/>
      <c r="C143" s="46"/>
      <c r="D143" s="46"/>
      <c r="E143" s="48" t="s">
        <v>186</v>
      </c>
      <c r="F143" s="46"/>
      <c r="G143" s="46"/>
      <c r="H143" s="46"/>
      <c r="I143" s="46"/>
      <c r="J143" s="47"/>
    </row>
    <row r="144" ht="30">
      <c r="A144" s="37" t="s">
        <v>66</v>
      </c>
      <c r="B144" s="45"/>
      <c r="C144" s="46"/>
      <c r="D144" s="46"/>
      <c r="E144" s="48" t="s">
        <v>187</v>
      </c>
      <c r="F144" s="46"/>
      <c r="G144" s="46"/>
      <c r="H144" s="46"/>
      <c r="I144" s="46"/>
      <c r="J144" s="47"/>
    </row>
    <row r="145">
      <c r="A145" s="37" t="s">
        <v>59</v>
      </c>
      <c r="B145" s="37">
        <v>27</v>
      </c>
      <c r="C145" s="38" t="s">
        <v>198</v>
      </c>
      <c r="D145" s="37" t="s">
        <v>61</v>
      </c>
      <c r="E145" s="39" t="s">
        <v>199</v>
      </c>
      <c r="F145" s="40" t="s">
        <v>190</v>
      </c>
      <c r="G145" s="41">
        <v>5</v>
      </c>
      <c r="H145" s="42">
        <v>0</v>
      </c>
      <c r="I145" s="43">
        <f>ROUND(G145*H145,P4)</f>
        <v>0</v>
      </c>
      <c r="J145" s="40" t="s">
        <v>84</v>
      </c>
      <c r="O145" s="44">
        <f>I145*0.21</f>
        <v>0</v>
      </c>
      <c r="P145">
        <v>3</v>
      </c>
    </row>
    <row r="146">
      <c r="A146" s="37" t="s">
        <v>64</v>
      </c>
      <c r="B146" s="45"/>
      <c r="C146" s="46"/>
      <c r="D146" s="46"/>
      <c r="E146" s="39" t="s">
        <v>200</v>
      </c>
      <c r="F146" s="46"/>
      <c r="G146" s="46"/>
      <c r="H146" s="46"/>
      <c r="I146" s="46"/>
      <c r="J146" s="47"/>
    </row>
    <row r="147">
      <c r="A147" s="37" t="s">
        <v>66</v>
      </c>
      <c r="B147" s="45"/>
      <c r="C147" s="46"/>
      <c r="D147" s="46"/>
      <c r="E147" s="48" t="s">
        <v>186</v>
      </c>
      <c r="F147" s="46"/>
      <c r="G147" s="46"/>
      <c r="H147" s="46"/>
      <c r="I147" s="46"/>
      <c r="J147" s="47"/>
    </row>
    <row r="148" ht="30">
      <c r="A148" s="37" t="s">
        <v>66</v>
      </c>
      <c r="B148" s="45"/>
      <c r="C148" s="46"/>
      <c r="D148" s="46"/>
      <c r="E148" s="48" t="s">
        <v>201</v>
      </c>
      <c r="F148" s="46"/>
      <c r="G148" s="46"/>
      <c r="H148" s="46"/>
      <c r="I148" s="46"/>
      <c r="J148" s="47"/>
    </row>
    <row r="149">
      <c r="A149" s="31" t="s">
        <v>56</v>
      </c>
      <c r="B149" s="32"/>
      <c r="C149" s="33" t="s">
        <v>202</v>
      </c>
      <c r="D149" s="34"/>
      <c r="E149" s="31" t="s">
        <v>203</v>
      </c>
      <c r="F149" s="34"/>
      <c r="G149" s="34"/>
      <c r="H149" s="34"/>
      <c r="I149" s="35">
        <f>SUMIFS(I150:I229,A150:A229,"P")</f>
        <v>0</v>
      </c>
      <c r="J149" s="36"/>
    </row>
    <row r="150" ht="30">
      <c r="A150" s="37" t="s">
        <v>59</v>
      </c>
      <c r="B150" s="37">
        <v>28</v>
      </c>
      <c r="C150" s="38" t="s">
        <v>204</v>
      </c>
      <c r="D150" s="37" t="s">
        <v>61</v>
      </c>
      <c r="E150" s="39" t="s">
        <v>205</v>
      </c>
      <c r="F150" s="40" t="s">
        <v>190</v>
      </c>
      <c r="G150" s="41">
        <v>10</v>
      </c>
      <c r="H150" s="42">
        <v>0</v>
      </c>
      <c r="I150" s="43">
        <f>ROUND(G150*H150,P4)</f>
        <v>0</v>
      </c>
      <c r="J150" s="40" t="s">
        <v>84</v>
      </c>
      <c r="O150" s="44">
        <f>I150*0.21</f>
        <v>0</v>
      </c>
      <c r="P150">
        <v>3</v>
      </c>
    </row>
    <row r="151">
      <c r="A151" s="37" t="s">
        <v>64</v>
      </c>
      <c r="B151" s="45"/>
      <c r="C151" s="46"/>
      <c r="D151" s="46"/>
      <c r="E151" s="49" t="s">
        <v>61</v>
      </c>
      <c r="F151" s="46"/>
      <c r="G151" s="46"/>
      <c r="H151" s="46"/>
      <c r="I151" s="46"/>
      <c r="J151" s="47"/>
    </row>
    <row r="152">
      <c r="A152" s="37" t="s">
        <v>66</v>
      </c>
      <c r="B152" s="45"/>
      <c r="C152" s="46"/>
      <c r="D152" s="46"/>
      <c r="E152" s="48" t="s">
        <v>206</v>
      </c>
      <c r="F152" s="46"/>
      <c r="G152" s="46"/>
      <c r="H152" s="46"/>
      <c r="I152" s="46"/>
      <c r="J152" s="47"/>
    </row>
    <row r="153">
      <c r="A153" s="37" t="s">
        <v>66</v>
      </c>
      <c r="B153" s="45"/>
      <c r="C153" s="46"/>
      <c r="D153" s="46"/>
      <c r="E153" s="48" t="s">
        <v>207</v>
      </c>
      <c r="F153" s="46"/>
      <c r="G153" s="46"/>
      <c r="H153" s="46"/>
      <c r="I153" s="46"/>
      <c r="J153" s="47"/>
    </row>
    <row r="154" ht="30">
      <c r="A154" s="37" t="s">
        <v>66</v>
      </c>
      <c r="B154" s="45"/>
      <c r="C154" s="46"/>
      <c r="D154" s="46"/>
      <c r="E154" s="48" t="s">
        <v>208</v>
      </c>
      <c r="F154" s="46"/>
      <c r="G154" s="46"/>
      <c r="H154" s="46"/>
      <c r="I154" s="46"/>
      <c r="J154" s="47"/>
    </row>
    <row r="155">
      <c r="A155" s="37" t="s">
        <v>66</v>
      </c>
      <c r="B155" s="45"/>
      <c r="C155" s="46"/>
      <c r="D155" s="46"/>
      <c r="E155" s="48" t="s">
        <v>209</v>
      </c>
      <c r="F155" s="46"/>
      <c r="G155" s="46"/>
      <c r="H155" s="46"/>
      <c r="I155" s="46"/>
      <c r="J155" s="47"/>
    </row>
    <row r="156" ht="30">
      <c r="A156" s="37" t="s">
        <v>66</v>
      </c>
      <c r="B156" s="45"/>
      <c r="C156" s="46"/>
      <c r="D156" s="46"/>
      <c r="E156" s="48" t="s">
        <v>210</v>
      </c>
      <c r="F156" s="46"/>
      <c r="G156" s="46"/>
      <c r="H156" s="46"/>
      <c r="I156" s="46"/>
      <c r="J156" s="47"/>
    </row>
    <row r="157">
      <c r="A157" s="37" t="s">
        <v>66</v>
      </c>
      <c r="B157" s="45"/>
      <c r="C157" s="46"/>
      <c r="D157" s="46"/>
      <c r="E157" s="48" t="s">
        <v>211</v>
      </c>
      <c r="F157" s="46"/>
      <c r="G157" s="46"/>
      <c r="H157" s="46"/>
      <c r="I157" s="46"/>
      <c r="J157" s="47"/>
    </row>
    <row r="158">
      <c r="A158" s="37" t="s">
        <v>66</v>
      </c>
      <c r="B158" s="45"/>
      <c r="C158" s="46"/>
      <c r="D158" s="46"/>
      <c r="E158" s="48" t="s">
        <v>212</v>
      </c>
      <c r="F158" s="46"/>
      <c r="G158" s="46"/>
      <c r="H158" s="46"/>
      <c r="I158" s="46"/>
      <c r="J158" s="47"/>
    </row>
    <row r="159">
      <c r="A159" s="37" t="s">
        <v>59</v>
      </c>
      <c r="B159" s="37">
        <v>29</v>
      </c>
      <c r="C159" s="38" t="s">
        <v>213</v>
      </c>
      <c r="D159" s="37" t="s">
        <v>61</v>
      </c>
      <c r="E159" s="39" t="s">
        <v>214</v>
      </c>
      <c r="F159" s="40" t="s">
        <v>190</v>
      </c>
      <c r="G159" s="41">
        <v>1</v>
      </c>
      <c r="H159" s="42">
        <v>0</v>
      </c>
      <c r="I159" s="43">
        <f>ROUND(G159*H159,P4)</f>
        <v>0</v>
      </c>
      <c r="J159" s="40" t="s">
        <v>84</v>
      </c>
      <c r="O159" s="44">
        <f>I159*0.21</f>
        <v>0</v>
      </c>
      <c r="P159">
        <v>3</v>
      </c>
    </row>
    <row r="160" ht="45">
      <c r="A160" s="37" t="s">
        <v>64</v>
      </c>
      <c r="B160" s="45"/>
      <c r="C160" s="46"/>
      <c r="D160" s="46"/>
      <c r="E160" s="39" t="s">
        <v>215</v>
      </c>
      <c r="F160" s="46"/>
      <c r="G160" s="46"/>
      <c r="H160" s="46"/>
      <c r="I160" s="46"/>
      <c r="J160" s="47"/>
    </row>
    <row r="161">
      <c r="A161" s="37" t="s">
        <v>66</v>
      </c>
      <c r="B161" s="45"/>
      <c r="C161" s="46"/>
      <c r="D161" s="46"/>
      <c r="E161" s="48" t="s">
        <v>206</v>
      </c>
      <c r="F161" s="46"/>
      <c r="G161" s="46"/>
      <c r="H161" s="46"/>
      <c r="I161" s="46"/>
      <c r="J161" s="47"/>
    </row>
    <row r="162" ht="30">
      <c r="A162" s="37" t="s">
        <v>66</v>
      </c>
      <c r="B162" s="45"/>
      <c r="C162" s="46"/>
      <c r="D162" s="46"/>
      <c r="E162" s="48" t="s">
        <v>216</v>
      </c>
      <c r="F162" s="46"/>
      <c r="G162" s="46"/>
      <c r="H162" s="46"/>
      <c r="I162" s="46"/>
      <c r="J162" s="47"/>
    </row>
    <row r="163">
      <c r="A163" s="37" t="s">
        <v>59</v>
      </c>
      <c r="B163" s="37">
        <v>30</v>
      </c>
      <c r="C163" s="38" t="s">
        <v>217</v>
      </c>
      <c r="D163" s="37" t="s">
        <v>61</v>
      </c>
      <c r="E163" s="39" t="s">
        <v>218</v>
      </c>
      <c r="F163" s="40" t="s">
        <v>190</v>
      </c>
      <c r="G163" s="41">
        <v>7</v>
      </c>
      <c r="H163" s="42">
        <v>0</v>
      </c>
      <c r="I163" s="43">
        <f>ROUND(G163*H163,P4)</f>
        <v>0</v>
      </c>
      <c r="J163" s="40" t="s">
        <v>84</v>
      </c>
      <c r="O163" s="44">
        <f>I163*0.21</f>
        <v>0</v>
      </c>
      <c r="P163">
        <v>3</v>
      </c>
    </row>
    <row r="164" ht="45">
      <c r="A164" s="37" t="s">
        <v>64</v>
      </c>
      <c r="B164" s="45"/>
      <c r="C164" s="46"/>
      <c r="D164" s="46"/>
      <c r="E164" s="39" t="s">
        <v>215</v>
      </c>
      <c r="F164" s="46"/>
      <c r="G164" s="46"/>
      <c r="H164" s="46"/>
      <c r="I164" s="46"/>
      <c r="J164" s="47"/>
    </row>
    <row r="165">
      <c r="A165" s="37" t="s">
        <v>66</v>
      </c>
      <c r="B165" s="45"/>
      <c r="C165" s="46"/>
      <c r="D165" s="46"/>
      <c r="E165" s="48" t="s">
        <v>206</v>
      </c>
      <c r="F165" s="46"/>
      <c r="G165" s="46"/>
      <c r="H165" s="46"/>
      <c r="I165" s="46"/>
      <c r="J165" s="47"/>
    </row>
    <row r="166" ht="30">
      <c r="A166" s="37" t="s">
        <v>66</v>
      </c>
      <c r="B166" s="45"/>
      <c r="C166" s="46"/>
      <c r="D166" s="46"/>
      <c r="E166" s="48" t="s">
        <v>219</v>
      </c>
      <c r="F166" s="46"/>
      <c r="G166" s="46"/>
      <c r="H166" s="46"/>
      <c r="I166" s="46"/>
      <c r="J166" s="47"/>
    </row>
    <row r="167" ht="30">
      <c r="A167" s="37" t="s">
        <v>59</v>
      </c>
      <c r="B167" s="37">
        <v>31</v>
      </c>
      <c r="C167" s="38" t="s">
        <v>220</v>
      </c>
      <c r="D167" s="37" t="s">
        <v>61</v>
      </c>
      <c r="E167" s="39" t="s">
        <v>221</v>
      </c>
      <c r="F167" s="40" t="s">
        <v>190</v>
      </c>
      <c r="G167" s="41">
        <v>5</v>
      </c>
      <c r="H167" s="42">
        <v>0</v>
      </c>
      <c r="I167" s="43">
        <f>ROUND(G167*H167,P4)</f>
        <v>0</v>
      </c>
      <c r="J167" s="40" t="s">
        <v>84</v>
      </c>
      <c r="O167" s="44">
        <f>I167*0.21</f>
        <v>0</v>
      </c>
      <c r="P167">
        <v>3</v>
      </c>
    </row>
    <row r="168">
      <c r="A168" s="37" t="s">
        <v>64</v>
      </c>
      <c r="B168" s="45"/>
      <c r="C168" s="46"/>
      <c r="D168" s="46"/>
      <c r="E168" s="49" t="s">
        <v>61</v>
      </c>
      <c r="F168" s="46"/>
      <c r="G168" s="46"/>
      <c r="H168" s="46"/>
      <c r="I168" s="46"/>
      <c r="J168" s="47"/>
    </row>
    <row r="169">
      <c r="A169" s="37" t="s">
        <v>66</v>
      </c>
      <c r="B169" s="45"/>
      <c r="C169" s="46"/>
      <c r="D169" s="46"/>
      <c r="E169" s="48" t="s">
        <v>206</v>
      </c>
      <c r="F169" s="46"/>
      <c r="G169" s="46"/>
      <c r="H169" s="46"/>
      <c r="I169" s="46"/>
      <c r="J169" s="47"/>
    </row>
    <row r="170">
      <c r="A170" s="37" t="s">
        <v>66</v>
      </c>
      <c r="B170" s="45"/>
      <c r="C170" s="46"/>
      <c r="D170" s="46"/>
      <c r="E170" s="48" t="s">
        <v>222</v>
      </c>
      <c r="F170" s="46"/>
      <c r="G170" s="46"/>
      <c r="H170" s="46"/>
      <c r="I170" s="46"/>
      <c r="J170" s="47"/>
    </row>
    <row r="171" ht="30">
      <c r="A171" s="37" t="s">
        <v>59</v>
      </c>
      <c r="B171" s="37">
        <v>32</v>
      </c>
      <c r="C171" s="38" t="s">
        <v>223</v>
      </c>
      <c r="D171" s="37" t="s">
        <v>61</v>
      </c>
      <c r="E171" s="39" t="s">
        <v>224</v>
      </c>
      <c r="F171" s="40" t="s">
        <v>120</v>
      </c>
      <c r="G171" s="41">
        <v>67.875</v>
      </c>
      <c r="H171" s="42">
        <v>0</v>
      </c>
      <c r="I171" s="43">
        <f>ROUND(G171*H171,P4)</f>
        <v>0</v>
      </c>
      <c r="J171" s="40" t="s">
        <v>84</v>
      </c>
      <c r="O171" s="44">
        <f>I171*0.21</f>
        <v>0</v>
      </c>
      <c r="P171">
        <v>3</v>
      </c>
    </row>
    <row r="172" ht="30">
      <c r="A172" s="37" t="s">
        <v>64</v>
      </c>
      <c r="B172" s="45"/>
      <c r="C172" s="46"/>
      <c r="D172" s="46"/>
      <c r="E172" s="39" t="s">
        <v>225</v>
      </c>
      <c r="F172" s="46"/>
      <c r="G172" s="46"/>
      <c r="H172" s="46"/>
      <c r="I172" s="46"/>
      <c r="J172" s="47"/>
    </row>
    <row r="173">
      <c r="A173" s="37" t="s">
        <v>66</v>
      </c>
      <c r="B173" s="45"/>
      <c r="C173" s="46"/>
      <c r="D173" s="46"/>
      <c r="E173" s="48" t="s">
        <v>206</v>
      </c>
      <c r="F173" s="46"/>
      <c r="G173" s="46"/>
      <c r="H173" s="46"/>
      <c r="I173" s="46"/>
      <c r="J173" s="47"/>
    </row>
    <row r="174">
      <c r="A174" s="37" t="s">
        <v>66</v>
      </c>
      <c r="B174" s="45"/>
      <c r="C174" s="46"/>
      <c r="D174" s="46"/>
      <c r="E174" s="48" t="s">
        <v>226</v>
      </c>
      <c r="F174" s="46"/>
      <c r="G174" s="46"/>
      <c r="H174" s="46"/>
      <c r="I174" s="46"/>
      <c r="J174" s="47"/>
    </row>
    <row r="175">
      <c r="A175" s="37" t="s">
        <v>66</v>
      </c>
      <c r="B175" s="45"/>
      <c r="C175" s="46"/>
      <c r="D175" s="46"/>
      <c r="E175" s="48" t="s">
        <v>227</v>
      </c>
      <c r="F175" s="46"/>
      <c r="G175" s="46"/>
      <c r="H175" s="46"/>
      <c r="I175" s="46"/>
      <c r="J175" s="47"/>
    </row>
    <row r="176">
      <c r="A176" s="37" t="s">
        <v>66</v>
      </c>
      <c r="B176" s="45"/>
      <c r="C176" s="46"/>
      <c r="D176" s="46"/>
      <c r="E176" s="48" t="s">
        <v>228</v>
      </c>
      <c r="F176" s="46"/>
      <c r="G176" s="46"/>
      <c r="H176" s="46"/>
      <c r="I176" s="46"/>
      <c r="J176" s="47"/>
    </row>
    <row r="177">
      <c r="A177" s="37" t="s">
        <v>66</v>
      </c>
      <c r="B177" s="45"/>
      <c r="C177" s="46"/>
      <c r="D177" s="46"/>
      <c r="E177" s="48" t="s">
        <v>229</v>
      </c>
      <c r="F177" s="46"/>
      <c r="G177" s="46"/>
      <c r="H177" s="46"/>
      <c r="I177" s="46"/>
      <c r="J177" s="47"/>
    </row>
    <row r="178">
      <c r="A178" s="37" t="s">
        <v>66</v>
      </c>
      <c r="B178" s="45"/>
      <c r="C178" s="46"/>
      <c r="D178" s="46"/>
      <c r="E178" s="48" t="s">
        <v>230</v>
      </c>
      <c r="F178" s="46"/>
      <c r="G178" s="46"/>
      <c r="H178" s="46"/>
      <c r="I178" s="46"/>
      <c r="J178" s="47"/>
    </row>
    <row r="179">
      <c r="A179" s="37" t="s">
        <v>59</v>
      </c>
      <c r="B179" s="37">
        <v>33</v>
      </c>
      <c r="C179" s="38" t="s">
        <v>231</v>
      </c>
      <c r="D179" s="37" t="s">
        <v>61</v>
      </c>
      <c r="E179" s="39" t="s">
        <v>232</v>
      </c>
      <c r="F179" s="40" t="s">
        <v>120</v>
      </c>
      <c r="G179" s="41">
        <v>28.75</v>
      </c>
      <c r="H179" s="42">
        <v>0</v>
      </c>
      <c r="I179" s="43">
        <f>ROUND(G179*H179,P4)</f>
        <v>0</v>
      </c>
      <c r="J179" s="40" t="s">
        <v>84</v>
      </c>
      <c r="O179" s="44">
        <f>I179*0.21</f>
        <v>0</v>
      </c>
      <c r="P179">
        <v>3</v>
      </c>
    </row>
    <row r="180">
      <c r="A180" s="37" t="s">
        <v>64</v>
      </c>
      <c r="B180" s="45"/>
      <c r="C180" s="46"/>
      <c r="D180" s="46"/>
      <c r="E180" s="49" t="s">
        <v>61</v>
      </c>
      <c r="F180" s="46"/>
      <c r="G180" s="46"/>
      <c r="H180" s="46"/>
      <c r="I180" s="46"/>
      <c r="J180" s="47"/>
    </row>
    <row r="181">
      <c r="A181" s="37" t="s">
        <v>66</v>
      </c>
      <c r="B181" s="45"/>
      <c r="C181" s="46"/>
      <c r="D181" s="46"/>
      <c r="E181" s="48" t="s">
        <v>206</v>
      </c>
      <c r="F181" s="46"/>
      <c r="G181" s="46"/>
      <c r="H181" s="46"/>
      <c r="I181" s="46"/>
      <c r="J181" s="47"/>
    </row>
    <row r="182" ht="30">
      <c r="A182" s="37" t="s">
        <v>66</v>
      </c>
      <c r="B182" s="45"/>
      <c r="C182" s="46"/>
      <c r="D182" s="46"/>
      <c r="E182" s="48" t="s">
        <v>233</v>
      </c>
      <c r="F182" s="46"/>
      <c r="G182" s="46"/>
      <c r="H182" s="46"/>
      <c r="I182" s="46"/>
      <c r="J182" s="47"/>
    </row>
    <row r="183">
      <c r="A183" s="37" t="s">
        <v>66</v>
      </c>
      <c r="B183" s="45"/>
      <c r="C183" s="46"/>
      <c r="D183" s="46"/>
      <c r="E183" s="48" t="s">
        <v>234</v>
      </c>
      <c r="F183" s="46"/>
      <c r="G183" s="46"/>
      <c r="H183" s="46"/>
      <c r="I183" s="46"/>
      <c r="J183" s="47"/>
    </row>
    <row r="184">
      <c r="A184" s="37" t="s">
        <v>66</v>
      </c>
      <c r="B184" s="45"/>
      <c r="C184" s="46"/>
      <c r="D184" s="46"/>
      <c r="E184" s="48" t="s">
        <v>235</v>
      </c>
      <c r="F184" s="46"/>
      <c r="G184" s="46"/>
      <c r="H184" s="46"/>
      <c r="I184" s="46"/>
      <c r="J184" s="47"/>
    </row>
    <row r="185" ht="30">
      <c r="A185" s="37" t="s">
        <v>59</v>
      </c>
      <c r="B185" s="37">
        <v>34</v>
      </c>
      <c r="C185" s="38" t="s">
        <v>236</v>
      </c>
      <c r="D185" s="37" t="s">
        <v>61</v>
      </c>
      <c r="E185" s="39" t="s">
        <v>237</v>
      </c>
      <c r="F185" s="40" t="s">
        <v>120</v>
      </c>
      <c r="G185" s="41">
        <v>58.25</v>
      </c>
      <c r="H185" s="42">
        <v>0</v>
      </c>
      <c r="I185" s="43">
        <f>ROUND(G185*H185,P4)</f>
        <v>0</v>
      </c>
      <c r="J185" s="40" t="s">
        <v>84</v>
      </c>
      <c r="O185" s="44">
        <f>I185*0.21</f>
        <v>0</v>
      </c>
      <c r="P185">
        <v>3</v>
      </c>
    </row>
    <row r="186">
      <c r="A186" s="37" t="s">
        <v>64</v>
      </c>
      <c r="B186" s="45"/>
      <c r="C186" s="46"/>
      <c r="D186" s="46"/>
      <c r="E186" s="49" t="s">
        <v>61</v>
      </c>
      <c r="F186" s="46"/>
      <c r="G186" s="46"/>
      <c r="H186" s="46"/>
      <c r="I186" s="46"/>
      <c r="J186" s="47"/>
    </row>
    <row r="187">
      <c r="A187" s="37" t="s">
        <v>66</v>
      </c>
      <c r="B187" s="45"/>
      <c r="C187" s="46"/>
      <c r="D187" s="46"/>
      <c r="E187" s="48" t="s">
        <v>206</v>
      </c>
      <c r="F187" s="46"/>
      <c r="G187" s="46"/>
      <c r="H187" s="46"/>
      <c r="I187" s="46"/>
      <c r="J187" s="47"/>
    </row>
    <row r="188">
      <c r="A188" s="37" t="s">
        <v>66</v>
      </c>
      <c r="B188" s="45"/>
      <c r="C188" s="46"/>
      <c r="D188" s="46"/>
      <c r="E188" s="48" t="s">
        <v>228</v>
      </c>
      <c r="F188" s="46"/>
      <c r="G188" s="46"/>
      <c r="H188" s="46"/>
      <c r="I188" s="46"/>
      <c r="J188" s="47"/>
    </row>
    <row r="189">
      <c r="A189" s="37" t="s">
        <v>66</v>
      </c>
      <c r="B189" s="45"/>
      <c r="C189" s="46"/>
      <c r="D189" s="46"/>
      <c r="E189" s="48" t="s">
        <v>229</v>
      </c>
      <c r="F189" s="46"/>
      <c r="G189" s="46"/>
      <c r="H189" s="46"/>
      <c r="I189" s="46"/>
      <c r="J189" s="47"/>
    </row>
    <row r="190">
      <c r="A190" s="37" t="s">
        <v>66</v>
      </c>
      <c r="B190" s="45"/>
      <c r="C190" s="46"/>
      <c r="D190" s="46"/>
      <c r="E190" s="48" t="s">
        <v>238</v>
      </c>
      <c r="F190" s="46"/>
      <c r="G190" s="46"/>
      <c r="H190" s="46"/>
      <c r="I190" s="46"/>
      <c r="J190" s="47"/>
    </row>
    <row r="191" ht="30">
      <c r="A191" s="37" t="s">
        <v>59</v>
      </c>
      <c r="B191" s="37">
        <v>35</v>
      </c>
      <c r="C191" s="38" t="s">
        <v>239</v>
      </c>
      <c r="D191" s="37" t="s">
        <v>61</v>
      </c>
      <c r="E191" s="39" t="s">
        <v>240</v>
      </c>
      <c r="F191" s="40" t="s">
        <v>120</v>
      </c>
      <c r="G191" s="41">
        <v>9.625</v>
      </c>
      <c r="H191" s="42">
        <v>0</v>
      </c>
      <c r="I191" s="43">
        <f>ROUND(G191*H191,P4)</f>
        <v>0</v>
      </c>
      <c r="J191" s="40" t="s">
        <v>84</v>
      </c>
      <c r="O191" s="44">
        <f>I191*0.21</f>
        <v>0</v>
      </c>
      <c r="P191">
        <v>3</v>
      </c>
    </row>
    <row r="192" ht="30">
      <c r="A192" s="37" t="s">
        <v>64</v>
      </c>
      <c r="B192" s="45"/>
      <c r="C192" s="46"/>
      <c r="D192" s="46"/>
      <c r="E192" s="39" t="s">
        <v>241</v>
      </c>
      <c r="F192" s="46"/>
      <c r="G192" s="46"/>
      <c r="H192" s="46"/>
      <c r="I192" s="46"/>
      <c r="J192" s="47"/>
    </row>
    <row r="193">
      <c r="A193" s="37" t="s">
        <v>66</v>
      </c>
      <c r="B193" s="45"/>
      <c r="C193" s="46"/>
      <c r="D193" s="46"/>
      <c r="E193" s="48" t="s">
        <v>206</v>
      </c>
      <c r="F193" s="46"/>
      <c r="G193" s="46"/>
      <c r="H193" s="46"/>
      <c r="I193" s="46"/>
      <c r="J193" s="47"/>
    </row>
    <row r="194">
      <c r="A194" s="37" t="s">
        <v>66</v>
      </c>
      <c r="B194" s="45"/>
      <c r="C194" s="46"/>
      <c r="D194" s="46"/>
      <c r="E194" s="48" t="s">
        <v>226</v>
      </c>
      <c r="F194" s="46"/>
      <c r="G194" s="46"/>
      <c r="H194" s="46"/>
      <c r="I194" s="46"/>
      <c r="J194" s="47"/>
    </row>
    <row r="195">
      <c r="A195" s="37" t="s">
        <v>66</v>
      </c>
      <c r="B195" s="45"/>
      <c r="C195" s="46"/>
      <c r="D195" s="46"/>
      <c r="E195" s="48" t="s">
        <v>227</v>
      </c>
      <c r="F195" s="46"/>
      <c r="G195" s="46"/>
      <c r="H195" s="46"/>
      <c r="I195" s="46"/>
      <c r="J195" s="47"/>
    </row>
    <row r="196">
      <c r="A196" s="37" t="s">
        <v>66</v>
      </c>
      <c r="B196" s="45"/>
      <c r="C196" s="46"/>
      <c r="D196" s="46"/>
      <c r="E196" s="48" t="s">
        <v>242</v>
      </c>
      <c r="F196" s="46"/>
      <c r="G196" s="46"/>
      <c r="H196" s="46"/>
      <c r="I196" s="46"/>
      <c r="J196" s="47"/>
    </row>
    <row r="197">
      <c r="A197" s="37" t="s">
        <v>59</v>
      </c>
      <c r="B197" s="37">
        <v>36</v>
      </c>
      <c r="C197" s="38" t="s">
        <v>243</v>
      </c>
      <c r="D197" s="37" t="s">
        <v>61</v>
      </c>
      <c r="E197" s="39" t="s">
        <v>244</v>
      </c>
      <c r="F197" s="40" t="s">
        <v>190</v>
      </c>
      <c r="G197" s="41">
        <v>4</v>
      </c>
      <c r="H197" s="42">
        <v>0</v>
      </c>
      <c r="I197" s="43">
        <f>ROUND(G197*H197,P4)</f>
        <v>0</v>
      </c>
      <c r="J197" s="40" t="s">
        <v>84</v>
      </c>
      <c r="O197" s="44">
        <f>I197*0.21</f>
        <v>0</v>
      </c>
      <c r="P197">
        <v>3</v>
      </c>
    </row>
    <row r="198">
      <c r="A198" s="37" t="s">
        <v>64</v>
      </c>
      <c r="B198" s="45"/>
      <c r="C198" s="46"/>
      <c r="D198" s="46"/>
      <c r="E198" s="49" t="s">
        <v>61</v>
      </c>
      <c r="F198" s="46"/>
      <c r="G198" s="46"/>
      <c r="H198" s="46"/>
      <c r="I198" s="46"/>
      <c r="J198" s="47"/>
    </row>
    <row r="199">
      <c r="A199" s="37" t="s">
        <v>59</v>
      </c>
      <c r="B199" s="37">
        <v>37</v>
      </c>
      <c r="C199" s="38" t="s">
        <v>245</v>
      </c>
      <c r="D199" s="37" t="s">
        <v>61</v>
      </c>
      <c r="E199" s="39" t="s">
        <v>246</v>
      </c>
      <c r="F199" s="40" t="s">
        <v>93</v>
      </c>
      <c r="G199" s="41">
        <v>20</v>
      </c>
      <c r="H199" s="42">
        <v>0</v>
      </c>
      <c r="I199" s="43">
        <f>ROUND(G199*H199,P4)</f>
        <v>0</v>
      </c>
      <c r="J199" s="40" t="s">
        <v>84</v>
      </c>
      <c r="O199" s="44">
        <f>I199*0.21</f>
        <v>0</v>
      </c>
      <c r="P199">
        <v>3</v>
      </c>
    </row>
    <row r="200">
      <c r="A200" s="37" t="s">
        <v>64</v>
      </c>
      <c r="B200" s="45"/>
      <c r="C200" s="46"/>
      <c r="D200" s="46"/>
      <c r="E200" s="49" t="s">
        <v>61</v>
      </c>
      <c r="F200" s="46"/>
      <c r="G200" s="46"/>
      <c r="H200" s="46"/>
      <c r="I200" s="46"/>
      <c r="J200" s="47"/>
    </row>
    <row r="201">
      <c r="A201" s="37" t="s">
        <v>66</v>
      </c>
      <c r="B201" s="45"/>
      <c r="C201" s="46"/>
      <c r="D201" s="46"/>
      <c r="E201" s="48" t="s">
        <v>144</v>
      </c>
      <c r="F201" s="46"/>
      <c r="G201" s="46"/>
      <c r="H201" s="46"/>
      <c r="I201" s="46"/>
      <c r="J201" s="47"/>
    </row>
    <row r="202" ht="30">
      <c r="A202" s="37" t="s">
        <v>66</v>
      </c>
      <c r="B202" s="45"/>
      <c r="C202" s="46"/>
      <c r="D202" s="46"/>
      <c r="E202" s="48" t="s">
        <v>247</v>
      </c>
      <c r="F202" s="46"/>
      <c r="G202" s="46"/>
      <c r="H202" s="46"/>
      <c r="I202" s="46"/>
      <c r="J202" s="47"/>
    </row>
    <row r="203">
      <c r="A203" s="37" t="s">
        <v>59</v>
      </c>
      <c r="B203" s="37">
        <v>38</v>
      </c>
      <c r="C203" s="38" t="s">
        <v>248</v>
      </c>
      <c r="D203" s="37" t="s">
        <v>61</v>
      </c>
      <c r="E203" s="39" t="s">
        <v>249</v>
      </c>
      <c r="F203" s="40" t="s">
        <v>93</v>
      </c>
      <c r="G203" s="41">
        <v>240</v>
      </c>
      <c r="H203" s="42">
        <v>0</v>
      </c>
      <c r="I203" s="43">
        <f>ROUND(G203*H203,P4)</f>
        <v>0</v>
      </c>
      <c r="J203" s="40" t="s">
        <v>84</v>
      </c>
      <c r="O203" s="44">
        <f>I203*0.21</f>
        <v>0</v>
      </c>
      <c r="P203">
        <v>3</v>
      </c>
    </row>
    <row r="204">
      <c r="A204" s="37" t="s">
        <v>64</v>
      </c>
      <c r="B204" s="45"/>
      <c r="C204" s="46"/>
      <c r="D204" s="46"/>
      <c r="E204" s="49"/>
      <c r="F204" s="46"/>
      <c r="G204" s="46"/>
      <c r="H204" s="46"/>
      <c r="I204" s="46"/>
      <c r="J204" s="47"/>
    </row>
    <row r="205">
      <c r="A205" s="37" t="s">
        <v>66</v>
      </c>
      <c r="B205" s="45"/>
      <c r="C205" s="46"/>
      <c r="D205" s="46"/>
      <c r="E205" s="48" t="s">
        <v>86</v>
      </c>
      <c r="F205" s="46"/>
      <c r="G205" s="46"/>
      <c r="H205" s="46"/>
      <c r="I205" s="46"/>
      <c r="J205" s="47"/>
    </row>
    <row r="206">
      <c r="A206" s="37" t="s">
        <v>66</v>
      </c>
      <c r="B206" s="45"/>
      <c r="C206" s="46"/>
      <c r="D206" s="46"/>
      <c r="E206" s="48" t="s">
        <v>250</v>
      </c>
      <c r="F206" s="46"/>
      <c r="G206" s="46"/>
      <c r="H206" s="46"/>
      <c r="I206" s="46"/>
      <c r="J206" s="47"/>
    </row>
    <row r="207">
      <c r="A207" s="37" t="s">
        <v>59</v>
      </c>
      <c r="B207" s="37">
        <v>39</v>
      </c>
      <c r="C207" s="38" t="s">
        <v>251</v>
      </c>
      <c r="D207" s="37" t="s">
        <v>61</v>
      </c>
      <c r="E207" s="39" t="s">
        <v>252</v>
      </c>
      <c r="F207" s="40" t="s">
        <v>93</v>
      </c>
      <c r="G207" s="41">
        <v>236.5</v>
      </c>
      <c r="H207" s="42">
        <v>0</v>
      </c>
      <c r="I207" s="43">
        <f>ROUND(G207*H207,P4)</f>
        <v>0</v>
      </c>
      <c r="J207" s="40" t="s">
        <v>84</v>
      </c>
      <c r="O207" s="44">
        <f>I207*0.21</f>
        <v>0</v>
      </c>
      <c r="P207">
        <v>3</v>
      </c>
    </row>
    <row r="208">
      <c r="A208" s="37" t="s">
        <v>64</v>
      </c>
      <c r="B208" s="45"/>
      <c r="C208" s="46"/>
      <c r="D208" s="46"/>
      <c r="E208" s="49" t="s">
        <v>61</v>
      </c>
      <c r="F208" s="46"/>
      <c r="G208" s="46"/>
      <c r="H208" s="46"/>
      <c r="I208" s="46"/>
      <c r="J208" s="47"/>
    </row>
    <row r="209">
      <c r="A209" s="37" t="s">
        <v>66</v>
      </c>
      <c r="B209" s="45"/>
      <c r="C209" s="46"/>
      <c r="D209" s="46"/>
      <c r="E209" s="48" t="s">
        <v>86</v>
      </c>
      <c r="F209" s="46"/>
      <c r="G209" s="46"/>
      <c r="H209" s="46"/>
      <c r="I209" s="46"/>
      <c r="J209" s="47"/>
    </row>
    <row r="210">
      <c r="A210" s="37" t="s">
        <v>66</v>
      </c>
      <c r="B210" s="45"/>
      <c r="C210" s="46"/>
      <c r="D210" s="46"/>
      <c r="E210" s="48" t="s">
        <v>253</v>
      </c>
      <c r="F210" s="46"/>
      <c r="G210" s="46"/>
      <c r="H210" s="46"/>
      <c r="I210" s="46"/>
      <c r="J210" s="47"/>
    </row>
    <row r="211">
      <c r="A211" s="37" t="s">
        <v>59</v>
      </c>
      <c r="B211" s="37">
        <v>40</v>
      </c>
      <c r="C211" s="38" t="s">
        <v>254</v>
      </c>
      <c r="D211" s="37" t="s">
        <v>61</v>
      </c>
      <c r="E211" s="39" t="s">
        <v>255</v>
      </c>
      <c r="F211" s="40" t="s">
        <v>93</v>
      </c>
      <c r="G211" s="41">
        <v>233</v>
      </c>
      <c r="H211" s="42">
        <v>0</v>
      </c>
      <c r="I211" s="43">
        <f>ROUND(G211*H211,P4)</f>
        <v>0</v>
      </c>
      <c r="J211" s="40" t="s">
        <v>84</v>
      </c>
      <c r="O211" s="44">
        <f>I211*0.21</f>
        <v>0</v>
      </c>
      <c r="P211">
        <v>3</v>
      </c>
    </row>
    <row r="212">
      <c r="A212" s="37" t="s">
        <v>64</v>
      </c>
      <c r="B212" s="45"/>
      <c r="C212" s="46"/>
      <c r="D212" s="46"/>
      <c r="E212" s="49" t="s">
        <v>61</v>
      </c>
      <c r="F212" s="46"/>
      <c r="G212" s="46"/>
      <c r="H212" s="46"/>
      <c r="I212" s="46"/>
      <c r="J212" s="47"/>
    </row>
    <row r="213">
      <c r="A213" s="37" t="s">
        <v>66</v>
      </c>
      <c r="B213" s="45"/>
      <c r="C213" s="46"/>
      <c r="D213" s="46"/>
      <c r="E213" s="48" t="s">
        <v>86</v>
      </c>
      <c r="F213" s="46"/>
      <c r="G213" s="46"/>
      <c r="H213" s="46"/>
      <c r="I213" s="46"/>
      <c r="J213" s="47"/>
    </row>
    <row r="214" ht="30">
      <c r="A214" s="37" t="s">
        <v>66</v>
      </c>
      <c r="B214" s="45"/>
      <c r="C214" s="46"/>
      <c r="D214" s="46"/>
      <c r="E214" s="48" t="s">
        <v>256</v>
      </c>
      <c r="F214" s="46"/>
      <c r="G214" s="46"/>
      <c r="H214" s="46"/>
      <c r="I214" s="46"/>
      <c r="J214" s="47"/>
    </row>
    <row r="215">
      <c r="A215" s="37" t="s">
        <v>59</v>
      </c>
      <c r="B215" s="37">
        <v>41</v>
      </c>
      <c r="C215" s="38" t="s">
        <v>257</v>
      </c>
      <c r="D215" s="37" t="s">
        <v>61</v>
      </c>
      <c r="E215" s="39" t="s">
        <v>258</v>
      </c>
      <c r="F215" s="40" t="s">
        <v>93</v>
      </c>
      <c r="G215" s="41">
        <v>587</v>
      </c>
      <c r="H215" s="42">
        <v>0</v>
      </c>
      <c r="I215" s="43">
        <f>ROUND(G215*H215,P4)</f>
        <v>0</v>
      </c>
      <c r="J215" s="40" t="s">
        <v>84</v>
      </c>
      <c r="O215" s="44">
        <f>I215*0.21</f>
        <v>0</v>
      </c>
      <c r="P215">
        <v>3</v>
      </c>
    </row>
    <row r="216">
      <c r="A216" s="37" t="s">
        <v>64</v>
      </c>
      <c r="B216" s="45"/>
      <c r="C216" s="46"/>
      <c r="D216" s="46"/>
      <c r="E216" s="49"/>
      <c r="F216" s="46"/>
      <c r="G216" s="46"/>
      <c r="H216" s="46"/>
      <c r="I216" s="46"/>
      <c r="J216" s="47"/>
    </row>
    <row r="217">
      <c r="A217" s="37" t="s">
        <v>66</v>
      </c>
      <c r="B217" s="45"/>
      <c r="C217" s="46"/>
      <c r="D217" s="46"/>
      <c r="E217" s="48" t="s">
        <v>101</v>
      </c>
      <c r="F217" s="46"/>
      <c r="G217" s="46"/>
      <c r="H217" s="46"/>
      <c r="I217" s="46"/>
      <c r="J217" s="47"/>
    </row>
    <row r="218" ht="30">
      <c r="A218" s="37" t="s">
        <v>66</v>
      </c>
      <c r="B218" s="45"/>
      <c r="C218" s="46"/>
      <c r="D218" s="46"/>
      <c r="E218" s="48" t="s">
        <v>259</v>
      </c>
      <c r="F218" s="46"/>
      <c r="G218" s="46"/>
      <c r="H218" s="46"/>
      <c r="I218" s="46"/>
      <c r="J218" s="47"/>
    </row>
    <row r="219" ht="30">
      <c r="A219" s="37" t="s">
        <v>66</v>
      </c>
      <c r="B219" s="45"/>
      <c r="C219" s="46"/>
      <c r="D219" s="46"/>
      <c r="E219" s="48" t="s">
        <v>103</v>
      </c>
      <c r="F219" s="46"/>
      <c r="G219" s="46"/>
      <c r="H219" s="46"/>
      <c r="I219" s="46"/>
      <c r="J219" s="47"/>
    </row>
    <row r="220">
      <c r="A220" s="37" t="s">
        <v>66</v>
      </c>
      <c r="B220" s="45"/>
      <c r="C220" s="46"/>
      <c r="D220" s="46"/>
      <c r="E220" s="48" t="s">
        <v>104</v>
      </c>
      <c r="F220" s="46"/>
      <c r="G220" s="46"/>
      <c r="H220" s="46"/>
      <c r="I220" s="46"/>
      <c r="J220" s="47"/>
    </row>
    <row r="221">
      <c r="A221" s="37" t="s">
        <v>66</v>
      </c>
      <c r="B221" s="45"/>
      <c r="C221" s="46"/>
      <c r="D221" s="46"/>
      <c r="E221" s="48" t="s">
        <v>105</v>
      </c>
      <c r="F221" s="46"/>
      <c r="G221" s="46"/>
      <c r="H221" s="46"/>
      <c r="I221" s="46"/>
      <c r="J221" s="47"/>
    </row>
    <row r="222">
      <c r="A222" s="37" t="s">
        <v>59</v>
      </c>
      <c r="B222" s="37">
        <v>42</v>
      </c>
      <c r="C222" s="38" t="s">
        <v>260</v>
      </c>
      <c r="D222" s="37" t="s">
        <v>61</v>
      </c>
      <c r="E222" s="39" t="s">
        <v>261</v>
      </c>
      <c r="F222" s="40" t="s">
        <v>190</v>
      </c>
      <c r="G222" s="41">
        <v>1</v>
      </c>
      <c r="H222" s="42">
        <v>0</v>
      </c>
      <c r="I222" s="43">
        <f>ROUND(G222*H222,P4)</f>
        <v>0</v>
      </c>
      <c r="J222" s="40" t="s">
        <v>84</v>
      </c>
      <c r="O222" s="44">
        <f>I222*0.21</f>
        <v>0</v>
      </c>
      <c r="P222">
        <v>3</v>
      </c>
    </row>
    <row r="223">
      <c r="A223" s="37" t="s">
        <v>64</v>
      </c>
      <c r="B223" s="45"/>
      <c r="C223" s="46"/>
      <c r="D223" s="46"/>
      <c r="E223" s="39" t="s">
        <v>85</v>
      </c>
      <c r="F223" s="46"/>
      <c r="G223" s="46"/>
      <c r="H223" s="46"/>
      <c r="I223" s="46"/>
      <c r="J223" s="47"/>
    </row>
    <row r="224">
      <c r="A224" s="37" t="s">
        <v>66</v>
      </c>
      <c r="B224" s="45"/>
      <c r="C224" s="46"/>
      <c r="D224" s="46"/>
      <c r="E224" s="48" t="s">
        <v>86</v>
      </c>
      <c r="F224" s="46"/>
      <c r="G224" s="46"/>
      <c r="H224" s="46"/>
      <c r="I224" s="46"/>
      <c r="J224" s="47"/>
    </row>
    <row r="225">
      <c r="A225" s="37" t="s">
        <v>66</v>
      </c>
      <c r="B225" s="45"/>
      <c r="C225" s="46"/>
      <c r="D225" s="46"/>
      <c r="E225" s="48" t="s">
        <v>262</v>
      </c>
      <c r="F225" s="46"/>
      <c r="G225" s="46"/>
      <c r="H225" s="46"/>
      <c r="I225" s="46"/>
      <c r="J225" s="47"/>
    </row>
    <row r="226">
      <c r="A226" s="37" t="s">
        <v>59</v>
      </c>
      <c r="B226" s="37">
        <v>43</v>
      </c>
      <c r="C226" s="38" t="s">
        <v>263</v>
      </c>
      <c r="D226" s="37" t="s">
        <v>61</v>
      </c>
      <c r="E226" s="39" t="s">
        <v>264</v>
      </c>
      <c r="F226" s="40" t="s">
        <v>190</v>
      </c>
      <c r="G226" s="41">
        <v>6</v>
      </c>
      <c r="H226" s="42">
        <v>0</v>
      </c>
      <c r="I226" s="43">
        <f>ROUND(G226*H226,P4)</f>
        <v>0</v>
      </c>
      <c r="J226" s="40" t="s">
        <v>84</v>
      </c>
      <c r="O226" s="44">
        <f>I226*0.21</f>
        <v>0</v>
      </c>
      <c r="P226">
        <v>3</v>
      </c>
    </row>
    <row r="227" ht="60">
      <c r="A227" s="37" t="s">
        <v>64</v>
      </c>
      <c r="B227" s="45"/>
      <c r="C227" s="46"/>
      <c r="D227" s="46"/>
      <c r="E227" s="39" t="s">
        <v>265</v>
      </c>
      <c r="F227" s="46"/>
      <c r="G227" s="46"/>
      <c r="H227" s="46"/>
      <c r="I227" s="46"/>
      <c r="J227" s="47"/>
    </row>
    <row r="228">
      <c r="A228" s="37" t="s">
        <v>66</v>
      </c>
      <c r="B228" s="45"/>
      <c r="C228" s="46"/>
      <c r="D228" s="46"/>
      <c r="E228" s="48" t="s">
        <v>186</v>
      </c>
      <c r="F228" s="46"/>
      <c r="G228" s="46"/>
      <c r="H228" s="46"/>
      <c r="I228" s="46"/>
      <c r="J228" s="47"/>
    </row>
    <row r="229" ht="30">
      <c r="A229" s="37" t="s">
        <v>66</v>
      </c>
      <c r="B229" s="50"/>
      <c r="C229" s="51"/>
      <c r="D229" s="51"/>
      <c r="E229" s="48" t="s">
        <v>266</v>
      </c>
      <c r="F229" s="51"/>
      <c r="G229" s="51"/>
      <c r="H229" s="51"/>
      <c r="I229" s="51"/>
      <c r="J229" s="52"/>
    </row>
  </sheetData>
  <sheetProtection sheet="1" objects="1" scenarios="1" spinCount="100000" saltValue="bUB192O3TwEnf8pTcY5rxRhmhKvBDVoDYQFcM3J6IDuM3qiPb10R3Fvnnki8cYunIrNzG3v9VwMV0J2xjxTcMw==" hashValue="BxSlp/BOzR4TIpYqGwoEidQVmwwI2Ytxs4TMx1it/TkK9kro2+JlucsMY3PPXOTZz7Hun+W1vyVk1Lw/ZB+g+g==" algorithmName="SHA-512" password="D88D"/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2"/>
      <c r="C1" s="13"/>
      <c r="D1" s="13"/>
      <c r="E1" s="14" t="s">
        <v>1</v>
      </c>
      <c r="F1" s="13"/>
      <c r="G1" s="13"/>
      <c r="H1" s="13"/>
      <c r="I1" s="13"/>
      <c r="J1" s="15"/>
      <c r="P1">
        <v>3</v>
      </c>
    </row>
    <row r="2" ht="20.25">
      <c r="A2" s="1"/>
      <c r="B2" s="16"/>
      <c r="C2" s="17"/>
      <c r="D2" s="17"/>
      <c r="E2" s="18" t="s">
        <v>35</v>
      </c>
      <c r="F2" s="17"/>
      <c r="G2" s="17"/>
      <c r="H2" s="17"/>
      <c r="I2" s="17"/>
      <c r="J2" s="19"/>
    </row>
    <row r="3">
      <c r="A3" s="3" t="s">
        <v>36</v>
      </c>
      <c r="B3" s="20" t="s">
        <v>37</v>
      </c>
      <c r="C3" s="21" t="s">
        <v>38</v>
      </c>
      <c r="D3" s="22"/>
      <c r="E3" s="23" t="s">
        <v>39</v>
      </c>
      <c r="F3" s="17"/>
      <c r="G3" s="17"/>
      <c r="H3" s="24" t="s">
        <v>267</v>
      </c>
      <c r="I3" s="25">
        <f>SUMIFS(I9:I426,A9:A426,"SD")</f>
        <v>0</v>
      </c>
      <c r="J3" s="19"/>
      <c r="O3">
        <v>0</v>
      </c>
      <c r="P3">
        <v>2</v>
      </c>
    </row>
    <row r="4" ht="30">
      <c r="A4" s="3" t="s">
        <v>41</v>
      </c>
      <c r="B4" s="20" t="s">
        <v>42</v>
      </c>
      <c r="C4" s="21" t="s">
        <v>11</v>
      </c>
      <c r="D4" s="22"/>
      <c r="E4" s="23" t="s">
        <v>12</v>
      </c>
      <c r="F4" s="17"/>
      <c r="G4" s="17"/>
      <c r="H4" s="17"/>
      <c r="I4" s="17"/>
      <c r="J4" s="19"/>
      <c r="O4">
        <v>0.14999999999999999</v>
      </c>
      <c r="P4">
        <v>2</v>
      </c>
    </row>
    <row r="5">
      <c r="A5" s="3" t="s">
        <v>43</v>
      </c>
      <c r="B5" s="20" t="s">
        <v>44</v>
      </c>
      <c r="C5" s="21" t="s">
        <v>267</v>
      </c>
      <c r="D5" s="22"/>
      <c r="E5" s="23" t="s">
        <v>16</v>
      </c>
      <c r="F5" s="17"/>
      <c r="G5" s="17"/>
      <c r="H5" s="17"/>
      <c r="I5" s="17"/>
      <c r="J5" s="19"/>
      <c r="O5">
        <v>0.20999999999999999</v>
      </c>
    </row>
    <row r="6">
      <c r="A6" s="26" t="s">
        <v>45</v>
      </c>
      <c r="B6" s="27" t="s">
        <v>46</v>
      </c>
      <c r="C6" s="7" t="s">
        <v>47</v>
      </c>
      <c r="D6" s="7" t="s">
        <v>48</v>
      </c>
      <c r="E6" s="7" t="s">
        <v>49</v>
      </c>
      <c r="F6" s="7" t="s">
        <v>50</v>
      </c>
      <c r="G6" s="7" t="s">
        <v>51</v>
      </c>
      <c r="H6" s="7" t="s">
        <v>52</v>
      </c>
      <c r="I6" s="7"/>
      <c r="J6" s="28" t="s">
        <v>53</v>
      </c>
    </row>
    <row r="7">
      <c r="A7" s="26"/>
      <c r="B7" s="27"/>
      <c r="C7" s="7"/>
      <c r="D7" s="7"/>
      <c r="E7" s="7"/>
      <c r="F7" s="7"/>
      <c r="G7" s="7"/>
      <c r="H7" s="7" t="s">
        <v>54</v>
      </c>
      <c r="I7" s="7" t="s">
        <v>55</v>
      </c>
      <c r="J7" s="28"/>
    </row>
    <row r="8">
      <c r="A8" s="29">
        <v>0</v>
      </c>
      <c r="B8" s="27">
        <v>1</v>
      </c>
      <c r="C8" s="30">
        <v>2</v>
      </c>
      <c r="D8" s="7">
        <v>3</v>
      </c>
      <c r="E8" s="30">
        <v>4</v>
      </c>
      <c r="F8" s="7">
        <v>5</v>
      </c>
      <c r="G8" s="7">
        <v>6</v>
      </c>
      <c r="H8" s="7">
        <v>7</v>
      </c>
      <c r="I8" s="30">
        <v>8</v>
      </c>
      <c r="J8" s="28">
        <v>9</v>
      </c>
    </row>
    <row r="9">
      <c r="A9" s="31" t="s">
        <v>56</v>
      </c>
      <c r="B9" s="32"/>
      <c r="C9" s="33" t="s">
        <v>57</v>
      </c>
      <c r="D9" s="34"/>
      <c r="E9" s="31" t="s">
        <v>58</v>
      </c>
      <c r="F9" s="34"/>
      <c r="G9" s="34"/>
      <c r="H9" s="34"/>
      <c r="I9" s="35">
        <f>SUMIFS(I10:I34,A10:A34,"P")</f>
        <v>0</v>
      </c>
      <c r="J9" s="36"/>
    </row>
    <row r="10">
      <c r="A10" s="37" t="s">
        <v>59</v>
      </c>
      <c r="B10" s="37">
        <v>1</v>
      </c>
      <c r="C10" s="38" t="s">
        <v>268</v>
      </c>
      <c r="D10" s="37" t="s">
        <v>61</v>
      </c>
      <c r="E10" s="39" t="s">
        <v>269</v>
      </c>
      <c r="F10" s="40" t="s">
        <v>63</v>
      </c>
      <c r="G10" s="41">
        <v>62.100000000000001</v>
      </c>
      <c r="H10" s="42">
        <v>0</v>
      </c>
      <c r="I10" s="43">
        <f>ROUND(G10*H10,P4)</f>
        <v>0</v>
      </c>
      <c r="J10" s="40" t="s">
        <v>84</v>
      </c>
      <c r="O10" s="44">
        <f>I10*0.21</f>
        <v>0</v>
      </c>
      <c r="P10">
        <v>3</v>
      </c>
    </row>
    <row r="11" ht="30">
      <c r="A11" s="37" t="s">
        <v>64</v>
      </c>
      <c r="B11" s="45"/>
      <c r="C11" s="46"/>
      <c r="D11" s="46"/>
      <c r="E11" s="39" t="s">
        <v>270</v>
      </c>
      <c r="F11" s="46"/>
      <c r="G11" s="46"/>
      <c r="H11" s="46"/>
      <c r="I11" s="46"/>
      <c r="J11" s="47"/>
    </row>
    <row r="12">
      <c r="A12" s="37" t="s">
        <v>66</v>
      </c>
      <c r="B12" s="45"/>
      <c r="C12" s="46"/>
      <c r="D12" s="46"/>
      <c r="E12" s="48" t="s">
        <v>271</v>
      </c>
      <c r="F12" s="46"/>
      <c r="G12" s="46"/>
      <c r="H12" s="46"/>
      <c r="I12" s="46"/>
      <c r="J12" s="47"/>
    </row>
    <row r="13" ht="30">
      <c r="A13" s="37" t="s">
        <v>59</v>
      </c>
      <c r="B13" s="37">
        <v>2</v>
      </c>
      <c r="C13" s="38" t="s">
        <v>60</v>
      </c>
      <c r="D13" s="37" t="s">
        <v>61</v>
      </c>
      <c r="E13" s="39" t="s">
        <v>62</v>
      </c>
      <c r="F13" s="40" t="s">
        <v>63</v>
      </c>
      <c r="G13" s="41">
        <v>88.942999999999998</v>
      </c>
      <c r="H13" s="42">
        <v>0</v>
      </c>
      <c r="I13" s="43">
        <f>ROUND(G13*H13,P4)</f>
        <v>0</v>
      </c>
      <c r="J13" s="37"/>
      <c r="O13" s="44">
        <f>I13*0.21</f>
        <v>0</v>
      </c>
      <c r="P13">
        <v>3</v>
      </c>
    </row>
    <row r="14" ht="60">
      <c r="A14" s="37" t="s">
        <v>64</v>
      </c>
      <c r="B14" s="45"/>
      <c r="C14" s="46"/>
      <c r="D14" s="46"/>
      <c r="E14" s="39" t="s">
        <v>65</v>
      </c>
      <c r="F14" s="46"/>
      <c r="G14" s="46"/>
      <c r="H14" s="46"/>
      <c r="I14" s="46"/>
      <c r="J14" s="47"/>
    </row>
    <row r="15">
      <c r="A15" s="37" t="s">
        <v>66</v>
      </c>
      <c r="B15" s="45"/>
      <c r="C15" s="46"/>
      <c r="D15" s="46"/>
      <c r="E15" s="48" t="s">
        <v>272</v>
      </c>
      <c r="F15" s="46"/>
      <c r="G15" s="46"/>
      <c r="H15" s="46"/>
      <c r="I15" s="46"/>
      <c r="J15" s="47"/>
    </row>
    <row r="16">
      <c r="A16" s="37" t="s">
        <v>66</v>
      </c>
      <c r="B16" s="45"/>
      <c r="C16" s="46"/>
      <c r="D16" s="46"/>
      <c r="E16" s="48" t="s">
        <v>273</v>
      </c>
      <c r="F16" s="46"/>
      <c r="G16" s="46"/>
      <c r="H16" s="46"/>
      <c r="I16" s="46"/>
      <c r="J16" s="47"/>
    </row>
    <row r="17">
      <c r="A17" s="37" t="s">
        <v>66</v>
      </c>
      <c r="B17" s="45"/>
      <c r="C17" s="46"/>
      <c r="D17" s="46"/>
      <c r="E17" s="48" t="s">
        <v>274</v>
      </c>
      <c r="F17" s="46"/>
      <c r="G17" s="46"/>
      <c r="H17" s="46"/>
      <c r="I17" s="46"/>
      <c r="J17" s="47"/>
    </row>
    <row r="18">
      <c r="A18" s="37" t="s">
        <v>66</v>
      </c>
      <c r="B18" s="45"/>
      <c r="C18" s="46"/>
      <c r="D18" s="46"/>
      <c r="E18" s="48" t="s">
        <v>275</v>
      </c>
      <c r="F18" s="46"/>
      <c r="G18" s="46"/>
      <c r="H18" s="46"/>
      <c r="I18" s="46"/>
      <c r="J18" s="47"/>
    </row>
    <row r="19">
      <c r="A19" s="37" t="s">
        <v>66</v>
      </c>
      <c r="B19" s="45"/>
      <c r="C19" s="46"/>
      <c r="D19" s="46"/>
      <c r="E19" s="48" t="s">
        <v>276</v>
      </c>
      <c r="F19" s="46"/>
      <c r="G19" s="46"/>
      <c r="H19" s="46"/>
      <c r="I19" s="46"/>
      <c r="J19" s="47"/>
    </row>
    <row r="20">
      <c r="A20" s="37" t="s">
        <v>66</v>
      </c>
      <c r="B20" s="45"/>
      <c r="C20" s="46"/>
      <c r="D20" s="46"/>
      <c r="E20" s="48" t="s">
        <v>277</v>
      </c>
      <c r="F20" s="46"/>
      <c r="G20" s="46"/>
      <c r="H20" s="46"/>
      <c r="I20" s="46"/>
      <c r="J20" s="47"/>
    </row>
    <row r="21">
      <c r="A21" s="37" t="s">
        <v>66</v>
      </c>
      <c r="B21" s="45"/>
      <c r="C21" s="46"/>
      <c r="D21" s="46"/>
      <c r="E21" s="48" t="s">
        <v>278</v>
      </c>
      <c r="F21" s="46"/>
      <c r="G21" s="46"/>
      <c r="H21" s="46"/>
      <c r="I21" s="46"/>
      <c r="J21" s="47"/>
    </row>
    <row r="22">
      <c r="A22" s="37" t="s">
        <v>66</v>
      </c>
      <c r="B22" s="45"/>
      <c r="C22" s="46"/>
      <c r="D22" s="46"/>
      <c r="E22" s="48" t="s">
        <v>279</v>
      </c>
      <c r="F22" s="46"/>
      <c r="G22" s="46"/>
      <c r="H22" s="46"/>
      <c r="I22" s="46"/>
      <c r="J22" s="47"/>
    </row>
    <row r="23" ht="30">
      <c r="A23" s="37" t="s">
        <v>59</v>
      </c>
      <c r="B23" s="37">
        <v>3</v>
      </c>
      <c r="C23" s="38" t="s">
        <v>72</v>
      </c>
      <c r="D23" s="37" t="s">
        <v>61</v>
      </c>
      <c r="E23" s="39" t="s">
        <v>62</v>
      </c>
      <c r="F23" s="40" t="s">
        <v>63</v>
      </c>
      <c r="G23" s="41">
        <v>5333.8199999999997</v>
      </c>
      <c r="H23" s="42">
        <v>0</v>
      </c>
      <c r="I23" s="43">
        <f>ROUND(G23*H23,P4)</f>
        <v>0</v>
      </c>
      <c r="J23" s="37"/>
      <c r="O23" s="44">
        <f>I23*0.21</f>
        <v>0</v>
      </c>
      <c r="P23">
        <v>3</v>
      </c>
    </row>
    <row r="24" ht="45">
      <c r="A24" s="37" t="s">
        <v>64</v>
      </c>
      <c r="B24" s="45"/>
      <c r="C24" s="46"/>
      <c r="D24" s="46"/>
      <c r="E24" s="39" t="s">
        <v>73</v>
      </c>
      <c r="F24" s="46"/>
      <c r="G24" s="46"/>
      <c r="H24" s="46"/>
      <c r="I24" s="46"/>
      <c r="J24" s="47"/>
    </row>
    <row r="25">
      <c r="A25" s="37" t="s">
        <v>66</v>
      </c>
      <c r="B25" s="45"/>
      <c r="C25" s="46"/>
      <c r="D25" s="46"/>
      <c r="E25" s="48" t="s">
        <v>280</v>
      </c>
      <c r="F25" s="46"/>
      <c r="G25" s="46"/>
      <c r="H25" s="46"/>
      <c r="I25" s="46"/>
      <c r="J25" s="47"/>
    </row>
    <row r="26">
      <c r="A26" s="37" t="s">
        <v>66</v>
      </c>
      <c r="B26" s="45"/>
      <c r="C26" s="46"/>
      <c r="D26" s="46"/>
      <c r="E26" s="48" t="s">
        <v>281</v>
      </c>
      <c r="F26" s="46"/>
      <c r="G26" s="46"/>
      <c r="H26" s="46"/>
      <c r="I26" s="46"/>
      <c r="J26" s="47"/>
    </row>
    <row r="27">
      <c r="A27" s="37" t="s">
        <v>66</v>
      </c>
      <c r="B27" s="45"/>
      <c r="C27" s="46"/>
      <c r="D27" s="46"/>
      <c r="E27" s="48" t="s">
        <v>282</v>
      </c>
      <c r="F27" s="46"/>
      <c r="G27" s="46"/>
      <c r="H27" s="46"/>
      <c r="I27" s="46"/>
      <c r="J27" s="47"/>
    </row>
    <row r="28">
      <c r="A28" s="37" t="s">
        <v>66</v>
      </c>
      <c r="B28" s="45"/>
      <c r="C28" s="46"/>
      <c r="D28" s="46"/>
      <c r="E28" s="48" t="s">
        <v>283</v>
      </c>
      <c r="F28" s="46"/>
      <c r="G28" s="46"/>
      <c r="H28" s="46"/>
      <c r="I28" s="46"/>
      <c r="J28" s="47"/>
    </row>
    <row r="29">
      <c r="A29" s="37" t="s">
        <v>66</v>
      </c>
      <c r="B29" s="45"/>
      <c r="C29" s="46"/>
      <c r="D29" s="46"/>
      <c r="E29" s="48" t="s">
        <v>284</v>
      </c>
      <c r="F29" s="46"/>
      <c r="G29" s="46"/>
      <c r="H29" s="46"/>
      <c r="I29" s="46"/>
      <c r="J29" s="47"/>
    </row>
    <row r="30">
      <c r="A30" s="37" t="s">
        <v>66</v>
      </c>
      <c r="B30" s="45"/>
      <c r="C30" s="46"/>
      <c r="D30" s="46"/>
      <c r="E30" s="48" t="s">
        <v>285</v>
      </c>
      <c r="F30" s="46"/>
      <c r="G30" s="46"/>
      <c r="H30" s="46"/>
      <c r="I30" s="46"/>
      <c r="J30" s="47"/>
    </row>
    <row r="31">
      <c r="A31" s="37" t="s">
        <v>66</v>
      </c>
      <c r="B31" s="45"/>
      <c r="C31" s="46"/>
      <c r="D31" s="46"/>
      <c r="E31" s="48" t="s">
        <v>286</v>
      </c>
      <c r="F31" s="46"/>
      <c r="G31" s="46"/>
      <c r="H31" s="46"/>
      <c r="I31" s="46"/>
      <c r="J31" s="47"/>
    </row>
    <row r="32">
      <c r="A32" s="37" t="s">
        <v>59</v>
      </c>
      <c r="B32" s="37">
        <v>4</v>
      </c>
      <c r="C32" s="38" t="s">
        <v>287</v>
      </c>
      <c r="D32" s="37" t="s">
        <v>61</v>
      </c>
      <c r="E32" s="39" t="s">
        <v>288</v>
      </c>
      <c r="F32" s="40" t="s">
        <v>63</v>
      </c>
      <c r="G32" s="41">
        <v>157.5</v>
      </c>
      <c r="H32" s="42">
        <v>0</v>
      </c>
      <c r="I32" s="43">
        <f>ROUND(G32*H32,P4)</f>
        <v>0</v>
      </c>
      <c r="J32" s="40" t="s">
        <v>84</v>
      </c>
      <c r="O32" s="44">
        <f>I32*0.21</f>
        <v>0</v>
      </c>
      <c r="P32">
        <v>3</v>
      </c>
    </row>
    <row r="33">
      <c r="A33" s="37" t="s">
        <v>64</v>
      </c>
      <c r="B33" s="45"/>
      <c r="C33" s="46"/>
      <c r="D33" s="46"/>
      <c r="E33" s="39" t="s">
        <v>289</v>
      </c>
      <c r="F33" s="46"/>
      <c r="G33" s="46"/>
      <c r="H33" s="46"/>
      <c r="I33" s="46"/>
      <c r="J33" s="47"/>
    </row>
    <row r="34">
      <c r="A34" s="37" t="s">
        <v>66</v>
      </c>
      <c r="B34" s="45"/>
      <c r="C34" s="46"/>
      <c r="D34" s="46"/>
      <c r="E34" s="48" t="s">
        <v>290</v>
      </c>
      <c r="F34" s="46"/>
      <c r="G34" s="46"/>
      <c r="H34" s="46"/>
      <c r="I34" s="46"/>
      <c r="J34" s="47"/>
    </row>
    <row r="35">
      <c r="A35" s="31" t="s">
        <v>56</v>
      </c>
      <c r="B35" s="32"/>
      <c r="C35" s="33" t="s">
        <v>79</v>
      </c>
      <c r="D35" s="34"/>
      <c r="E35" s="31" t="s">
        <v>80</v>
      </c>
      <c r="F35" s="34"/>
      <c r="G35" s="34"/>
      <c r="H35" s="34"/>
      <c r="I35" s="35">
        <f>SUMIFS(I36:I158,A36:A158,"P")</f>
        <v>0</v>
      </c>
      <c r="J35" s="36"/>
    </row>
    <row r="36">
      <c r="A36" s="37" t="s">
        <v>59</v>
      </c>
      <c r="B36" s="37">
        <v>5</v>
      </c>
      <c r="C36" s="38" t="s">
        <v>291</v>
      </c>
      <c r="D36" s="37" t="s">
        <v>61</v>
      </c>
      <c r="E36" s="39" t="s">
        <v>292</v>
      </c>
      <c r="F36" s="40" t="s">
        <v>120</v>
      </c>
      <c r="G36" s="41">
        <v>350</v>
      </c>
      <c r="H36" s="42">
        <v>0</v>
      </c>
      <c r="I36" s="43">
        <f>ROUND(G36*H36,P4)</f>
        <v>0</v>
      </c>
      <c r="J36" s="40" t="s">
        <v>84</v>
      </c>
      <c r="O36" s="44">
        <f>I36*0.21</f>
        <v>0</v>
      </c>
      <c r="P36">
        <v>3</v>
      </c>
    </row>
    <row r="37">
      <c r="A37" s="37" t="s">
        <v>64</v>
      </c>
      <c r="B37" s="45"/>
      <c r="C37" s="46"/>
      <c r="D37" s="46"/>
      <c r="E37" s="39" t="s">
        <v>293</v>
      </c>
      <c r="F37" s="46"/>
      <c r="G37" s="46"/>
      <c r="H37" s="46"/>
      <c r="I37" s="46"/>
      <c r="J37" s="47"/>
    </row>
    <row r="38">
      <c r="A38" s="37" t="s">
        <v>66</v>
      </c>
      <c r="B38" s="45"/>
      <c r="C38" s="46"/>
      <c r="D38" s="46"/>
      <c r="E38" s="48" t="s">
        <v>86</v>
      </c>
      <c r="F38" s="46"/>
      <c r="G38" s="46"/>
      <c r="H38" s="46"/>
      <c r="I38" s="46"/>
      <c r="J38" s="47"/>
    </row>
    <row r="39" ht="30">
      <c r="A39" s="37" t="s">
        <v>66</v>
      </c>
      <c r="B39" s="45"/>
      <c r="C39" s="46"/>
      <c r="D39" s="46"/>
      <c r="E39" s="48" t="s">
        <v>294</v>
      </c>
      <c r="F39" s="46"/>
      <c r="G39" s="46"/>
      <c r="H39" s="46"/>
      <c r="I39" s="46"/>
      <c r="J39" s="47"/>
    </row>
    <row r="40">
      <c r="A40" s="37" t="s">
        <v>59</v>
      </c>
      <c r="B40" s="37">
        <v>6</v>
      </c>
      <c r="C40" s="38" t="s">
        <v>295</v>
      </c>
      <c r="D40" s="37" t="s">
        <v>61</v>
      </c>
      <c r="E40" s="39" t="s">
        <v>296</v>
      </c>
      <c r="F40" s="40" t="s">
        <v>120</v>
      </c>
      <c r="G40" s="41">
        <v>875</v>
      </c>
      <c r="H40" s="42">
        <v>0</v>
      </c>
      <c r="I40" s="43">
        <f>ROUND(G40*H40,P4)</f>
        <v>0</v>
      </c>
      <c r="J40" s="40" t="s">
        <v>84</v>
      </c>
      <c r="O40" s="44">
        <f>I40*0.21</f>
        <v>0</v>
      </c>
      <c r="P40">
        <v>3</v>
      </c>
    </row>
    <row r="41">
      <c r="A41" s="37" t="s">
        <v>64</v>
      </c>
      <c r="B41" s="45"/>
      <c r="C41" s="46"/>
      <c r="D41" s="46"/>
      <c r="E41" s="39" t="s">
        <v>85</v>
      </c>
      <c r="F41" s="46"/>
      <c r="G41" s="46"/>
      <c r="H41" s="46"/>
      <c r="I41" s="46"/>
      <c r="J41" s="47"/>
    </row>
    <row r="42">
      <c r="A42" s="37" t="s">
        <v>66</v>
      </c>
      <c r="B42" s="45"/>
      <c r="C42" s="46"/>
      <c r="D42" s="46"/>
      <c r="E42" s="48" t="s">
        <v>86</v>
      </c>
      <c r="F42" s="46"/>
      <c r="G42" s="46"/>
      <c r="H42" s="46"/>
      <c r="I42" s="46"/>
      <c r="J42" s="47"/>
    </row>
    <row r="43">
      <c r="A43" s="37" t="s">
        <v>66</v>
      </c>
      <c r="B43" s="45"/>
      <c r="C43" s="46"/>
      <c r="D43" s="46"/>
      <c r="E43" s="48" t="s">
        <v>297</v>
      </c>
      <c r="F43" s="46"/>
      <c r="G43" s="46"/>
      <c r="H43" s="46"/>
      <c r="I43" s="46"/>
      <c r="J43" s="47"/>
    </row>
    <row r="44">
      <c r="A44" s="37" t="s">
        <v>59</v>
      </c>
      <c r="B44" s="37">
        <v>7</v>
      </c>
      <c r="C44" s="38" t="s">
        <v>298</v>
      </c>
      <c r="D44" s="37" t="s">
        <v>61</v>
      </c>
      <c r="E44" s="39" t="s">
        <v>299</v>
      </c>
      <c r="F44" s="40" t="s">
        <v>83</v>
      </c>
      <c r="G44" s="41">
        <v>27</v>
      </c>
      <c r="H44" s="42">
        <v>0</v>
      </c>
      <c r="I44" s="43">
        <f>ROUND(G44*H44,P4)</f>
        <v>0</v>
      </c>
      <c r="J44" s="40" t="s">
        <v>84</v>
      </c>
      <c r="O44" s="44">
        <f>I44*0.21</f>
        <v>0</v>
      </c>
      <c r="P44">
        <v>3</v>
      </c>
    </row>
    <row r="45" ht="75">
      <c r="A45" s="37" t="s">
        <v>64</v>
      </c>
      <c r="B45" s="45"/>
      <c r="C45" s="46"/>
      <c r="D45" s="46"/>
      <c r="E45" s="39" t="s">
        <v>300</v>
      </c>
      <c r="F45" s="46"/>
      <c r="G45" s="46"/>
      <c r="H45" s="46"/>
      <c r="I45" s="46"/>
      <c r="J45" s="47"/>
    </row>
    <row r="46">
      <c r="A46" s="37" t="s">
        <v>66</v>
      </c>
      <c r="B46" s="45"/>
      <c r="C46" s="46"/>
      <c r="D46" s="46"/>
      <c r="E46" s="48" t="s">
        <v>86</v>
      </c>
      <c r="F46" s="46"/>
      <c r="G46" s="46"/>
      <c r="H46" s="46"/>
      <c r="I46" s="46"/>
      <c r="J46" s="47"/>
    </row>
    <row r="47">
      <c r="A47" s="37" t="s">
        <v>66</v>
      </c>
      <c r="B47" s="45"/>
      <c r="C47" s="46"/>
      <c r="D47" s="46"/>
      <c r="E47" s="48" t="s">
        <v>301</v>
      </c>
      <c r="F47" s="46"/>
      <c r="G47" s="46"/>
      <c r="H47" s="46"/>
      <c r="I47" s="46"/>
      <c r="J47" s="47"/>
    </row>
    <row r="48" ht="30">
      <c r="A48" s="37" t="s">
        <v>66</v>
      </c>
      <c r="B48" s="45"/>
      <c r="C48" s="46"/>
      <c r="D48" s="46"/>
      <c r="E48" s="48" t="s">
        <v>302</v>
      </c>
      <c r="F48" s="46"/>
      <c r="G48" s="46"/>
      <c r="H48" s="46"/>
      <c r="I48" s="46"/>
      <c r="J48" s="47"/>
    </row>
    <row r="49">
      <c r="A49" s="37" t="s">
        <v>66</v>
      </c>
      <c r="B49" s="45"/>
      <c r="C49" s="46"/>
      <c r="D49" s="46"/>
      <c r="E49" s="48" t="s">
        <v>303</v>
      </c>
      <c r="F49" s="46"/>
      <c r="G49" s="46"/>
      <c r="H49" s="46"/>
      <c r="I49" s="46"/>
      <c r="J49" s="47"/>
    </row>
    <row r="50">
      <c r="A50" s="37" t="s">
        <v>66</v>
      </c>
      <c r="B50" s="45"/>
      <c r="C50" s="46"/>
      <c r="D50" s="46"/>
      <c r="E50" s="48" t="s">
        <v>304</v>
      </c>
      <c r="F50" s="46"/>
      <c r="G50" s="46"/>
      <c r="H50" s="46"/>
      <c r="I50" s="46"/>
      <c r="J50" s="47"/>
    </row>
    <row r="51">
      <c r="A51" s="37" t="s">
        <v>59</v>
      </c>
      <c r="B51" s="37">
        <v>8</v>
      </c>
      <c r="C51" s="38" t="s">
        <v>305</v>
      </c>
      <c r="D51" s="37" t="s">
        <v>61</v>
      </c>
      <c r="E51" s="39" t="s">
        <v>306</v>
      </c>
      <c r="F51" s="40" t="s">
        <v>83</v>
      </c>
      <c r="G51" s="41">
        <v>5.7199999999999998</v>
      </c>
      <c r="H51" s="42">
        <v>0</v>
      </c>
      <c r="I51" s="43">
        <f>ROUND(G51*H51,P4)</f>
        <v>0</v>
      </c>
      <c r="J51" s="40" t="s">
        <v>84</v>
      </c>
      <c r="O51" s="44">
        <f>I51*0.21</f>
        <v>0</v>
      </c>
      <c r="P51">
        <v>3</v>
      </c>
    </row>
    <row r="52">
      <c r="A52" s="37" t="s">
        <v>64</v>
      </c>
      <c r="B52" s="45"/>
      <c r="C52" s="46"/>
      <c r="D52" s="46"/>
      <c r="E52" s="39" t="s">
        <v>85</v>
      </c>
      <c r="F52" s="46"/>
      <c r="G52" s="46"/>
      <c r="H52" s="46"/>
      <c r="I52" s="46"/>
      <c r="J52" s="47"/>
    </row>
    <row r="53">
      <c r="A53" s="37" t="s">
        <v>66</v>
      </c>
      <c r="B53" s="45"/>
      <c r="C53" s="46"/>
      <c r="D53" s="46"/>
      <c r="E53" s="48" t="s">
        <v>86</v>
      </c>
      <c r="F53" s="46"/>
      <c r="G53" s="46"/>
      <c r="H53" s="46"/>
      <c r="I53" s="46"/>
      <c r="J53" s="47"/>
    </row>
    <row r="54" ht="30">
      <c r="A54" s="37" t="s">
        <v>66</v>
      </c>
      <c r="B54" s="45"/>
      <c r="C54" s="46"/>
      <c r="D54" s="46"/>
      <c r="E54" s="48" t="s">
        <v>307</v>
      </c>
      <c r="F54" s="46"/>
      <c r="G54" s="46"/>
      <c r="H54" s="46"/>
      <c r="I54" s="46"/>
      <c r="J54" s="47"/>
    </row>
    <row r="55" ht="30">
      <c r="A55" s="37" t="s">
        <v>59</v>
      </c>
      <c r="B55" s="37">
        <v>9</v>
      </c>
      <c r="C55" s="38" t="s">
        <v>81</v>
      </c>
      <c r="D55" s="37" t="s">
        <v>61</v>
      </c>
      <c r="E55" s="39" t="s">
        <v>82</v>
      </c>
      <c r="F55" s="40" t="s">
        <v>83</v>
      </c>
      <c r="G55" s="41">
        <v>862.20000000000005</v>
      </c>
      <c r="H55" s="42">
        <v>0</v>
      </c>
      <c r="I55" s="43">
        <f>ROUND(G55*H55,P4)</f>
        <v>0</v>
      </c>
      <c r="J55" s="40" t="s">
        <v>84</v>
      </c>
      <c r="O55" s="44">
        <f>I55*0.21</f>
        <v>0</v>
      </c>
      <c r="P55">
        <v>3</v>
      </c>
    </row>
    <row r="56">
      <c r="A56" s="37" t="s">
        <v>64</v>
      </c>
      <c r="B56" s="45"/>
      <c r="C56" s="46"/>
      <c r="D56" s="46"/>
      <c r="E56" s="39" t="s">
        <v>85</v>
      </c>
      <c r="F56" s="46"/>
      <c r="G56" s="46"/>
      <c r="H56" s="46"/>
      <c r="I56" s="46"/>
      <c r="J56" s="47"/>
    </row>
    <row r="57">
      <c r="A57" s="37" t="s">
        <v>66</v>
      </c>
      <c r="B57" s="45"/>
      <c r="C57" s="46"/>
      <c r="D57" s="46"/>
      <c r="E57" s="48" t="s">
        <v>86</v>
      </c>
      <c r="F57" s="46"/>
      <c r="G57" s="46"/>
      <c r="H57" s="46"/>
      <c r="I57" s="46"/>
      <c r="J57" s="47"/>
    </row>
    <row r="58">
      <c r="A58" s="37" t="s">
        <v>66</v>
      </c>
      <c r="B58" s="45"/>
      <c r="C58" s="46"/>
      <c r="D58" s="46"/>
      <c r="E58" s="48" t="s">
        <v>308</v>
      </c>
      <c r="F58" s="46"/>
      <c r="G58" s="46"/>
      <c r="H58" s="46"/>
      <c r="I58" s="46"/>
      <c r="J58" s="47"/>
    </row>
    <row r="59" ht="30">
      <c r="A59" s="37" t="s">
        <v>66</v>
      </c>
      <c r="B59" s="45"/>
      <c r="C59" s="46"/>
      <c r="D59" s="46"/>
      <c r="E59" s="48" t="s">
        <v>309</v>
      </c>
      <c r="F59" s="46"/>
      <c r="G59" s="46"/>
      <c r="H59" s="46"/>
      <c r="I59" s="46"/>
      <c r="J59" s="47"/>
    </row>
    <row r="60" ht="30">
      <c r="A60" s="37" t="s">
        <v>66</v>
      </c>
      <c r="B60" s="45"/>
      <c r="C60" s="46"/>
      <c r="D60" s="46"/>
      <c r="E60" s="48" t="s">
        <v>310</v>
      </c>
      <c r="F60" s="46"/>
      <c r="G60" s="46"/>
      <c r="H60" s="46"/>
      <c r="I60" s="46"/>
      <c r="J60" s="47"/>
    </row>
    <row r="61">
      <c r="A61" s="37" t="s">
        <v>66</v>
      </c>
      <c r="B61" s="45"/>
      <c r="C61" s="46"/>
      <c r="D61" s="46"/>
      <c r="E61" s="48" t="s">
        <v>311</v>
      </c>
      <c r="F61" s="46"/>
      <c r="G61" s="46"/>
      <c r="H61" s="46"/>
      <c r="I61" s="46"/>
      <c r="J61" s="47"/>
    </row>
    <row r="62">
      <c r="A62" s="37" t="s">
        <v>66</v>
      </c>
      <c r="B62" s="45"/>
      <c r="C62" s="46"/>
      <c r="D62" s="46"/>
      <c r="E62" s="48" t="s">
        <v>312</v>
      </c>
      <c r="F62" s="46"/>
      <c r="G62" s="46"/>
      <c r="H62" s="46"/>
      <c r="I62" s="46"/>
      <c r="J62" s="47"/>
    </row>
    <row r="63" ht="30">
      <c r="A63" s="37" t="s">
        <v>66</v>
      </c>
      <c r="B63" s="45"/>
      <c r="C63" s="46"/>
      <c r="D63" s="46"/>
      <c r="E63" s="48" t="s">
        <v>313</v>
      </c>
      <c r="F63" s="46"/>
      <c r="G63" s="46"/>
      <c r="H63" s="46"/>
      <c r="I63" s="46"/>
      <c r="J63" s="47"/>
    </row>
    <row r="64" ht="30">
      <c r="A64" s="37" t="s">
        <v>66</v>
      </c>
      <c r="B64" s="45"/>
      <c r="C64" s="46"/>
      <c r="D64" s="46"/>
      <c r="E64" s="48" t="s">
        <v>314</v>
      </c>
      <c r="F64" s="46"/>
      <c r="G64" s="46"/>
      <c r="H64" s="46"/>
      <c r="I64" s="46"/>
      <c r="J64" s="47"/>
    </row>
    <row r="65" ht="30">
      <c r="A65" s="37" t="s">
        <v>66</v>
      </c>
      <c r="B65" s="45"/>
      <c r="C65" s="46"/>
      <c r="D65" s="46"/>
      <c r="E65" s="48" t="s">
        <v>315</v>
      </c>
      <c r="F65" s="46"/>
      <c r="G65" s="46"/>
      <c r="H65" s="46"/>
      <c r="I65" s="46"/>
      <c r="J65" s="47"/>
    </row>
    <row r="66">
      <c r="A66" s="37" t="s">
        <v>66</v>
      </c>
      <c r="B66" s="45"/>
      <c r="C66" s="46"/>
      <c r="D66" s="46"/>
      <c r="E66" s="48" t="s">
        <v>316</v>
      </c>
      <c r="F66" s="46"/>
      <c r="G66" s="46"/>
      <c r="H66" s="46"/>
      <c r="I66" s="46"/>
      <c r="J66" s="47"/>
    </row>
    <row r="67">
      <c r="A67" s="37" t="s">
        <v>59</v>
      </c>
      <c r="B67" s="37">
        <v>10</v>
      </c>
      <c r="C67" s="38" t="s">
        <v>317</v>
      </c>
      <c r="D67" s="37" t="s">
        <v>61</v>
      </c>
      <c r="E67" s="39" t="s">
        <v>318</v>
      </c>
      <c r="F67" s="40" t="s">
        <v>83</v>
      </c>
      <c r="G67" s="41">
        <v>210.90000000000001</v>
      </c>
      <c r="H67" s="42">
        <v>0</v>
      </c>
      <c r="I67" s="43">
        <f>ROUND(G67*H67,P4)</f>
        <v>0</v>
      </c>
      <c r="J67" s="40" t="s">
        <v>84</v>
      </c>
      <c r="O67" s="44">
        <f>I67*0.21</f>
        <v>0</v>
      </c>
      <c r="P67">
        <v>3</v>
      </c>
    </row>
    <row r="68" ht="45">
      <c r="A68" s="37" t="s">
        <v>64</v>
      </c>
      <c r="B68" s="45"/>
      <c r="C68" s="46"/>
      <c r="D68" s="46"/>
      <c r="E68" s="39" t="s">
        <v>319</v>
      </c>
      <c r="F68" s="46"/>
      <c r="G68" s="46"/>
      <c r="H68" s="46"/>
      <c r="I68" s="46"/>
      <c r="J68" s="47"/>
    </row>
    <row r="69">
      <c r="A69" s="37" t="s">
        <v>66</v>
      </c>
      <c r="B69" s="45"/>
      <c r="C69" s="46"/>
      <c r="D69" s="46"/>
      <c r="E69" s="48" t="s">
        <v>86</v>
      </c>
      <c r="F69" s="46"/>
      <c r="G69" s="46"/>
      <c r="H69" s="46"/>
      <c r="I69" s="46"/>
      <c r="J69" s="47"/>
    </row>
    <row r="70" ht="30">
      <c r="A70" s="37" t="s">
        <v>66</v>
      </c>
      <c r="B70" s="45"/>
      <c r="C70" s="46"/>
      <c r="D70" s="46"/>
      <c r="E70" s="48" t="s">
        <v>320</v>
      </c>
      <c r="F70" s="46"/>
      <c r="G70" s="46"/>
      <c r="H70" s="46"/>
      <c r="I70" s="46"/>
      <c r="J70" s="47"/>
    </row>
    <row r="71">
      <c r="A71" s="37" t="s">
        <v>59</v>
      </c>
      <c r="B71" s="37">
        <v>11</v>
      </c>
      <c r="C71" s="38" t="s">
        <v>321</v>
      </c>
      <c r="D71" s="37" t="s">
        <v>61</v>
      </c>
      <c r="E71" s="39" t="s">
        <v>322</v>
      </c>
      <c r="F71" s="40" t="s">
        <v>93</v>
      </c>
      <c r="G71" s="41">
        <v>115</v>
      </c>
      <c r="H71" s="42">
        <v>0</v>
      </c>
      <c r="I71" s="43">
        <f>ROUND(G71*H71,P4)</f>
        <v>0</v>
      </c>
      <c r="J71" s="40" t="s">
        <v>84</v>
      </c>
      <c r="O71" s="44">
        <f>I71*0.21</f>
        <v>0</v>
      </c>
      <c r="P71">
        <v>3</v>
      </c>
    </row>
    <row r="72">
      <c r="A72" s="37" t="s">
        <v>64</v>
      </c>
      <c r="B72" s="45"/>
      <c r="C72" s="46"/>
      <c r="D72" s="46"/>
      <c r="E72" s="39" t="s">
        <v>85</v>
      </c>
      <c r="F72" s="46"/>
      <c r="G72" s="46"/>
      <c r="H72" s="46"/>
      <c r="I72" s="46"/>
      <c r="J72" s="47"/>
    </row>
    <row r="73">
      <c r="A73" s="37" t="s">
        <v>66</v>
      </c>
      <c r="B73" s="45"/>
      <c r="C73" s="46"/>
      <c r="D73" s="46"/>
      <c r="E73" s="48" t="s">
        <v>86</v>
      </c>
      <c r="F73" s="46"/>
      <c r="G73" s="46"/>
      <c r="H73" s="46"/>
      <c r="I73" s="46"/>
      <c r="J73" s="47"/>
    </row>
    <row r="74" ht="30">
      <c r="A74" s="37" t="s">
        <v>66</v>
      </c>
      <c r="B74" s="45"/>
      <c r="C74" s="46"/>
      <c r="D74" s="46"/>
      <c r="E74" s="48" t="s">
        <v>323</v>
      </c>
      <c r="F74" s="46"/>
      <c r="G74" s="46"/>
      <c r="H74" s="46"/>
      <c r="I74" s="46"/>
      <c r="J74" s="47"/>
    </row>
    <row r="75">
      <c r="A75" s="37" t="s">
        <v>59</v>
      </c>
      <c r="B75" s="37">
        <v>12</v>
      </c>
      <c r="C75" s="38" t="s">
        <v>324</v>
      </c>
      <c r="D75" s="37" t="s">
        <v>61</v>
      </c>
      <c r="E75" s="39" t="s">
        <v>325</v>
      </c>
      <c r="F75" s="40" t="s">
        <v>93</v>
      </c>
      <c r="G75" s="41">
        <v>200</v>
      </c>
      <c r="H75" s="42">
        <v>0</v>
      </c>
      <c r="I75" s="43">
        <f>ROUND(G75*H75,P4)</f>
        <v>0</v>
      </c>
      <c r="J75" s="40" t="s">
        <v>84</v>
      </c>
      <c r="O75" s="44">
        <f>I75*0.21</f>
        <v>0</v>
      </c>
      <c r="P75">
        <v>3</v>
      </c>
    </row>
    <row r="76" ht="30">
      <c r="A76" s="37" t="s">
        <v>64</v>
      </c>
      <c r="B76" s="45"/>
      <c r="C76" s="46"/>
      <c r="D76" s="46"/>
      <c r="E76" s="39" t="s">
        <v>326</v>
      </c>
      <c r="F76" s="46"/>
      <c r="G76" s="46"/>
      <c r="H76" s="46"/>
      <c r="I76" s="46"/>
      <c r="J76" s="47"/>
    </row>
    <row r="77">
      <c r="A77" s="37" t="s">
        <v>66</v>
      </c>
      <c r="B77" s="45"/>
      <c r="C77" s="46"/>
      <c r="D77" s="46"/>
      <c r="E77" s="48" t="s">
        <v>86</v>
      </c>
      <c r="F77" s="46"/>
      <c r="G77" s="46"/>
      <c r="H77" s="46"/>
      <c r="I77" s="46"/>
      <c r="J77" s="47"/>
    </row>
    <row r="78" ht="30">
      <c r="A78" s="37" t="s">
        <v>66</v>
      </c>
      <c r="B78" s="45"/>
      <c r="C78" s="46"/>
      <c r="D78" s="46"/>
      <c r="E78" s="48" t="s">
        <v>327</v>
      </c>
      <c r="F78" s="46"/>
      <c r="G78" s="46"/>
      <c r="H78" s="46"/>
      <c r="I78" s="46"/>
      <c r="J78" s="47"/>
    </row>
    <row r="79">
      <c r="A79" s="37" t="s">
        <v>59</v>
      </c>
      <c r="B79" s="37">
        <v>13</v>
      </c>
      <c r="C79" s="38" t="s">
        <v>95</v>
      </c>
      <c r="D79" s="37" t="s">
        <v>328</v>
      </c>
      <c r="E79" s="39" t="s">
        <v>96</v>
      </c>
      <c r="F79" s="40" t="s">
        <v>83</v>
      </c>
      <c r="G79" s="41">
        <v>1938.5</v>
      </c>
      <c r="H79" s="42">
        <v>0</v>
      </c>
      <c r="I79" s="43">
        <f>ROUND(G79*H79,P4)</f>
        <v>0</v>
      </c>
      <c r="J79" s="40" t="s">
        <v>84</v>
      </c>
      <c r="O79" s="44">
        <f>I79*0.21</f>
        <v>0</v>
      </c>
      <c r="P79">
        <v>3</v>
      </c>
    </row>
    <row r="80" ht="75">
      <c r="A80" s="37" t="s">
        <v>64</v>
      </c>
      <c r="B80" s="45"/>
      <c r="C80" s="46"/>
      <c r="D80" s="46"/>
      <c r="E80" s="39" t="s">
        <v>97</v>
      </c>
      <c r="F80" s="46"/>
      <c r="G80" s="46"/>
      <c r="H80" s="46"/>
      <c r="I80" s="46"/>
      <c r="J80" s="47"/>
    </row>
    <row r="81">
      <c r="A81" s="37" t="s">
        <v>66</v>
      </c>
      <c r="B81" s="45"/>
      <c r="C81" s="46"/>
      <c r="D81" s="46"/>
      <c r="E81" s="48" t="s">
        <v>86</v>
      </c>
      <c r="F81" s="46"/>
      <c r="G81" s="46"/>
      <c r="H81" s="46"/>
      <c r="I81" s="46"/>
      <c r="J81" s="47"/>
    </row>
    <row r="82" ht="30">
      <c r="A82" s="37" t="s">
        <v>66</v>
      </c>
      <c r="B82" s="45"/>
      <c r="C82" s="46"/>
      <c r="D82" s="46"/>
      <c r="E82" s="48" t="s">
        <v>329</v>
      </c>
      <c r="F82" s="46"/>
      <c r="G82" s="46"/>
      <c r="H82" s="46"/>
      <c r="I82" s="46"/>
      <c r="J82" s="47"/>
    </row>
    <row r="83">
      <c r="A83" s="37" t="s">
        <v>66</v>
      </c>
      <c r="B83" s="45"/>
      <c r="C83" s="46"/>
      <c r="D83" s="46"/>
      <c r="E83" s="48" t="s">
        <v>330</v>
      </c>
      <c r="F83" s="46"/>
      <c r="G83" s="46"/>
      <c r="H83" s="46"/>
      <c r="I83" s="46"/>
      <c r="J83" s="47"/>
    </row>
    <row r="84" ht="30">
      <c r="A84" s="37" t="s">
        <v>66</v>
      </c>
      <c r="B84" s="45"/>
      <c r="C84" s="46"/>
      <c r="D84" s="46"/>
      <c r="E84" s="48" t="s">
        <v>331</v>
      </c>
      <c r="F84" s="46"/>
      <c r="G84" s="46"/>
      <c r="H84" s="46"/>
      <c r="I84" s="46"/>
      <c r="J84" s="47"/>
    </row>
    <row r="85">
      <c r="A85" s="37" t="s">
        <v>66</v>
      </c>
      <c r="B85" s="45"/>
      <c r="C85" s="46"/>
      <c r="D85" s="46"/>
      <c r="E85" s="48" t="s">
        <v>332</v>
      </c>
      <c r="F85" s="46"/>
      <c r="G85" s="46"/>
      <c r="H85" s="46"/>
      <c r="I85" s="46"/>
      <c r="J85" s="47"/>
    </row>
    <row r="86" ht="30">
      <c r="A86" s="37" t="s">
        <v>66</v>
      </c>
      <c r="B86" s="45"/>
      <c r="C86" s="46"/>
      <c r="D86" s="46"/>
      <c r="E86" s="48" t="s">
        <v>333</v>
      </c>
      <c r="F86" s="46"/>
      <c r="G86" s="46"/>
      <c r="H86" s="46"/>
      <c r="I86" s="46"/>
      <c r="J86" s="47"/>
    </row>
    <row r="87">
      <c r="A87" s="37" t="s">
        <v>66</v>
      </c>
      <c r="B87" s="45"/>
      <c r="C87" s="46"/>
      <c r="D87" s="46"/>
      <c r="E87" s="48" t="s">
        <v>334</v>
      </c>
      <c r="F87" s="46"/>
      <c r="G87" s="46"/>
      <c r="H87" s="46"/>
      <c r="I87" s="46"/>
      <c r="J87" s="47"/>
    </row>
    <row r="88">
      <c r="A88" s="37" t="s">
        <v>59</v>
      </c>
      <c r="B88" s="37">
        <v>14</v>
      </c>
      <c r="C88" s="38" t="s">
        <v>95</v>
      </c>
      <c r="D88" s="37" t="s">
        <v>335</v>
      </c>
      <c r="E88" s="39" t="s">
        <v>96</v>
      </c>
      <c r="F88" s="40" t="s">
        <v>83</v>
      </c>
      <c r="G88" s="41">
        <v>241.59999999999999</v>
      </c>
      <c r="H88" s="42">
        <v>0</v>
      </c>
      <c r="I88" s="43">
        <f>ROUND(G88*H88,P4)</f>
        <v>0</v>
      </c>
      <c r="J88" s="40" t="s">
        <v>84</v>
      </c>
      <c r="O88" s="44">
        <f>I88*0.21</f>
        <v>0</v>
      </c>
      <c r="P88">
        <v>3</v>
      </c>
    </row>
    <row r="89" ht="45">
      <c r="A89" s="37" t="s">
        <v>64</v>
      </c>
      <c r="B89" s="45"/>
      <c r="C89" s="46"/>
      <c r="D89" s="46"/>
      <c r="E89" s="39" t="s">
        <v>336</v>
      </c>
      <c r="F89" s="46"/>
      <c r="G89" s="46"/>
      <c r="H89" s="46"/>
      <c r="I89" s="46"/>
      <c r="J89" s="47"/>
    </row>
    <row r="90">
      <c r="A90" s="37" t="s">
        <v>66</v>
      </c>
      <c r="B90" s="45"/>
      <c r="C90" s="46"/>
      <c r="D90" s="46"/>
      <c r="E90" s="48" t="s">
        <v>86</v>
      </c>
      <c r="F90" s="46"/>
      <c r="G90" s="46"/>
      <c r="H90" s="46"/>
      <c r="I90" s="46"/>
      <c r="J90" s="47"/>
    </row>
    <row r="91" ht="30">
      <c r="A91" s="37" t="s">
        <v>66</v>
      </c>
      <c r="B91" s="45"/>
      <c r="C91" s="46"/>
      <c r="D91" s="46"/>
      <c r="E91" s="48" t="s">
        <v>337</v>
      </c>
      <c r="F91" s="46"/>
      <c r="G91" s="46"/>
      <c r="H91" s="46"/>
      <c r="I91" s="46"/>
      <c r="J91" s="47"/>
    </row>
    <row r="92" ht="30">
      <c r="A92" s="37" t="s">
        <v>66</v>
      </c>
      <c r="B92" s="45"/>
      <c r="C92" s="46"/>
      <c r="D92" s="46"/>
      <c r="E92" s="48" t="s">
        <v>338</v>
      </c>
      <c r="F92" s="46"/>
      <c r="G92" s="46"/>
      <c r="H92" s="46"/>
      <c r="I92" s="46"/>
      <c r="J92" s="47"/>
    </row>
    <row r="93" ht="30">
      <c r="A93" s="37" t="s">
        <v>66</v>
      </c>
      <c r="B93" s="45"/>
      <c r="C93" s="46"/>
      <c r="D93" s="46"/>
      <c r="E93" s="48" t="s">
        <v>339</v>
      </c>
      <c r="F93" s="46"/>
      <c r="G93" s="46"/>
      <c r="H93" s="46"/>
      <c r="I93" s="46"/>
      <c r="J93" s="47"/>
    </row>
    <row r="94">
      <c r="A94" s="37" t="s">
        <v>66</v>
      </c>
      <c r="B94" s="45"/>
      <c r="C94" s="46"/>
      <c r="D94" s="46"/>
      <c r="E94" s="48" t="s">
        <v>340</v>
      </c>
      <c r="F94" s="46"/>
      <c r="G94" s="46"/>
      <c r="H94" s="46"/>
      <c r="I94" s="46"/>
      <c r="J94" s="47"/>
    </row>
    <row r="95">
      <c r="A95" s="37" t="s">
        <v>59</v>
      </c>
      <c r="B95" s="37">
        <v>15</v>
      </c>
      <c r="C95" s="38" t="s">
        <v>99</v>
      </c>
      <c r="D95" s="37" t="s">
        <v>61</v>
      </c>
      <c r="E95" s="39" t="s">
        <v>100</v>
      </c>
      <c r="F95" s="40" t="s">
        <v>93</v>
      </c>
      <c r="G95" s="41">
        <v>6010</v>
      </c>
      <c r="H95" s="42">
        <v>0</v>
      </c>
      <c r="I95" s="43">
        <f>ROUND(G95*H95,P4)</f>
        <v>0</v>
      </c>
      <c r="J95" s="40" t="s">
        <v>84</v>
      </c>
      <c r="O95" s="44">
        <f>I95*0.21</f>
        <v>0</v>
      </c>
      <c r="P95">
        <v>3</v>
      </c>
    </row>
    <row r="96" ht="45">
      <c r="A96" s="37" t="s">
        <v>64</v>
      </c>
      <c r="B96" s="45"/>
      <c r="C96" s="46"/>
      <c r="D96" s="46"/>
      <c r="E96" s="39" t="s">
        <v>341</v>
      </c>
      <c r="F96" s="46"/>
      <c r="G96" s="46"/>
      <c r="H96" s="46"/>
      <c r="I96" s="46"/>
      <c r="J96" s="47"/>
    </row>
    <row r="97">
      <c r="A97" s="37" t="s">
        <v>66</v>
      </c>
      <c r="B97" s="45"/>
      <c r="C97" s="46"/>
      <c r="D97" s="46"/>
      <c r="E97" s="48" t="s">
        <v>101</v>
      </c>
      <c r="F97" s="46"/>
      <c r="G97" s="46"/>
      <c r="H97" s="46"/>
      <c r="I97" s="46"/>
      <c r="J97" s="47"/>
    </row>
    <row r="98" ht="30">
      <c r="A98" s="37" t="s">
        <v>66</v>
      </c>
      <c r="B98" s="45"/>
      <c r="C98" s="46"/>
      <c r="D98" s="46"/>
      <c r="E98" s="48" t="s">
        <v>342</v>
      </c>
      <c r="F98" s="46"/>
      <c r="G98" s="46"/>
      <c r="H98" s="46"/>
      <c r="I98" s="46"/>
      <c r="J98" s="47"/>
    </row>
    <row r="99">
      <c r="A99" s="37" t="s">
        <v>59</v>
      </c>
      <c r="B99" s="37">
        <v>16</v>
      </c>
      <c r="C99" s="38" t="s">
        <v>109</v>
      </c>
      <c r="D99" s="37" t="s">
        <v>61</v>
      </c>
      <c r="E99" s="39" t="s">
        <v>110</v>
      </c>
      <c r="F99" s="40" t="s">
        <v>83</v>
      </c>
      <c r="G99" s="41">
        <v>490</v>
      </c>
      <c r="H99" s="42">
        <v>0</v>
      </c>
      <c r="I99" s="43">
        <f>ROUND(G99*H99,P4)</f>
        <v>0</v>
      </c>
      <c r="J99" s="40" t="s">
        <v>84</v>
      </c>
      <c r="O99" s="44">
        <f>I99*0.21</f>
        <v>0</v>
      </c>
      <c r="P99">
        <v>3</v>
      </c>
    </row>
    <row r="100">
      <c r="A100" s="37" t="s">
        <v>64</v>
      </c>
      <c r="B100" s="45"/>
      <c r="C100" s="46"/>
      <c r="D100" s="46"/>
      <c r="E100" s="39" t="s">
        <v>85</v>
      </c>
      <c r="F100" s="46"/>
      <c r="G100" s="46"/>
      <c r="H100" s="46"/>
      <c r="I100" s="46"/>
      <c r="J100" s="47"/>
    </row>
    <row r="101">
      <c r="A101" s="37" t="s">
        <v>66</v>
      </c>
      <c r="B101" s="45"/>
      <c r="C101" s="46"/>
      <c r="D101" s="46"/>
      <c r="E101" s="48" t="s">
        <v>86</v>
      </c>
      <c r="F101" s="46"/>
      <c r="G101" s="46"/>
      <c r="H101" s="46"/>
      <c r="I101" s="46"/>
      <c r="J101" s="47"/>
    </row>
    <row r="102" ht="30">
      <c r="A102" s="37" t="s">
        <v>66</v>
      </c>
      <c r="B102" s="45"/>
      <c r="C102" s="46"/>
      <c r="D102" s="46"/>
      <c r="E102" s="48" t="s">
        <v>343</v>
      </c>
      <c r="F102" s="46"/>
      <c r="G102" s="46"/>
      <c r="H102" s="46"/>
      <c r="I102" s="46"/>
      <c r="J102" s="47"/>
    </row>
    <row r="103">
      <c r="A103" s="37" t="s">
        <v>59</v>
      </c>
      <c r="B103" s="37">
        <v>17</v>
      </c>
      <c r="C103" s="38" t="s">
        <v>344</v>
      </c>
      <c r="D103" s="37" t="s">
        <v>328</v>
      </c>
      <c r="E103" s="39" t="s">
        <v>345</v>
      </c>
      <c r="F103" s="40" t="s">
        <v>83</v>
      </c>
      <c r="G103" s="41">
        <v>241.59999999999999</v>
      </c>
      <c r="H103" s="42">
        <v>0</v>
      </c>
      <c r="I103" s="43">
        <f>ROUND(G103*H103,P4)</f>
        <v>0</v>
      </c>
      <c r="J103" s="40" t="s">
        <v>84</v>
      </c>
      <c r="O103" s="44">
        <f>I103*0.21</f>
        <v>0</v>
      </c>
      <c r="P103">
        <v>3</v>
      </c>
    </row>
    <row r="104">
      <c r="A104" s="37" t="s">
        <v>64</v>
      </c>
      <c r="B104" s="45"/>
      <c r="C104" s="46"/>
      <c r="D104" s="46"/>
      <c r="E104" s="39" t="s">
        <v>346</v>
      </c>
      <c r="F104" s="46"/>
      <c r="G104" s="46"/>
      <c r="H104" s="46"/>
      <c r="I104" s="46"/>
      <c r="J104" s="47"/>
    </row>
    <row r="105">
      <c r="A105" s="37" t="s">
        <v>66</v>
      </c>
      <c r="B105" s="45"/>
      <c r="C105" s="46"/>
      <c r="D105" s="46"/>
      <c r="E105" s="48" t="s">
        <v>347</v>
      </c>
      <c r="F105" s="46"/>
      <c r="G105" s="46"/>
      <c r="H105" s="46"/>
      <c r="I105" s="46"/>
      <c r="J105" s="47"/>
    </row>
    <row r="106">
      <c r="A106" s="37" t="s">
        <v>59</v>
      </c>
      <c r="B106" s="37">
        <v>18</v>
      </c>
      <c r="C106" s="38" t="s">
        <v>344</v>
      </c>
      <c r="D106" s="37" t="s">
        <v>335</v>
      </c>
      <c r="E106" s="39" t="s">
        <v>345</v>
      </c>
      <c r="F106" s="40" t="s">
        <v>83</v>
      </c>
      <c r="G106" s="41">
        <v>87.5</v>
      </c>
      <c r="H106" s="42">
        <v>0</v>
      </c>
      <c r="I106" s="43">
        <f>ROUND(G106*H106,P4)</f>
        <v>0</v>
      </c>
      <c r="J106" s="40" t="s">
        <v>84</v>
      </c>
      <c r="O106" s="44">
        <f>I106*0.21</f>
        <v>0</v>
      </c>
      <c r="P106">
        <v>3</v>
      </c>
    </row>
    <row r="107">
      <c r="A107" s="37" t="s">
        <v>64</v>
      </c>
      <c r="B107" s="45"/>
      <c r="C107" s="46"/>
      <c r="D107" s="46"/>
      <c r="E107" s="39" t="s">
        <v>348</v>
      </c>
      <c r="F107" s="46"/>
      <c r="G107" s="46"/>
      <c r="H107" s="46"/>
      <c r="I107" s="46"/>
      <c r="J107" s="47"/>
    </row>
    <row r="108">
      <c r="A108" s="37" t="s">
        <v>66</v>
      </c>
      <c r="B108" s="45"/>
      <c r="C108" s="46"/>
      <c r="D108" s="46"/>
      <c r="E108" s="48" t="s">
        <v>349</v>
      </c>
      <c r="F108" s="46"/>
      <c r="G108" s="46"/>
      <c r="H108" s="46"/>
      <c r="I108" s="46"/>
      <c r="J108" s="47"/>
    </row>
    <row r="109">
      <c r="A109" s="37" t="s">
        <v>59</v>
      </c>
      <c r="B109" s="37">
        <v>19</v>
      </c>
      <c r="C109" s="38" t="s">
        <v>350</v>
      </c>
      <c r="D109" s="37" t="s">
        <v>61</v>
      </c>
      <c r="E109" s="39" t="s">
        <v>351</v>
      </c>
      <c r="F109" s="40" t="s">
        <v>83</v>
      </c>
      <c r="G109" s="41">
        <v>649</v>
      </c>
      <c r="H109" s="42">
        <v>0</v>
      </c>
      <c r="I109" s="43">
        <f>ROUND(G109*H109,P4)</f>
        <v>0</v>
      </c>
      <c r="J109" s="40" t="s">
        <v>84</v>
      </c>
      <c r="O109" s="44">
        <f>I109*0.21</f>
        <v>0</v>
      </c>
      <c r="P109">
        <v>3</v>
      </c>
    </row>
    <row r="110">
      <c r="A110" s="37" t="s">
        <v>64</v>
      </c>
      <c r="B110" s="45"/>
      <c r="C110" s="46"/>
      <c r="D110" s="46"/>
      <c r="E110" s="39" t="s">
        <v>85</v>
      </c>
      <c r="F110" s="46"/>
      <c r="G110" s="46"/>
      <c r="H110" s="46"/>
      <c r="I110" s="46"/>
      <c r="J110" s="47"/>
    </row>
    <row r="111">
      <c r="A111" s="37" t="s">
        <v>66</v>
      </c>
      <c r="B111" s="45"/>
      <c r="C111" s="46"/>
      <c r="D111" s="46"/>
      <c r="E111" s="48" t="s">
        <v>352</v>
      </c>
      <c r="F111" s="46"/>
      <c r="G111" s="46"/>
      <c r="H111" s="46"/>
      <c r="I111" s="46"/>
      <c r="J111" s="47"/>
    </row>
    <row r="112" ht="45">
      <c r="A112" s="37" t="s">
        <v>66</v>
      </c>
      <c r="B112" s="45"/>
      <c r="C112" s="46"/>
      <c r="D112" s="46"/>
      <c r="E112" s="48" t="s">
        <v>353</v>
      </c>
      <c r="F112" s="46"/>
      <c r="G112" s="46"/>
      <c r="H112" s="46"/>
      <c r="I112" s="46"/>
      <c r="J112" s="47"/>
    </row>
    <row r="113">
      <c r="A113" s="37" t="s">
        <v>59</v>
      </c>
      <c r="B113" s="37">
        <v>20</v>
      </c>
      <c r="C113" s="38" t="s">
        <v>354</v>
      </c>
      <c r="D113" s="37" t="s">
        <v>61</v>
      </c>
      <c r="E113" s="39" t="s">
        <v>355</v>
      </c>
      <c r="F113" s="40" t="s">
        <v>120</v>
      </c>
      <c r="G113" s="41">
        <v>1472.5</v>
      </c>
      <c r="H113" s="42">
        <v>0</v>
      </c>
      <c r="I113" s="43">
        <f>ROUND(G113*H113,P4)</f>
        <v>0</v>
      </c>
      <c r="J113" s="40" t="s">
        <v>84</v>
      </c>
      <c r="O113" s="44">
        <f>I113*0.21</f>
        <v>0</v>
      </c>
      <c r="P113">
        <v>3</v>
      </c>
    </row>
    <row r="114" ht="30">
      <c r="A114" s="37" t="s">
        <v>64</v>
      </c>
      <c r="B114" s="45"/>
      <c r="C114" s="46"/>
      <c r="D114" s="46"/>
      <c r="E114" s="39" t="s">
        <v>356</v>
      </c>
      <c r="F114" s="46"/>
      <c r="G114" s="46"/>
      <c r="H114" s="46"/>
      <c r="I114" s="46"/>
      <c r="J114" s="47"/>
    </row>
    <row r="115">
      <c r="A115" s="37" t="s">
        <v>66</v>
      </c>
      <c r="B115" s="45"/>
      <c r="C115" s="46"/>
      <c r="D115" s="46"/>
      <c r="E115" s="48" t="s">
        <v>86</v>
      </c>
      <c r="F115" s="46"/>
      <c r="G115" s="46"/>
      <c r="H115" s="46"/>
      <c r="I115" s="46"/>
      <c r="J115" s="47"/>
    </row>
    <row r="116" ht="30">
      <c r="A116" s="37" t="s">
        <v>66</v>
      </c>
      <c r="B116" s="45"/>
      <c r="C116" s="46"/>
      <c r="D116" s="46"/>
      <c r="E116" s="48" t="s">
        <v>357</v>
      </c>
      <c r="F116" s="46"/>
      <c r="G116" s="46"/>
      <c r="H116" s="46"/>
      <c r="I116" s="46"/>
      <c r="J116" s="47"/>
    </row>
    <row r="117">
      <c r="A117" s="37" t="s">
        <v>59</v>
      </c>
      <c r="B117" s="37">
        <v>21</v>
      </c>
      <c r="C117" s="38" t="s">
        <v>358</v>
      </c>
      <c r="D117" s="37" t="s">
        <v>61</v>
      </c>
      <c r="E117" s="39" t="s">
        <v>359</v>
      </c>
      <c r="F117" s="40" t="s">
        <v>93</v>
      </c>
      <c r="G117" s="41">
        <v>2000</v>
      </c>
      <c r="H117" s="42">
        <v>0</v>
      </c>
      <c r="I117" s="43">
        <f>ROUND(G117*H117,P4)</f>
        <v>0</v>
      </c>
      <c r="J117" s="40" t="s">
        <v>84</v>
      </c>
      <c r="O117" s="44">
        <f>I117*0.21</f>
        <v>0</v>
      </c>
      <c r="P117">
        <v>3</v>
      </c>
    </row>
    <row r="118" ht="30">
      <c r="A118" s="37" t="s">
        <v>64</v>
      </c>
      <c r="B118" s="45"/>
      <c r="C118" s="46"/>
      <c r="D118" s="46"/>
      <c r="E118" s="39" t="s">
        <v>360</v>
      </c>
      <c r="F118" s="46"/>
      <c r="G118" s="46"/>
      <c r="H118" s="46"/>
      <c r="I118" s="46"/>
      <c r="J118" s="47"/>
    </row>
    <row r="119">
      <c r="A119" s="37" t="s">
        <v>66</v>
      </c>
      <c r="B119" s="45"/>
      <c r="C119" s="46"/>
      <c r="D119" s="46"/>
      <c r="E119" s="48" t="s">
        <v>86</v>
      </c>
      <c r="F119" s="46"/>
      <c r="G119" s="46"/>
      <c r="H119" s="46"/>
      <c r="I119" s="46"/>
      <c r="J119" s="47"/>
    </row>
    <row r="120" ht="30">
      <c r="A120" s="37" t="s">
        <v>66</v>
      </c>
      <c r="B120" s="45"/>
      <c r="C120" s="46"/>
      <c r="D120" s="46"/>
      <c r="E120" s="48" t="s">
        <v>361</v>
      </c>
      <c r="F120" s="46"/>
      <c r="G120" s="46"/>
      <c r="H120" s="46"/>
      <c r="I120" s="46"/>
      <c r="J120" s="47"/>
    </row>
    <row r="121">
      <c r="A121" s="37" t="s">
        <v>59</v>
      </c>
      <c r="B121" s="37">
        <v>22</v>
      </c>
      <c r="C121" s="38" t="s">
        <v>362</v>
      </c>
      <c r="D121" s="37" t="s">
        <v>61</v>
      </c>
      <c r="E121" s="39" t="s">
        <v>363</v>
      </c>
      <c r="F121" s="40" t="s">
        <v>190</v>
      </c>
      <c r="G121" s="41">
        <v>1</v>
      </c>
      <c r="H121" s="42">
        <v>0</v>
      </c>
      <c r="I121" s="43">
        <f>ROUND(G121*H121,P4)</f>
        <v>0</v>
      </c>
      <c r="J121" s="40" t="s">
        <v>84</v>
      </c>
      <c r="O121" s="44">
        <f>I121*0.21</f>
        <v>0</v>
      </c>
      <c r="P121">
        <v>3</v>
      </c>
    </row>
    <row r="122">
      <c r="A122" s="37" t="s">
        <v>64</v>
      </c>
      <c r="B122" s="45"/>
      <c r="C122" s="46"/>
      <c r="D122" s="46"/>
      <c r="E122" s="39" t="s">
        <v>364</v>
      </c>
      <c r="F122" s="46"/>
      <c r="G122" s="46"/>
      <c r="H122" s="46"/>
      <c r="I122" s="46"/>
      <c r="J122" s="47"/>
    </row>
    <row r="123">
      <c r="A123" s="37" t="s">
        <v>66</v>
      </c>
      <c r="B123" s="45"/>
      <c r="C123" s="46"/>
      <c r="D123" s="46"/>
      <c r="E123" s="48" t="s">
        <v>86</v>
      </c>
      <c r="F123" s="46"/>
      <c r="G123" s="46"/>
      <c r="H123" s="46"/>
      <c r="I123" s="46"/>
      <c r="J123" s="47"/>
    </row>
    <row r="124">
      <c r="A124" s="37" t="s">
        <v>66</v>
      </c>
      <c r="B124" s="45"/>
      <c r="C124" s="46"/>
      <c r="D124" s="46"/>
      <c r="E124" s="48" t="s">
        <v>365</v>
      </c>
      <c r="F124" s="46"/>
      <c r="G124" s="46"/>
      <c r="H124" s="46"/>
      <c r="I124" s="46"/>
      <c r="J124" s="47"/>
    </row>
    <row r="125">
      <c r="A125" s="37" t="s">
        <v>59</v>
      </c>
      <c r="B125" s="37">
        <v>23</v>
      </c>
      <c r="C125" s="38" t="s">
        <v>113</v>
      </c>
      <c r="D125" s="37" t="s">
        <v>61</v>
      </c>
      <c r="E125" s="39" t="s">
        <v>114</v>
      </c>
      <c r="F125" s="40" t="s">
        <v>83</v>
      </c>
      <c r="G125" s="41">
        <v>787.5</v>
      </c>
      <c r="H125" s="42">
        <v>0</v>
      </c>
      <c r="I125" s="43">
        <f>ROUND(G125*H125,P4)</f>
        <v>0</v>
      </c>
      <c r="J125" s="40" t="s">
        <v>84</v>
      </c>
      <c r="O125" s="44">
        <f>I125*0.21</f>
        <v>0</v>
      </c>
      <c r="P125">
        <v>3</v>
      </c>
    </row>
    <row r="126">
      <c r="A126" s="37" t="s">
        <v>64</v>
      </c>
      <c r="B126" s="45"/>
      <c r="C126" s="46"/>
      <c r="D126" s="46"/>
      <c r="E126" s="39" t="s">
        <v>366</v>
      </c>
      <c r="F126" s="46"/>
      <c r="G126" s="46"/>
      <c r="H126" s="46"/>
      <c r="I126" s="46"/>
      <c r="J126" s="47"/>
    </row>
    <row r="127">
      <c r="A127" s="37" t="s">
        <v>66</v>
      </c>
      <c r="B127" s="45"/>
      <c r="C127" s="46"/>
      <c r="D127" s="46"/>
      <c r="E127" s="48" t="s">
        <v>367</v>
      </c>
      <c r="F127" s="46"/>
      <c r="G127" s="46"/>
      <c r="H127" s="46"/>
      <c r="I127" s="46"/>
      <c r="J127" s="47"/>
    </row>
    <row r="128" ht="30">
      <c r="A128" s="37" t="s">
        <v>66</v>
      </c>
      <c r="B128" s="45"/>
      <c r="C128" s="46"/>
      <c r="D128" s="46"/>
      <c r="E128" s="48" t="s">
        <v>368</v>
      </c>
      <c r="F128" s="46"/>
      <c r="G128" s="46"/>
      <c r="H128" s="46"/>
      <c r="I128" s="46"/>
      <c r="J128" s="47"/>
    </row>
    <row r="129">
      <c r="A129" s="37" t="s">
        <v>59</v>
      </c>
      <c r="B129" s="37">
        <v>24</v>
      </c>
      <c r="C129" s="38" t="s">
        <v>369</v>
      </c>
      <c r="D129" s="37" t="s">
        <v>61</v>
      </c>
      <c r="E129" s="39" t="s">
        <v>370</v>
      </c>
      <c r="F129" s="40" t="s">
        <v>83</v>
      </c>
      <c r="G129" s="41">
        <v>80</v>
      </c>
      <c r="H129" s="42">
        <v>0</v>
      </c>
      <c r="I129" s="43">
        <f>ROUND(G129*H129,P4)</f>
        <v>0</v>
      </c>
      <c r="J129" s="40" t="s">
        <v>84</v>
      </c>
      <c r="O129" s="44">
        <f>I129*0.21</f>
        <v>0</v>
      </c>
      <c r="P129">
        <v>3</v>
      </c>
    </row>
    <row r="130">
      <c r="A130" s="37" t="s">
        <v>64</v>
      </c>
      <c r="B130" s="45"/>
      <c r="C130" s="46"/>
      <c r="D130" s="46"/>
      <c r="E130" s="49" t="s">
        <v>61</v>
      </c>
      <c r="F130" s="46"/>
      <c r="G130" s="46"/>
      <c r="H130" s="46"/>
      <c r="I130" s="46"/>
      <c r="J130" s="47"/>
    </row>
    <row r="131">
      <c r="A131" s="37" t="s">
        <v>66</v>
      </c>
      <c r="B131" s="45"/>
      <c r="C131" s="46"/>
      <c r="D131" s="46"/>
      <c r="E131" s="48" t="s">
        <v>371</v>
      </c>
      <c r="F131" s="46"/>
      <c r="G131" s="46"/>
      <c r="H131" s="46"/>
      <c r="I131" s="46"/>
      <c r="J131" s="47"/>
    </row>
    <row r="132" ht="30">
      <c r="A132" s="37" t="s">
        <v>66</v>
      </c>
      <c r="B132" s="45"/>
      <c r="C132" s="46"/>
      <c r="D132" s="46"/>
      <c r="E132" s="48" t="s">
        <v>372</v>
      </c>
      <c r="F132" s="46"/>
      <c r="G132" s="46"/>
      <c r="H132" s="46"/>
      <c r="I132" s="46"/>
      <c r="J132" s="47"/>
    </row>
    <row r="133">
      <c r="A133" s="37" t="s">
        <v>59</v>
      </c>
      <c r="B133" s="37">
        <v>25</v>
      </c>
      <c r="C133" s="38" t="s">
        <v>373</v>
      </c>
      <c r="D133" s="37" t="s">
        <v>61</v>
      </c>
      <c r="E133" s="39" t="s">
        <v>374</v>
      </c>
      <c r="F133" s="40" t="s">
        <v>83</v>
      </c>
      <c r="G133" s="41">
        <v>787.5</v>
      </c>
      <c r="H133" s="42">
        <v>0</v>
      </c>
      <c r="I133" s="43">
        <f>ROUND(G133*H133,P4)</f>
        <v>0</v>
      </c>
      <c r="J133" s="40" t="s">
        <v>84</v>
      </c>
      <c r="O133" s="44">
        <f>I133*0.21</f>
        <v>0</v>
      </c>
      <c r="P133">
        <v>3</v>
      </c>
    </row>
    <row r="134">
      <c r="A134" s="37" t="s">
        <v>64</v>
      </c>
      <c r="B134" s="45"/>
      <c r="C134" s="46"/>
      <c r="D134" s="46"/>
      <c r="E134" s="49" t="s">
        <v>61</v>
      </c>
      <c r="F134" s="46"/>
      <c r="G134" s="46"/>
      <c r="H134" s="46"/>
      <c r="I134" s="46"/>
      <c r="J134" s="47"/>
    </row>
    <row r="135">
      <c r="A135" s="37" t="s">
        <v>66</v>
      </c>
      <c r="B135" s="45"/>
      <c r="C135" s="46"/>
      <c r="D135" s="46"/>
      <c r="E135" s="48" t="s">
        <v>367</v>
      </c>
      <c r="F135" s="46"/>
      <c r="G135" s="46"/>
      <c r="H135" s="46"/>
      <c r="I135" s="46"/>
      <c r="J135" s="47"/>
    </row>
    <row r="136" ht="30">
      <c r="A136" s="37" t="s">
        <v>66</v>
      </c>
      <c r="B136" s="45"/>
      <c r="C136" s="46"/>
      <c r="D136" s="46"/>
      <c r="E136" s="48" t="s">
        <v>375</v>
      </c>
      <c r="F136" s="46"/>
      <c r="G136" s="46"/>
      <c r="H136" s="46"/>
      <c r="I136" s="46"/>
      <c r="J136" s="47"/>
    </row>
    <row r="137">
      <c r="A137" s="37" t="s">
        <v>59</v>
      </c>
      <c r="B137" s="37">
        <v>26</v>
      </c>
      <c r="C137" s="38" t="s">
        <v>118</v>
      </c>
      <c r="D137" s="37" t="s">
        <v>61</v>
      </c>
      <c r="E137" s="39" t="s">
        <v>119</v>
      </c>
      <c r="F137" s="40" t="s">
        <v>120</v>
      </c>
      <c r="G137" s="41">
        <v>7720.8999999999996</v>
      </c>
      <c r="H137" s="42">
        <v>0</v>
      </c>
      <c r="I137" s="43">
        <f>ROUND(G137*H137,P4)</f>
        <v>0</v>
      </c>
      <c r="J137" s="40" t="s">
        <v>84</v>
      </c>
      <c r="O137" s="44">
        <f>I137*0.21</f>
        <v>0</v>
      </c>
      <c r="P137">
        <v>3</v>
      </c>
    </row>
    <row r="138">
      <c r="A138" s="37" t="s">
        <v>64</v>
      </c>
      <c r="B138" s="45"/>
      <c r="C138" s="46"/>
      <c r="D138" s="46"/>
      <c r="E138" s="49" t="s">
        <v>61</v>
      </c>
      <c r="F138" s="46"/>
      <c r="G138" s="46"/>
      <c r="H138" s="46"/>
      <c r="I138" s="46"/>
      <c r="J138" s="47"/>
    </row>
    <row r="139">
      <c r="A139" s="37" t="s">
        <v>66</v>
      </c>
      <c r="B139" s="45"/>
      <c r="C139" s="46"/>
      <c r="D139" s="46"/>
      <c r="E139" s="48" t="s">
        <v>367</v>
      </c>
      <c r="F139" s="46"/>
      <c r="G139" s="46"/>
      <c r="H139" s="46"/>
      <c r="I139" s="46"/>
      <c r="J139" s="47"/>
    </row>
    <row r="140">
      <c r="A140" s="37" t="s">
        <v>66</v>
      </c>
      <c r="B140" s="45"/>
      <c r="C140" s="46"/>
      <c r="D140" s="46"/>
      <c r="E140" s="48" t="s">
        <v>376</v>
      </c>
      <c r="F140" s="46"/>
      <c r="G140" s="46"/>
      <c r="H140" s="46"/>
      <c r="I140" s="46"/>
      <c r="J140" s="47"/>
    </row>
    <row r="141">
      <c r="A141" s="37" t="s">
        <v>66</v>
      </c>
      <c r="B141" s="45"/>
      <c r="C141" s="46"/>
      <c r="D141" s="46"/>
      <c r="E141" s="48" t="s">
        <v>377</v>
      </c>
      <c r="F141" s="46"/>
      <c r="G141" s="46"/>
      <c r="H141" s="46"/>
      <c r="I141" s="46"/>
      <c r="J141" s="47"/>
    </row>
    <row r="142">
      <c r="A142" s="37" t="s">
        <v>66</v>
      </c>
      <c r="B142" s="45"/>
      <c r="C142" s="46"/>
      <c r="D142" s="46"/>
      <c r="E142" s="48" t="s">
        <v>378</v>
      </c>
      <c r="F142" s="46"/>
      <c r="G142" s="46"/>
      <c r="H142" s="46"/>
      <c r="I142" s="46"/>
      <c r="J142" s="47"/>
    </row>
    <row r="143">
      <c r="A143" s="37" t="s">
        <v>66</v>
      </c>
      <c r="B143" s="45"/>
      <c r="C143" s="46"/>
      <c r="D143" s="46"/>
      <c r="E143" s="48" t="s">
        <v>379</v>
      </c>
      <c r="F143" s="46"/>
      <c r="G143" s="46"/>
      <c r="H143" s="46"/>
      <c r="I143" s="46"/>
      <c r="J143" s="47"/>
    </row>
    <row r="144" ht="30">
      <c r="A144" s="37" t="s">
        <v>66</v>
      </c>
      <c r="B144" s="45"/>
      <c r="C144" s="46"/>
      <c r="D144" s="46"/>
      <c r="E144" s="48" t="s">
        <v>380</v>
      </c>
      <c r="F144" s="46"/>
      <c r="G144" s="46"/>
      <c r="H144" s="46"/>
      <c r="I144" s="46"/>
      <c r="J144" s="47"/>
    </row>
    <row r="145">
      <c r="A145" s="37" t="s">
        <v>66</v>
      </c>
      <c r="B145" s="45"/>
      <c r="C145" s="46"/>
      <c r="D145" s="46"/>
      <c r="E145" s="48" t="s">
        <v>381</v>
      </c>
      <c r="F145" s="46"/>
      <c r="G145" s="46"/>
      <c r="H145" s="46"/>
      <c r="I145" s="46"/>
      <c r="J145" s="47"/>
    </row>
    <row r="146">
      <c r="A146" s="37" t="s">
        <v>59</v>
      </c>
      <c r="B146" s="37">
        <v>27</v>
      </c>
      <c r="C146" s="38" t="s">
        <v>382</v>
      </c>
      <c r="D146" s="37" t="s">
        <v>61</v>
      </c>
      <c r="E146" s="39" t="s">
        <v>383</v>
      </c>
      <c r="F146" s="40" t="s">
        <v>120</v>
      </c>
      <c r="G146" s="41">
        <v>962.5</v>
      </c>
      <c r="H146" s="42">
        <v>0</v>
      </c>
      <c r="I146" s="43">
        <f>ROUND(G146*H146,P4)</f>
        <v>0</v>
      </c>
      <c r="J146" s="40" t="s">
        <v>84</v>
      </c>
      <c r="O146" s="44">
        <f>I146*0.21</f>
        <v>0</v>
      </c>
      <c r="P146">
        <v>3</v>
      </c>
    </row>
    <row r="147">
      <c r="A147" s="37" t="s">
        <v>64</v>
      </c>
      <c r="B147" s="45"/>
      <c r="C147" s="46"/>
      <c r="D147" s="46"/>
      <c r="E147" s="39" t="s">
        <v>384</v>
      </c>
      <c r="F147" s="46"/>
      <c r="G147" s="46"/>
      <c r="H147" s="46"/>
      <c r="I147" s="46"/>
      <c r="J147" s="47"/>
    </row>
    <row r="148">
      <c r="A148" s="37" t="s">
        <v>66</v>
      </c>
      <c r="B148" s="45"/>
      <c r="C148" s="46"/>
      <c r="D148" s="46"/>
      <c r="E148" s="48" t="s">
        <v>385</v>
      </c>
      <c r="F148" s="46"/>
      <c r="G148" s="46"/>
      <c r="H148" s="46"/>
      <c r="I148" s="46"/>
      <c r="J148" s="47"/>
    </row>
    <row r="149">
      <c r="A149" s="37" t="s">
        <v>59</v>
      </c>
      <c r="B149" s="37">
        <v>28</v>
      </c>
      <c r="C149" s="38" t="s">
        <v>386</v>
      </c>
      <c r="D149" s="37" t="s">
        <v>61</v>
      </c>
      <c r="E149" s="39" t="s">
        <v>387</v>
      </c>
      <c r="F149" s="40" t="s">
        <v>120</v>
      </c>
      <c r="G149" s="41">
        <v>875</v>
      </c>
      <c r="H149" s="42">
        <v>0</v>
      </c>
      <c r="I149" s="43">
        <f>ROUND(G149*H149,P4)</f>
        <v>0</v>
      </c>
      <c r="J149" s="40" t="s">
        <v>84</v>
      </c>
      <c r="O149" s="44">
        <f>I149*0.21</f>
        <v>0</v>
      </c>
      <c r="P149">
        <v>3</v>
      </c>
    </row>
    <row r="150">
      <c r="A150" s="37" t="s">
        <v>64</v>
      </c>
      <c r="B150" s="45"/>
      <c r="C150" s="46"/>
      <c r="D150" s="46"/>
      <c r="E150" s="39" t="s">
        <v>388</v>
      </c>
      <c r="F150" s="46"/>
      <c r="G150" s="46"/>
      <c r="H150" s="46"/>
      <c r="I150" s="46"/>
      <c r="J150" s="47"/>
    </row>
    <row r="151">
      <c r="A151" s="37" t="s">
        <v>66</v>
      </c>
      <c r="B151" s="45"/>
      <c r="C151" s="46"/>
      <c r="D151" s="46"/>
      <c r="E151" s="48" t="s">
        <v>389</v>
      </c>
      <c r="F151" s="46"/>
      <c r="G151" s="46"/>
      <c r="H151" s="46"/>
      <c r="I151" s="46"/>
      <c r="J151" s="47"/>
    </row>
    <row r="152">
      <c r="A152" s="37" t="s">
        <v>66</v>
      </c>
      <c r="B152" s="45"/>
      <c r="C152" s="46"/>
      <c r="D152" s="46"/>
      <c r="E152" s="48" t="s">
        <v>390</v>
      </c>
      <c r="F152" s="46"/>
      <c r="G152" s="46"/>
      <c r="H152" s="46"/>
      <c r="I152" s="46"/>
      <c r="J152" s="47"/>
    </row>
    <row r="153">
      <c r="A153" s="37" t="s">
        <v>59</v>
      </c>
      <c r="B153" s="37">
        <v>29</v>
      </c>
      <c r="C153" s="38" t="s">
        <v>391</v>
      </c>
      <c r="D153" s="37" t="s">
        <v>61</v>
      </c>
      <c r="E153" s="39" t="s">
        <v>392</v>
      </c>
      <c r="F153" s="40" t="s">
        <v>120</v>
      </c>
      <c r="G153" s="41">
        <v>875</v>
      </c>
      <c r="H153" s="42">
        <v>0</v>
      </c>
      <c r="I153" s="43">
        <f>ROUND(G153*H153,P4)</f>
        <v>0</v>
      </c>
      <c r="J153" s="40" t="s">
        <v>84</v>
      </c>
      <c r="O153" s="44">
        <f>I153*0.21</f>
        <v>0</v>
      </c>
      <c r="P153">
        <v>3</v>
      </c>
    </row>
    <row r="154">
      <c r="A154" s="37" t="s">
        <v>64</v>
      </c>
      <c r="B154" s="45"/>
      <c r="C154" s="46"/>
      <c r="D154" s="46"/>
      <c r="E154" s="49"/>
      <c r="F154" s="46"/>
      <c r="G154" s="46"/>
      <c r="H154" s="46"/>
      <c r="I154" s="46"/>
      <c r="J154" s="47"/>
    </row>
    <row r="155">
      <c r="A155" s="37" t="s">
        <v>66</v>
      </c>
      <c r="B155" s="45"/>
      <c r="C155" s="46"/>
      <c r="D155" s="46"/>
      <c r="E155" s="48" t="s">
        <v>393</v>
      </c>
      <c r="F155" s="46"/>
      <c r="G155" s="46"/>
      <c r="H155" s="46"/>
      <c r="I155" s="46"/>
      <c r="J155" s="47"/>
    </row>
    <row r="156">
      <c r="A156" s="37" t="s">
        <v>59</v>
      </c>
      <c r="B156" s="37">
        <v>30</v>
      </c>
      <c r="C156" s="38" t="s">
        <v>394</v>
      </c>
      <c r="D156" s="37" t="s">
        <v>61</v>
      </c>
      <c r="E156" s="39" t="s">
        <v>395</v>
      </c>
      <c r="F156" s="40" t="s">
        <v>120</v>
      </c>
      <c r="G156" s="41">
        <v>2625</v>
      </c>
      <c r="H156" s="42">
        <v>0</v>
      </c>
      <c r="I156" s="43">
        <f>ROUND(G156*H156,P4)</f>
        <v>0</v>
      </c>
      <c r="J156" s="40" t="s">
        <v>84</v>
      </c>
      <c r="O156" s="44">
        <f>I156*0.21</f>
        <v>0</v>
      </c>
      <c r="P156">
        <v>3</v>
      </c>
    </row>
    <row r="157">
      <c r="A157" s="37" t="s">
        <v>64</v>
      </c>
      <c r="B157" s="45"/>
      <c r="C157" s="46"/>
      <c r="D157" s="46"/>
      <c r="E157" s="39" t="s">
        <v>396</v>
      </c>
      <c r="F157" s="46"/>
      <c r="G157" s="46"/>
      <c r="H157" s="46"/>
      <c r="I157" s="46"/>
      <c r="J157" s="47"/>
    </row>
    <row r="158">
      <c r="A158" s="37" t="s">
        <v>66</v>
      </c>
      <c r="B158" s="45"/>
      <c r="C158" s="46"/>
      <c r="D158" s="46"/>
      <c r="E158" s="48" t="s">
        <v>397</v>
      </c>
      <c r="F158" s="46"/>
      <c r="G158" s="46"/>
      <c r="H158" s="46"/>
      <c r="I158" s="46"/>
      <c r="J158" s="47"/>
    </row>
    <row r="159">
      <c r="A159" s="31" t="s">
        <v>56</v>
      </c>
      <c r="B159" s="32"/>
      <c r="C159" s="33" t="s">
        <v>124</v>
      </c>
      <c r="D159" s="34"/>
      <c r="E159" s="31" t="s">
        <v>125</v>
      </c>
      <c r="F159" s="34"/>
      <c r="G159" s="34"/>
      <c r="H159" s="34"/>
      <c r="I159" s="35">
        <f>SUMIFS(I160:I171,A160:A171,"P")</f>
        <v>0</v>
      </c>
      <c r="J159" s="36"/>
    </row>
    <row r="160">
      <c r="A160" s="37" t="s">
        <v>59</v>
      </c>
      <c r="B160" s="37">
        <v>31</v>
      </c>
      <c r="C160" s="38" t="s">
        <v>126</v>
      </c>
      <c r="D160" s="37" t="s">
        <v>61</v>
      </c>
      <c r="E160" s="39" t="s">
        <v>127</v>
      </c>
      <c r="F160" s="40" t="s">
        <v>120</v>
      </c>
      <c r="G160" s="41">
        <v>3392.5</v>
      </c>
      <c r="H160" s="42">
        <v>0</v>
      </c>
      <c r="I160" s="43">
        <f>ROUND(G160*H160,P4)</f>
        <v>0</v>
      </c>
      <c r="J160" s="40" t="s">
        <v>84</v>
      </c>
      <c r="O160" s="44">
        <f>I160*0.21</f>
        <v>0</v>
      </c>
      <c r="P160">
        <v>3</v>
      </c>
    </row>
    <row r="161" ht="30">
      <c r="A161" s="37" t="s">
        <v>64</v>
      </c>
      <c r="B161" s="45"/>
      <c r="C161" s="46"/>
      <c r="D161" s="46"/>
      <c r="E161" s="39" t="s">
        <v>398</v>
      </c>
      <c r="F161" s="46"/>
      <c r="G161" s="46"/>
      <c r="H161" s="46"/>
      <c r="I161" s="46"/>
      <c r="J161" s="47"/>
    </row>
    <row r="162">
      <c r="A162" s="37" t="s">
        <v>66</v>
      </c>
      <c r="B162" s="45"/>
      <c r="C162" s="46"/>
      <c r="D162" s="46"/>
      <c r="E162" s="48" t="s">
        <v>352</v>
      </c>
      <c r="F162" s="46"/>
      <c r="G162" s="46"/>
      <c r="H162" s="46"/>
      <c r="I162" s="46"/>
      <c r="J162" s="47"/>
    </row>
    <row r="163" ht="30">
      <c r="A163" s="37" t="s">
        <v>66</v>
      </c>
      <c r="B163" s="45"/>
      <c r="C163" s="46"/>
      <c r="D163" s="46"/>
      <c r="E163" s="48" t="s">
        <v>399</v>
      </c>
      <c r="F163" s="46"/>
      <c r="G163" s="46"/>
      <c r="H163" s="46"/>
      <c r="I163" s="46"/>
      <c r="J163" s="47"/>
    </row>
    <row r="164">
      <c r="A164" s="37" t="s">
        <v>59</v>
      </c>
      <c r="B164" s="37">
        <v>32</v>
      </c>
      <c r="C164" s="38" t="s">
        <v>400</v>
      </c>
      <c r="D164" s="37" t="s">
        <v>61</v>
      </c>
      <c r="E164" s="39" t="s">
        <v>401</v>
      </c>
      <c r="F164" s="40" t="s">
        <v>83</v>
      </c>
      <c r="G164" s="41">
        <v>472</v>
      </c>
      <c r="H164" s="42">
        <v>0</v>
      </c>
      <c r="I164" s="43">
        <f>ROUND(G164*H164,P4)</f>
        <v>0</v>
      </c>
      <c r="J164" s="40" t="s">
        <v>84</v>
      </c>
      <c r="O164" s="44">
        <f>I164*0.21</f>
        <v>0</v>
      </c>
      <c r="P164">
        <v>3</v>
      </c>
    </row>
    <row r="165">
      <c r="A165" s="37" t="s">
        <v>64</v>
      </c>
      <c r="B165" s="45"/>
      <c r="C165" s="46"/>
      <c r="D165" s="46"/>
      <c r="E165" s="39" t="s">
        <v>402</v>
      </c>
      <c r="F165" s="46"/>
      <c r="G165" s="46"/>
      <c r="H165" s="46"/>
      <c r="I165" s="46"/>
      <c r="J165" s="47"/>
    </row>
    <row r="166">
      <c r="A166" s="37" t="s">
        <v>66</v>
      </c>
      <c r="B166" s="45"/>
      <c r="C166" s="46"/>
      <c r="D166" s="46"/>
      <c r="E166" s="48" t="s">
        <v>352</v>
      </c>
      <c r="F166" s="46"/>
      <c r="G166" s="46"/>
      <c r="H166" s="46"/>
      <c r="I166" s="46"/>
      <c r="J166" s="47"/>
    </row>
    <row r="167" ht="45">
      <c r="A167" s="37" t="s">
        <v>66</v>
      </c>
      <c r="B167" s="45"/>
      <c r="C167" s="46"/>
      <c r="D167" s="46"/>
      <c r="E167" s="48" t="s">
        <v>403</v>
      </c>
      <c r="F167" s="46"/>
      <c r="G167" s="46"/>
      <c r="H167" s="46"/>
      <c r="I167" s="46"/>
      <c r="J167" s="47"/>
    </row>
    <row r="168">
      <c r="A168" s="37" t="s">
        <v>59</v>
      </c>
      <c r="B168" s="37">
        <v>33</v>
      </c>
      <c r="C168" s="38" t="s">
        <v>404</v>
      </c>
      <c r="D168" s="37" t="s">
        <v>61</v>
      </c>
      <c r="E168" s="39" t="s">
        <v>405</v>
      </c>
      <c r="F168" s="40" t="s">
        <v>120</v>
      </c>
      <c r="G168" s="41">
        <v>705</v>
      </c>
      <c r="H168" s="42">
        <v>0</v>
      </c>
      <c r="I168" s="43">
        <f>ROUND(G168*H168,P4)</f>
        <v>0</v>
      </c>
      <c r="J168" s="40" t="s">
        <v>84</v>
      </c>
      <c r="O168" s="44">
        <f>I168*0.21</f>
        <v>0</v>
      </c>
      <c r="P168">
        <v>3</v>
      </c>
    </row>
    <row r="169" ht="30">
      <c r="A169" s="37" t="s">
        <v>64</v>
      </c>
      <c r="B169" s="45"/>
      <c r="C169" s="46"/>
      <c r="D169" s="46"/>
      <c r="E169" s="39" t="s">
        <v>406</v>
      </c>
      <c r="F169" s="46"/>
      <c r="G169" s="46"/>
      <c r="H169" s="46"/>
      <c r="I169" s="46"/>
      <c r="J169" s="47"/>
    </row>
    <row r="170">
      <c r="A170" s="37" t="s">
        <v>66</v>
      </c>
      <c r="B170" s="45"/>
      <c r="C170" s="46"/>
      <c r="D170" s="46"/>
      <c r="E170" s="48" t="s">
        <v>407</v>
      </c>
      <c r="F170" s="46"/>
      <c r="G170" s="46"/>
      <c r="H170" s="46"/>
      <c r="I170" s="46"/>
      <c r="J170" s="47"/>
    </row>
    <row r="171">
      <c r="A171" s="37" t="s">
        <v>66</v>
      </c>
      <c r="B171" s="45"/>
      <c r="C171" s="46"/>
      <c r="D171" s="46"/>
      <c r="E171" s="48" t="s">
        <v>408</v>
      </c>
      <c r="F171" s="46"/>
      <c r="G171" s="46"/>
      <c r="H171" s="46"/>
      <c r="I171" s="46"/>
      <c r="J171" s="47"/>
    </row>
    <row r="172">
      <c r="A172" s="31" t="s">
        <v>56</v>
      </c>
      <c r="B172" s="32"/>
      <c r="C172" s="33" t="s">
        <v>139</v>
      </c>
      <c r="D172" s="34"/>
      <c r="E172" s="31" t="s">
        <v>140</v>
      </c>
      <c r="F172" s="34"/>
      <c r="G172" s="34"/>
      <c r="H172" s="34"/>
      <c r="I172" s="35">
        <f>SUMIFS(I173:I279,A173:A279,"P")</f>
        <v>0</v>
      </c>
      <c r="J172" s="36"/>
    </row>
    <row r="173">
      <c r="A173" s="37" t="s">
        <v>59</v>
      </c>
      <c r="B173" s="37">
        <v>34</v>
      </c>
      <c r="C173" s="38" t="s">
        <v>409</v>
      </c>
      <c r="D173" s="37" t="s">
        <v>61</v>
      </c>
      <c r="E173" s="39" t="s">
        <v>410</v>
      </c>
      <c r="F173" s="40" t="s">
        <v>83</v>
      </c>
      <c r="G173" s="41">
        <v>302.85000000000002</v>
      </c>
      <c r="H173" s="42">
        <v>0</v>
      </c>
      <c r="I173" s="43">
        <f>ROUND(G173*H173,P4)</f>
        <v>0</v>
      </c>
      <c r="J173" s="40" t="s">
        <v>84</v>
      </c>
      <c r="O173" s="44">
        <f>I173*0.21</f>
        <v>0</v>
      </c>
      <c r="P173">
        <v>3</v>
      </c>
    </row>
    <row r="174">
      <c r="A174" s="37" t="s">
        <v>64</v>
      </c>
      <c r="B174" s="45"/>
      <c r="C174" s="46"/>
      <c r="D174" s="46"/>
      <c r="E174" s="39" t="s">
        <v>411</v>
      </c>
      <c r="F174" s="46"/>
      <c r="G174" s="46"/>
      <c r="H174" s="46"/>
      <c r="I174" s="46"/>
      <c r="J174" s="47"/>
    </row>
    <row r="175">
      <c r="A175" s="37" t="s">
        <v>66</v>
      </c>
      <c r="B175" s="45"/>
      <c r="C175" s="46"/>
      <c r="D175" s="46"/>
      <c r="E175" s="48" t="s">
        <v>352</v>
      </c>
      <c r="F175" s="46"/>
      <c r="G175" s="46"/>
      <c r="H175" s="46"/>
      <c r="I175" s="46"/>
      <c r="J175" s="47"/>
    </row>
    <row r="176" ht="30">
      <c r="A176" s="37" t="s">
        <v>66</v>
      </c>
      <c r="B176" s="45"/>
      <c r="C176" s="46"/>
      <c r="D176" s="46"/>
      <c r="E176" s="48" t="s">
        <v>412</v>
      </c>
      <c r="F176" s="46"/>
      <c r="G176" s="46"/>
      <c r="H176" s="46"/>
      <c r="I176" s="46"/>
      <c r="J176" s="47"/>
    </row>
    <row r="177">
      <c r="A177" s="37" t="s">
        <v>66</v>
      </c>
      <c r="B177" s="45"/>
      <c r="C177" s="46"/>
      <c r="D177" s="46"/>
      <c r="E177" s="48" t="s">
        <v>407</v>
      </c>
      <c r="F177" s="46"/>
      <c r="G177" s="46"/>
      <c r="H177" s="46"/>
      <c r="I177" s="46"/>
      <c r="J177" s="47"/>
    </row>
    <row r="178" ht="30">
      <c r="A178" s="37" t="s">
        <v>66</v>
      </c>
      <c r="B178" s="45"/>
      <c r="C178" s="46"/>
      <c r="D178" s="46"/>
      <c r="E178" s="48" t="s">
        <v>413</v>
      </c>
      <c r="F178" s="46"/>
      <c r="G178" s="46"/>
      <c r="H178" s="46"/>
      <c r="I178" s="46"/>
      <c r="J178" s="47"/>
    </row>
    <row r="179">
      <c r="A179" s="37" t="s">
        <v>66</v>
      </c>
      <c r="B179" s="45"/>
      <c r="C179" s="46"/>
      <c r="D179" s="46"/>
      <c r="E179" s="48" t="s">
        <v>414</v>
      </c>
      <c r="F179" s="46"/>
      <c r="G179" s="46"/>
      <c r="H179" s="46"/>
      <c r="I179" s="46"/>
      <c r="J179" s="47"/>
    </row>
    <row r="180">
      <c r="A180" s="37" t="s">
        <v>66</v>
      </c>
      <c r="B180" s="45"/>
      <c r="C180" s="46"/>
      <c r="D180" s="46"/>
      <c r="E180" s="48" t="s">
        <v>415</v>
      </c>
      <c r="F180" s="46"/>
      <c r="G180" s="46"/>
      <c r="H180" s="46"/>
      <c r="I180" s="46"/>
      <c r="J180" s="47"/>
    </row>
    <row r="181">
      <c r="A181" s="37" t="s">
        <v>66</v>
      </c>
      <c r="B181" s="45"/>
      <c r="C181" s="46"/>
      <c r="D181" s="46"/>
      <c r="E181" s="48" t="s">
        <v>416</v>
      </c>
      <c r="F181" s="46"/>
      <c r="G181" s="46"/>
      <c r="H181" s="46"/>
      <c r="I181" s="46"/>
      <c r="J181" s="47"/>
    </row>
    <row r="182" ht="30">
      <c r="A182" s="37" t="s">
        <v>66</v>
      </c>
      <c r="B182" s="45"/>
      <c r="C182" s="46"/>
      <c r="D182" s="46"/>
      <c r="E182" s="48" t="s">
        <v>417</v>
      </c>
      <c r="F182" s="46"/>
      <c r="G182" s="46"/>
      <c r="H182" s="46"/>
      <c r="I182" s="46"/>
      <c r="J182" s="47"/>
    </row>
    <row r="183">
      <c r="A183" s="37" t="s">
        <v>66</v>
      </c>
      <c r="B183" s="45"/>
      <c r="C183" s="46"/>
      <c r="D183" s="46"/>
      <c r="E183" s="48" t="s">
        <v>418</v>
      </c>
      <c r="F183" s="46"/>
      <c r="G183" s="46"/>
      <c r="H183" s="46"/>
      <c r="I183" s="46"/>
      <c r="J183" s="47"/>
    </row>
    <row r="184">
      <c r="A184" s="37" t="s">
        <v>59</v>
      </c>
      <c r="B184" s="37">
        <v>35</v>
      </c>
      <c r="C184" s="38" t="s">
        <v>419</v>
      </c>
      <c r="D184" s="37" t="s">
        <v>61</v>
      </c>
      <c r="E184" s="39" t="s">
        <v>420</v>
      </c>
      <c r="F184" s="40" t="s">
        <v>120</v>
      </c>
      <c r="G184" s="41">
        <v>3450</v>
      </c>
      <c r="H184" s="42">
        <v>0</v>
      </c>
      <c r="I184" s="43">
        <f>ROUND(G184*H184,P4)</f>
        <v>0</v>
      </c>
      <c r="J184" s="40" t="s">
        <v>84</v>
      </c>
      <c r="O184" s="44">
        <f>I184*0.21</f>
        <v>0</v>
      </c>
      <c r="P184">
        <v>3</v>
      </c>
    </row>
    <row r="185">
      <c r="A185" s="37" t="s">
        <v>64</v>
      </c>
      <c r="B185" s="45"/>
      <c r="C185" s="46"/>
      <c r="D185" s="46"/>
      <c r="E185" s="39" t="s">
        <v>421</v>
      </c>
      <c r="F185" s="46"/>
      <c r="G185" s="46"/>
      <c r="H185" s="46"/>
      <c r="I185" s="46"/>
      <c r="J185" s="47"/>
    </row>
    <row r="186">
      <c r="A186" s="37" t="s">
        <v>66</v>
      </c>
      <c r="B186" s="45"/>
      <c r="C186" s="46"/>
      <c r="D186" s="46"/>
      <c r="E186" s="48" t="s">
        <v>352</v>
      </c>
      <c r="F186" s="46"/>
      <c r="G186" s="46"/>
      <c r="H186" s="46"/>
      <c r="I186" s="46"/>
      <c r="J186" s="47"/>
    </row>
    <row r="187" ht="30">
      <c r="A187" s="37" t="s">
        <v>66</v>
      </c>
      <c r="B187" s="45"/>
      <c r="C187" s="46"/>
      <c r="D187" s="46"/>
      <c r="E187" s="48" t="s">
        <v>422</v>
      </c>
      <c r="F187" s="46"/>
      <c r="G187" s="46"/>
      <c r="H187" s="46"/>
      <c r="I187" s="46"/>
      <c r="J187" s="47"/>
    </row>
    <row r="188">
      <c r="A188" s="37" t="s">
        <v>59</v>
      </c>
      <c r="B188" s="37">
        <v>36</v>
      </c>
      <c r="C188" s="38" t="s">
        <v>149</v>
      </c>
      <c r="D188" s="37" t="s">
        <v>61</v>
      </c>
      <c r="E188" s="39" t="s">
        <v>150</v>
      </c>
      <c r="F188" s="40" t="s">
        <v>120</v>
      </c>
      <c r="G188" s="41">
        <v>2327</v>
      </c>
      <c r="H188" s="42">
        <v>0</v>
      </c>
      <c r="I188" s="43">
        <f>ROUND(G188*H188,P4)</f>
        <v>0</v>
      </c>
      <c r="J188" s="40" t="s">
        <v>84</v>
      </c>
      <c r="O188" s="44">
        <f>I188*0.21</f>
        <v>0</v>
      </c>
      <c r="P188">
        <v>3</v>
      </c>
    </row>
    <row r="189" ht="45">
      <c r="A189" s="37" t="s">
        <v>64</v>
      </c>
      <c r="B189" s="45"/>
      <c r="C189" s="46"/>
      <c r="D189" s="46"/>
      <c r="E189" s="39" t="s">
        <v>423</v>
      </c>
      <c r="F189" s="46"/>
      <c r="G189" s="46"/>
      <c r="H189" s="46"/>
      <c r="I189" s="46"/>
      <c r="J189" s="47"/>
    </row>
    <row r="190">
      <c r="A190" s="37" t="s">
        <v>66</v>
      </c>
      <c r="B190" s="45"/>
      <c r="C190" s="46"/>
      <c r="D190" s="46"/>
      <c r="E190" s="48" t="s">
        <v>407</v>
      </c>
      <c r="F190" s="46"/>
      <c r="G190" s="46"/>
      <c r="H190" s="46"/>
      <c r="I190" s="46"/>
      <c r="J190" s="47"/>
    </row>
    <row r="191">
      <c r="A191" s="37" t="s">
        <v>66</v>
      </c>
      <c r="B191" s="45"/>
      <c r="C191" s="46"/>
      <c r="D191" s="46"/>
      <c r="E191" s="48" t="s">
        <v>424</v>
      </c>
      <c r="F191" s="46"/>
      <c r="G191" s="46"/>
      <c r="H191" s="46"/>
      <c r="I191" s="46"/>
      <c r="J191" s="47"/>
    </row>
    <row r="192">
      <c r="A192" s="37" t="s">
        <v>59</v>
      </c>
      <c r="B192" s="37">
        <v>37</v>
      </c>
      <c r="C192" s="38" t="s">
        <v>425</v>
      </c>
      <c r="D192" s="37" t="s">
        <v>61</v>
      </c>
      <c r="E192" s="39" t="s">
        <v>426</v>
      </c>
      <c r="F192" s="40" t="s">
        <v>83</v>
      </c>
      <c r="G192" s="41">
        <v>25</v>
      </c>
      <c r="H192" s="42">
        <v>0</v>
      </c>
      <c r="I192" s="43">
        <f>ROUND(G192*H192,P4)</f>
        <v>0</v>
      </c>
      <c r="J192" s="40" t="s">
        <v>84</v>
      </c>
      <c r="O192" s="44">
        <f>I192*0.21</f>
        <v>0</v>
      </c>
      <c r="P192">
        <v>3</v>
      </c>
    </row>
    <row r="193">
      <c r="A193" s="37" t="s">
        <v>64</v>
      </c>
      <c r="B193" s="45"/>
      <c r="C193" s="46"/>
      <c r="D193" s="46"/>
      <c r="E193" s="49" t="s">
        <v>61</v>
      </c>
      <c r="F193" s="46"/>
      <c r="G193" s="46"/>
      <c r="H193" s="46"/>
      <c r="I193" s="46"/>
      <c r="J193" s="47"/>
    </row>
    <row r="194">
      <c r="A194" s="37" t="s">
        <v>66</v>
      </c>
      <c r="B194" s="45"/>
      <c r="C194" s="46"/>
      <c r="D194" s="46"/>
      <c r="E194" s="48" t="s">
        <v>407</v>
      </c>
      <c r="F194" s="46"/>
      <c r="G194" s="46"/>
      <c r="H194" s="46"/>
      <c r="I194" s="46"/>
      <c r="J194" s="47"/>
    </row>
    <row r="195">
      <c r="A195" s="37" t="s">
        <v>66</v>
      </c>
      <c r="B195" s="45"/>
      <c r="C195" s="46"/>
      <c r="D195" s="46"/>
      <c r="E195" s="48" t="s">
        <v>427</v>
      </c>
      <c r="F195" s="46"/>
      <c r="G195" s="46"/>
      <c r="H195" s="46"/>
      <c r="I195" s="46"/>
      <c r="J195" s="47"/>
    </row>
    <row r="196">
      <c r="A196" s="37" t="s">
        <v>66</v>
      </c>
      <c r="B196" s="45"/>
      <c r="C196" s="46"/>
      <c r="D196" s="46"/>
      <c r="E196" s="48" t="s">
        <v>428</v>
      </c>
      <c r="F196" s="46"/>
      <c r="G196" s="46"/>
      <c r="H196" s="46"/>
      <c r="I196" s="46"/>
      <c r="J196" s="47"/>
    </row>
    <row r="197">
      <c r="A197" s="37" t="s">
        <v>66</v>
      </c>
      <c r="B197" s="45"/>
      <c r="C197" s="46"/>
      <c r="D197" s="46"/>
      <c r="E197" s="48" t="s">
        <v>429</v>
      </c>
      <c r="F197" s="46"/>
      <c r="G197" s="46"/>
      <c r="H197" s="46"/>
      <c r="I197" s="46"/>
      <c r="J197" s="47"/>
    </row>
    <row r="198">
      <c r="A198" s="37" t="s">
        <v>59</v>
      </c>
      <c r="B198" s="37">
        <v>38</v>
      </c>
      <c r="C198" s="38" t="s">
        <v>430</v>
      </c>
      <c r="D198" s="37" t="s">
        <v>61</v>
      </c>
      <c r="E198" s="39" t="s">
        <v>431</v>
      </c>
      <c r="F198" s="40" t="s">
        <v>120</v>
      </c>
      <c r="G198" s="41">
        <v>1933.2</v>
      </c>
      <c r="H198" s="42">
        <v>0</v>
      </c>
      <c r="I198" s="43">
        <f>ROUND(G198*H198,P4)</f>
        <v>0</v>
      </c>
      <c r="J198" s="40" t="s">
        <v>84</v>
      </c>
      <c r="O198" s="44">
        <f>I198*0.21</f>
        <v>0</v>
      </c>
      <c r="P198">
        <v>3</v>
      </c>
    </row>
    <row r="199" ht="120">
      <c r="A199" s="37" t="s">
        <v>64</v>
      </c>
      <c r="B199" s="45"/>
      <c r="C199" s="46"/>
      <c r="D199" s="46"/>
      <c r="E199" s="39" t="s">
        <v>432</v>
      </c>
      <c r="F199" s="46"/>
      <c r="G199" s="46"/>
      <c r="H199" s="46"/>
      <c r="I199" s="46"/>
      <c r="J199" s="47"/>
    </row>
    <row r="200">
      <c r="A200" s="37" t="s">
        <v>66</v>
      </c>
      <c r="B200" s="45"/>
      <c r="C200" s="46"/>
      <c r="D200" s="46"/>
      <c r="E200" s="48" t="s">
        <v>407</v>
      </c>
      <c r="F200" s="46"/>
      <c r="G200" s="46"/>
      <c r="H200" s="46"/>
      <c r="I200" s="46"/>
      <c r="J200" s="47"/>
    </row>
    <row r="201">
      <c r="A201" s="37" t="s">
        <v>66</v>
      </c>
      <c r="B201" s="45"/>
      <c r="C201" s="46"/>
      <c r="D201" s="46"/>
      <c r="E201" s="48" t="s">
        <v>433</v>
      </c>
      <c r="F201" s="46"/>
      <c r="G201" s="46"/>
      <c r="H201" s="46"/>
      <c r="I201" s="46"/>
      <c r="J201" s="47"/>
    </row>
    <row r="202">
      <c r="A202" s="37" t="s">
        <v>59</v>
      </c>
      <c r="B202" s="37">
        <v>39</v>
      </c>
      <c r="C202" s="38" t="s">
        <v>434</v>
      </c>
      <c r="D202" s="37" t="s">
        <v>328</v>
      </c>
      <c r="E202" s="39" t="s">
        <v>435</v>
      </c>
      <c r="F202" s="40" t="s">
        <v>120</v>
      </c>
      <c r="G202" s="41">
        <v>1933.2</v>
      </c>
      <c r="H202" s="42">
        <v>0</v>
      </c>
      <c r="I202" s="43">
        <f>ROUND(G202*H202,P4)</f>
        <v>0</v>
      </c>
      <c r="J202" s="37"/>
      <c r="O202" s="44">
        <f>I202*0.21</f>
        <v>0</v>
      </c>
      <c r="P202">
        <v>3</v>
      </c>
    </row>
    <row r="203" ht="45">
      <c r="A203" s="37" t="s">
        <v>64</v>
      </c>
      <c r="B203" s="45"/>
      <c r="C203" s="46"/>
      <c r="D203" s="46"/>
      <c r="E203" s="39" t="s">
        <v>436</v>
      </c>
      <c r="F203" s="46"/>
      <c r="G203" s="46"/>
      <c r="H203" s="46"/>
      <c r="I203" s="46"/>
      <c r="J203" s="47"/>
    </row>
    <row r="204">
      <c r="A204" s="37" t="s">
        <v>66</v>
      </c>
      <c r="B204" s="45"/>
      <c r="C204" s="46"/>
      <c r="D204" s="46"/>
      <c r="E204" s="48" t="s">
        <v>437</v>
      </c>
      <c r="F204" s="46"/>
      <c r="G204" s="46"/>
      <c r="H204" s="46"/>
      <c r="I204" s="46"/>
      <c r="J204" s="47"/>
    </row>
    <row r="205">
      <c r="A205" s="37" t="s">
        <v>59</v>
      </c>
      <c r="B205" s="37">
        <v>40</v>
      </c>
      <c r="C205" s="38" t="s">
        <v>434</v>
      </c>
      <c r="D205" s="37" t="s">
        <v>335</v>
      </c>
      <c r="E205" s="39" t="s">
        <v>438</v>
      </c>
      <c r="F205" s="40" t="s">
        <v>120</v>
      </c>
      <c r="G205" s="41">
        <v>1933.2</v>
      </c>
      <c r="H205" s="42">
        <v>0</v>
      </c>
      <c r="I205" s="43">
        <f>ROUND(G205*H205,P4)</f>
        <v>0</v>
      </c>
      <c r="J205" s="37"/>
      <c r="O205" s="44">
        <f>I205*0.21</f>
        <v>0</v>
      </c>
      <c r="P205">
        <v>3</v>
      </c>
    </row>
    <row r="206" ht="30">
      <c r="A206" s="37" t="s">
        <v>64</v>
      </c>
      <c r="B206" s="45"/>
      <c r="C206" s="46"/>
      <c r="D206" s="46"/>
      <c r="E206" s="39" t="s">
        <v>439</v>
      </c>
      <c r="F206" s="46"/>
      <c r="G206" s="46"/>
      <c r="H206" s="46"/>
      <c r="I206" s="46"/>
      <c r="J206" s="47"/>
    </row>
    <row r="207">
      <c r="A207" s="37" t="s">
        <v>66</v>
      </c>
      <c r="B207" s="45"/>
      <c r="C207" s="46"/>
      <c r="D207" s="46"/>
      <c r="E207" s="48" t="s">
        <v>437</v>
      </c>
      <c r="F207" s="46"/>
      <c r="G207" s="46"/>
      <c r="H207" s="46"/>
      <c r="I207" s="46"/>
      <c r="J207" s="47"/>
    </row>
    <row r="208">
      <c r="A208" s="37" t="s">
        <v>59</v>
      </c>
      <c r="B208" s="37">
        <v>41</v>
      </c>
      <c r="C208" s="38" t="s">
        <v>440</v>
      </c>
      <c r="D208" s="37" t="s">
        <v>61</v>
      </c>
      <c r="E208" s="39" t="s">
        <v>441</v>
      </c>
      <c r="F208" s="40" t="s">
        <v>83</v>
      </c>
      <c r="G208" s="41">
        <v>159</v>
      </c>
      <c r="H208" s="42">
        <v>0</v>
      </c>
      <c r="I208" s="43">
        <f>ROUND(G208*H208,P4)</f>
        <v>0</v>
      </c>
      <c r="J208" s="40" t="s">
        <v>84</v>
      </c>
      <c r="O208" s="44">
        <f>I208*0.21</f>
        <v>0</v>
      </c>
      <c r="P208">
        <v>3</v>
      </c>
    </row>
    <row r="209">
      <c r="A209" s="37" t="s">
        <v>64</v>
      </c>
      <c r="B209" s="45"/>
      <c r="C209" s="46"/>
      <c r="D209" s="46"/>
      <c r="E209" s="49" t="s">
        <v>61</v>
      </c>
      <c r="F209" s="46"/>
      <c r="G209" s="46"/>
      <c r="H209" s="46"/>
      <c r="I209" s="46"/>
      <c r="J209" s="47"/>
    </row>
    <row r="210">
      <c r="A210" s="37" t="s">
        <v>66</v>
      </c>
      <c r="B210" s="45"/>
      <c r="C210" s="46"/>
      <c r="D210" s="46"/>
      <c r="E210" s="48" t="s">
        <v>407</v>
      </c>
      <c r="F210" s="46"/>
      <c r="G210" s="46"/>
      <c r="H210" s="46"/>
      <c r="I210" s="46"/>
      <c r="J210" s="47"/>
    </row>
    <row r="211">
      <c r="A211" s="37" t="s">
        <v>66</v>
      </c>
      <c r="B211" s="45"/>
      <c r="C211" s="46"/>
      <c r="D211" s="46"/>
      <c r="E211" s="48" t="s">
        <v>442</v>
      </c>
      <c r="F211" s="46"/>
      <c r="G211" s="46"/>
      <c r="H211" s="46"/>
      <c r="I211" s="46"/>
      <c r="J211" s="47"/>
    </row>
    <row r="212">
      <c r="A212" s="37" t="s">
        <v>59</v>
      </c>
      <c r="B212" s="37">
        <v>42</v>
      </c>
      <c r="C212" s="38" t="s">
        <v>443</v>
      </c>
      <c r="D212" s="37" t="s">
        <v>328</v>
      </c>
      <c r="E212" s="39" t="s">
        <v>444</v>
      </c>
      <c r="F212" s="40" t="s">
        <v>120</v>
      </c>
      <c r="G212" s="41">
        <v>13435.200000000001</v>
      </c>
      <c r="H212" s="42">
        <v>0</v>
      </c>
      <c r="I212" s="43">
        <f>ROUND(G212*H212,P4)</f>
        <v>0</v>
      </c>
      <c r="J212" s="40" t="s">
        <v>84</v>
      </c>
      <c r="O212" s="44">
        <f>I212*0.21</f>
        <v>0</v>
      </c>
      <c r="P212">
        <v>3</v>
      </c>
    </row>
    <row r="213" ht="30">
      <c r="A213" s="37" t="s">
        <v>64</v>
      </c>
      <c r="B213" s="45"/>
      <c r="C213" s="46"/>
      <c r="D213" s="46"/>
      <c r="E213" s="39" t="s">
        <v>445</v>
      </c>
      <c r="F213" s="46"/>
      <c r="G213" s="46"/>
      <c r="H213" s="46"/>
      <c r="I213" s="46"/>
      <c r="J213" s="47"/>
    </row>
    <row r="214">
      <c r="A214" s="37" t="s">
        <v>66</v>
      </c>
      <c r="B214" s="45"/>
      <c r="C214" s="46"/>
      <c r="D214" s="46"/>
      <c r="E214" s="48" t="s">
        <v>407</v>
      </c>
      <c r="F214" s="46"/>
      <c r="G214" s="46"/>
      <c r="H214" s="46"/>
      <c r="I214" s="46"/>
      <c r="J214" s="47"/>
    </row>
    <row r="215">
      <c r="A215" s="37" t="s">
        <v>66</v>
      </c>
      <c r="B215" s="45"/>
      <c r="C215" s="46"/>
      <c r="D215" s="46"/>
      <c r="E215" s="48" t="s">
        <v>446</v>
      </c>
      <c r="F215" s="46"/>
      <c r="G215" s="46"/>
      <c r="H215" s="46"/>
      <c r="I215" s="46"/>
      <c r="J215" s="47"/>
    </row>
    <row r="216">
      <c r="A216" s="37" t="s">
        <v>66</v>
      </c>
      <c r="B216" s="45"/>
      <c r="C216" s="46"/>
      <c r="D216" s="46"/>
      <c r="E216" s="48" t="s">
        <v>447</v>
      </c>
      <c r="F216" s="46"/>
      <c r="G216" s="46"/>
      <c r="H216" s="46"/>
      <c r="I216" s="46"/>
      <c r="J216" s="47"/>
    </row>
    <row r="217" ht="30">
      <c r="A217" s="37" t="s">
        <v>66</v>
      </c>
      <c r="B217" s="45"/>
      <c r="C217" s="46"/>
      <c r="D217" s="46"/>
      <c r="E217" s="48" t="s">
        <v>448</v>
      </c>
      <c r="F217" s="46"/>
      <c r="G217" s="46"/>
      <c r="H217" s="46"/>
      <c r="I217" s="46"/>
      <c r="J217" s="47"/>
    </row>
    <row r="218" ht="30">
      <c r="A218" s="37" t="s">
        <v>66</v>
      </c>
      <c r="B218" s="45"/>
      <c r="C218" s="46"/>
      <c r="D218" s="46"/>
      <c r="E218" s="48" t="s">
        <v>449</v>
      </c>
      <c r="F218" s="46"/>
      <c r="G218" s="46"/>
      <c r="H218" s="46"/>
      <c r="I218" s="46"/>
      <c r="J218" s="47"/>
    </row>
    <row r="219">
      <c r="A219" s="37" t="s">
        <v>66</v>
      </c>
      <c r="B219" s="45"/>
      <c r="C219" s="46"/>
      <c r="D219" s="46"/>
      <c r="E219" s="48" t="s">
        <v>450</v>
      </c>
      <c r="F219" s="46"/>
      <c r="G219" s="46"/>
      <c r="H219" s="46"/>
      <c r="I219" s="46"/>
      <c r="J219" s="47"/>
    </row>
    <row r="220">
      <c r="A220" s="37" t="s">
        <v>66</v>
      </c>
      <c r="B220" s="45"/>
      <c r="C220" s="46"/>
      <c r="D220" s="46"/>
      <c r="E220" s="48" t="s">
        <v>451</v>
      </c>
      <c r="F220" s="46"/>
      <c r="G220" s="46"/>
      <c r="H220" s="46"/>
      <c r="I220" s="46"/>
      <c r="J220" s="47"/>
    </row>
    <row r="221">
      <c r="A221" s="37" t="s">
        <v>59</v>
      </c>
      <c r="B221" s="37">
        <v>43</v>
      </c>
      <c r="C221" s="38" t="s">
        <v>443</v>
      </c>
      <c r="D221" s="37" t="s">
        <v>335</v>
      </c>
      <c r="E221" s="39" t="s">
        <v>444</v>
      </c>
      <c r="F221" s="40" t="s">
        <v>120</v>
      </c>
      <c r="G221" s="41">
        <v>13670.4</v>
      </c>
      <c r="H221" s="42">
        <v>0</v>
      </c>
      <c r="I221" s="43">
        <f>ROUND(G221*H221,P4)</f>
        <v>0</v>
      </c>
      <c r="J221" s="40" t="s">
        <v>84</v>
      </c>
      <c r="O221" s="44">
        <f>I221*0.21</f>
        <v>0</v>
      </c>
      <c r="P221">
        <v>3</v>
      </c>
    </row>
    <row r="222" ht="30">
      <c r="A222" s="37" t="s">
        <v>64</v>
      </c>
      <c r="B222" s="45"/>
      <c r="C222" s="46"/>
      <c r="D222" s="46"/>
      <c r="E222" s="39" t="s">
        <v>452</v>
      </c>
      <c r="F222" s="46"/>
      <c r="G222" s="46"/>
      <c r="H222" s="46"/>
      <c r="I222" s="46"/>
      <c r="J222" s="47"/>
    </row>
    <row r="223">
      <c r="A223" s="37" t="s">
        <v>66</v>
      </c>
      <c r="B223" s="45"/>
      <c r="C223" s="46"/>
      <c r="D223" s="46"/>
      <c r="E223" s="48" t="s">
        <v>407</v>
      </c>
      <c r="F223" s="46"/>
      <c r="G223" s="46"/>
      <c r="H223" s="46"/>
      <c r="I223" s="46"/>
      <c r="J223" s="47"/>
    </row>
    <row r="224">
      <c r="A224" s="37" t="s">
        <v>66</v>
      </c>
      <c r="B224" s="45"/>
      <c r="C224" s="46"/>
      <c r="D224" s="46"/>
      <c r="E224" s="48" t="s">
        <v>446</v>
      </c>
      <c r="F224" s="46"/>
      <c r="G224" s="46"/>
      <c r="H224" s="46"/>
      <c r="I224" s="46"/>
      <c r="J224" s="47"/>
    </row>
    <row r="225">
      <c r="A225" s="37" t="s">
        <v>66</v>
      </c>
      <c r="B225" s="45"/>
      <c r="C225" s="46"/>
      <c r="D225" s="46"/>
      <c r="E225" s="48" t="s">
        <v>453</v>
      </c>
      <c r="F225" s="46"/>
      <c r="G225" s="46"/>
      <c r="H225" s="46"/>
      <c r="I225" s="46"/>
      <c r="J225" s="47"/>
    </row>
    <row r="226" ht="30">
      <c r="A226" s="37" t="s">
        <v>66</v>
      </c>
      <c r="B226" s="45"/>
      <c r="C226" s="46"/>
      <c r="D226" s="46"/>
      <c r="E226" s="48" t="s">
        <v>454</v>
      </c>
      <c r="F226" s="46"/>
      <c r="G226" s="46"/>
      <c r="H226" s="46"/>
      <c r="I226" s="46"/>
      <c r="J226" s="47"/>
    </row>
    <row r="227" ht="30">
      <c r="A227" s="37" t="s">
        <v>66</v>
      </c>
      <c r="B227" s="45"/>
      <c r="C227" s="46"/>
      <c r="D227" s="46"/>
      <c r="E227" s="48" t="s">
        <v>449</v>
      </c>
      <c r="F227" s="46"/>
      <c r="G227" s="46"/>
      <c r="H227" s="46"/>
      <c r="I227" s="46"/>
      <c r="J227" s="47"/>
    </row>
    <row r="228">
      <c r="A228" s="37" t="s">
        <v>66</v>
      </c>
      <c r="B228" s="45"/>
      <c r="C228" s="46"/>
      <c r="D228" s="46"/>
      <c r="E228" s="48" t="s">
        <v>455</v>
      </c>
      <c r="F228" s="46"/>
      <c r="G228" s="46"/>
      <c r="H228" s="46"/>
      <c r="I228" s="46"/>
      <c r="J228" s="47"/>
    </row>
    <row r="229">
      <c r="A229" s="37" t="s">
        <v>66</v>
      </c>
      <c r="B229" s="45"/>
      <c r="C229" s="46"/>
      <c r="D229" s="46"/>
      <c r="E229" s="48" t="s">
        <v>456</v>
      </c>
      <c r="F229" s="46"/>
      <c r="G229" s="46"/>
      <c r="H229" s="46"/>
      <c r="I229" s="46"/>
      <c r="J229" s="47"/>
    </row>
    <row r="230">
      <c r="A230" s="37" t="s">
        <v>59</v>
      </c>
      <c r="B230" s="37">
        <v>44</v>
      </c>
      <c r="C230" s="38" t="s">
        <v>457</v>
      </c>
      <c r="D230" s="37" t="s">
        <v>61</v>
      </c>
      <c r="E230" s="39" t="s">
        <v>458</v>
      </c>
      <c r="F230" s="40" t="s">
        <v>120</v>
      </c>
      <c r="G230" s="41">
        <v>11760</v>
      </c>
      <c r="H230" s="42">
        <v>0</v>
      </c>
      <c r="I230" s="43">
        <f>ROUND(G230*H230,P4)</f>
        <v>0</v>
      </c>
      <c r="J230" s="40" t="s">
        <v>84</v>
      </c>
      <c r="O230" s="44">
        <f>I230*0.21</f>
        <v>0</v>
      </c>
      <c r="P230">
        <v>3</v>
      </c>
    </row>
    <row r="231" ht="60">
      <c r="A231" s="37" t="s">
        <v>64</v>
      </c>
      <c r="B231" s="45"/>
      <c r="C231" s="46"/>
      <c r="D231" s="46"/>
      <c r="E231" s="39" t="s">
        <v>459</v>
      </c>
      <c r="F231" s="46"/>
      <c r="G231" s="46"/>
      <c r="H231" s="46"/>
      <c r="I231" s="46"/>
      <c r="J231" s="47"/>
    </row>
    <row r="232">
      <c r="A232" s="37" t="s">
        <v>66</v>
      </c>
      <c r="B232" s="45"/>
      <c r="C232" s="46"/>
      <c r="D232" s="46"/>
      <c r="E232" s="48" t="s">
        <v>407</v>
      </c>
      <c r="F232" s="46"/>
      <c r="G232" s="46"/>
      <c r="H232" s="46"/>
      <c r="I232" s="46"/>
      <c r="J232" s="47"/>
    </row>
    <row r="233">
      <c r="A233" s="37" t="s">
        <v>66</v>
      </c>
      <c r="B233" s="45"/>
      <c r="C233" s="46"/>
      <c r="D233" s="46"/>
      <c r="E233" s="48" t="s">
        <v>446</v>
      </c>
      <c r="F233" s="46"/>
      <c r="G233" s="46"/>
      <c r="H233" s="46"/>
      <c r="I233" s="46"/>
      <c r="J233" s="47"/>
    </row>
    <row r="234">
      <c r="A234" s="37" t="s">
        <v>66</v>
      </c>
      <c r="B234" s="45"/>
      <c r="C234" s="46"/>
      <c r="D234" s="46"/>
      <c r="E234" s="48" t="s">
        <v>460</v>
      </c>
      <c r="F234" s="46"/>
      <c r="G234" s="46"/>
      <c r="H234" s="46"/>
      <c r="I234" s="46"/>
      <c r="J234" s="47"/>
    </row>
    <row r="235" ht="30">
      <c r="A235" s="37" t="s">
        <v>66</v>
      </c>
      <c r="B235" s="45"/>
      <c r="C235" s="46"/>
      <c r="D235" s="46"/>
      <c r="E235" s="48" t="s">
        <v>461</v>
      </c>
      <c r="F235" s="46"/>
      <c r="G235" s="46"/>
      <c r="H235" s="46"/>
      <c r="I235" s="46"/>
      <c r="J235" s="47"/>
    </row>
    <row r="236">
      <c r="A236" s="37" t="s">
        <v>66</v>
      </c>
      <c r="B236" s="45"/>
      <c r="C236" s="46"/>
      <c r="D236" s="46"/>
      <c r="E236" s="48" t="s">
        <v>462</v>
      </c>
      <c r="F236" s="46"/>
      <c r="G236" s="46"/>
      <c r="H236" s="46"/>
      <c r="I236" s="46"/>
      <c r="J236" s="47"/>
    </row>
    <row r="237">
      <c r="A237" s="37" t="s">
        <v>66</v>
      </c>
      <c r="B237" s="45"/>
      <c r="C237" s="46"/>
      <c r="D237" s="46"/>
      <c r="E237" s="48" t="s">
        <v>463</v>
      </c>
      <c r="F237" s="46"/>
      <c r="G237" s="46"/>
      <c r="H237" s="46"/>
      <c r="I237" s="46"/>
      <c r="J237" s="47"/>
    </row>
    <row r="238" ht="30">
      <c r="A238" s="37" t="s">
        <v>59</v>
      </c>
      <c r="B238" s="37">
        <v>45</v>
      </c>
      <c r="C238" s="38" t="s">
        <v>464</v>
      </c>
      <c r="D238" s="37" t="s">
        <v>61</v>
      </c>
      <c r="E238" s="39" t="s">
        <v>465</v>
      </c>
      <c r="F238" s="40" t="s">
        <v>120</v>
      </c>
      <c r="G238" s="41">
        <v>1440</v>
      </c>
      <c r="H238" s="42">
        <v>0</v>
      </c>
      <c r="I238" s="43">
        <f>ROUND(G238*H238,P4)</f>
        <v>0</v>
      </c>
      <c r="J238" s="40" t="s">
        <v>84</v>
      </c>
      <c r="O238" s="44">
        <f>I238*0.21</f>
        <v>0</v>
      </c>
      <c r="P238">
        <v>3</v>
      </c>
    </row>
    <row r="239" ht="120">
      <c r="A239" s="37" t="s">
        <v>64</v>
      </c>
      <c r="B239" s="45"/>
      <c r="C239" s="46"/>
      <c r="D239" s="46"/>
      <c r="E239" s="39" t="s">
        <v>466</v>
      </c>
      <c r="F239" s="46"/>
      <c r="G239" s="46"/>
      <c r="H239" s="46"/>
      <c r="I239" s="46"/>
      <c r="J239" s="47"/>
    </row>
    <row r="240">
      <c r="A240" s="37" t="s">
        <v>66</v>
      </c>
      <c r="B240" s="45"/>
      <c r="C240" s="46"/>
      <c r="D240" s="46"/>
      <c r="E240" s="48" t="s">
        <v>407</v>
      </c>
      <c r="F240" s="46"/>
      <c r="G240" s="46"/>
      <c r="H240" s="46"/>
      <c r="I240" s="46"/>
      <c r="J240" s="47"/>
    </row>
    <row r="241" ht="30">
      <c r="A241" s="37" t="s">
        <v>66</v>
      </c>
      <c r="B241" s="45"/>
      <c r="C241" s="46"/>
      <c r="D241" s="46"/>
      <c r="E241" s="48" t="s">
        <v>467</v>
      </c>
      <c r="F241" s="46"/>
      <c r="G241" s="46"/>
      <c r="H241" s="46"/>
      <c r="I241" s="46"/>
      <c r="J241" s="47"/>
    </row>
    <row r="242">
      <c r="A242" s="37" t="s">
        <v>59</v>
      </c>
      <c r="B242" s="37">
        <v>46</v>
      </c>
      <c r="C242" s="38" t="s">
        <v>468</v>
      </c>
      <c r="D242" s="37" t="s">
        <v>61</v>
      </c>
      <c r="E242" s="39" t="s">
        <v>469</v>
      </c>
      <c r="F242" s="40" t="s">
        <v>120</v>
      </c>
      <c r="G242" s="41">
        <v>11995.200000000001</v>
      </c>
      <c r="H242" s="42">
        <v>0</v>
      </c>
      <c r="I242" s="43">
        <f>ROUND(G242*H242,P4)</f>
        <v>0</v>
      </c>
      <c r="J242" s="40" t="s">
        <v>84</v>
      </c>
      <c r="O242" s="44">
        <f>I242*0.21</f>
        <v>0</v>
      </c>
      <c r="P242">
        <v>3</v>
      </c>
    </row>
    <row r="243" ht="75">
      <c r="A243" s="37" t="s">
        <v>64</v>
      </c>
      <c r="B243" s="45"/>
      <c r="C243" s="46"/>
      <c r="D243" s="46"/>
      <c r="E243" s="39" t="s">
        <v>470</v>
      </c>
      <c r="F243" s="46"/>
      <c r="G243" s="46"/>
      <c r="H243" s="46"/>
      <c r="I243" s="46"/>
      <c r="J243" s="47"/>
    </row>
    <row r="244">
      <c r="A244" s="37" t="s">
        <v>66</v>
      </c>
      <c r="B244" s="45"/>
      <c r="C244" s="46"/>
      <c r="D244" s="46"/>
      <c r="E244" s="48" t="s">
        <v>407</v>
      </c>
      <c r="F244" s="46"/>
      <c r="G244" s="46"/>
      <c r="H244" s="46"/>
      <c r="I244" s="46"/>
      <c r="J244" s="47"/>
    </row>
    <row r="245">
      <c r="A245" s="37" t="s">
        <v>66</v>
      </c>
      <c r="B245" s="45"/>
      <c r="C245" s="46"/>
      <c r="D245" s="46"/>
      <c r="E245" s="48" t="s">
        <v>446</v>
      </c>
      <c r="F245" s="46"/>
      <c r="G245" s="46"/>
      <c r="H245" s="46"/>
      <c r="I245" s="46"/>
      <c r="J245" s="47"/>
    </row>
    <row r="246">
      <c r="A246" s="37" t="s">
        <v>66</v>
      </c>
      <c r="B246" s="45"/>
      <c r="C246" s="46"/>
      <c r="D246" s="46"/>
      <c r="E246" s="48" t="s">
        <v>447</v>
      </c>
      <c r="F246" s="46"/>
      <c r="G246" s="46"/>
      <c r="H246" s="46"/>
      <c r="I246" s="46"/>
      <c r="J246" s="47"/>
    </row>
    <row r="247" ht="30">
      <c r="A247" s="37" t="s">
        <v>66</v>
      </c>
      <c r="B247" s="45"/>
      <c r="C247" s="46"/>
      <c r="D247" s="46"/>
      <c r="E247" s="48" t="s">
        <v>448</v>
      </c>
      <c r="F247" s="46"/>
      <c r="G247" s="46"/>
      <c r="H247" s="46"/>
      <c r="I247" s="46"/>
      <c r="J247" s="47"/>
    </row>
    <row r="248">
      <c r="A248" s="37" t="s">
        <v>66</v>
      </c>
      <c r="B248" s="45"/>
      <c r="C248" s="46"/>
      <c r="D248" s="46"/>
      <c r="E248" s="48" t="s">
        <v>471</v>
      </c>
      <c r="F248" s="46"/>
      <c r="G248" s="46"/>
      <c r="H248" s="46"/>
      <c r="I248" s="46"/>
      <c r="J248" s="47"/>
    </row>
    <row r="249">
      <c r="A249" s="37" t="s">
        <v>66</v>
      </c>
      <c r="B249" s="45"/>
      <c r="C249" s="46"/>
      <c r="D249" s="46"/>
      <c r="E249" s="48" t="s">
        <v>472</v>
      </c>
      <c r="F249" s="46"/>
      <c r="G249" s="46"/>
      <c r="H249" s="46"/>
      <c r="I249" s="46"/>
      <c r="J249" s="47"/>
    </row>
    <row r="250">
      <c r="A250" s="37" t="s">
        <v>59</v>
      </c>
      <c r="B250" s="37">
        <v>47</v>
      </c>
      <c r="C250" s="38" t="s">
        <v>473</v>
      </c>
      <c r="D250" s="37" t="s">
        <v>61</v>
      </c>
      <c r="E250" s="39" t="s">
        <v>474</v>
      </c>
      <c r="F250" s="40" t="s">
        <v>120</v>
      </c>
      <c r="G250" s="41">
        <v>1440</v>
      </c>
      <c r="H250" s="42">
        <v>0</v>
      </c>
      <c r="I250" s="43">
        <f>ROUND(G250*H250,P4)</f>
        <v>0</v>
      </c>
      <c r="J250" s="40" t="s">
        <v>84</v>
      </c>
      <c r="O250" s="44">
        <f>I250*0.21</f>
        <v>0</v>
      </c>
      <c r="P250">
        <v>3</v>
      </c>
    </row>
    <row r="251" ht="135">
      <c r="A251" s="37" t="s">
        <v>64</v>
      </c>
      <c r="B251" s="45"/>
      <c r="C251" s="46"/>
      <c r="D251" s="46"/>
      <c r="E251" s="39" t="s">
        <v>475</v>
      </c>
      <c r="F251" s="46"/>
      <c r="G251" s="46"/>
      <c r="H251" s="46"/>
      <c r="I251" s="46"/>
      <c r="J251" s="47"/>
    </row>
    <row r="252">
      <c r="A252" s="37" t="s">
        <v>66</v>
      </c>
      <c r="B252" s="45"/>
      <c r="C252" s="46"/>
      <c r="D252" s="46"/>
      <c r="E252" s="48" t="s">
        <v>407</v>
      </c>
      <c r="F252" s="46"/>
      <c r="G252" s="46"/>
      <c r="H252" s="46"/>
      <c r="I252" s="46"/>
      <c r="J252" s="47"/>
    </row>
    <row r="253" ht="30">
      <c r="A253" s="37" t="s">
        <v>66</v>
      </c>
      <c r="B253" s="45"/>
      <c r="C253" s="46"/>
      <c r="D253" s="46"/>
      <c r="E253" s="48" t="s">
        <v>467</v>
      </c>
      <c r="F253" s="46"/>
      <c r="G253" s="46"/>
      <c r="H253" s="46"/>
      <c r="I253" s="46"/>
      <c r="J253" s="47"/>
    </row>
    <row r="254">
      <c r="A254" s="37" t="s">
        <v>59</v>
      </c>
      <c r="B254" s="37">
        <v>48</v>
      </c>
      <c r="C254" s="38" t="s">
        <v>476</v>
      </c>
      <c r="D254" s="37" t="s">
        <v>61</v>
      </c>
      <c r="E254" s="39" t="s">
        <v>477</v>
      </c>
      <c r="F254" s="40" t="s">
        <v>83</v>
      </c>
      <c r="G254" s="41">
        <v>172.5</v>
      </c>
      <c r="H254" s="42">
        <v>0</v>
      </c>
      <c r="I254" s="43">
        <f>ROUND(G254*H254,P4)</f>
        <v>0</v>
      </c>
      <c r="J254" s="40" t="s">
        <v>84</v>
      </c>
      <c r="O254" s="44">
        <f>I254*0.21</f>
        <v>0</v>
      </c>
      <c r="P254">
        <v>3</v>
      </c>
    </row>
    <row r="255" ht="60">
      <c r="A255" s="37" t="s">
        <v>64</v>
      </c>
      <c r="B255" s="45"/>
      <c r="C255" s="46"/>
      <c r="D255" s="46"/>
      <c r="E255" s="39" t="s">
        <v>478</v>
      </c>
      <c r="F255" s="46"/>
      <c r="G255" s="46"/>
      <c r="H255" s="46"/>
      <c r="I255" s="46"/>
      <c r="J255" s="47"/>
    </row>
    <row r="256">
      <c r="A256" s="37" t="s">
        <v>66</v>
      </c>
      <c r="B256" s="45"/>
      <c r="C256" s="46"/>
      <c r="D256" s="46"/>
      <c r="E256" s="48" t="s">
        <v>352</v>
      </c>
      <c r="F256" s="46"/>
      <c r="G256" s="46"/>
      <c r="H256" s="46"/>
      <c r="I256" s="46"/>
      <c r="J256" s="47"/>
    </row>
    <row r="257" ht="30">
      <c r="A257" s="37" t="s">
        <v>66</v>
      </c>
      <c r="B257" s="45"/>
      <c r="C257" s="46"/>
      <c r="D257" s="46"/>
      <c r="E257" s="48" t="s">
        <v>479</v>
      </c>
      <c r="F257" s="46"/>
      <c r="G257" s="46"/>
      <c r="H257" s="46"/>
      <c r="I257" s="46"/>
      <c r="J257" s="47"/>
    </row>
    <row r="258">
      <c r="A258" s="37" t="s">
        <v>59</v>
      </c>
      <c r="B258" s="37">
        <v>49</v>
      </c>
      <c r="C258" s="38" t="s">
        <v>480</v>
      </c>
      <c r="D258" s="37" t="s">
        <v>61</v>
      </c>
      <c r="E258" s="39" t="s">
        <v>481</v>
      </c>
      <c r="F258" s="40" t="s">
        <v>120</v>
      </c>
      <c r="G258" s="41">
        <v>3</v>
      </c>
      <c r="H258" s="42">
        <v>0</v>
      </c>
      <c r="I258" s="43">
        <f>ROUND(G258*H258,P4)</f>
        <v>0</v>
      </c>
      <c r="J258" s="40" t="s">
        <v>84</v>
      </c>
      <c r="O258" s="44">
        <f>I258*0.21</f>
        <v>0</v>
      </c>
      <c r="P258">
        <v>3</v>
      </c>
    </row>
    <row r="259" ht="45">
      <c r="A259" s="37" t="s">
        <v>64</v>
      </c>
      <c r="B259" s="45"/>
      <c r="C259" s="46"/>
      <c r="D259" s="46"/>
      <c r="E259" s="39" t="s">
        <v>482</v>
      </c>
      <c r="F259" s="46"/>
      <c r="G259" s="46"/>
      <c r="H259" s="46"/>
      <c r="I259" s="46"/>
      <c r="J259" s="47"/>
    </row>
    <row r="260">
      <c r="A260" s="37" t="s">
        <v>66</v>
      </c>
      <c r="B260" s="45"/>
      <c r="C260" s="46"/>
      <c r="D260" s="46"/>
      <c r="E260" s="48" t="s">
        <v>407</v>
      </c>
      <c r="F260" s="46"/>
      <c r="G260" s="46"/>
      <c r="H260" s="46"/>
      <c r="I260" s="46"/>
      <c r="J260" s="47"/>
    </row>
    <row r="261" ht="30">
      <c r="A261" s="37" t="s">
        <v>66</v>
      </c>
      <c r="B261" s="45"/>
      <c r="C261" s="46"/>
      <c r="D261" s="46"/>
      <c r="E261" s="48" t="s">
        <v>483</v>
      </c>
      <c r="F261" s="46"/>
      <c r="G261" s="46"/>
      <c r="H261" s="46"/>
      <c r="I261" s="46"/>
      <c r="J261" s="47"/>
    </row>
    <row r="262">
      <c r="A262" s="37" t="s">
        <v>59</v>
      </c>
      <c r="B262" s="37">
        <v>50</v>
      </c>
      <c r="C262" s="38" t="s">
        <v>484</v>
      </c>
      <c r="D262" s="37" t="s">
        <v>61</v>
      </c>
      <c r="E262" s="39" t="s">
        <v>485</v>
      </c>
      <c r="F262" s="40" t="s">
        <v>120</v>
      </c>
      <c r="G262" s="41">
        <v>46.5</v>
      </c>
      <c r="H262" s="42">
        <v>0</v>
      </c>
      <c r="I262" s="43">
        <f>ROUND(G262*H262,P4)</f>
        <v>0</v>
      </c>
      <c r="J262" s="40" t="s">
        <v>84</v>
      </c>
      <c r="O262" s="44">
        <f>I262*0.21</f>
        <v>0</v>
      </c>
      <c r="P262">
        <v>3</v>
      </c>
    </row>
    <row r="263" ht="30">
      <c r="A263" s="37" t="s">
        <v>64</v>
      </c>
      <c r="B263" s="45"/>
      <c r="C263" s="46"/>
      <c r="D263" s="46"/>
      <c r="E263" s="39" t="s">
        <v>486</v>
      </c>
      <c r="F263" s="46"/>
      <c r="G263" s="46"/>
      <c r="H263" s="46"/>
      <c r="I263" s="46"/>
      <c r="J263" s="47"/>
    </row>
    <row r="264">
      <c r="A264" s="37" t="s">
        <v>66</v>
      </c>
      <c r="B264" s="45"/>
      <c r="C264" s="46"/>
      <c r="D264" s="46"/>
      <c r="E264" s="48" t="s">
        <v>407</v>
      </c>
      <c r="F264" s="46"/>
      <c r="G264" s="46"/>
      <c r="H264" s="46"/>
      <c r="I264" s="46"/>
      <c r="J264" s="47"/>
    </row>
    <row r="265" ht="30">
      <c r="A265" s="37" t="s">
        <v>66</v>
      </c>
      <c r="B265" s="45"/>
      <c r="C265" s="46"/>
      <c r="D265" s="46"/>
      <c r="E265" s="48" t="s">
        <v>487</v>
      </c>
      <c r="F265" s="46"/>
      <c r="G265" s="46"/>
      <c r="H265" s="46"/>
      <c r="I265" s="46"/>
      <c r="J265" s="47"/>
    </row>
    <row r="266">
      <c r="A266" s="37" t="s">
        <v>59</v>
      </c>
      <c r="B266" s="37">
        <v>51</v>
      </c>
      <c r="C266" s="38" t="s">
        <v>488</v>
      </c>
      <c r="D266" s="37" t="s">
        <v>61</v>
      </c>
      <c r="E266" s="39" t="s">
        <v>489</v>
      </c>
      <c r="F266" s="40" t="s">
        <v>120</v>
      </c>
      <c r="G266" s="41">
        <v>17</v>
      </c>
      <c r="H266" s="42">
        <v>0</v>
      </c>
      <c r="I266" s="43">
        <f>ROUND(G266*H266,P4)</f>
        <v>0</v>
      </c>
      <c r="J266" s="40" t="s">
        <v>84</v>
      </c>
      <c r="O266" s="44">
        <f>I266*0.21</f>
        <v>0</v>
      </c>
      <c r="P266">
        <v>3</v>
      </c>
    </row>
    <row r="267" ht="30">
      <c r="A267" s="37" t="s">
        <v>64</v>
      </c>
      <c r="B267" s="45"/>
      <c r="C267" s="46"/>
      <c r="D267" s="46"/>
      <c r="E267" s="39" t="s">
        <v>490</v>
      </c>
      <c r="F267" s="46"/>
      <c r="G267" s="46"/>
      <c r="H267" s="46"/>
      <c r="I267" s="46"/>
      <c r="J267" s="47"/>
    </row>
    <row r="268">
      <c r="A268" s="37" t="s">
        <v>66</v>
      </c>
      <c r="B268" s="45"/>
      <c r="C268" s="46"/>
      <c r="D268" s="46"/>
      <c r="E268" s="48" t="s">
        <v>407</v>
      </c>
      <c r="F268" s="46"/>
      <c r="G268" s="46"/>
      <c r="H268" s="46"/>
      <c r="I268" s="46"/>
      <c r="J268" s="47"/>
    </row>
    <row r="269">
      <c r="A269" s="37" t="s">
        <v>66</v>
      </c>
      <c r="B269" s="45"/>
      <c r="C269" s="46"/>
      <c r="D269" s="46"/>
      <c r="E269" s="48" t="s">
        <v>491</v>
      </c>
      <c r="F269" s="46"/>
      <c r="G269" s="46"/>
      <c r="H269" s="46"/>
      <c r="I269" s="46"/>
      <c r="J269" s="47"/>
    </row>
    <row r="270" ht="30">
      <c r="A270" s="37" t="s">
        <v>59</v>
      </c>
      <c r="B270" s="37">
        <v>52</v>
      </c>
      <c r="C270" s="38" t="s">
        <v>492</v>
      </c>
      <c r="D270" s="37" t="s">
        <v>61</v>
      </c>
      <c r="E270" s="39" t="s">
        <v>493</v>
      </c>
      <c r="F270" s="40" t="s">
        <v>120</v>
      </c>
      <c r="G270" s="41">
        <v>4</v>
      </c>
      <c r="H270" s="42">
        <v>0</v>
      </c>
      <c r="I270" s="43">
        <f>ROUND(G270*H270,P4)</f>
        <v>0</v>
      </c>
      <c r="J270" s="40" t="s">
        <v>84</v>
      </c>
      <c r="O270" s="44">
        <f>I270*0.21</f>
        <v>0</v>
      </c>
      <c r="P270">
        <v>3</v>
      </c>
    </row>
    <row r="271" ht="30">
      <c r="A271" s="37" t="s">
        <v>64</v>
      </c>
      <c r="B271" s="45"/>
      <c r="C271" s="46"/>
      <c r="D271" s="46"/>
      <c r="E271" s="39" t="s">
        <v>494</v>
      </c>
      <c r="F271" s="46"/>
      <c r="G271" s="46"/>
      <c r="H271" s="46"/>
      <c r="I271" s="46"/>
      <c r="J271" s="47"/>
    </row>
    <row r="272">
      <c r="A272" s="37" t="s">
        <v>66</v>
      </c>
      <c r="B272" s="45"/>
      <c r="C272" s="46"/>
      <c r="D272" s="46"/>
      <c r="E272" s="48" t="s">
        <v>407</v>
      </c>
      <c r="F272" s="46"/>
      <c r="G272" s="46"/>
      <c r="H272" s="46"/>
      <c r="I272" s="46"/>
      <c r="J272" s="47"/>
    </row>
    <row r="273">
      <c r="A273" s="37" t="s">
        <v>66</v>
      </c>
      <c r="B273" s="45"/>
      <c r="C273" s="46"/>
      <c r="D273" s="46"/>
      <c r="E273" s="48" t="s">
        <v>495</v>
      </c>
      <c r="F273" s="46"/>
      <c r="G273" s="46"/>
      <c r="H273" s="46"/>
      <c r="I273" s="46"/>
      <c r="J273" s="47"/>
    </row>
    <row r="274">
      <c r="A274" s="37" t="s">
        <v>59</v>
      </c>
      <c r="B274" s="37">
        <v>53</v>
      </c>
      <c r="C274" s="38" t="s">
        <v>496</v>
      </c>
      <c r="D274" s="37" t="s">
        <v>61</v>
      </c>
      <c r="E274" s="39" t="s">
        <v>497</v>
      </c>
      <c r="F274" s="40" t="s">
        <v>120</v>
      </c>
      <c r="G274" s="41">
        <v>513.5</v>
      </c>
      <c r="H274" s="42">
        <v>0</v>
      </c>
      <c r="I274" s="43">
        <f>ROUND(G274*H274,P4)</f>
        <v>0</v>
      </c>
      <c r="J274" s="40" t="s">
        <v>84</v>
      </c>
      <c r="O274" s="44">
        <f>I274*0.21</f>
        <v>0</v>
      </c>
      <c r="P274">
        <v>3</v>
      </c>
    </row>
    <row r="275" ht="45">
      <c r="A275" s="37" t="s">
        <v>64</v>
      </c>
      <c r="B275" s="45"/>
      <c r="C275" s="46"/>
      <c r="D275" s="46"/>
      <c r="E275" s="39" t="s">
        <v>498</v>
      </c>
      <c r="F275" s="46"/>
      <c r="G275" s="46"/>
      <c r="H275" s="46"/>
      <c r="I275" s="46"/>
      <c r="J275" s="47"/>
    </row>
    <row r="276">
      <c r="A276" s="37" t="s">
        <v>66</v>
      </c>
      <c r="B276" s="45"/>
      <c r="C276" s="46"/>
      <c r="D276" s="46"/>
      <c r="E276" s="48" t="s">
        <v>407</v>
      </c>
      <c r="F276" s="46"/>
      <c r="G276" s="46"/>
      <c r="H276" s="46"/>
      <c r="I276" s="46"/>
      <c r="J276" s="47"/>
    </row>
    <row r="277" ht="30">
      <c r="A277" s="37" t="s">
        <v>66</v>
      </c>
      <c r="B277" s="45"/>
      <c r="C277" s="46"/>
      <c r="D277" s="46"/>
      <c r="E277" s="48" t="s">
        <v>499</v>
      </c>
      <c r="F277" s="46"/>
      <c r="G277" s="46"/>
      <c r="H277" s="46"/>
      <c r="I277" s="46"/>
      <c r="J277" s="47"/>
    </row>
    <row r="278" ht="30">
      <c r="A278" s="37" t="s">
        <v>66</v>
      </c>
      <c r="B278" s="45"/>
      <c r="C278" s="46"/>
      <c r="D278" s="46"/>
      <c r="E278" s="48" t="s">
        <v>500</v>
      </c>
      <c r="F278" s="46"/>
      <c r="G278" s="46"/>
      <c r="H278" s="46"/>
      <c r="I278" s="46"/>
      <c r="J278" s="47"/>
    </row>
    <row r="279">
      <c r="A279" s="37" t="s">
        <v>66</v>
      </c>
      <c r="B279" s="45"/>
      <c r="C279" s="46"/>
      <c r="D279" s="46"/>
      <c r="E279" s="48" t="s">
        <v>501</v>
      </c>
      <c r="F279" s="46"/>
      <c r="G279" s="46"/>
      <c r="H279" s="46"/>
      <c r="I279" s="46"/>
      <c r="J279" s="47"/>
    </row>
    <row r="280">
      <c r="A280" s="31" t="s">
        <v>56</v>
      </c>
      <c r="B280" s="32"/>
      <c r="C280" s="33" t="s">
        <v>502</v>
      </c>
      <c r="D280" s="34"/>
      <c r="E280" s="31" t="s">
        <v>503</v>
      </c>
      <c r="F280" s="34"/>
      <c r="G280" s="34"/>
      <c r="H280" s="34"/>
      <c r="I280" s="35">
        <f>SUMIFS(I281:I284,A281:A284,"P")</f>
        <v>0</v>
      </c>
      <c r="J280" s="36"/>
    </row>
    <row r="281">
      <c r="A281" s="37" t="s">
        <v>59</v>
      </c>
      <c r="B281" s="37">
        <v>54</v>
      </c>
      <c r="C281" s="38" t="s">
        <v>504</v>
      </c>
      <c r="D281" s="37" t="s">
        <v>61</v>
      </c>
      <c r="E281" s="39" t="s">
        <v>505</v>
      </c>
      <c r="F281" s="40" t="s">
        <v>93</v>
      </c>
      <c r="G281" s="41">
        <v>2100</v>
      </c>
      <c r="H281" s="42">
        <v>0</v>
      </c>
      <c r="I281" s="43">
        <f>ROUND(G281*H281,P4)</f>
        <v>0</v>
      </c>
      <c r="J281" s="40" t="s">
        <v>84</v>
      </c>
      <c r="O281" s="44">
        <f>I281*0.21</f>
        <v>0</v>
      </c>
      <c r="P281">
        <v>3</v>
      </c>
    </row>
    <row r="282">
      <c r="A282" s="37" t="s">
        <v>64</v>
      </c>
      <c r="B282" s="45"/>
      <c r="C282" s="46"/>
      <c r="D282" s="46"/>
      <c r="E282" s="49" t="s">
        <v>61</v>
      </c>
      <c r="F282" s="46"/>
      <c r="G282" s="46"/>
      <c r="H282" s="46"/>
      <c r="I282" s="46"/>
      <c r="J282" s="47"/>
    </row>
    <row r="283">
      <c r="A283" s="37" t="s">
        <v>66</v>
      </c>
      <c r="B283" s="45"/>
      <c r="C283" s="46"/>
      <c r="D283" s="46"/>
      <c r="E283" s="48" t="s">
        <v>367</v>
      </c>
      <c r="F283" s="46"/>
      <c r="G283" s="46"/>
      <c r="H283" s="46"/>
      <c r="I283" s="46"/>
      <c r="J283" s="47"/>
    </row>
    <row r="284" ht="30">
      <c r="A284" s="37" t="s">
        <v>66</v>
      </c>
      <c r="B284" s="45"/>
      <c r="C284" s="46"/>
      <c r="D284" s="46"/>
      <c r="E284" s="48" t="s">
        <v>506</v>
      </c>
      <c r="F284" s="46"/>
      <c r="G284" s="46"/>
      <c r="H284" s="46"/>
      <c r="I284" s="46"/>
      <c r="J284" s="47"/>
    </row>
    <row r="285">
      <c r="A285" s="31" t="s">
        <v>56</v>
      </c>
      <c r="B285" s="32"/>
      <c r="C285" s="33" t="s">
        <v>181</v>
      </c>
      <c r="D285" s="34"/>
      <c r="E285" s="31" t="s">
        <v>182</v>
      </c>
      <c r="F285" s="34"/>
      <c r="G285" s="34"/>
      <c r="H285" s="34"/>
      <c r="I285" s="35">
        <f>SUMIFS(I286:I352,A286:A352,"P")</f>
        <v>0</v>
      </c>
      <c r="J285" s="36"/>
    </row>
    <row r="286">
      <c r="A286" s="37" t="s">
        <v>59</v>
      </c>
      <c r="B286" s="37">
        <v>55</v>
      </c>
      <c r="C286" s="38" t="s">
        <v>183</v>
      </c>
      <c r="D286" s="37" t="s">
        <v>61</v>
      </c>
      <c r="E286" s="39" t="s">
        <v>507</v>
      </c>
      <c r="F286" s="40" t="s">
        <v>93</v>
      </c>
      <c r="G286" s="41">
        <v>15</v>
      </c>
      <c r="H286" s="42">
        <v>0</v>
      </c>
      <c r="I286" s="43">
        <f>ROUND(G286*H286,P4)</f>
        <v>0</v>
      </c>
      <c r="J286" s="37"/>
      <c r="O286" s="44">
        <f>I286*0.21</f>
        <v>0</v>
      </c>
      <c r="P286">
        <v>3</v>
      </c>
    </row>
    <row r="287" ht="45">
      <c r="A287" s="37" t="s">
        <v>64</v>
      </c>
      <c r="B287" s="45"/>
      <c r="C287" s="46"/>
      <c r="D287" s="46"/>
      <c r="E287" s="39" t="s">
        <v>508</v>
      </c>
      <c r="F287" s="46"/>
      <c r="G287" s="46"/>
      <c r="H287" s="46"/>
      <c r="I287" s="46"/>
      <c r="J287" s="47"/>
    </row>
    <row r="288">
      <c r="A288" s="37" t="s">
        <v>66</v>
      </c>
      <c r="B288" s="45"/>
      <c r="C288" s="46"/>
      <c r="D288" s="46"/>
      <c r="E288" s="48" t="s">
        <v>186</v>
      </c>
      <c r="F288" s="46"/>
      <c r="G288" s="46"/>
      <c r="H288" s="46"/>
      <c r="I288" s="46"/>
      <c r="J288" s="47"/>
    </row>
    <row r="289">
      <c r="A289" s="37" t="s">
        <v>66</v>
      </c>
      <c r="B289" s="45"/>
      <c r="C289" s="46"/>
      <c r="D289" s="46"/>
      <c r="E289" s="48" t="s">
        <v>509</v>
      </c>
      <c r="F289" s="46"/>
      <c r="G289" s="46"/>
      <c r="H289" s="46"/>
      <c r="I289" s="46"/>
      <c r="J289" s="47"/>
    </row>
    <row r="290" ht="30">
      <c r="A290" s="37" t="s">
        <v>66</v>
      </c>
      <c r="B290" s="45"/>
      <c r="C290" s="46"/>
      <c r="D290" s="46"/>
      <c r="E290" s="48" t="s">
        <v>510</v>
      </c>
      <c r="F290" s="46"/>
      <c r="G290" s="46"/>
      <c r="H290" s="46"/>
      <c r="I290" s="46"/>
      <c r="J290" s="47"/>
    </row>
    <row r="291" ht="30">
      <c r="A291" s="37" t="s">
        <v>66</v>
      </c>
      <c r="B291" s="45"/>
      <c r="C291" s="46"/>
      <c r="D291" s="46"/>
      <c r="E291" s="48" t="s">
        <v>511</v>
      </c>
      <c r="F291" s="46"/>
      <c r="G291" s="46"/>
      <c r="H291" s="46"/>
      <c r="I291" s="46"/>
      <c r="J291" s="47"/>
    </row>
    <row r="292">
      <c r="A292" s="37" t="s">
        <v>66</v>
      </c>
      <c r="B292" s="45"/>
      <c r="C292" s="46"/>
      <c r="D292" s="46"/>
      <c r="E292" s="48" t="s">
        <v>512</v>
      </c>
      <c r="F292" s="46"/>
      <c r="G292" s="46"/>
      <c r="H292" s="46"/>
      <c r="I292" s="46"/>
      <c r="J292" s="47"/>
    </row>
    <row r="293">
      <c r="A293" s="37" t="s">
        <v>59</v>
      </c>
      <c r="B293" s="37">
        <v>56</v>
      </c>
      <c r="C293" s="38" t="s">
        <v>513</v>
      </c>
      <c r="D293" s="37" t="s">
        <v>61</v>
      </c>
      <c r="E293" s="39" t="s">
        <v>514</v>
      </c>
      <c r="F293" s="40" t="s">
        <v>93</v>
      </c>
      <c r="G293" s="41">
        <v>2100</v>
      </c>
      <c r="H293" s="42">
        <v>0</v>
      </c>
      <c r="I293" s="43">
        <f>ROUND(G293*H293,P4)</f>
        <v>0</v>
      </c>
      <c r="J293" s="40" t="s">
        <v>84</v>
      </c>
      <c r="O293" s="44">
        <f>I293*0.21</f>
        <v>0</v>
      </c>
      <c r="P293">
        <v>3</v>
      </c>
    </row>
    <row r="294">
      <c r="A294" s="37" t="s">
        <v>64</v>
      </c>
      <c r="B294" s="45"/>
      <c r="C294" s="46"/>
      <c r="D294" s="46"/>
      <c r="E294" s="39" t="s">
        <v>515</v>
      </c>
      <c r="F294" s="46"/>
      <c r="G294" s="46"/>
      <c r="H294" s="46"/>
      <c r="I294" s="46"/>
      <c r="J294" s="47"/>
    </row>
    <row r="295">
      <c r="A295" s="37" t="s">
        <v>66</v>
      </c>
      <c r="B295" s="45"/>
      <c r="C295" s="46"/>
      <c r="D295" s="46"/>
      <c r="E295" s="48" t="s">
        <v>367</v>
      </c>
      <c r="F295" s="46"/>
      <c r="G295" s="46"/>
      <c r="H295" s="46"/>
      <c r="I295" s="46"/>
      <c r="J295" s="47"/>
    </row>
    <row r="296" ht="30">
      <c r="A296" s="37" t="s">
        <v>66</v>
      </c>
      <c r="B296" s="45"/>
      <c r="C296" s="46"/>
      <c r="D296" s="46"/>
      <c r="E296" s="48" t="s">
        <v>516</v>
      </c>
      <c r="F296" s="46"/>
      <c r="G296" s="46"/>
      <c r="H296" s="46"/>
      <c r="I296" s="46"/>
      <c r="J296" s="47"/>
    </row>
    <row r="297">
      <c r="A297" s="37" t="s">
        <v>59</v>
      </c>
      <c r="B297" s="37">
        <v>57</v>
      </c>
      <c r="C297" s="38" t="s">
        <v>517</v>
      </c>
      <c r="D297" s="37" t="s">
        <v>61</v>
      </c>
      <c r="E297" s="39" t="s">
        <v>518</v>
      </c>
      <c r="F297" s="40" t="s">
        <v>190</v>
      </c>
      <c r="G297" s="41">
        <v>1</v>
      </c>
      <c r="H297" s="42">
        <v>0</v>
      </c>
      <c r="I297" s="43">
        <f>ROUND(G297*H297,P4)</f>
        <v>0</v>
      </c>
      <c r="J297" s="40" t="s">
        <v>84</v>
      </c>
      <c r="O297" s="44">
        <f>I297*0.21</f>
        <v>0</v>
      </c>
      <c r="P297">
        <v>3</v>
      </c>
    </row>
    <row r="298">
      <c r="A298" s="37" t="s">
        <v>64</v>
      </c>
      <c r="B298" s="45"/>
      <c r="C298" s="46"/>
      <c r="D298" s="46"/>
      <c r="E298" s="39" t="s">
        <v>191</v>
      </c>
      <c r="F298" s="46"/>
      <c r="G298" s="46"/>
      <c r="H298" s="46"/>
      <c r="I298" s="46"/>
      <c r="J298" s="47"/>
    </row>
    <row r="299">
      <c r="A299" s="37" t="s">
        <v>66</v>
      </c>
      <c r="B299" s="45"/>
      <c r="C299" s="46"/>
      <c r="D299" s="46"/>
      <c r="E299" s="48" t="s">
        <v>186</v>
      </c>
      <c r="F299" s="46"/>
      <c r="G299" s="46"/>
      <c r="H299" s="46"/>
      <c r="I299" s="46"/>
      <c r="J299" s="47"/>
    </row>
    <row r="300">
      <c r="A300" s="37" t="s">
        <v>66</v>
      </c>
      <c r="B300" s="45"/>
      <c r="C300" s="46"/>
      <c r="D300" s="46"/>
      <c r="E300" s="48" t="s">
        <v>519</v>
      </c>
      <c r="F300" s="46"/>
      <c r="G300" s="46"/>
      <c r="H300" s="46"/>
      <c r="I300" s="46"/>
      <c r="J300" s="47"/>
    </row>
    <row r="301">
      <c r="A301" s="37" t="s">
        <v>59</v>
      </c>
      <c r="B301" s="37">
        <v>58</v>
      </c>
      <c r="C301" s="38" t="s">
        <v>188</v>
      </c>
      <c r="D301" s="37" t="s">
        <v>61</v>
      </c>
      <c r="E301" s="39" t="s">
        <v>189</v>
      </c>
      <c r="F301" s="40" t="s">
        <v>190</v>
      </c>
      <c r="G301" s="41">
        <v>11</v>
      </c>
      <c r="H301" s="42">
        <v>0</v>
      </c>
      <c r="I301" s="43">
        <f>ROUND(G301*H301,P4)</f>
        <v>0</v>
      </c>
      <c r="J301" s="40" t="s">
        <v>84</v>
      </c>
      <c r="O301" s="44">
        <f>I301*0.21</f>
        <v>0</v>
      </c>
      <c r="P301">
        <v>3</v>
      </c>
    </row>
    <row r="302">
      <c r="A302" s="37" t="s">
        <v>64</v>
      </c>
      <c r="B302" s="45"/>
      <c r="C302" s="46"/>
      <c r="D302" s="46"/>
      <c r="E302" s="39" t="s">
        <v>191</v>
      </c>
      <c r="F302" s="46"/>
      <c r="G302" s="46"/>
      <c r="H302" s="46"/>
      <c r="I302" s="46"/>
      <c r="J302" s="47"/>
    </row>
    <row r="303">
      <c r="A303" s="37" t="s">
        <v>66</v>
      </c>
      <c r="B303" s="45"/>
      <c r="C303" s="46"/>
      <c r="D303" s="46"/>
      <c r="E303" s="48" t="s">
        <v>186</v>
      </c>
      <c r="F303" s="46"/>
      <c r="G303" s="46"/>
      <c r="H303" s="46"/>
      <c r="I303" s="46"/>
      <c r="J303" s="47"/>
    </row>
    <row r="304">
      <c r="A304" s="37" t="s">
        <v>66</v>
      </c>
      <c r="B304" s="45"/>
      <c r="C304" s="46"/>
      <c r="D304" s="46"/>
      <c r="E304" s="48" t="s">
        <v>520</v>
      </c>
      <c r="F304" s="46"/>
      <c r="G304" s="46"/>
      <c r="H304" s="46"/>
      <c r="I304" s="46"/>
      <c r="J304" s="47"/>
    </row>
    <row r="305">
      <c r="A305" s="37" t="s">
        <v>66</v>
      </c>
      <c r="B305" s="45"/>
      <c r="C305" s="46"/>
      <c r="D305" s="46"/>
      <c r="E305" s="48" t="s">
        <v>521</v>
      </c>
      <c r="F305" s="46"/>
      <c r="G305" s="46"/>
      <c r="H305" s="46"/>
      <c r="I305" s="46"/>
      <c r="J305" s="47"/>
    </row>
    <row r="306" ht="30">
      <c r="A306" s="37" t="s">
        <v>66</v>
      </c>
      <c r="B306" s="45"/>
      <c r="C306" s="46"/>
      <c r="D306" s="46"/>
      <c r="E306" s="48" t="s">
        <v>522</v>
      </c>
      <c r="F306" s="46"/>
      <c r="G306" s="46"/>
      <c r="H306" s="46"/>
      <c r="I306" s="46"/>
      <c r="J306" s="47"/>
    </row>
    <row r="307">
      <c r="A307" s="37" t="s">
        <v>66</v>
      </c>
      <c r="B307" s="45"/>
      <c r="C307" s="46"/>
      <c r="D307" s="46"/>
      <c r="E307" s="48" t="s">
        <v>523</v>
      </c>
      <c r="F307" s="46"/>
      <c r="G307" s="46"/>
      <c r="H307" s="46"/>
      <c r="I307" s="46"/>
      <c r="J307" s="47"/>
    </row>
    <row r="308">
      <c r="A308" s="37" t="s">
        <v>59</v>
      </c>
      <c r="B308" s="37">
        <v>59</v>
      </c>
      <c r="C308" s="38" t="s">
        <v>524</v>
      </c>
      <c r="D308" s="37" t="s">
        <v>61</v>
      </c>
      <c r="E308" s="39" t="s">
        <v>525</v>
      </c>
      <c r="F308" s="40" t="s">
        <v>190</v>
      </c>
      <c r="G308" s="41">
        <v>1</v>
      </c>
      <c r="H308" s="42">
        <v>0</v>
      </c>
      <c r="I308" s="43">
        <f>ROUND(G308*H308,P4)</f>
        <v>0</v>
      </c>
      <c r="J308" s="40" t="s">
        <v>84</v>
      </c>
      <c r="O308" s="44">
        <f>I308*0.21</f>
        <v>0</v>
      </c>
      <c r="P308">
        <v>3</v>
      </c>
    </row>
    <row r="309">
      <c r="A309" s="37" t="s">
        <v>64</v>
      </c>
      <c r="B309" s="45"/>
      <c r="C309" s="46"/>
      <c r="D309" s="46"/>
      <c r="E309" s="39" t="s">
        <v>191</v>
      </c>
      <c r="F309" s="46"/>
      <c r="G309" s="46"/>
      <c r="H309" s="46"/>
      <c r="I309" s="46"/>
      <c r="J309" s="47"/>
    </row>
    <row r="310">
      <c r="A310" s="37" t="s">
        <v>66</v>
      </c>
      <c r="B310" s="45"/>
      <c r="C310" s="46"/>
      <c r="D310" s="46"/>
      <c r="E310" s="48" t="s">
        <v>186</v>
      </c>
      <c r="F310" s="46"/>
      <c r="G310" s="46"/>
      <c r="H310" s="46"/>
      <c r="I310" s="46"/>
      <c r="J310" s="47"/>
    </row>
    <row r="311">
      <c r="A311" s="37" t="s">
        <v>66</v>
      </c>
      <c r="B311" s="45"/>
      <c r="C311" s="46"/>
      <c r="D311" s="46"/>
      <c r="E311" s="48" t="s">
        <v>526</v>
      </c>
      <c r="F311" s="46"/>
      <c r="G311" s="46"/>
      <c r="H311" s="46"/>
      <c r="I311" s="46"/>
      <c r="J311" s="47"/>
    </row>
    <row r="312">
      <c r="A312" s="37" t="s">
        <v>59</v>
      </c>
      <c r="B312" s="37">
        <v>60</v>
      </c>
      <c r="C312" s="38" t="s">
        <v>527</v>
      </c>
      <c r="D312" s="37" t="s">
        <v>61</v>
      </c>
      <c r="E312" s="39" t="s">
        <v>528</v>
      </c>
      <c r="F312" s="40" t="s">
        <v>190</v>
      </c>
      <c r="G312" s="41">
        <v>8</v>
      </c>
      <c r="H312" s="42">
        <v>0</v>
      </c>
      <c r="I312" s="43">
        <f>ROUND(G312*H312,P4)</f>
        <v>0</v>
      </c>
      <c r="J312" s="40" t="s">
        <v>84</v>
      </c>
      <c r="O312" s="44">
        <f>I312*0.21</f>
        <v>0</v>
      </c>
      <c r="P312">
        <v>3</v>
      </c>
    </row>
    <row r="313">
      <c r="A313" s="37" t="s">
        <v>64</v>
      </c>
      <c r="B313" s="45"/>
      <c r="C313" s="46"/>
      <c r="D313" s="46"/>
      <c r="E313" s="39" t="s">
        <v>529</v>
      </c>
      <c r="F313" s="46"/>
      <c r="G313" s="46"/>
      <c r="H313" s="46"/>
      <c r="I313" s="46"/>
      <c r="J313" s="47"/>
    </row>
    <row r="314">
      <c r="A314" s="37" t="s">
        <v>66</v>
      </c>
      <c r="B314" s="45"/>
      <c r="C314" s="46"/>
      <c r="D314" s="46"/>
      <c r="E314" s="48" t="s">
        <v>367</v>
      </c>
      <c r="F314" s="46"/>
      <c r="G314" s="46"/>
      <c r="H314" s="46"/>
      <c r="I314" s="46"/>
      <c r="J314" s="47"/>
    </row>
    <row r="315">
      <c r="A315" s="37" t="s">
        <v>66</v>
      </c>
      <c r="B315" s="45"/>
      <c r="C315" s="46"/>
      <c r="D315" s="46"/>
      <c r="E315" s="48" t="s">
        <v>530</v>
      </c>
      <c r="F315" s="46"/>
      <c r="G315" s="46"/>
      <c r="H315" s="46"/>
      <c r="I315" s="46"/>
      <c r="J315" s="47"/>
    </row>
    <row r="316">
      <c r="A316" s="37" t="s">
        <v>59</v>
      </c>
      <c r="B316" s="37">
        <v>61</v>
      </c>
      <c r="C316" s="38" t="s">
        <v>531</v>
      </c>
      <c r="D316" s="37" t="s">
        <v>61</v>
      </c>
      <c r="E316" s="39" t="s">
        <v>532</v>
      </c>
      <c r="F316" s="40" t="s">
        <v>190</v>
      </c>
      <c r="G316" s="41">
        <v>6</v>
      </c>
      <c r="H316" s="42">
        <v>0</v>
      </c>
      <c r="I316" s="43">
        <f>ROUND(G316*H316,P4)</f>
        <v>0</v>
      </c>
      <c r="J316" s="40" t="s">
        <v>84</v>
      </c>
      <c r="O316" s="44">
        <f>I316*0.21</f>
        <v>0</v>
      </c>
      <c r="P316">
        <v>3</v>
      </c>
    </row>
    <row r="317">
      <c r="A317" s="37" t="s">
        <v>64</v>
      </c>
      <c r="B317" s="45"/>
      <c r="C317" s="46"/>
      <c r="D317" s="46"/>
      <c r="E317" s="39" t="s">
        <v>529</v>
      </c>
      <c r="F317" s="46"/>
      <c r="G317" s="46"/>
      <c r="H317" s="46"/>
      <c r="I317" s="46"/>
      <c r="J317" s="47"/>
    </row>
    <row r="318">
      <c r="A318" s="37" t="s">
        <v>66</v>
      </c>
      <c r="B318" s="45"/>
      <c r="C318" s="46"/>
      <c r="D318" s="46"/>
      <c r="E318" s="48" t="s">
        <v>367</v>
      </c>
      <c r="F318" s="46"/>
      <c r="G318" s="46"/>
      <c r="H318" s="46"/>
      <c r="I318" s="46"/>
      <c r="J318" s="47"/>
    </row>
    <row r="319">
      <c r="A319" s="37" t="s">
        <v>66</v>
      </c>
      <c r="B319" s="45"/>
      <c r="C319" s="46"/>
      <c r="D319" s="46"/>
      <c r="E319" s="48" t="s">
        <v>533</v>
      </c>
      <c r="F319" s="46"/>
      <c r="G319" s="46"/>
      <c r="H319" s="46"/>
      <c r="I319" s="46"/>
      <c r="J319" s="47"/>
    </row>
    <row r="320">
      <c r="A320" s="37" t="s">
        <v>59</v>
      </c>
      <c r="B320" s="37">
        <v>62</v>
      </c>
      <c r="C320" s="38" t="s">
        <v>534</v>
      </c>
      <c r="D320" s="37" t="s">
        <v>61</v>
      </c>
      <c r="E320" s="39" t="s">
        <v>535</v>
      </c>
      <c r="F320" s="40" t="s">
        <v>190</v>
      </c>
      <c r="G320" s="41">
        <v>8</v>
      </c>
      <c r="H320" s="42">
        <v>0</v>
      </c>
      <c r="I320" s="43">
        <f>ROUND(G320*H320,P4)</f>
        <v>0</v>
      </c>
      <c r="J320" s="40" t="s">
        <v>84</v>
      </c>
      <c r="O320" s="44">
        <f>I320*0.21</f>
        <v>0</v>
      </c>
      <c r="P320">
        <v>3</v>
      </c>
    </row>
    <row r="321" ht="60">
      <c r="A321" s="37" t="s">
        <v>64</v>
      </c>
      <c r="B321" s="45"/>
      <c r="C321" s="46"/>
      <c r="D321" s="46"/>
      <c r="E321" s="39" t="s">
        <v>536</v>
      </c>
      <c r="F321" s="46"/>
      <c r="G321" s="46"/>
      <c r="H321" s="46"/>
      <c r="I321" s="46"/>
      <c r="J321" s="47"/>
    </row>
    <row r="322">
      <c r="A322" s="37" t="s">
        <v>66</v>
      </c>
      <c r="B322" s="45"/>
      <c r="C322" s="46"/>
      <c r="D322" s="46"/>
      <c r="E322" s="48" t="s">
        <v>86</v>
      </c>
      <c r="F322" s="46"/>
      <c r="G322" s="46"/>
      <c r="H322" s="46"/>
      <c r="I322" s="46"/>
      <c r="J322" s="47"/>
    </row>
    <row r="323" ht="30">
      <c r="A323" s="37" t="s">
        <v>66</v>
      </c>
      <c r="B323" s="45"/>
      <c r="C323" s="46"/>
      <c r="D323" s="46"/>
      <c r="E323" s="48" t="s">
        <v>537</v>
      </c>
      <c r="F323" s="46"/>
      <c r="G323" s="46"/>
      <c r="H323" s="46"/>
      <c r="I323" s="46"/>
      <c r="J323" s="47"/>
    </row>
    <row r="324">
      <c r="A324" s="37" t="s">
        <v>59</v>
      </c>
      <c r="B324" s="37">
        <v>63</v>
      </c>
      <c r="C324" s="38" t="s">
        <v>538</v>
      </c>
      <c r="D324" s="37" t="s">
        <v>61</v>
      </c>
      <c r="E324" s="39" t="s">
        <v>539</v>
      </c>
      <c r="F324" s="40" t="s">
        <v>190</v>
      </c>
      <c r="G324" s="41">
        <v>1</v>
      </c>
      <c r="H324" s="42">
        <v>0</v>
      </c>
      <c r="I324" s="43">
        <f>ROUND(G324*H324,P4)</f>
        <v>0</v>
      </c>
      <c r="J324" s="40" t="s">
        <v>84</v>
      </c>
      <c r="O324" s="44">
        <f>I324*0.21</f>
        <v>0</v>
      </c>
      <c r="P324">
        <v>3</v>
      </c>
    </row>
    <row r="325" ht="30">
      <c r="A325" s="37" t="s">
        <v>64</v>
      </c>
      <c r="B325" s="45"/>
      <c r="C325" s="46"/>
      <c r="D325" s="46"/>
      <c r="E325" s="39" t="s">
        <v>540</v>
      </c>
      <c r="F325" s="46"/>
      <c r="G325" s="46"/>
      <c r="H325" s="46"/>
      <c r="I325" s="46"/>
      <c r="J325" s="47"/>
    </row>
    <row r="326">
      <c r="A326" s="37" t="s">
        <v>66</v>
      </c>
      <c r="B326" s="45"/>
      <c r="C326" s="46"/>
      <c r="D326" s="46"/>
      <c r="E326" s="48" t="s">
        <v>86</v>
      </c>
      <c r="F326" s="46"/>
      <c r="G326" s="46"/>
      <c r="H326" s="46"/>
      <c r="I326" s="46"/>
      <c r="J326" s="47"/>
    </row>
    <row r="327">
      <c r="A327" s="37" t="s">
        <v>66</v>
      </c>
      <c r="B327" s="45"/>
      <c r="C327" s="46"/>
      <c r="D327" s="46"/>
      <c r="E327" s="48" t="s">
        <v>541</v>
      </c>
      <c r="F327" s="46"/>
      <c r="G327" s="46"/>
      <c r="H327" s="46"/>
      <c r="I327" s="46"/>
      <c r="J327" s="47"/>
    </row>
    <row r="328">
      <c r="A328" s="37" t="s">
        <v>59</v>
      </c>
      <c r="B328" s="37">
        <v>64</v>
      </c>
      <c r="C328" s="38" t="s">
        <v>542</v>
      </c>
      <c r="D328" s="37" t="s">
        <v>61</v>
      </c>
      <c r="E328" s="39" t="s">
        <v>543</v>
      </c>
      <c r="F328" s="40" t="s">
        <v>190</v>
      </c>
      <c r="G328" s="41">
        <v>6</v>
      </c>
      <c r="H328" s="42">
        <v>0</v>
      </c>
      <c r="I328" s="43">
        <f>ROUND(G328*H328,P4)</f>
        <v>0</v>
      </c>
      <c r="J328" s="40" t="s">
        <v>84</v>
      </c>
      <c r="O328" s="44">
        <f>I328*0.21</f>
        <v>0</v>
      </c>
      <c r="P328">
        <v>3</v>
      </c>
    </row>
    <row r="329" ht="60">
      <c r="A329" s="37" t="s">
        <v>64</v>
      </c>
      <c r="B329" s="45"/>
      <c r="C329" s="46"/>
      <c r="D329" s="46"/>
      <c r="E329" s="39" t="s">
        <v>536</v>
      </c>
      <c r="F329" s="46"/>
      <c r="G329" s="46"/>
      <c r="H329" s="46"/>
      <c r="I329" s="46"/>
      <c r="J329" s="47"/>
    </row>
    <row r="330">
      <c r="A330" s="37" t="s">
        <v>66</v>
      </c>
      <c r="B330" s="45"/>
      <c r="C330" s="46"/>
      <c r="D330" s="46"/>
      <c r="E330" s="48" t="s">
        <v>86</v>
      </c>
      <c r="F330" s="46"/>
      <c r="G330" s="46"/>
      <c r="H330" s="46"/>
      <c r="I330" s="46"/>
      <c r="J330" s="47"/>
    </row>
    <row r="331" ht="30">
      <c r="A331" s="37" t="s">
        <v>66</v>
      </c>
      <c r="B331" s="45"/>
      <c r="C331" s="46"/>
      <c r="D331" s="46"/>
      <c r="E331" s="48" t="s">
        <v>544</v>
      </c>
      <c r="F331" s="46"/>
      <c r="G331" s="46"/>
      <c r="H331" s="46"/>
      <c r="I331" s="46"/>
      <c r="J331" s="47"/>
    </row>
    <row r="332">
      <c r="A332" s="37" t="s">
        <v>59</v>
      </c>
      <c r="B332" s="37">
        <v>65</v>
      </c>
      <c r="C332" s="38" t="s">
        <v>193</v>
      </c>
      <c r="D332" s="37" t="s">
        <v>61</v>
      </c>
      <c r="E332" s="39" t="s">
        <v>194</v>
      </c>
      <c r="F332" s="40" t="s">
        <v>93</v>
      </c>
      <c r="G332" s="41">
        <v>15</v>
      </c>
      <c r="H332" s="42">
        <v>0</v>
      </c>
      <c r="I332" s="43">
        <f>ROUND(G332*H332,P4)</f>
        <v>0</v>
      </c>
      <c r="J332" s="40" t="s">
        <v>84</v>
      </c>
      <c r="O332" s="44">
        <f>I332*0.21</f>
        <v>0</v>
      </c>
      <c r="P332">
        <v>3</v>
      </c>
    </row>
    <row r="333">
      <c r="A333" s="37" t="s">
        <v>64</v>
      </c>
      <c r="B333" s="45"/>
      <c r="C333" s="46"/>
      <c r="D333" s="46"/>
      <c r="E333" s="49" t="s">
        <v>61</v>
      </c>
      <c r="F333" s="46"/>
      <c r="G333" s="46"/>
      <c r="H333" s="46"/>
      <c r="I333" s="46"/>
      <c r="J333" s="47"/>
    </row>
    <row r="334">
      <c r="A334" s="37" t="s">
        <v>66</v>
      </c>
      <c r="B334" s="45"/>
      <c r="C334" s="46"/>
      <c r="D334" s="46"/>
      <c r="E334" s="48" t="s">
        <v>186</v>
      </c>
      <c r="F334" s="46"/>
      <c r="G334" s="46"/>
      <c r="H334" s="46"/>
      <c r="I334" s="46"/>
      <c r="J334" s="47"/>
    </row>
    <row r="335">
      <c r="A335" s="37" t="s">
        <v>66</v>
      </c>
      <c r="B335" s="45"/>
      <c r="C335" s="46"/>
      <c r="D335" s="46"/>
      <c r="E335" s="48" t="s">
        <v>509</v>
      </c>
      <c r="F335" s="46"/>
      <c r="G335" s="46"/>
      <c r="H335" s="46"/>
      <c r="I335" s="46"/>
      <c r="J335" s="47"/>
    </row>
    <row r="336" ht="30">
      <c r="A336" s="37" t="s">
        <v>66</v>
      </c>
      <c r="B336" s="45"/>
      <c r="C336" s="46"/>
      <c r="D336" s="46"/>
      <c r="E336" s="48" t="s">
        <v>510</v>
      </c>
      <c r="F336" s="46"/>
      <c r="G336" s="46"/>
      <c r="H336" s="46"/>
      <c r="I336" s="46"/>
      <c r="J336" s="47"/>
    </row>
    <row r="337" ht="30">
      <c r="A337" s="37" t="s">
        <v>66</v>
      </c>
      <c r="B337" s="45"/>
      <c r="C337" s="46"/>
      <c r="D337" s="46"/>
      <c r="E337" s="48" t="s">
        <v>511</v>
      </c>
      <c r="F337" s="46"/>
      <c r="G337" s="46"/>
      <c r="H337" s="46"/>
      <c r="I337" s="46"/>
      <c r="J337" s="47"/>
    </row>
    <row r="338">
      <c r="A338" s="37" t="s">
        <v>66</v>
      </c>
      <c r="B338" s="45"/>
      <c r="C338" s="46"/>
      <c r="D338" s="46"/>
      <c r="E338" s="48" t="s">
        <v>512</v>
      </c>
      <c r="F338" s="46"/>
      <c r="G338" s="46"/>
      <c r="H338" s="46"/>
      <c r="I338" s="46"/>
      <c r="J338" s="47"/>
    </row>
    <row r="339">
      <c r="A339" s="37" t="s">
        <v>59</v>
      </c>
      <c r="B339" s="37">
        <v>66</v>
      </c>
      <c r="C339" s="38" t="s">
        <v>195</v>
      </c>
      <c r="D339" s="37" t="s">
        <v>61</v>
      </c>
      <c r="E339" s="39" t="s">
        <v>196</v>
      </c>
      <c r="F339" s="40" t="s">
        <v>93</v>
      </c>
      <c r="G339" s="41">
        <v>15</v>
      </c>
      <c r="H339" s="42">
        <v>0</v>
      </c>
      <c r="I339" s="43">
        <f>ROUND(G339*H339,P4)</f>
        <v>0</v>
      </c>
      <c r="J339" s="40" t="s">
        <v>84</v>
      </c>
      <c r="O339" s="44">
        <f>I339*0.21</f>
        <v>0</v>
      </c>
      <c r="P339">
        <v>3</v>
      </c>
    </row>
    <row r="340">
      <c r="A340" s="37" t="s">
        <v>64</v>
      </c>
      <c r="B340" s="45"/>
      <c r="C340" s="46"/>
      <c r="D340" s="46"/>
      <c r="E340" s="39" t="s">
        <v>197</v>
      </c>
      <c r="F340" s="46"/>
      <c r="G340" s="46"/>
      <c r="H340" s="46"/>
      <c r="I340" s="46"/>
      <c r="J340" s="47"/>
    </row>
    <row r="341">
      <c r="A341" s="37" t="s">
        <v>66</v>
      </c>
      <c r="B341" s="45"/>
      <c r="C341" s="46"/>
      <c r="D341" s="46"/>
      <c r="E341" s="48" t="s">
        <v>186</v>
      </c>
      <c r="F341" s="46"/>
      <c r="G341" s="46"/>
      <c r="H341" s="46"/>
      <c r="I341" s="46"/>
      <c r="J341" s="47"/>
    </row>
    <row r="342">
      <c r="A342" s="37" t="s">
        <v>66</v>
      </c>
      <c r="B342" s="45"/>
      <c r="C342" s="46"/>
      <c r="D342" s="46"/>
      <c r="E342" s="48" t="s">
        <v>509</v>
      </c>
      <c r="F342" s="46"/>
      <c r="G342" s="46"/>
      <c r="H342" s="46"/>
      <c r="I342" s="46"/>
      <c r="J342" s="47"/>
    </row>
    <row r="343" ht="30">
      <c r="A343" s="37" t="s">
        <v>66</v>
      </c>
      <c r="B343" s="45"/>
      <c r="C343" s="46"/>
      <c r="D343" s="46"/>
      <c r="E343" s="48" t="s">
        <v>510</v>
      </c>
      <c r="F343" s="46"/>
      <c r="G343" s="46"/>
      <c r="H343" s="46"/>
      <c r="I343" s="46"/>
      <c r="J343" s="47"/>
    </row>
    <row r="344" ht="30">
      <c r="A344" s="37" t="s">
        <v>66</v>
      </c>
      <c r="B344" s="45"/>
      <c r="C344" s="46"/>
      <c r="D344" s="46"/>
      <c r="E344" s="48" t="s">
        <v>511</v>
      </c>
      <c r="F344" s="46"/>
      <c r="G344" s="46"/>
      <c r="H344" s="46"/>
      <c r="I344" s="46"/>
      <c r="J344" s="47"/>
    </row>
    <row r="345">
      <c r="A345" s="37" t="s">
        <v>66</v>
      </c>
      <c r="B345" s="45"/>
      <c r="C345" s="46"/>
      <c r="D345" s="46"/>
      <c r="E345" s="48" t="s">
        <v>512</v>
      </c>
      <c r="F345" s="46"/>
      <c r="G345" s="46"/>
      <c r="H345" s="46"/>
      <c r="I345" s="46"/>
      <c r="J345" s="47"/>
    </row>
    <row r="346">
      <c r="A346" s="37" t="s">
        <v>59</v>
      </c>
      <c r="B346" s="37">
        <v>67</v>
      </c>
      <c r="C346" s="38" t="s">
        <v>198</v>
      </c>
      <c r="D346" s="37" t="s">
        <v>61</v>
      </c>
      <c r="E346" s="39" t="s">
        <v>199</v>
      </c>
      <c r="F346" s="40" t="s">
        <v>190</v>
      </c>
      <c r="G346" s="41">
        <v>10</v>
      </c>
      <c r="H346" s="42">
        <v>0</v>
      </c>
      <c r="I346" s="43">
        <f>ROUND(G346*H346,P4)</f>
        <v>0</v>
      </c>
      <c r="J346" s="40" t="s">
        <v>84</v>
      </c>
      <c r="O346" s="44">
        <f>I346*0.21</f>
        <v>0</v>
      </c>
      <c r="P346">
        <v>3</v>
      </c>
    </row>
    <row r="347">
      <c r="A347" s="37" t="s">
        <v>64</v>
      </c>
      <c r="B347" s="45"/>
      <c r="C347" s="46"/>
      <c r="D347" s="46"/>
      <c r="E347" s="49" t="s">
        <v>61</v>
      </c>
      <c r="F347" s="46"/>
      <c r="G347" s="46"/>
      <c r="H347" s="46"/>
      <c r="I347" s="46"/>
      <c r="J347" s="47"/>
    </row>
    <row r="348">
      <c r="A348" s="37" t="s">
        <v>66</v>
      </c>
      <c r="B348" s="45"/>
      <c r="C348" s="46"/>
      <c r="D348" s="46"/>
      <c r="E348" s="48" t="s">
        <v>186</v>
      </c>
      <c r="F348" s="46"/>
      <c r="G348" s="46"/>
      <c r="H348" s="46"/>
      <c r="I348" s="46"/>
      <c r="J348" s="47"/>
    </row>
    <row r="349" ht="30">
      <c r="A349" s="37" t="s">
        <v>66</v>
      </c>
      <c r="B349" s="45"/>
      <c r="C349" s="46"/>
      <c r="D349" s="46"/>
      <c r="E349" s="48" t="s">
        <v>545</v>
      </c>
      <c r="F349" s="46"/>
      <c r="G349" s="46"/>
      <c r="H349" s="46"/>
      <c r="I349" s="46"/>
      <c r="J349" s="47"/>
    </row>
    <row r="350">
      <c r="A350" s="37" t="s">
        <v>66</v>
      </c>
      <c r="B350" s="45"/>
      <c r="C350" s="46"/>
      <c r="D350" s="46"/>
      <c r="E350" s="48" t="s">
        <v>546</v>
      </c>
      <c r="F350" s="46"/>
      <c r="G350" s="46"/>
      <c r="H350" s="46"/>
      <c r="I350" s="46"/>
      <c r="J350" s="47"/>
    </row>
    <row r="351" ht="30">
      <c r="A351" s="37" t="s">
        <v>66</v>
      </c>
      <c r="B351" s="45"/>
      <c r="C351" s="46"/>
      <c r="D351" s="46"/>
      <c r="E351" s="48" t="s">
        <v>547</v>
      </c>
      <c r="F351" s="46"/>
      <c r="G351" s="46"/>
      <c r="H351" s="46"/>
      <c r="I351" s="46"/>
      <c r="J351" s="47"/>
    </row>
    <row r="352">
      <c r="A352" s="37" t="s">
        <v>66</v>
      </c>
      <c r="B352" s="45"/>
      <c r="C352" s="46"/>
      <c r="D352" s="46"/>
      <c r="E352" s="48" t="s">
        <v>548</v>
      </c>
      <c r="F352" s="46"/>
      <c r="G352" s="46"/>
      <c r="H352" s="46"/>
      <c r="I352" s="46"/>
      <c r="J352" s="47"/>
    </row>
    <row r="353">
      <c r="A353" s="31" t="s">
        <v>56</v>
      </c>
      <c r="B353" s="32"/>
      <c r="C353" s="33" t="s">
        <v>202</v>
      </c>
      <c r="D353" s="34"/>
      <c r="E353" s="31" t="s">
        <v>203</v>
      </c>
      <c r="F353" s="34"/>
      <c r="G353" s="34"/>
      <c r="H353" s="34"/>
      <c r="I353" s="35">
        <f>SUMIFS(I354:I426,A354:A426,"P")</f>
        <v>0</v>
      </c>
      <c r="J353" s="36"/>
    </row>
    <row r="354">
      <c r="A354" s="37" t="s">
        <v>59</v>
      </c>
      <c r="B354" s="37">
        <v>68</v>
      </c>
      <c r="C354" s="38" t="s">
        <v>549</v>
      </c>
      <c r="D354" s="37" t="s">
        <v>61</v>
      </c>
      <c r="E354" s="39" t="s">
        <v>550</v>
      </c>
      <c r="F354" s="40" t="s">
        <v>93</v>
      </c>
      <c r="G354" s="41">
        <v>16</v>
      </c>
      <c r="H354" s="42">
        <v>0</v>
      </c>
      <c r="I354" s="43">
        <f>ROUND(G354*H354,P4)</f>
        <v>0</v>
      </c>
      <c r="J354" s="40" t="s">
        <v>84</v>
      </c>
      <c r="O354" s="44">
        <f>I354*0.21</f>
        <v>0</v>
      </c>
      <c r="P354">
        <v>3</v>
      </c>
    </row>
    <row r="355">
      <c r="A355" s="37" t="s">
        <v>64</v>
      </c>
      <c r="B355" s="45"/>
      <c r="C355" s="46"/>
      <c r="D355" s="46"/>
      <c r="E355" s="49"/>
      <c r="F355" s="46"/>
      <c r="G355" s="46"/>
      <c r="H355" s="46"/>
      <c r="I355" s="46"/>
      <c r="J355" s="47"/>
    </row>
    <row r="356" ht="30">
      <c r="A356" s="37" t="s">
        <v>66</v>
      </c>
      <c r="B356" s="45"/>
      <c r="C356" s="46"/>
      <c r="D356" s="46"/>
      <c r="E356" s="48" t="s">
        <v>551</v>
      </c>
      <c r="F356" s="46"/>
      <c r="G356" s="46"/>
      <c r="H356" s="46"/>
      <c r="I356" s="46"/>
      <c r="J356" s="47"/>
    </row>
    <row r="357">
      <c r="A357" s="37" t="s">
        <v>59</v>
      </c>
      <c r="B357" s="37">
        <v>69</v>
      </c>
      <c r="C357" s="38" t="s">
        <v>552</v>
      </c>
      <c r="D357" s="37" t="s">
        <v>61</v>
      </c>
      <c r="E357" s="39" t="s">
        <v>553</v>
      </c>
      <c r="F357" s="40" t="s">
        <v>93</v>
      </c>
      <c r="G357" s="41">
        <v>280</v>
      </c>
      <c r="H357" s="42">
        <v>0</v>
      </c>
      <c r="I357" s="43">
        <f>ROUND(G357*H357,P4)</f>
        <v>0</v>
      </c>
      <c r="J357" s="40" t="s">
        <v>84</v>
      </c>
      <c r="O357" s="44">
        <f>I357*0.21</f>
        <v>0</v>
      </c>
      <c r="P357">
        <v>3</v>
      </c>
    </row>
    <row r="358">
      <c r="A358" s="37" t="s">
        <v>64</v>
      </c>
      <c r="B358" s="45"/>
      <c r="C358" s="46"/>
      <c r="D358" s="46"/>
      <c r="E358" s="49" t="s">
        <v>61</v>
      </c>
      <c r="F358" s="46"/>
      <c r="G358" s="46"/>
      <c r="H358" s="46"/>
      <c r="I358" s="46"/>
      <c r="J358" s="47"/>
    </row>
    <row r="359">
      <c r="A359" s="37" t="s">
        <v>66</v>
      </c>
      <c r="B359" s="45"/>
      <c r="C359" s="46"/>
      <c r="D359" s="46"/>
      <c r="E359" s="48" t="s">
        <v>407</v>
      </c>
      <c r="F359" s="46"/>
      <c r="G359" s="46"/>
      <c r="H359" s="46"/>
      <c r="I359" s="46"/>
      <c r="J359" s="47"/>
    </row>
    <row r="360" ht="30">
      <c r="A360" s="37" t="s">
        <v>66</v>
      </c>
      <c r="B360" s="45"/>
      <c r="C360" s="46"/>
      <c r="D360" s="46"/>
      <c r="E360" s="48" t="s">
        <v>554</v>
      </c>
      <c r="F360" s="46"/>
      <c r="G360" s="46"/>
      <c r="H360" s="46"/>
      <c r="I360" s="46"/>
      <c r="J360" s="47"/>
    </row>
    <row r="361" ht="30">
      <c r="A361" s="37" t="s">
        <v>59</v>
      </c>
      <c r="B361" s="37">
        <v>70</v>
      </c>
      <c r="C361" s="38" t="s">
        <v>555</v>
      </c>
      <c r="D361" s="37" t="s">
        <v>61</v>
      </c>
      <c r="E361" s="39" t="s">
        <v>556</v>
      </c>
      <c r="F361" s="40" t="s">
        <v>93</v>
      </c>
      <c r="G361" s="41">
        <v>412</v>
      </c>
      <c r="H361" s="42">
        <v>0</v>
      </c>
      <c r="I361" s="43">
        <f>ROUND(G361*H361,P4)</f>
        <v>0</v>
      </c>
      <c r="J361" s="40" t="s">
        <v>84</v>
      </c>
      <c r="O361" s="44">
        <f>I361*0.21</f>
        <v>0</v>
      </c>
      <c r="P361">
        <v>3</v>
      </c>
    </row>
    <row r="362">
      <c r="A362" s="37" t="s">
        <v>64</v>
      </c>
      <c r="B362" s="45"/>
      <c r="C362" s="46"/>
      <c r="D362" s="46"/>
      <c r="E362" s="39" t="s">
        <v>557</v>
      </c>
      <c r="F362" s="46"/>
      <c r="G362" s="46"/>
      <c r="H362" s="46"/>
      <c r="I362" s="46"/>
      <c r="J362" s="47"/>
    </row>
    <row r="363">
      <c r="A363" s="37" t="s">
        <v>66</v>
      </c>
      <c r="B363" s="45"/>
      <c r="C363" s="46"/>
      <c r="D363" s="46"/>
      <c r="E363" s="48" t="s">
        <v>407</v>
      </c>
      <c r="F363" s="46"/>
      <c r="G363" s="46"/>
      <c r="H363" s="46"/>
      <c r="I363" s="46"/>
      <c r="J363" s="47"/>
    </row>
    <row r="364" ht="30">
      <c r="A364" s="37" t="s">
        <v>66</v>
      </c>
      <c r="B364" s="45"/>
      <c r="C364" s="46"/>
      <c r="D364" s="46"/>
      <c r="E364" s="48" t="s">
        <v>558</v>
      </c>
      <c r="F364" s="46"/>
      <c r="G364" s="46"/>
      <c r="H364" s="46"/>
      <c r="I364" s="46"/>
      <c r="J364" s="47"/>
    </row>
    <row r="365" ht="45">
      <c r="A365" s="37" t="s">
        <v>66</v>
      </c>
      <c r="B365" s="45"/>
      <c r="C365" s="46"/>
      <c r="D365" s="46"/>
      <c r="E365" s="48" t="s">
        <v>559</v>
      </c>
      <c r="F365" s="46"/>
      <c r="G365" s="46"/>
      <c r="H365" s="46"/>
      <c r="I365" s="46"/>
      <c r="J365" s="47"/>
    </row>
    <row r="366">
      <c r="A366" s="37" t="s">
        <v>66</v>
      </c>
      <c r="B366" s="45"/>
      <c r="C366" s="46"/>
      <c r="D366" s="46"/>
      <c r="E366" s="48" t="s">
        <v>560</v>
      </c>
      <c r="F366" s="46"/>
      <c r="G366" s="46"/>
      <c r="H366" s="46"/>
      <c r="I366" s="46"/>
      <c r="J366" s="47"/>
    </row>
    <row r="367">
      <c r="A367" s="37" t="s">
        <v>59</v>
      </c>
      <c r="B367" s="37">
        <v>71</v>
      </c>
      <c r="C367" s="38" t="s">
        <v>561</v>
      </c>
      <c r="D367" s="37" t="s">
        <v>61</v>
      </c>
      <c r="E367" s="39" t="s">
        <v>562</v>
      </c>
      <c r="F367" s="40" t="s">
        <v>93</v>
      </c>
      <c r="G367" s="41">
        <v>54</v>
      </c>
      <c r="H367" s="42">
        <v>0</v>
      </c>
      <c r="I367" s="43">
        <f>ROUND(G367*H367,P4)</f>
        <v>0</v>
      </c>
      <c r="J367" s="40" t="s">
        <v>84</v>
      </c>
      <c r="O367" s="44">
        <f>I367*0.21</f>
        <v>0</v>
      </c>
      <c r="P367">
        <v>3</v>
      </c>
    </row>
    <row r="368">
      <c r="A368" s="37" t="s">
        <v>64</v>
      </c>
      <c r="B368" s="45"/>
      <c r="C368" s="46"/>
      <c r="D368" s="46"/>
      <c r="E368" s="49" t="s">
        <v>61</v>
      </c>
      <c r="F368" s="46"/>
      <c r="G368" s="46"/>
      <c r="H368" s="46"/>
      <c r="I368" s="46"/>
      <c r="J368" s="47"/>
    </row>
    <row r="369">
      <c r="A369" s="37" t="s">
        <v>66</v>
      </c>
      <c r="B369" s="45"/>
      <c r="C369" s="46"/>
      <c r="D369" s="46"/>
      <c r="E369" s="48" t="s">
        <v>407</v>
      </c>
      <c r="F369" s="46"/>
      <c r="G369" s="46"/>
      <c r="H369" s="46"/>
      <c r="I369" s="46"/>
      <c r="J369" s="47"/>
    </row>
    <row r="370" ht="30">
      <c r="A370" s="37" t="s">
        <v>66</v>
      </c>
      <c r="B370" s="45"/>
      <c r="C370" s="46"/>
      <c r="D370" s="46"/>
      <c r="E370" s="48" t="s">
        <v>563</v>
      </c>
      <c r="F370" s="46"/>
      <c r="G370" s="46"/>
      <c r="H370" s="46"/>
      <c r="I370" s="46"/>
      <c r="J370" s="47"/>
    </row>
    <row r="371">
      <c r="A371" s="37" t="s">
        <v>59</v>
      </c>
      <c r="B371" s="37">
        <v>72</v>
      </c>
      <c r="C371" s="38" t="s">
        <v>564</v>
      </c>
      <c r="D371" s="37" t="s">
        <v>61</v>
      </c>
      <c r="E371" s="39" t="s">
        <v>565</v>
      </c>
      <c r="F371" s="40" t="s">
        <v>93</v>
      </c>
      <c r="G371" s="41">
        <v>189</v>
      </c>
      <c r="H371" s="42">
        <v>0</v>
      </c>
      <c r="I371" s="43">
        <f>ROUND(G371*H371,P4)</f>
        <v>0</v>
      </c>
      <c r="J371" s="40" t="s">
        <v>84</v>
      </c>
      <c r="O371" s="44">
        <f>I371*0.21</f>
        <v>0</v>
      </c>
      <c r="P371">
        <v>3</v>
      </c>
    </row>
    <row r="372">
      <c r="A372" s="37" t="s">
        <v>64</v>
      </c>
      <c r="B372" s="45"/>
      <c r="C372" s="46"/>
      <c r="D372" s="46"/>
      <c r="E372" s="49" t="s">
        <v>61</v>
      </c>
      <c r="F372" s="46"/>
      <c r="G372" s="46"/>
      <c r="H372" s="46"/>
      <c r="I372" s="46"/>
      <c r="J372" s="47"/>
    </row>
    <row r="373">
      <c r="A373" s="37" t="s">
        <v>66</v>
      </c>
      <c r="B373" s="45"/>
      <c r="C373" s="46"/>
      <c r="D373" s="46"/>
      <c r="E373" s="48" t="s">
        <v>407</v>
      </c>
      <c r="F373" s="46"/>
      <c r="G373" s="46"/>
      <c r="H373" s="46"/>
      <c r="I373" s="46"/>
      <c r="J373" s="47"/>
    </row>
    <row r="374" ht="45">
      <c r="A374" s="37" t="s">
        <v>66</v>
      </c>
      <c r="B374" s="45"/>
      <c r="C374" s="46"/>
      <c r="D374" s="46"/>
      <c r="E374" s="48" t="s">
        <v>566</v>
      </c>
      <c r="F374" s="46"/>
      <c r="G374" s="46"/>
      <c r="H374" s="46"/>
      <c r="I374" s="46"/>
      <c r="J374" s="47"/>
    </row>
    <row r="375">
      <c r="A375" s="37" t="s">
        <v>59</v>
      </c>
      <c r="B375" s="37">
        <v>73</v>
      </c>
      <c r="C375" s="38" t="s">
        <v>567</v>
      </c>
      <c r="D375" s="37" t="s">
        <v>61</v>
      </c>
      <c r="E375" s="39" t="s">
        <v>568</v>
      </c>
      <c r="F375" s="40" t="s">
        <v>190</v>
      </c>
      <c r="G375" s="41">
        <v>2</v>
      </c>
      <c r="H375" s="42">
        <v>0</v>
      </c>
      <c r="I375" s="43">
        <f>ROUND(G375*H375,P4)</f>
        <v>0</v>
      </c>
      <c r="J375" s="37"/>
      <c r="O375" s="44">
        <f>I375*0.21</f>
        <v>0</v>
      </c>
      <c r="P375">
        <v>3</v>
      </c>
    </row>
    <row r="376" ht="30">
      <c r="A376" s="37" t="s">
        <v>64</v>
      </c>
      <c r="B376" s="45"/>
      <c r="C376" s="46"/>
      <c r="D376" s="46"/>
      <c r="E376" s="39" t="s">
        <v>569</v>
      </c>
      <c r="F376" s="46"/>
      <c r="G376" s="46"/>
      <c r="H376" s="46"/>
      <c r="I376" s="46"/>
      <c r="J376" s="47"/>
    </row>
    <row r="377">
      <c r="A377" s="37" t="s">
        <v>66</v>
      </c>
      <c r="B377" s="45"/>
      <c r="C377" s="46"/>
      <c r="D377" s="46"/>
      <c r="E377" s="48" t="s">
        <v>570</v>
      </c>
      <c r="F377" s="46"/>
      <c r="G377" s="46"/>
      <c r="H377" s="46"/>
      <c r="I377" s="46"/>
      <c r="J377" s="47"/>
    </row>
    <row r="378">
      <c r="A378" s="37" t="s">
        <v>66</v>
      </c>
      <c r="B378" s="45"/>
      <c r="C378" s="46"/>
      <c r="D378" s="46"/>
      <c r="E378" s="48" t="s">
        <v>571</v>
      </c>
      <c r="F378" s="46"/>
      <c r="G378" s="46"/>
      <c r="H378" s="46"/>
      <c r="I378" s="46"/>
      <c r="J378" s="47"/>
    </row>
    <row r="379">
      <c r="A379" s="37" t="s">
        <v>66</v>
      </c>
      <c r="B379" s="45"/>
      <c r="C379" s="46"/>
      <c r="D379" s="46"/>
      <c r="E379" s="48" t="s">
        <v>572</v>
      </c>
      <c r="F379" s="46"/>
      <c r="G379" s="46"/>
      <c r="H379" s="46"/>
      <c r="I379" s="46"/>
      <c r="J379" s="47"/>
    </row>
    <row r="380">
      <c r="A380" s="37" t="s">
        <v>59</v>
      </c>
      <c r="B380" s="37">
        <v>74</v>
      </c>
      <c r="C380" s="38" t="s">
        <v>573</v>
      </c>
      <c r="D380" s="37" t="s">
        <v>61</v>
      </c>
      <c r="E380" s="39" t="s">
        <v>574</v>
      </c>
      <c r="F380" s="40" t="s">
        <v>93</v>
      </c>
      <c r="G380" s="41">
        <v>7</v>
      </c>
      <c r="H380" s="42">
        <v>0</v>
      </c>
      <c r="I380" s="43">
        <f>ROUND(G380*H380,P4)</f>
        <v>0</v>
      </c>
      <c r="J380" s="37"/>
      <c r="O380" s="44">
        <f>I380*0.21</f>
        <v>0</v>
      </c>
      <c r="P380">
        <v>3</v>
      </c>
    </row>
    <row r="381" ht="45">
      <c r="A381" s="37" t="s">
        <v>64</v>
      </c>
      <c r="B381" s="45"/>
      <c r="C381" s="46"/>
      <c r="D381" s="46"/>
      <c r="E381" s="39" t="s">
        <v>575</v>
      </c>
      <c r="F381" s="46"/>
      <c r="G381" s="46"/>
      <c r="H381" s="46"/>
      <c r="I381" s="46"/>
      <c r="J381" s="47"/>
    </row>
    <row r="382">
      <c r="A382" s="37" t="s">
        <v>59</v>
      </c>
      <c r="B382" s="37">
        <v>75</v>
      </c>
      <c r="C382" s="38" t="s">
        <v>576</v>
      </c>
      <c r="D382" s="37" t="s">
        <v>61</v>
      </c>
      <c r="E382" s="39" t="s">
        <v>577</v>
      </c>
      <c r="F382" s="40" t="s">
        <v>93</v>
      </c>
      <c r="G382" s="41">
        <v>9</v>
      </c>
      <c r="H382" s="42">
        <v>0</v>
      </c>
      <c r="I382" s="43">
        <f>ROUND(G382*H382,P4)</f>
        <v>0</v>
      </c>
      <c r="J382" s="37"/>
      <c r="O382" s="44">
        <f>I382*0.21</f>
        <v>0</v>
      </c>
      <c r="P382">
        <v>3</v>
      </c>
    </row>
    <row r="383" ht="45">
      <c r="A383" s="37" t="s">
        <v>64</v>
      </c>
      <c r="B383" s="45"/>
      <c r="C383" s="46"/>
      <c r="D383" s="46"/>
      <c r="E383" s="39" t="s">
        <v>578</v>
      </c>
      <c r="F383" s="46"/>
      <c r="G383" s="46"/>
      <c r="H383" s="46"/>
      <c r="I383" s="46"/>
      <c r="J383" s="47"/>
    </row>
    <row r="384">
      <c r="A384" s="37" t="s">
        <v>59</v>
      </c>
      <c r="B384" s="37">
        <v>76</v>
      </c>
      <c r="C384" s="38" t="s">
        <v>579</v>
      </c>
      <c r="D384" s="37" t="s">
        <v>61</v>
      </c>
      <c r="E384" s="39" t="s">
        <v>580</v>
      </c>
      <c r="F384" s="40" t="s">
        <v>93</v>
      </c>
      <c r="G384" s="41">
        <v>38</v>
      </c>
      <c r="H384" s="42">
        <v>0</v>
      </c>
      <c r="I384" s="43">
        <f>ROUND(G384*H384,P4)</f>
        <v>0</v>
      </c>
      <c r="J384" s="37"/>
      <c r="O384" s="44">
        <f>I384*0.21</f>
        <v>0</v>
      </c>
      <c r="P384">
        <v>3</v>
      </c>
    </row>
    <row r="385" ht="60">
      <c r="A385" s="37" t="s">
        <v>64</v>
      </c>
      <c r="B385" s="45"/>
      <c r="C385" s="46"/>
      <c r="D385" s="46"/>
      <c r="E385" s="39" t="s">
        <v>581</v>
      </c>
      <c r="F385" s="46"/>
      <c r="G385" s="46"/>
      <c r="H385" s="46"/>
      <c r="I385" s="46"/>
      <c r="J385" s="47"/>
    </row>
    <row r="386">
      <c r="A386" s="37" t="s">
        <v>66</v>
      </c>
      <c r="B386" s="45"/>
      <c r="C386" s="46"/>
      <c r="D386" s="46"/>
      <c r="E386" s="48" t="s">
        <v>582</v>
      </c>
      <c r="F386" s="46"/>
      <c r="G386" s="46"/>
      <c r="H386" s="46"/>
      <c r="I386" s="46"/>
      <c r="J386" s="47"/>
    </row>
    <row r="387">
      <c r="A387" s="37" t="s">
        <v>66</v>
      </c>
      <c r="B387" s="45"/>
      <c r="C387" s="46"/>
      <c r="D387" s="46"/>
      <c r="E387" s="48" t="s">
        <v>583</v>
      </c>
      <c r="F387" s="46"/>
      <c r="G387" s="46"/>
      <c r="H387" s="46"/>
      <c r="I387" s="46"/>
      <c r="J387" s="47"/>
    </row>
    <row r="388">
      <c r="A388" s="37" t="s">
        <v>66</v>
      </c>
      <c r="B388" s="45"/>
      <c r="C388" s="46"/>
      <c r="D388" s="46"/>
      <c r="E388" s="48" t="s">
        <v>584</v>
      </c>
      <c r="F388" s="46"/>
      <c r="G388" s="46"/>
      <c r="H388" s="46"/>
      <c r="I388" s="46"/>
      <c r="J388" s="47"/>
    </row>
    <row r="389">
      <c r="A389" s="37" t="s">
        <v>66</v>
      </c>
      <c r="B389" s="45"/>
      <c r="C389" s="46"/>
      <c r="D389" s="46"/>
      <c r="E389" s="48" t="s">
        <v>585</v>
      </c>
      <c r="F389" s="46"/>
      <c r="G389" s="46"/>
      <c r="H389" s="46"/>
      <c r="I389" s="46"/>
      <c r="J389" s="47"/>
    </row>
    <row r="390">
      <c r="A390" s="37" t="s">
        <v>59</v>
      </c>
      <c r="B390" s="37">
        <v>77</v>
      </c>
      <c r="C390" s="38" t="s">
        <v>586</v>
      </c>
      <c r="D390" s="37" t="s">
        <v>61</v>
      </c>
      <c r="E390" s="39" t="s">
        <v>587</v>
      </c>
      <c r="F390" s="40" t="s">
        <v>93</v>
      </c>
      <c r="G390" s="41">
        <v>16</v>
      </c>
      <c r="H390" s="42">
        <v>0</v>
      </c>
      <c r="I390" s="43">
        <f>ROUND(G390*H390,P4)</f>
        <v>0</v>
      </c>
      <c r="J390" s="37"/>
      <c r="O390" s="44">
        <f>I390*0.21</f>
        <v>0</v>
      </c>
      <c r="P390">
        <v>3</v>
      </c>
    </row>
    <row r="391" ht="60">
      <c r="A391" s="37" t="s">
        <v>64</v>
      </c>
      <c r="B391" s="45"/>
      <c r="C391" s="46"/>
      <c r="D391" s="46"/>
      <c r="E391" s="39" t="s">
        <v>588</v>
      </c>
      <c r="F391" s="46"/>
      <c r="G391" s="46"/>
      <c r="H391" s="46"/>
      <c r="I391" s="46"/>
      <c r="J391" s="47"/>
    </row>
    <row r="392">
      <c r="A392" s="37" t="s">
        <v>66</v>
      </c>
      <c r="B392" s="45"/>
      <c r="C392" s="46"/>
      <c r="D392" s="46"/>
      <c r="E392" s="48" t="s">
        <v>589</v>
      </c>
      <c r="F392" s="46"/>
      <c r="G392" s="46"/>
      <c r="H392" s="46"/>
      <c r="I392" s="46"/>
      <c r="J392" s="47"/>
    </row>
    <row r="393">
      <c r="A393" s="37" t="s">
        <v>59</v>
      </c>
      <c r="B393" s="37">
        <v>78</v>
      </c>
      <c r="C393" s="38" t="s">
        <v>248</v>
      </c>
      <c r="D393" s="37" t="s">
        <v>61</v>
      </c>
      <c r="E393" s="39" t="s">
        <v>249</v>
      </c>
      <c r="F393" s="40" t="s">
        <v>93</v>
      </c>
      <c r="G393" s="41">
        <v>6010</v>
      </c>
      <c r="H393" s="42">
        <v>0</v>
      </c>
      <c r="I393" s="43">
        <f>ROUND(G393*H393,P4)</f>
        <v>0</v>
      </c>
      <c r="J393" s="40" t="s">
        <v>84</v>
      </c>
      <c r="O393" s="44">
        <f>I393*0.21</f>
        <v>0</v>
      </c>
      <c r="P393">
        <v>3</v>
      </c>
    </row>
    <row r="394" ht="45">
      <c r="A394" s="37" t="s">
        <v>64</v>
      </c>
      <c r="B394" s="45"/>
      <c r="C394" s="46"/>
      <c r="D394" s="46"/>
      <c r="E394" s="39" t="s">
        <v>341</v>
      </c>
      <c r="F394" s="46"/>
      <c r="G394" s="46"/>
      <c r="H394" s="46"/>
      <c r="I394" s="46"/>
      <c r="J394" s="47"/>
    </row>
    <row r="395">
      <c r="A395" s="37" t="s">
        <v>66</v>
      </c>
      <c r="B395" s="45"/>
      <c r="C395" s="46"/>
      <c r="D395" s="46"/>
      <c r="E395" s="48" t="s">
        <v>101</v>
      </c>
      <c r="F395" s="46"/>
      <c r="G395" s="46"/>
      <c r="H395" s="46"/>
      <c r="I395" s="46"/>
      <c r="J395" s="47"/>
    </row>
    <row r="396" ht="30">
      <c r="A396" s="37" t="s">
        <v>66</v>
      </c>
      <c r="B396" s="45"/>
      <c r="C396" s="46"/>
      <c r="D396" s="46"/>
      <c r="E396" s="48" t="s">
        <v>590</v>
      </c>
      <c r="F396" s="46"/>
      <c r="G396" s="46"/>
      <c r="H396" s="46"/>
      <c r="I396" s="46"/>
      <c r="J396" s="47"/>
    </row>
    <row r="397">
      <c r="A397" s="37" t="s">
        <v>59</v>
      </c>
      <c r="B397" s="37">
        <v>79</v>
      </c>
      <c r="C397" s="38" t="s">
        <v>591</v>
      </c>
      <c r="D397" s="37" t="s">
        <v>61</v>
      </c>
      <c r="E397" s="39" t="s">
        <v>592</v>
      </c>
      <c r="F397" s="40" t="s">
        <v>93</v>
      </c>
      <c r="G397" s="41">
        <v>290</v>
      </c>
      <c r="H397" s="42">
        <v>0</v>
      </c>
      <c r="I397" s="43">
        <f>ROUND(G397*H397,P4)</f>
        <v>0</v>
      </c>
      <c r="J397" s="40" t="s">
        <v>84</v>
      </c>
      <c r="O397" s="44">
        <f>I397*0.21</f>
        <v>0</v>
      </c>
      <c r="P397">
        <v>3</v>
      </c>
    </row>
    <row r="398">
      <c r="A398" s="37" t="s">
        <v>64</v>
      </c>
      <c r="B398" s="45"/>
      <c r="C398" s="46"/>
      <c r="D398" s="46"/>
      <c r="E398" s="49" t="s">
        <v>61</v>
      </c>
      <c r="F398" s="46"/>
      <c r="G398" s="46"/>
      <c r="H398" s="46"/>
      <c r="I398" s="46"/>
      <c r="J398" s="47"/>
    </row>
    <row r="399">
      <c r="A399" s="37" t="s">
        <v>66</v>
      </c>
      <c r="B399" s="45"/>
      <c r="C399" s="46"/>
      <c r="D399" s="46"/>
      <c r="E399" s="48" t="s">
        <v>86</v>
      </c>
      <c r="F399" s="46"/>
      <c r="G399" s="46"/>
      <c r="H399" s="46"/>
      <c r="I399" s="46"/>
      <c r="J399" s="47"/>
    </row>
    <row r="400" ht="30">
      <c r="A400" s="37" t="s">
        <v>66</v>
      </c>
      <c r="B400" s="45"/>
      <c r="C400" s="46"/>
      <c r="D400" s="46"/>
      <c r="E400" s="48" t="s">
        <v>593</v>
      </c>
      <c r="F400" s="46"/>
      <c r="G400" s="46"/>
      <c r="H400" s="46"/>
      <c r="I400" s="46"/>
      <c r="J400" s="47"/>
    </row>
    <row r="401">
      <c r="A401" s="37" t="s">
        <v>59</v>
      </c>
      <c r="B401" s="37">
        <v>80</v>
      </c>
      <c r="C401" s="38" t="s">
        <v>257</v>
      </c>
      <c r="D401" s="37" t="s">
        <v>61</v>
      </c>
      <c r="E401" s="39" t="s">
        <v>258</v>
      </c>
      <c r="F401" s="40" t="s">
        <v>93</v>
      </c>
      <c r="G401" s="41">
        <v>6010</v>
      </c>
      <c r="H401" s="42">
        <v>0</v>
      </c>
      <c r="I401" s="43">
        <f>ROUND(G401*H401,P4)</f>
        <v>0</v>
      </c>
      <c r="J401" s="40" t="s">
        <v>84</v>
      </c>
      <c r="O401" s="44">
        <f>I401*0.21</f>
        <v>0</v>
      </c>
      <c r="P401">
        <v>3</v>
      </c>
    </row>
    <row r="402" ht="45">
      <c r="A402" s="37" t="s">
        <v>64</v>
      </c>
      <c r="B402" s="45"/>
      <c r="C402" s="46"/>
      <c r="D402" s="46"/>
      <c r="E402" s="39" t="s">
        <v>341</v>
      </c>
      <c r="F402" s="46"/>
      <c r="G402" s="46"/>
      <c r="H402" s="46"/>
      <c r="I402" s="46"/>
      <c r="J402" s="47"/>
    </row>
    <row r="403">
      <c r="A403" s="37" t="s">
        <v>66</v>
      </c>
      <c r="B403" s="45"/>
      <c r="C403" s="46"/>
      <c r="D403" s="46"/>
      <c r="E403" s="48" t="s">
        <v>101</v>
      </c>
      <c r="F403" s="46"/>
      <c r="G403" s="46"/>
      <c r="H403" s="46"/>
      <c r="I403" s="46"/>
      <c r="J403" s="47"/>
    </row>
    <row r="404" ht="30">
      <c r="A404" s="37" t="s">
        <v>66</v>
      </c>
      <c r="B404" s="45"/>
      <c r="C404" s="46"/>
      <c r="D404" s="46"/>
      <c r="E404" s="48" t="s">
        <v>594</v>
      </c>
      <c r="F404" s="46"/>
      <c r="G404" s="46"/>
      <c r="H404" s="46"/>
      <c r="I404" s="46"/>
      <c r="J404" s="47"/>
    </row>
    <row r="405">
      <c r="A405" s="37" t="s">
        <v>59</v>
      </c>
      <c r="B405" s="37">
        <v>81</v>
      </c>
      <c r="C405" s="38" t="s">
        <v>595</v>
      </c>
      <c r="D405" s="37" t="s">
        <v>61</v>
      </c>
      <c r="E405" s="39" t="s">
        <v>596</v>
      </c>
      <c r="F405" s="40" t="s">
        <v>190</v>
      </c>
      <c r="G405" s="41">
        <v>1</v>
      </c>
      <c r="H405" s="42">
        <v>0</v>
      </c>
      <c r="I405" s="43">
        <f>ROUND(G405*H405,P4)</f>
        <v>0</v>
      </c>
      <c r="J405" s="40" t="s">
        <v>84</v>
      </c>
      <c r="O405" s="44">
        <f>I405*0.21</f>
        <v>0</v>
      </c>
      <c r="P405">
        <v>3</v>
      </c>
    </row>
    <row r="406">
      <c r="A406" s="37" t="s">
        <v>64</v>
      </c>
      <c r="B406" s="45"/>
      <c r="C406" s="46"/>
      <c r="D406" s="46"/>
      <c r="E406" s="49" t="s">
        <v>61</v>
      </c>
      <c r="F406" s="46"/>
      <c r="G406" s="46"/>
      <c r="H406" s="46"/>
      <c r="I406" s="46"/>
      <c r="J406" s="47"/>
    </row>
    <row r="407">
      <c r="A407" s="37" t="s">
        <v>66</v>
      </c>
      <c r="B407" s="45"/>
      <c r="C407" s="46"/>
      <c r="D407" s="46"/>
      <c r="E407" s="48" t="s">
        <v>186</v>
      </c>
      <c r="F407" s="46"/>
      <c r="G407" s="46"/>
      <c r="H407" s="46"/>
      <c r="I407" s="46"/>
      <c r="J407" s="47"/>
    </row>
    <row r="408" ht="30">
      <c r="A408" s="37" t="s">
        <v>66</v>
      </c>
      <c r="B408" s="45"/>
      <c r="C408" s="46"/>
      <c r="D408" s="46"/>
      <c r="E408" s="48" t="s">
        <v>597</v>
      </c>
      <c r="F408" s="46"/>
      <c r="G408" s="46"/>
      <c r="H408" s="46"/>
      <c r="I408" s="46"/>
      <c r="J408" s="47"/>
    </row>
    <row r="409">
      <c r="A409" s="37" t="s">
        <v>59</v>
      </c>
      <c r="B409" s="37">
        <v>82</v>
      </c>
      <c r="C409" s="38" t="s">
        <v>598</v>
      </c>
      <c r="D409" s="37" t="s">
        <v>61</v>
      </c>
      <c r="E409" s="39" t="s">
        <v>599</v>
      </c>
      <c r="F409" s="40" t="s">
        <v>83</v>
      </c>
      <c r="G409" s="41">
        <v>5</v>
      </c>
      <c r="H409" s="42">
        <v>0</v>
      </c>
      <c r="I409" s="43">
        <f>ROUND(G409*H409,P4)</f>
        <v>0</v>
      </c>
      <c r="J409" s="40" t="s">
        <v>84</v>
      </c>
      <c r="O409" s="44">
        <f>I409*0.21</f>
        <v>0</v>
      </c>
      <c r="P409">
        <v>3</v>
      </c>
    </row>
    <row r="410">
      <c r="A410" s="37" t="s">
        <v>64</v>
      </c>
      <c r="B410" s="45"/>
      <c r="C410" s="46"/>
      <c r="D410" s="46"/>
      <c r="E410" s="39" t="s">
        <v>600</v>
      </c>
      <c r="F410" s="46"/>
      <c r="G410" s="46"/>
      <c r="H410" s="46"/>
      <c r="I410" s="46"/>
      <c r="J410" s="47"/>
    </row>
    <row r="411">
      <c r="A411" s="37" t="s">
        <v>66</v>
      </c>
      <c r="B411" s="45"/>
      <c r="C411" s="46"/>
      <c r="D411" s="46"/>
      <c r="E411" s="48" t="s">
        <v>86</v>
      </c>
      <c r="F411" s="46"/>
      <c r="G411" s="46"/>
      <c r="H411" s="46"/>
      <c r="I411" s="46"/>
      <c r="J411" s="47"/>
    </row>
    <row r="412" ht="45">
      <c r="A412" s="37" t="s">
        <v>66</v>
      </c>
      <c r="B412" s="45"/>
      <c r="C412" s="46"/>
      <c r="D412" s="46"/>
      <c r="E412" s="48" t="s">
        <v>601</v>
      </c>
      <c r="F412" s="46"/>
      <c r="G412" s="46"/>
      <c r="H412" s="46"/>
      <c r="I412" s="46"/>
      <c r="J412" s="47"/>
    </row>
    <row r="413">
      <c r="A413" s="37" t="s">
        <v>59</v>
      </c>
      <c r="B413" s="37">
        <v>83</v>
      </c>
      <c r="C413" s="38" t="s">
        <v>602</v>
      </c>
      <c r="D413" s="37" t="s">
        <v>61</v>
      </c>
      <c r="E413" s="39" t="s">
        <v>603</v>
      </c>
      <c r="F413" s="40" t="s">
        <v>93</v>
      </c>
      <c r="G413" s="41">
        <v>38</v>
      </c>
      <c r="H413" s="42">
        <v>0</v>
      </c>
      <c r="I413" s="43">
        <f>ROUND(G413*H413,P4)</f>
        <v>0</v>
      </c>
      <c r="J413" s="40" t="s">
        <v>84</v>
      </c>
      <c r="O413" s="44">
        <f>I413*0.21</f>
        <v>0</v>
      </c>
      <c r="P413">
        <v>3</v>
      </c>
    </row>
    <row r="414">
      <c r="A414" s="37" t="s">
        <v>64</v>
      </c>
      <c r="B414" s="45"/>
      <c r="C414" s="46"/>
      <c r="D414" s="46"/>
      <c r="E414" s="39" t="s">
        <v>600</v>
      </c>
      <c r="F414" s="46"/>
      <c r="G414" s="46"/>
      <c r="H414" s="46"/>
      <c r="I414" s="46"/>
      <c r="J414" s="47"/>
    </row>
    <row r="415">
      <c r="A415" s="37" t="s">
        <v>66</v>
      </c>
      <c r="B415" s="45"/>
      <c r="C415" s="46"/>
      <c r="D415" s="46"/>
      <c r="E415" s="48" t="s">
        <v>604</v>
      </c>
      <c r="F415" s="46"/>
      <c r="G415" s="46"/>
      <c r="H415" s="46"/>
      <c r="I415" s="46"/>
      <c r="J415" s="47"/>
    </row>
    <row r="416">
      <c r="A416" s="37" t="s">
        <v>59</v>
      </c>
      <c r="B416" s="37">
        <v>84</v>
      </c>
      <c r="C416" s="38" t="s">
        <v>605</v>
      </c>
      <c r="D416" s="37" t="s">
        <v>61</v>
      </c>
      <c r="E416" s="39" t="s">
        <v>606</v>
      </c>
      <c r="F416" s="40" t="s">
        <v>93</v>
      </c>
      <c r="G416" s="41">
        <v>16</v>
      </c>
      <c r="H416" s="42">
        <v>0</v>
      </c>
      <c r="I416" s="43">
        <f>ROUND(G416*H416,P4)</f>
        <v>0</v>
      </c>
      <c r="J416" s="40" t="s">
        <v>84</v>
      </c>
      <c r="O416" s="44">
        <f>I416*0.21</f>
        <v>0</v>
      </c>
      <c r="P416">
        <v>3</v>
      </c>
    </row>
    <row r="417">
      <c r="A417" s="37" t="s">
        <v>64</v>
      </c>
      <c r="B417" s="45"/>
      <c r="C417" s="46"/>
      <c r="D417" s="46"/>
      <c r="E417" s="39" t="s">
        <v>600</v>
      </c>
      <c r="F417" s="46"/>
      <c r="G417" s="46"/>
      <c r="H417" s="46"/>
      <c r="I417" s="46"/>
      <c r="J417" s="47"/>
    </row>
    <row r="418">
      <c r="A418" s="37" t="s">
        <v>66</v>
      </c>
      <c r="B418" s="45"/>
      <c r="C418" s="46"/>
      <c r="D418" s="46"/>
      <c r="E418" s="48" t="s">
        <v>607</v>
      </c>
      <c r="F418" s="46"/>
      <c r="G418" s="46"/>
      <c r="H418" s="46"/>
      <c r="I418" s="46"/>
      <c r="J418" s="47"/>
    </row>
    <row r="419">
      <c r="A419" s="37" t="s">
        <v>59</v>
      </c>
      <c r="B419" s="37">
        <v>85</v>
      </c>
      <c r="C419" s="38" t="s">
        <v>263</v>
      </c>
      <c r="D419" s="37" t="s">
        <v>61</v>
      </c>
      <c r="E419" s="39" t="s">
        <v>264</v>
      </c>
      <c r="F419" s="40" t="s">
        <v>190</v>
      </c>
      <c r="G419" s="41">
        <v>4</v>
      </c>
      <c r="H419" s="42">
        <v>0</v>
      </c>
      <c r="I419" s="43">
        <f>ROUND(G419*H419,P4)</f>
        <v>0</v>
      </c>
      <c r="J419" s="40" t="s">
        <v>84</v>
      </c>
      <c r="O419" s="44">
        <f>I419*0.21</f>
        <v>0</v>
      </c>
      <c r="P419">
        <v>3</v>
      </c>
    </row>
    <row r="420" ht="60">
      <c r="A420" s="37" t="s">
        <v>64</v>
      </c>
      <c r="B420" s="45"/>
      <c r="C420" s="46"/>
      <c r="D420" s="46"/>
      <c r="E420" s="39" t="s">
        <v>265</v>
      </c>
      <c r="F420" s="46"/>
      <c r="G420" s="46"/>
      <c r="H420" s="46"/>
      <c r="I420" s="46"/>
      <c r="J420" s="47"/>
    </row>
    <row r="421">
      <c r="A421" s="37" t="s">
        <v>66</v>
      </c>
      <c r="B421" s="45"/>
      <c r="C421" s="46"/>
      <c r="D421" s="46"/>
      <c r="E421" s="48" t="s">
        <v>186</v>
      </c>
      <c r="F421" s="46"/>
      <c r="G421" s="46"/>
      <c r="H421" s="46"/>
      <c r="I421" s="46"/>
      <c r="J421" s="47"/>
    </row>
    <row r="422">
      <c r="A422" s="37" t="s">
        <v>66</v>
      </c>
      <c r="B422" s="45"/>
      <c r="C422" s="46"/>
      <c r="D422" s="46"/>
      <c r="E422" s="48" t="s">
        <v>608</v>
      </c>
      <c r="F422" s="46"/>
      <c r="G422" s="46"/>
      <c r="H422" s="46"/>
      <c r="I422" s="46"/>
      <c r="J422" s="47"/>
    </row>
    <row r="423">
      <c r="A423" s="37" t="s">
        <v>59</v>
      </c>
      <c r="B423" s="37">
        <v>86</v>
      </c>
      <c r="C423" s="38" t="s">
        <v>609</v>
      </c>
      <c r="D423" s="37" t="s">
        <v>61</v>
      </c>
      <c r="E423" s="39" t="s">
        <v>610</v>
      </c>
      <c r="F423" s="40" t="s">
        <v>190</v>
      </c>
      <c r="G423" s="41">
        <v>1</v>
      </c>
      <c r="H423" s="42">
        <v>0</v>
      </c>
      <c r="I423" s="43">
        <f>ROUND(G423*H423,P4)</f>
        <v>0</v>
      </c>
      <c r="J423" s="40" t="s">
        <v>84</v>
      </c>
      <c r="O423" s="44">
        <f>I423*0.21</f>
        <v>0</v>
      </c>
      <c r="P423">
        <v>3</v>
      </c>
    </row>
    <row r="424" ht="60">
      <c r="A424" s="37" t="s">
        <v>64</v>
      </c>
      <c r="B424" s="45"/>
      <c r="C424" s="46"/>
      <c r="D424" s="46"/>
      <c r="E424" s="39" t="s">
        <v>265</v>
      </c>
      <c r="F424" s="46"/>
      <c r="G424" s="46"/>
      <c r="H424" s="46"/>
      <c r="I424" s="46"/>
      <c r="J424" s="47"/>
    </row>
    <row r="425">
      <c r="A425" s="37" t="s">
        <v>66</v>
      </c>
      <c r="B425" s="45"/>
      <c r="C425" s="46"/>
      <c r="D425" s="46"/>
      <c r="E425" s="48" t="s">
        <v>186</v>
      </c>
      <c r="F425" s="46"/>
      <c r="G425" s="46"/>
      <c r="H425" s="46"/>
      <c r="I425" s="46"/>
      <c r="J425" s="47"/>
    </row>
    <row r="426" ht="30">
      <c r="A426" s="37" t="s">
        <v>66</v>
      </c>
      <c r="B426" s="50"/>
      <c r="C426" s="51"/>
      <c r="D426" s="51"/>
      <c r="E426" s="48" t="s">
        <v>611</v>
      </c>
      <c r="F426" s="51"/>
      <c r="G426" s="51"/>
      <c r="H426" s="51"/>
      <c r="I426" s="51"/>
      <c r="J426" s="52"/>
    </row>
  </sheetData>
  <sheetProtection sheet="1" objects="1" scenarios="1" spinCount="100000" saltValue="Q3Zf+MiPJ72Wk/GBoFeJ4vondQ2avlo9/zwwYyv3S3yz3JHNLlf+CjuOIPIT7zoc2MnQ7ZTqzNSDZEPo0Y3e+Q==" hashValue="baIYKbZ3wIEJ7BX8C3XOECURURbTWzzQgY0xxP5+pk59c4SpQdQt8HijOz/cv6oRD+hMABmDtQBpW/WOtGHdcw==" algorithmName="SHA-512" password="D88D"/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2"/>
      <c r="C1" s="13"/>
      <c r="D1" s="13"/>
      <c r="E1" s="14" t="s">
        <v>1</v>
      </c>
      <c r="F1" s="13"/>
      <c r="G1" s="13"/>
      <c r="H1" s="13"/>
      <c r="I1" s="13"/>
      <c r="J1" s="15"/>
      <c r="P1">
        <v>3</v>
      </c>
    </row>
    <row r="2" ht="20.25">
      <c r="A2" s="1"/>
      <c r="B2" s="16"/>
      <c r="C2" s="17"/>
      <c r="D2" s="17"/>
      <c r="E2" s="18" t="s">
        <v>35</v>
      </c>
      <c r="F2" s="17"/>
      <c r="G2" s="17"/>
      <c r="H2" s="17"/>
      <c r="I2" s="17"/>
      <c r="J2" s="19"/>
    </row>
    <row r="3">
      <c r="A3" s="3" t="s">
        <v>36</v>
      </c>
      <c r="B3" s="20" t="s">
        <v>37</v>
      </c>
      <c r="C3" s="21" t="s">
        <v>38</v>
      </c>
      <c r="D3" s="22"/>
      <c r="E3" s="23" t="s">
        <v>39</v>
      </c>
      <c r="F3" s="17"/>
      <c r="G3" s="17"/>
      <c r="H3" s="24" t="s">
        <v>612</v>
      </c>
      <c r="I3" s="25">
        <f>SUMIFS(I9:I13,A9:A13,"SD")</f>
        <v>0</v>
      </c>
      <c r="J3" s="19"/>
      <c r="O3">
        <v>0</v>
      </c>
      <c r="P3">
        <v>2</v>
      </c>
    </row>
    <row r="4" ht="30">
      <c r="A4" s="3" t="s">
        <v>41</v>
      </c>
      <c r="B4" s="20" t="s">
        <v>42</v>
      </c>
      <c r="C4" s="21" t="s">
        <v>11</v>
      </c>
      <c r="D4" s="22"/>
      <c r="E4" s="23" t="s">
        <v>12</v>
      </c>
      <c r="F4" s="17"/>
      <c r="G4" s="17"/>
      <c r="H4" s="17"/>
      <c r="I4" s="17"/>
      <c r="J4" s="19"/>
      <c r="O4">
        <v>0.14999999999999999</v>
      </c>
      <c r="P4">
        <v>2</v>
      </c>
    </row>
    <row r="5">
      <c r="A5" s="3" t="s">
        <v>43</v>
      </c>
      <c r="B5" s="20" t="s">
        <v>44</v>
      </c>
      <c r="C5" s="21" t="s">
        <v>612</v>
      </c>
      <c r="D5" s="22"/>
      <c r="E5" s="23" t="s">
        <v>18</v>
      </c>
      <c r="F5" s="17"/>
      <c r="G5" s="17"/>
      <c r="H5" s="17"/>
      <c r="I5" s="17"/>
      <c r="J5" s="19"/>
      <c r="O5">
        <v>0.20999999999999999</v>
      </c>
    </row>
    <row r="6">
      <c r="A6" s="26" t="s">
        <v>45</v>
      </c>
      <c r="B6" s="27" t="s">
        <v>46</v>
      </c>
      <c r="C6" s="7" t="s">
        <v>47</v>
      </c>
      <c r="D6" s="7" t="s">
        <v>48</v>
      </c>
      <c r="E6" s="7" t="s">
        <v>49</v>
      </c>
      <c r="F6" s="7" t="s">
        <v>50</v>
      </c>
      <c r="G6" s="7" t="s">
        <v>51</v>
      </c>
      <c r="H6" s="7" t="s">
        <v>52</v>
      </c>
      <c r="I6" s="7"/>
      <c r="J6" s="28" t="s">
        <v>53</v>
      </c>
    </row>
    <row r="7">
      <c r="A7" s="26"/>
      <c r="B7" s="27"/>
      <c r="C7" s="7"/>
      <c r="D7" s="7"/>
      <c r="E7" s="7"/>
      <c r="F7" s="7"/>
      <c r="G7" s="7"/>
      <c r="H7" s="7" t="s">
        <v>54</v>
      </c>
      <c r="I7" s="7" t="s">
        <v>55</v>
      </c>
      <c r="J7" s="28"/>
    </row>
    <row r="8">
      <c r="A8" s="29">
        <v>0</v>
      </c>
      <c r="B8" s="27">
        <v>1</v>
      </c>
      <c r="C8" s="30">
        <v>2</v>
      </c>
      <c r="D8" s="7">
        <v>3</v>
      </c>
      <c r="E8" s="30">
        <v>4</v>
      </c>
      <c r="F8" s="7">
        <v>5</v>
      </c>
      <c r="G8" s="7">
        <v>6</v>
      </c>
      <c r="H8" s="7">
        <v>7</v>
      </c>
      <c r="I8" s="30">
        <v>8</v>
      </c>
      <c r="J8" s="28">
        <v>9</v>
      </c>
    </row>
    <row r="9">
      <c r="A9" s="31" t="s">
        <v>56</v>
      </c>
      <c r="B9" s="32"/>
      <c r="C9" s="33" t="s">
        <v>57</v>
      </c>
      <c r="D9" s="34"/>
      <c r="E9" s="31" t="s">
        <v>58</v>
      </c>
      <c r="F9" s="34"/>
      <c r="G9" s="34"/>
      <c r="H9" s="34"/>
      <c r="I9" s="35">
        <f>SUMIFS(I10:I13,A10:A13,"P")</f>
        <v>0</v>
      </c>
      <c r="J9" s="36"/>
    </row>
    <row r="10">
      <c r="A10" s="37" t="s">
        <v>59</v>
      </c>
      <c r="B10" s="37">
        <v>1</v>
      </c>
      <c r="C10" s="38" t="s">
        <v>613</v>
      </c>
      <c r="D10" s="37" t="s">
        <v>61</v>
      </c>
      <c r="E10" s="39" t="s">
        <v>614</v>
      </c>
      <c r="F10" s="40" t="s">
        <v>615</v>
      </c>
      <c r="G10" s="41">
        <v>1</v>
      </c>
      <c r="H10" s="42">
        <v>0</v>
      </c>
      <c r="I10" s="43">
        <f>ROUND(G10*H10,P4)</f>
        <v>0</v>
      </c>
      <c r="J10" s="40" t="s">
        <v>84</v>
      </c>
      <c r="O10" s="44">
        <f>I10*0.21</f>
        <v>0</v>
      </c>
      <c r="P10">
        <v>3</v>
      </c>
    </row>
    <row r="11" ht="180">
      <c r="A11" s="37" t="s">
        <v>64</v>
      </c>
      <c r="B11" s="45"/>
      <c r="C11" s="46"/>
      <c r="D11" s="46"/>
      <c r="E11" s="39" t="s">
        <v>616</v>
      </c>
      <c r="F11" s="46"/>
      <c r="G11" s="46"/>
      <c r="H11" s="46"/>
      <c r="I11" s="46"/>
      <c r="J11" s="47"/>
    </row>
    <row r="12">
      <c r="A12" s="37" t="s">
        <v>59</v>
      </c>
      <c r="B12" s="37">
        <v>2</v>
      </c>
      <c r="C12" s="38" t="s">
        <v>617</v>
      </c>
      <c r="D12" s="37" t="s">
        <v>61</v>
      </c>
      <c r="E12" s="39" t="s">
        <v>618</v>
      </c>
      <c r="F12" s="40" t="s">
        <v>615</v>
      </c>
      <c r="G12" s="41">
        <v>1</v>
      </c>
      <c r="H12" s="42">
        <v>0</v>
      </c>
      <c r="I12" s="43">
        <f>ROUND(G12*H12,P4)</f>
        <v>0</v>
      </c>
      <c r="J12" s="40" t="s">
        <v>84</v>
      </c>
      <c r="O12" s="44">
        <f>I12*0.21</f>
        <v>0</v>
      </c>
      <c r="P12">
        <v>3</v>
      </c>
    </row>
    <row r="13">
      <c r="A13" s="37" t="s">
        <v>64</v>
      </c>
      <c r="B13" s="50"/>
      <c r="C13" s="51"/>
      <c r="D13" s="51"/>
      <c r="E13" s="39" t="s">
        <v>619</v>
      </c>
      <c r="F13" s="51"/>
      <c r="G13" s="51"/>
      <c r="H13" s="51"/>
      <c r="I13" s="51"/>
      <c r="J13" s="52"/>
    </row>
  </sheetData>
  <sheetProtection sheet="1" objects="1" scenarios="1" spinCount="100000" saltValue="LeQpj+DYRuLNPsDfW9BKdG1d4wa1RSNOSHXvCAu0wwvPZObixY3x63xHMxr46AtnTKqQ3NAhNwu2jnTTRGgKsg==" hashValue="t9aO5vsRDN+ToN5cMNklBkmD/td5aS88My6ldI8xxwbpvr7Sd9kg5/jq9c75JCzwS0L497RjMQSXLx5HiuevTQ==" algorithmName="SHA-512" password="D88D"/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2"/>
      <c r="C1" s="13"/>
      <c r="D1" s="13"/>
      <c r="E1" s="14" t="s">
        <v>1</v>
      </c>
      <c r="F1" s="13"/>
      <c r="G1" s="13"/>
      <c r="H1" s="13"/>
      <c r="I1" s="13"/>
      <c r="J1" s="15"/>
      <c r="P1">
        <v>3</v>
      </c>
    </row>
    <row r="2" ht="20.25">
      <c r="A2" s="1"/>
      <c r="B2" s="16"/>
      <c r="C2" s="17"/>
      <c r="D2" s="17"/>
      <c r="E2" s="18" t="s">
        <v>35</v>
      </c>
      <c r="F2" s="17"/>
      <c r="G2" s="17"/>
      <c r="H2" s="17"/>
      <c r="I2" s="17"/>
      <c r="J2" s="19"/>
    </row>
    <row r="3">
      <c r="A3" s="3" t="s">
        <v>36</v>
      </c>
      <c r="B3" s="20" t="s">
        <v>37</v>
      </c>
      <c r="C3" s="21" t="s">
        <v>38</v>
      </c>
      <c r="D3" s="22"/>
      <c r="E3" s="23" t="s">
        <v>39</v>
      </c>
      <c r="F3" s="17"/>
      <c r="G3" s="17"/>
      <c r="H3" s="24" t="s">
        <v>620</v>
      </c>
      <c r="I3" s="25">
        <f>SUMIFS(I9:I82,A9:A82,"SD")</f>
        <v>0</v>
      </c>
      <c r="J3" s="19"/>
      <c r="O3">
        <v>0</v>
      </c>
      <c r="P3">
        <v>2</v>
      </c>
    </row>
    <row r="4" ht="30">
      <c r="A4" s="3" t="s">
        <v>41</v>
      </c>
      <c r="B4" s="20" t="s">
        <v>42</v>
      </c>
      <c r="C4" s="21" t="s">
        <v>11</v>
      </c>
      <c r="D4" s="22"/>
      <c r="E4" s="23" t="s">
        <v>12</v>
      </c>
      <c r="F4" s="17"/>
      <c r="G4" s="17"/>
      <c r="H4" s="17"/>
      <c r="I4" s="17"/>
      <c r="J4" s="19"/>
      <c r="O4">
        <v>0.14999999999999999</v>
      </c>
      <c r="P4">
        <v>2</v>
      </c>
    </row>
    <row r="5">
      <c r="A5" s="3" t="s">
        <v>43</v>
      </c>
      <c r="B5" s="20" t="s">
        <v>44</v>
      </c>
      <c r="C5" s="21" t="s">
        <v>620</v>
      </c>
      <c r="D5" s="22"/>
      <c r="E5" s="23" t="s">
        <v>20</v>
      </c>
      <c r="F5" s="17"/>
      <c r="G5" s="17"/>
      <c r="H5" s="17"/>
      <c r="I5" s="17"/>
      <c r="J5" s="19"/>
      <c r="O5">
        <v>0.20999999999999999</v>
      </c>
    </row>
    <row r="6">
      <c r="A6" s="26" t="s">
        <v>45</v>
      </c>
      <c r="B6" s="27" t="s">
        <v>46</v>
      </c>
      <c r="C6" s="7" t="s">
        <v>47</v>
      </c>
      <c r="D6" s="7" t="s">
        <v>48</v>
      </c>
      <c r="E6" s="7" t="s">
        <v>49</v>
      </c>
      <c r="F6" s="7" t="s">
        <v>50</v>
      </c>
      <c r="G6" s="7" t="s">
        <v>51</v>
      </c>
      <c r="H6" s="7" t="s">
        <v>52</v>
      </c>
      <c r="I6" s="7"/>
      <c r="J6" s="28" t="s">
        <v>53</v>
      </c>
    </row>
    <row r="7">
      <c r="A7" s="26"/>
      <c r="B7" s="27"/>
      <c r="C7" s="7"/>
      <c r="D7" s="7"/>
      <c r="E7" s="7"/>
      <c r="F7" s="7"/>
      <c r="G7" s="7"/>
      <c r="H7" s="7" t="s">
        <v>54</v>
      </c>
      <c r="I7" s="7" t="s">
        <v>55</v>
      </c>
      <c r="J7" s="28"/>
    </row>
    <row r="8">
      <c r="A8" s="29">
        <v>0</v>
      </c>
      <c r="B8" s="27">
        <v>1</v>
      </c>
      <c r="C8" s="30">
        <v>2</v>
      </c>
      <c r="D8" s="7">
        <v>3</v>
      </c>
      <c r="E8" s="30">
        <v>4</v>
      </c>
      <c r="F8" s="7">
        <v>5</v>
      </c>
      <c r="G8" s="7">
        <v>6</v>
      </c>
      <c r="H8" s="7">
        <v>7</v>
      </c>
      <c r="I8" s="30">
        <v>8</v>
      </c>
      <c r="J8" s="28">
        <v>9</v>
      </c>
    </row>
    <row r="9">
      <c r="A9" s="31" t="s">
        <v>56</v>
      </c>
      <c r="B9" s="32"/>
      <c r="C9" s="33" t="s">
        <v>202</v>
      </c>
      <c r="D9" s="34"/>
      <c r="E9" s="31" t="s">
        <v>203</v>
      </c>
      <c r="F9" s="34"/>
      <c r="G9" s="34"/>
      <c r="H9" s="34"/>
      <c r="I9" s="35">
        <f>SUMIFS(I10:I82,A10:A82,"P")</f>
        <v>0</v>
      </c>
      <c r="J9" s="36"/>
    </row>
    <row r="10" ht="30">
      <c r="A10" s="37" t="s">
        <v>59</v>
      </c>
      <c r="B10" s="37">
        <v>1</v>
      </c>
      <c r="C10" s="38" t="s">
        <v>621</v>
      </c>
      <c r="D10" s="37" t="s">
        <v>61</v>
      </c>
      <c r="E10" s="39" t="s">
        <v>622</v>
      </c>
      <c r="F10" s="40" t="s">
        <v>93</v>
      </c>
      <c r="G10" s="41">
        <v>235</v>
      </c>
      <c r="H10" s="42">
        <v>0</v>
      </c>
      <c r="I10" s="43">
        <f>ROUND(G10*H10,P4)</f>
        <v>0</v>
      </c>
      <c r="J10" s="40" t="s">
        <v>84</v>
      </c>
      <c r="O10" s="44">
        <f>I10*0.21</f>
        <v>0</v>
      </c>
      <c r="P10">
        <v>3</v>
      </c>
    </row>
    <row r="11">
      <c r="A11" s="37" t="s">
        <v>64</v>
      </c>
      <c r="B11" s="45"/>
      <c r="C11" s="46"/>
      <c r="D11" s="46"/>
      <c r="E11" s="39" t="s">
        <v>623</v>
      </c>
      <c r="F11" s="46"/>
      <c r="G11" s="46"/>
      <c r="H11" s="46"/>
      <c r="I11" s="46"/>
      <c r="J11" s="47"/>
    </row>
    <row r="12">
      <c r="A12" s="37" t="s">
        <v>66</v>
      </c>
      <c r="B12" s="45"/>
      <c r="C12" s="46"/>
      <c r="D12" s="46"/>
      <c r="E12" s="48" t="s">
        <v>367</v>
      </c>
      <c r="F12" s="46"/>
      <c r="G12" s="46"/>
      <c r="H12" s="46"/>
      <c r="I12" s="46"/>
      <c r="J12" s="47"/>
    </row>
    <row r="13" ht="30">
      <c r="A13" s="37" t="s">
        <v>66</v>
      </c>
      <c r="B13" s="45"/>
      <c r="C13" s="46"/>
      <c r="D13" s="46"/>
      <c r="E13" s="48" t="s">
        <v>624</v>
      </c>
      <c r="F13" s="46"/>
      <c r="G13" s="46"/>
      <c r="H13" s="46"/>
      <c r="I13" s="46"/>
      <c r="J13" s="47"/>
    </row>
    <row r="14">
      <c r="A14" s="37" t="s">
        <v>59</v>
      </c>
      <c r="B14" s="37">
        <v>2</v>
      </c>
      <c r="C14" s="38" t="s">
        <v>625</v>
      </c>
      <c r="D14" s="37" t="s">
        <v>61</v>
      </c>
      <c r="E14" s="39" t="s">
        <v>626</v>
      </c>
      <c r="F14" s="40" t="s">
        <v>190</v>
      </c>
      <c r="G14" s="41">
        <v>70</v>
      </c>
      <c r="H14" s="42">
        <v>0</v>
      </c>
      <c r="I14" s="43">
        <f>ROUND(G14*H14,P4)</f>
        <v>0</v>
      </c>
      <c r="J14" s="40" t="s">
        <v>84</v>
      </c>
      <c r="O14" s="44">
        <f>I14*0.21</f>
        <v>0</v>
      </c>
      <c r="P14">
        <v>3</v>
      </c>
    </row>
    <row r="15">
      <c r="A15" s="37" t="s">
        <v>64</v>
      </c>
      <c r="B15" s="45"/>
      <c r="C15" s="46"/>
      <c r="D15" s="46"/>
      <c r="E15" s="49" t="s">
        <v>61</v>
      </c>
      <c r="F15" s="46"/>
      <c r="G15" s="46"/>
      <c r="H15" s="46"/>
      <c r="I15" s="46"/>
      <c r="J15" s="47"/>
    </row>
    <row r="16">
      <c r="A16" s="37" t="s">
        <v>66</v>
      </c>
      <c r="B16" s="45"/>
      <c r="C16" s="46"/>
      <c r="D16" s="46"/>
      <c r="E16" s="48" t="s">
        <v>367</v>
      </c>
      <c r="F16" s="46"/>
      <c r="G16" s="46"/>
      <c r="H16" s="46"/>
      <c r="I16" s="46"/>
      <c r="J16" s="47"/>
    </row>
    <row r="17">
      <c r="A17" s="37" t="s">
        <v>66</v>
      </c>
      <c r="B17" s="45"/>
      <c r="C17" s="46"/>
      <c r="D17" s="46"/>
      <c r="E17" s="48" t="s">
        <v>627</v>
      </c>
      <c r="F17" s="46"/>
      <c r="G17" s="46"/>
      <c r="H17" s="46"/>
      <c r="I17" s="46"/>
      <c r="J17" s="47"/>
    </row>
    <row r="18">
      <c r="A18" s="37" t="s">
        <v>59</v>
      </c>
      <c r="B18" s="37">
        <v>3</v>
      </c>
      <c r="C18" s="38" t="s">
        <v>628</v>
      </c>
      <c r="D18" s="37" t="s">
        <v>61</v>
      </c>
      <c r="E18" s="39" t="s">
        <v>629</v>
      </c>
      <c r="F18" s="40" t="s">
        <v>190</v>
      </c>
      <c r="G18" s="41">
        <v>25</v>
      </c>
      <c r="H18" s="42">
        <v>0</v>
      </c>
      <c r="I18" s="43">
        <f>ROUND(G18*H18,P4)</f>
        <v>0</v>
      </c>
      <c r="J18" s="40" t="s">
        <v>84</v>
      </c>
      <c r="O18" s="44">
        <f>I18*0.21</f>
        <v>0</v>
      </c>
      <c r="P18">
        <v>3</v>
      </c>
    </row>
    <row r="19">
      <c r="A19" s="37" t="s">
        <v>64</v>
      </c>
      <c r="B19" s="45"/>
      <c r="C19" s="46"/>
      <c r="D19" s="46"/>
      <c r="E19" s="49" t="s">
        <v>61</v>
      </c>
      <c r="F19" s="46"/>
      <c r="G19" s="46"/>
      <c r="H19" s="46"/>
      <c r="I19" s="46"/>
      <c r="J19" s="47"/>
    </row>
    <row r="20">
      <c r="A20" s="37" t="s">
        <v>66</v>
      </c>
      <c r="B20" s="45"/>
      <c r="C20" s="46"/>
      <c r="D20" s="46"/>
      <c r="E20" s="48" t="s">
        <v>367</v>
      </c>
      <c r="F20" s="46"/>
      <c r="G20" s="46"/>
      <c r="H20" s="46"/>
      <c r="I20" s="46"/>
      <c r="J20" s="47"/>
    </row>
    <row r="21" ht="30">
      <c r="A21" s="37" t="s">
        <v>66</v>
      </c>
      <c r="B21" s="45"/>
      <c r="C21" s="46"/>
      <c r="D21" s="46"/>
      <c r="E21" s="48" t="s">
        <v>630</v>
      </c>
      <c r="F21" s="46"/>
      <c r="G21" s="46"/>
      <c r="H21" s="46"/>
      <c r="I21" s="46"/>
      <c r="J21" s="47"/>
    </row>
    <row r="22">
      <c r="A22" s="37" t="s">
        <v>59</v>
      </c>
      <c r="B22" s="37">
        <v>4</v>
      </c>
      <c r="C22" s="38" t="s">
        <v>631</v>
      </c>
      <c r="D22" s="37" t="s">
        <v>61</v>
      </c>
      <c r="E22" s="39" t="s">
        <v>632</v>
      </c>
      <c r="F22" s="40" t="s">
        <v>190</v>
      </c>
      <c r="G22" s="41">
        <v>1</v>
      </c>
      <c r="H22" s="42">
        <v>0</v>
      </c>
      <c r="I22" s="43">
        <f>ROUND(G22*H22,P4)</f>
        <v>0</v>
      </c>
      <c r="J22" s="40" t="s">
        <v>84</v>
      </c>
      <c r="O22" s="44">
        <f>I22*0.21</f>
        <v>0</v>
      </c>
      <c r="P22">
        <v>3</v>
      </c>
    </row>
    <row r="23">
      <c r="A23" s="37" t="s">
        <v>64</v>
      </c>
      <c r="B23" s="45"/>
      <c r="C23" s="46"/>
      <c r="D23" s="46"/>
      <c r="E23" s="49" t="s">
        <v>61</v>
      </c>
      <c r="F23" s="46"/>
      <c r="G23" s="46"/>
      <c r="H23" s="46"/>
      <c r="I23" s="46"/>
      <c r="J23" s="47"/>
    </row>
    <row r="24">
      <c r="A24" s="37" t="s">
        <v>66</v>
      </c>
      <c r="B24" s="45"/>
      <c r="C24" s="46"/>
      <c r="D24" s="46"/>
      <c r="E24" s="48" t="s">
        <v>633</v>
      </c>
      <c r="F24" s="46"/>
      <c r="G24" s="46"/>
      <c r="H24" s="46"/>
      <c r="I24" s="46"/>
      <c r="J24" s="47"/>
    </row>
    <row r="25">
      <c r="A25" s="37" t="s">
        <v>66</v>
      </c>
      <c r="B25" s="45"/>
      <c r="C25" s="46"/>
      <c r="D25" s="46"/>
      <c r="E25" s="48" t="s">
        <v>634</v>
      </c>
      <c r="F25" s="46"/>
      <c r="G25" s="46"/>
      <c r="H25" s="46"/>
      <c r="I25" s="46"/>
      <c r="J25" s="47"/>
    </row>
    <row r="26" ht="30">
      <c r="A26" s="37" t="s">
        <v>59</v>
      </c>
      <c r="B26" s="37">
        <v>5</v>
      </c>
      <c r="C26" s="38" t="s">
        <v>204</v>
      </c>
      <c r="D26" s="37" t="s">
        <v>61</v>
      </c>
      <c r="E26" s="39" t="s">
        <v>635</v>
      </c>
      <c r="F26" s="40" t="s">
        <v>190</v>
      </c>
      <c r="G26" s="41">
        <v>35</v>
      </c>
      <c r="H26" s="42">
        <v>0</v>
      </c>
      <c r="I26" s="43">
        <f>ROUND(G26*H26,P4)</f>
        <v>0</v>
      </c>
      <c r="J26" s="40" t="s">
        <v>84</v>
      </c>
      <c r="O26" s="44">
        <f>I26*0.21</f>
        <v>0</v>
      </c>
      <c r="P26">
        <v>3</v>
      </c>
    </row>
    <row r="27">
      <c r="A27" s="37" t="s">
        <v>64</v>
      </c>
      <c r="B27" s="45"/>
      <c r="C27" s="46"/>
      <c r="D27" s="46"/>
      <c r="E27" s="49" t="s">
        <v>61</v>
      </c>
      <c r="F27" s="46"/>
      <c r="G27" s="46"/>
      <c r="H27" s="46"/>
      <c r="I27" s="46"/>
      <c r="J27" s="47"/>
    </row>
    <row r="28">
      <c r="A28" s="37" t="s">
        <v>66</v>
      </c>
      <c r="B28" s="45"/>
      <c r="C28" s="46"/>
      <c r="D28" s="46"/>
      <c r="E28" s="48" t="s">
        <v>633</v>
      </c>
      <c r="F28" s="46"/>
      <c r="G28" s="46"/>
      <c r="H28" s="46"/>
      <c r="I28" s="46"/>
      <c r="J28" s="47"/>
    </row>
    <row r="29">
      <c r="A29" s="37" t="s">
        <v>66</v>
      </c>
      <c r="B29" s="45"/>
      <c r="C29" s="46"/>
      <c r="D29" s="46"/>
      <c r="E29" s="48" t="s">
        <v>636</v>
      </c>
      <c r="F29" s="46"/>
      <c r="G29" s="46"/>
      <c r="H29" s="46"/>
      <c r="I29" s="46"/>
      <c r="J29" s="47"/>
    </row>
    <row r="30">
      <c r="A30" s="37" t="s">
        <v>66</v>
      </c>
      <c r="B30" s="45"/>
      <c r="C30" s="46"/>
      <c r="D30" s="46"/>
      <c r="E30" s="48" t="s">
        <v>637</v>
      </c>
      <c r="F30" s="46"/>
      <c r="G30" s="46"/>
      <c r="H30" s="46"/>
      <c r="I30" s="46"/>
      <c r="J30" s="47"/>
    </row>
    <row r="31">
      <c r="A31" s="37" t="s">
        <v>66</v>
      </c>
      <c r="B31" s="45"/>
      <c r="C31" s="46"/>
      <c r="D31" s="46"/>
      <c r="E31" s="48" t="s">
        <v>638</v>
      </c>
      <c r="F31" s="46"/>
      <c r="G31" s="46"/>
      <c r="H31" s="46"/>
      <c r="I31" s="46"/>
      <c r="J31" s="47"/>
    </row>
    <row r="32">
      <c r="A32" s="37" t="s">
        <v>66</v>
      </c>
      <c r="B32" s="45"/>
      <c r="C32" s="46"/>
      <c r="D32" s="46"/>
      <c r="E32" s="48" t="s">
        <v>639</v>
      </c>
      <c r="F32" s="46"/>
      <c r="G32" s="46"/>
      <c r="H32" s="46"/>
      <c r="I32" s="46"/>
      <c r="J32" s="47"/>
    </row>
    <row r="33">
      <c r="A33" s="37" t="s">
        <v>66</v>
      </c>
      <c r="B33" s="45"/>
      <c r="C33" s="46"/>
      <c r="D33" s="46"/>
      <c r="E33" s="48" t="s">
        <v>640</v>
      </c>
      <c r="F33" s="46"/>
      <c r="G33" s="46"/>
      <c r="H33" s="46"/>
      <c r="I33" s="46"/>
      <c r="J33" s="47"/>
    </row>
    <row r="34">
      <c r="A34" s="37" t="s">
        <v>66</v>
      </c>
      <c r="B34" s="45"/>
      <c r="C34" s="46"/>
      <c r="D34" s="46"/>
      <c r="E34" s="48" t="s">
        <v>641</v>
      </c>
      <c r="F34" s="46"/>
      <c r="G34" s="46"/>
      <c r="H34" s="46"/>
      <c r="I34" s="46"/>
      <c r="J34" s="47"/>
    </row>
    <row r="35" ht="30">
      <c r="A35" s="37" t="s">
        <v>59</v>
      </c>
      <c r="B35" s="37">
        <v>6</v>
      </c>
      <c r="C35" s="38" t="s">
        <v>213</v>
      </c>
      <c r="D35" s="37" t="s">
        <v>61</v>
      </c>
      <c r="E35" s="39" t="s">
        <v>642</v>
      </c>
      <c r="F35" s="40" t="s">
        <v>190</v>
      </c>
      <c r="G35" s="41">
        <v>30</v>
      </c>
      <c r="H35" s="42">
        <v>0</v>
      </c>
      <c r="I35" s="43">
        <f>ROUND(G35*H35,P4)</f>
        <v>0</v>
      </c>
      <c r="J35" s="40" t="s">
        <v>84</v>
      </c>
      <c r="O35" s="44">
        <f>I35*0.21</f>
        <v>0</v>
      </c>
      <c r="P35">
        <v>3</v>
      </c>
    </row>
    <row r="36" ht="60">
      <c r="A36" s="37" t="s">
        <v>64</v>
      </c>
      <c r="B36" s="45"/>
      <c r="C36" s="46"/>
      <c r="D36" s="46"/>
      <c r="E36" s="39" t="s">
        <v>643</v>
      </c>
      <c r="F36" s="46"/>
      <c r="G36" s="46"/>
      <c r="H36" s="46"/>
      <c r="I36" s="46"/>
      <c r="J36" s="47"/>
    </row>
    <row r="37">
      <c r="A37" s="37" t="s">
        <v>66</v>
      </c>
      <c r="B37" s="45"/>
      <c r="C37" s="46"/>
      <c r="D37" s="46"/>
      <c r="E37" s="48" t="s">
        <v>633</v>
      </c>
      <c r="F37" s="46"/>
      <c r="G37" s="46"/>
      <c r="H37" s="46"/>
      <c r="I37" s="46"/>
      <c r="J37" s="47"/>
    </row>
    <row r="38">
      <c r="A38" s="37" t="s">
        <v>66</v>
      </c>
      <c r="B38" s="45"/>
      <c r="C38" s="46"/>
      <c r="D38" s="46"/>
      <c r="E38" s="48" t="s">
        <v>644</v>
      </c>
      <c r="F38" s="46"/>
      <c r="G38" s="46"/>
      <c r="H38" s="46"/>
      <c r="I38" s="46"/>
      <c r="J38" s="47"/>
    </row>
    <row r="39">
      <c r="A39" s="37" t="s">
        <v>66</v>
      </c>
      <c r="B39" s="45"/>
      <c r="C39" s="46"/>
      <c r="D39" s="46"/>
      <c r="E39" s="48" t="s">
        <v>645</v>
      </c>
      <c r="F39" s="46"/>
      <c r="G39" s="46"/>
      <c r="H39" s="46"/>
      <c r="I39" s="46"/>
      <c r="J39" s="47"/>
    </row>
    <row r="40">
      <c r="A40" s="37" t="s">
        <v>66</v>
      </c>
      <c r="B40" s="45"/>
      <c r="C40" s="46"/>
      <c r="D40" s="46"/>
      <c r="E40" s="48" t="s">
        <v>646</v>
      </c>
      <c r="F40" s="46"/>
      <c r="G40" s="46"/>
      <c r="H40" s="46"/>
      <c r="I40" s="46"/>
      <c r="J40" s="47"/>
    </row>
    <row r="41">
      <c r="A41" s="37" t="s">
        <v>66</v>
      </c>
      <c r="B41" s="45"/>
      <c r="C41" s="46"/>
      <c r="D41" s="46"/>
      <c r="E41" s="48" t="s">
        <v>647</v>
      </c>
      <c r="F41" s="46"/>
      <c r="G41" s="46"/>
      <c r="H41" s="46"/>
      <c r="I41" s="46"/>
      <c r="J41" s="47"/>
    </row>
    <row r="42">
      <c r="A42" s="37" t="s">
        <v>66</v>
      </c>
      <c r="B42" s="45"/>
      <c r="C42" s="46"/>
      <c r="D42" s="46"/>
      <c r="E42" s="48" t="s">
        <v>648</v>
      </c>
      <c r="F42" s="46"/>
      <c r="G42" s="46"/>
      <c r="H42" s="46"/>
      <c r="I42" s="46"/>
      <c r="J42" s="47"/>
    </row>
    <row r="43" ht="30">
      <c r="A43" s="37" t="s">
        <v>59</v>
      </c>
      <c r="B43" s="37">
        <v>7</v>
      </c>
      <c r="C43" s="38" t="s">
        <v>649</v>
      </c>
      <c r="D43" s="37" t="s">
        <v>61</v>
      </c>
      <c r="E43" s="39" t="s">
        <v>650</v>
      </c>
      <c r="F43" s="40" t="s">
        <v>190</v>
      </c>
      <c r="G43" s="41">
        <v>2</v>
      </c>
      <c r="H43" s="42">
        <v>0</v>
      </c>
      <c r="I43" s="43">
        <f>ROUND(G43*H43,P4)</f>
        <v>0</v>
      </c>
      <c r="J43" s="40" t="s">
        <v>84</v>
      </c>
      <c r="O43" s="44">
        <f>I43*0.21</f>
        <v>0</v>
      </c>
      <c r="P43">
        <v>3</v>
      </c>
    </row>
    <row r="44">
      <c r="A44" s="37" t="s">
        <v>64</v>
      </c>
      <c r="B44" s="45"/>
      <c r="C44" s="46"/>
      <c r="D44" s="46"/>
      <c r="E44" s="49" t="s">
        <v>61</v>
      </c>
      <c r="F44" s="46"/>
      <c r="G44" s="46"/>
      <c r="H44" s="46"/>
      <c r="I44" s="46"/>
      <c r="J44" s="47"/>
    </row>
    <row r="45">
      <c r="A45" s="37" t="s">
        <v>66</v>
      </c>
      <c r="B45" s="45"/>
      <c r="C45" s="46"/>
      <c r="D45" s="46"/>
      <c r="E45" s="48" t="s">
        <v>633</v>
      </c>
      <c r="F45" s="46"/>
      <c r="G45" s="46"/>
      <c r="H45" s="46"/>
      <c r="I45" s="46"/>
      <c r="J45" s="47"/>
    </row>
    <row r="46" ht="30">
      <c r="A46" s="37" t="s">
        <v>66</v>
      </c>
      <c r="B46" s="45"/>
      <c r="C46" s="46"/>
      <c r="D46" s="46"/>
      <c r="E46" s="48" t="s">
        <v>651</v>
      </c>
      <c r="F46" s="46"/>
      <c r="G46" s="46"/>
      <c r="H46" s="46"/>
      <c r="I46" s="46"/>
      <c r="J46" s="47"/>
    </row>
    <row r="47" ht="30">
      <c r="A47" s="37" t="s">
        <v>66</v>
      </c>
      <c r="B47" s="45"/>
      <c r="C47" s="46"/>
      <c r="D47" s="46"/>
      <c r="E47" s="48" t="s">
        <v>652</v>
      </c>
      <c r="F47" s="46"/>
      <c r="G47" s="46"/>
      <c r="H47" s="46"/>
      <c r="I47" s="46"/>
      <c r="J47" s="47"/>
    </row>
    <row r="48">
      <c r="A48" s="37" t="s">
        <v>66</v>
      </c>
      <c r="B48" s="45"/>
      <c r="C48" s="46"/>
      <c r="D48" s="46"/>
      <c r="E48" s="48" t="s">
        <v>572</v>
      </c>
      <c r="F48" s="46"/>
      <c r="G48" s="46"/>
      <c r="H48" s="46"/>
      <c r="I48" s="46"/>
      <c r="J48" s="47"/>
    </row>
    <row r="49" ht="30">
      <c r="A49" s="37" t="s">
        <v>59</v>
      </c>
      <c r="B49" s="37">
        <v>8</v>
      </c>
      <c r="C49" s="38" t="s">
        <v>653</v>
      </c>
      <c r="D49" s="37" t="s">
        <v>61</v>
      </c>
      <c r="E49" s="39" t="s">
        <v>654</v>
      </c>
      <c r="F49" s="40" t="s">
        <v>190</v>
      </c>
      <c r="G49" s="41">
        <v>2</v>
      </c>
      <c r="H49" s="42">
        <v>0</v>
      </c>
      <c r="I49" s="43">
        <f>ROUND(G49*H49,P4)</f>
        <v>0</v>
      </c>
      <c r="J49" s="40" t="s">
        <v>84</v>
      </c>
      <c r="O49" s="44">
        <f>I49*0.21</f>
        <v>0</v>
      </c>
      <c r="P49">
        <v>3</v>
      </c>
    </row>
    <row r="50" ht="45">
      <c r="A50" s="37" t="s">
        <v>64</v>
      </c>
      <c r="B50" s="45"/>
      <c r="C50" s="46"/>
      <c r="D50" s="46"/>
      <c r="E50" s="39" t="s">
        <v>215</v>
      </c>
      <c r="F50" s="46"/>
      <c r="G50" s="46"/>
      <c r="H50" s="46"/>
      <c r="I50" s="46"/>
      <c r="J50" s="47"/>
    </row>
    <row r="51">
      <c r="A51" s="37" t="s">
        <v>66</v>
      </c>
      <c r="B51" s="45"/>
      <c r="C51" s="46"/>
      <c r="D51" s="46"/>
      <c r="E51" s="48" t="s">
        <v>633</v>
      </c>
      <c r="F51" s="46"/>
      <c r="G51" s="46"/>
      <c r="H51" s="46"/>
      <c r="I51" s="46"/>
      <c r="J51" s="47"/>
    </row>
    <row r="52">
      <c r="A52" s="37" t="s">
        <v>66</v>
      </c>
      <c r="B52" s="45"/>
      <c r="C52" s="46"/>
      <c r="D52" s="46"/>
      <c r="E52" s="48" t="s">
        <v>655</v>
      </c>
      <c r="F52" s="46"/>
      <c r="G52" s="46"/>
      <c r="H52" s="46"/>
      <c r="I52" s="46"/>
      <c r="J52" s="47"/>
    </row>
    <row r="53" ht="30">
      <c r="A53" s="37" t="s">
        <v>59</v>
      </c>
      <c r="B53" s="37">
        <v>9</v>
      </c>
      <c r="C53" s="38" t="s">
        <v>220</v>
      </c>
      <c r="D53" s="37" t="s">
        <v>61</v>
      </c>
      <c r="E53" s="39" t="s">
        <v>221</v>
      </c>
      <c r="F53" s="40" t="s">
        <v>190</v>
      </c>
      <c r="G53" s="41">
        <v>26</v>
      </c>
      <c r="H53" s="42">
        <v>0</v>
      </c>
      <c r="I53" s="43">
        <f>ROUND(G53*H53,P4)</f>
        <v>0</v>
      </c>
      <c r="J53" s="40" t="s">
        <v>84</v>
      </c>
      <c r="O53" s="44">
        <f>I53*0.21</f>
        <v>0</v>
      </c>
      <c r="P53">
        <v>3</v>
      </c>
    </row>
    <row r="54">
      <c r="A54" s="37" t="s">
        <v>64</v>
      </c>
      <c r="B54" s="45"/>
      <c r="C54" s="46"/>
      <c r="D54" s="46"/>
      <c r="E54" s="49" t="s">
        <v>61</v>
      </c>
      <c r="F54" s="46"/>
      <c r="G54" s="46"/>
      <c r="H54" s="46"/>
      <c r="I54" s="46"/>
      <c r="J54" s="47"/>
    </row>
    <row r="55">
      <c r="A55" s="37" t="s">
        <v>66</v>
      </c>
      <c r="B55" s="45"/>
      <c r="C55" s="46"/>
      <c r="D55" s="46"/>
      <c r="E55" s="48" t="s">
        <v>633</v>
      </c>
      <c r="F55" s="46"/>
      <c r="G55" s="46"/>
      <c r="H55" s="46"/>
      <c r="I55" s="46"/>
      <c r="J55" s="47"/>
    </row>
    <row r="56">
      <c r="A56" s="37" t="s">
        <v>66</v>
      </c>
      <c r="B56" s="45"/>
      <c r="C56" s="46"/>
      <c r="D56" s="46"/>
      <c r="E56" s="48" t="s">
        <v>656</v>
      </c>
      <c r="F56" s="46"/>
      <c r="G56" s="46"/>
      <c r="H56" s="46"/>
      <c r="I56" s="46"/>
      <c r="J56" s="47"/>
    </row>
    <row r="57">
      <c r="A57" s="37" t="s">
        <v>66</v>
      </c>
      <c r="B57" s="45"/>
      <c r="C57" s="46"/>
      <c r="D57" s="46"/>
      <c r="E57" s="48" t="s">
        <v>637</v>
      </c>
      <c r="F57" s="46"/>
      <c r="G57" s="46"/>
      <c r="H57" s="46"/>
      <c r="I57" s="46"/>
      <c r="J57" s="47"/>
    </row>
    <row r="58">
      <c r="A58" s="37" t="s">
        <v>66</v>
      </c>
      <c r="B58" s="45"/>
      <c r="C58" s="46"/>
      <c r="D58" s="46"/>
      <c r="E58" s="48" t="s">
        <v>657</v>
      </c>
      <c r="F58" s="46"/>
      <c r="G58" s="46"/>
      <c r="H58" s="46"/>
      <c r="I58" s="46"/>
      <c r="J58" s="47"/>
    </row>
    <row r="59">
      <c r="A59" s="37" t="s">
        <v>66</v>
      </c>
      <c r="B59" s="45"/>
      <c r="C59" s="46"/>
      <c r="D59" s="46"/>
      <c r="E59" s="48" t="s">
        <v>658</v>
      </c>
      <c r="F59" s="46"/>
      <c r="G59" s="46"/>
      <c r="H59" s="46"/>
      <c r="I59" s="46"/>
      <c r="J59" s="47"/>
    </row>
    <row r="60">
      <c r="A60" s="37" t="s">
        <v>66</v>
      </c>
      <c r="B60" s="45"/>
      <c r="C60" s="46"/>
      <c r="D60" s="46"/>
      <c r="E60" s="48" t="s">
        <v>659</v>
      </c>
      <c r="F60" s="46"/>
      <c r="G60" s="46"/>
      <c r="H60" s="46"/>
      <c r="I60" s="46"/>
      <c r="J60" s="47"/>
    </row>
    <row r="61" ht="30">
      <c r="A61" s="37" t="s">
        <v>66</v>
      </c>
      <c r="B61" s="45"/>
      <c r="C61" s="46"/>
      <c r="D61" s="46"/>
      <c r="E61" s="48" t="s">
        <v>660</v>
      </c>
      <c r="F61" s="46"/>
      <c r="G61" s="46"/>
      <c r="H61" s="46"/>
      <c r="I61" s="46"/>
      <c r="J61" s="47"/>
    </row>
    <row r="62">
      <c r="A62" s="37" t="s">
        <v>66</v>
      </c>
      <c r="B62" s="45"/>
      <c r="C62" s="46"/>
      <c r="D62" s="46"/>
      <c r="E62" s="48" t="s">
        <v>661</v>
      </c>
      <c r="F62" s="46"/>
      <c r="G62" s="46"/>
      <c r="H62" s="46"/>
      <c r="I62" s="46"/>
      <c r="J62" s="47"/>
    </row>
    <row r="63" ht="30">
      <c r="A63" s="37" t="s">
        <v>59</v>
      </c>
      <c r="B63" s="37">
        <v>10</v>
      </c>
      <c r="C63" s="38" t="s">
        <v>223</v>
      </c>
      <c r="D63" s="37" t="s">
        <v>328</v>
      </c>
      <c r="E63" s="39" t="s">
        <v>224</v>
      </c>
      <c r="F63" s="40" t="s">
        <v>120</v>
      </c>
      <c r="G63" s="41">
        <v>500</v>
      </c>
      <c r="H63" s="42">
        <v>0</v>
      </c>
      <c r="I63" s="43">
        <f>ROUND(G63*H63,P4)</f>
        <v>0</v>
      </c>
      <c r="J63" s="40" t="s">
        <v>84</v>
      </c>
      <c r="O63" s="44">
        <f>I63*0.21</f>
        <v>0</v>
      </c>
      <c r="P63">
        <v>3</v>
      </c>
    </row>
    <row r="64" ht="30">
      <c r="A64" s="37" t="s">
        <v>64</v>
      </c>
      <c r="B64" s="45"/>
      <c r="C64" s="46"/>
      <c r="D64" s="46"/>
      <c r="E64" s="39" t="s">
        <v>225</v>
      </c>
      <c r="F64" s="46"/>
      <c r="G64" s="46"/>
      <c r="H64" s="46"/>
      <c r="I64" s="46"/>
      <c r="J64" s="47"/>
    </row>
    <row r="65">
      <c r="A65" s="37" t="s">
        <v>66</v>
      </c>
      <c r="B65" s="45"/>
      <c r="C65" s="46"/>
      <c r="D65" s="46"/>
      <c r="E65" s="48" t="s">
        <v>633</v>
      </c>
      <c r="F65" s="46"/>
      <c r="G65" s="46"/>
      <c r="H65" s="46"/>
      <c r="I65" s="46"/>
      <c r="J65" s="47"/>
    </row>
    <row r="66">
      <c r="A66" s="37" t="s">
        <v>66</v>
      </c>
      <c r="B66" s="45"/>
      <c r="C66" s="46"/>
      <c r="D66" s="46"/>
      <c r="E66" s="48" t="s">
        <v>662</v>
      </c>
      <c r="F66" s="46"/>
      <c r="G66" s="46"/>
      <c r="H66" s="46"/>
      <c r="I66" s="46"/>
      <c r="J66" s="47"/>
    </row>
    <row r="67" ht="30">
      <c r="A67" s="37" t="s">
        <v>59</v>
      </c>
      <c r="B67" s="37">
        <v>11</v>
      </c>
      <c r="C67" s="38" t="s">
        <v>223</v>
      </c>
      <c r="D67" s="37" t="s">
        <v>335</v>
      </c>
      <c r="E67" s="39" t="s">
        <v>224</v>
      </c>
      <c r="F67" s="40" t="s">
        <v>120</v>
      </c>
      <c r="G67" s="41">
        <v>11</v>
      </c>
      <c r="H67" s="42">
        <v>0</v>
      </c>
      <c r="I67" s="43">
        <f>ROUND(G67*H67,P4)</f>
        <v>0</v>
      </c>
      <c r="J67" s="40" t="s">
        <v>84</v>
      </c>
      <c r="O67" s="44">
        <f>I67*0.21</f>
        <v>0</v>
      </c>
      <c r="P67">
        <v>3</v>
      </c>
    </row>
    <row r="68" ht="30">
      <c r="A68" s="37" t="s">
        <v>64</v>
      </c>
      <c r="B68" s="45"/>
      <c r="C68" s="46"/>
      <c r="D68" s="46"/>
      <c r="E68" s="39" t="s">
        <v>225</v>
      </c>
      <c r="F68" s="46"/>
      <c r="G68" s="46"/>
      <c r="H68" s="46"/>
      <c r="I68" s="46"/>
      <c r="J68" s="47"/>
    </row>
    <row r="69">
      <c r="A69" s="37" t="s">
        <v>66</v>
      </c>
      <c r="B69" s="45"/>
      <c r="C69" s="46"/>
      <c r="D69" s="46"/>
      <c r="E69" s="48" t="s">
        <v>633</v>
      </c>
      <c r="F69" s="46"/>
      <c r="G69" s="46"/>
      <c r="H69" s="46"/>
      <c r="I69" s="46"/>
      <c r="J69" s="47"/>
    </row>
    <row r="70">
      <c r="A70" s="37" t="s">
        <v>66</v>
      </c>
      <c r="B70" s="45"/>
      <c r="C70" s="46"/>
      <c r="D70" s="46"/>
      <c r="E70" s="48" t="s">
        <v>663</v>
      </c>
      <c r="F70" s="46"/>
      <c r="G70" s="46"/>
      <c r="H70" s="46"/>
      <c r="I70" s="46"/>
      <c r="J70" s="47"/>
    </row>
    <row r="71" ht="30">
      <c r="A71" s="37" t="s">
        <v>59</v>
      </c>
      <c r="B71" s="37">
        <v>12</v>
      </c>
      <c r="C71" s="38" t="s">
        <v>239</v>
      </c>
      <c r="D71" s="37" t="s">
        <v>328</v>
      </c>
      <c r="E71" s="39" t="s">
        <v>240</v>
      </c>
      <c r="F71" s="40" t="s">
        <v>120</v>
      </c>
      <c r="G71" s="41">
        <v>500</v>
      </c>
      <c r="H71" s="42">
        <v>0</v>
      </c>
      <c r="I71" s="43">
        <f>ROUND(G71*H71,P4)</f>
        <v>0</v>
      </c>
      <c r="J71" s="40" t="s">
        <v>84</v>
      </c>
      <c r="O71" s="44">
        <f>I71*0.21</f>
        <v>0</v>
      </c>
      <c r="P71">
        <v>3</v>
      </c>
    </row>
    <row r="72" ht="45">
      <c r="A72" s="37" t="s">
        <v>64</v>
      </c>
      <c r="B72" s="45"/>
      <c r="C72" s="46"/>
      <c r="D72" s="46"/>
      <c r="E72" s="39" t="s">
        <v>664</v>
      </c>
      <c r="F72" s="46"/>
      <c r="G72" s="46"/>
      <c r="H72" s="46"/>
      <c r="I72" s="46"/>
      <c r="J72" s="47"/>
    </row>
    <row r="73">
      <c r="A73" s="37" t="s">
        <v>66</v>
      </c>
      <c r="B73" s="45"/>
      <c r="C73" s="46"/>
      <c r="D73" s="46"/>
      <c r="E73" s="48" t="s">
        <v>633</v>
      </c>
      <c r="F73" s="46"/>
      <c r="G73" s="46"/>
      <c r="H73" s="46"/>
      <c r="I73" s="46"/>
      <c r="J73" s="47"/>
    </row>
    <row r="74">
      <c r="A74" s="37" t="s">
        <v>66</v>
      </c>
      <c r="B74" s="45"/>
      <c r="C74" s="46"/>
      <c r="D74" s="46"/>
      <c r="E74" s="48" t="s">
        <v>662</v>
      </c>
      <c r="F74" s="46"/>
      <c r="G74" s="46"/>
      <c r="H74" s="46"/>
      <c r="I74" s="46"/>
      <c r="J74" s="47"/>
    </row>
    <row r="75" ht="30">
      <c r="A75" s="37" t="s">
        <v>59</v>
      </c>
      <c r="B75" s="37">
        <v>13</v>
      </c>
      <c r="C75" s="38" t="s">
        <v>239</v>
      </c>
      <c r="D75" s="37" t="s">
        <v>335</v>
      </c>
      <c r="E75" s="39" t="s">
        <v>240</v>
      </c>
      <c r="F75" s="40" t="s">
        <v>120</v>
      </c>
      <c r="G75" s="41">
        <v>11</v>
      </c>
      <c r="H75" s="42">
        <v>0</v>
      </c>
      <c r="I75" s="43">
        <f>ROUND(G75*H75,P4)</f>
        <v>0</v>
      </c>
      <c r="J75" s="40" t="s">
        <v>84</v>
      </c>
      <c r="O75" s="44">
        <f>I75*0.21</f>
        <v>0</v>
      </c>
      <c r="P75">
        <v>3</v>
      </c>
    </row>
    <row r="76" ht="45">
      <c r="A76" s="37" t="s">
        <v>64</v>
      </c>
      <c r="B76" s="45"/>
      <c r="C76" s="46"/>
      <c r="D76" s="46"/>
      <c r="E76" s="39" t="s">
        <v>664</v>
      </c>
      <c r="F76" s="46"/>
      <c r="G76" s="46"/>
      <c r="H76" s="46"/>
      <c r="I76" s="46"/>
      <c r="J76" s="47"/>
    </row>
    <row r="77">
      <c r="A77" s="37" t="s">
        <v>66</v>
      </c>
      <c r="B77" s="45"/>
      <c r="C77" s="46"/>
      <c r="D77" s="46"/>
      <c r="E77" s="48" t="s">
        <v>633</v>
      </c>
      <c r="F77" s="46"/>
      <c r="G77" s="46"/>
      <c r="H77" s="46"/>
      <c r="I77" s="46"/>
      <c r="J77" s="47"/>
    </row>
    <row r="78">
      <c r="A78" s="37" t="s">
        <v>66</v>
      </c>
      <c r="B78" s="45"/>
      <c r="C78" s="46"/>
      <c r="D78" s="46"/>
      <c r="E78" s="48" t="s">
        <v>663</v>
      </c>
      <c r="F78" s="46"/>
      <c r="G78" s="46"/>
      <c r="H78" s="46"/>
      <c r="I78" s="46"/>
      <c r="J78" s="47"/>
    </row>
    <row r="79">
      <c r="A79" s="37" t="s">
        <v>59</v>
      </c>
      <c r="B79" s="37">
        <v>14</v>
      </c>
      <c r="C79" s="38" t="s">
        <v>665</v>
      </c>
      <c r="D79" s="37" t="s">
        <v>61</v>
      </c>
      <c r="E79" s="39" t="s">
        <v>666</v>
      </c>
      <c r="F79" s="40" t="s">
        <v>190</v>
      </c>
      <c r="G79" s="41">
        <v>2</v>
      </c>
      <c r="H79" s="42">
        <v>0</v>
      </c>
      <c r="I79" s="43">
        <f>ROUND(G79*H79,P4)</f>
        <v>0</v>
      </c>
      <c r="J79" s="40" t="s">
        <v>84</v>
      </c>
      <c r="O79" s="44">
        <f>I79*0.21</f>
        <v>0</v>
      </c>
      <c r="P79">
        <v>3</v>
      </c>
    </row>
    <row r="80">
      <c r="A80" s="37" t="s">
        <v>64</v>
      </c>
      <c r="B80" s="45"/>
      <c r="C80" s="46"/>
      <c r="D80" s="46"/>
      <c r="E80" s="49" t="s">
        <v>61</v>
      </c>
      <c r="F80" s="46"/>
      <c r="G80" s="46"/>
      <c r="H80" s="46"/>
      <c r="I80" s="46"/>
      <c r="J80" s="47"/>
    </row>
    <row r="81">
      <c r="A81" s="37" t="s">
        <v>66</v>
      </c>
      <c r="B81" s="45"/>
      <c r="C81" s="46"/>
      <c r="D81" s="46"/>
      <c r="E81" s="48" t="s">
        <v>367</v>
      </c>
      <c r="F81" s="46"/>
      <c r="G81" s="46"/>
      <c r="H81" s="46"/>
      <c r="I81" s="46"/>
      <c r="J81" s="47"/>
    </row>
    <row r="82">
      <c r="A82" s="37" t="s">
        <v>66</v>
      </c>
      <c r="B82" s="50"/>
      <c r="C82" s="51"/>
      <c r="D82" s="51"/>
      <c r="E82" s="48" t="s">
        <v>667</v>
      </c>
      <c r="F82" s="51"/>
      <c r="G82" s="51"/>
      <c r="H82" s="51"/>
      <c r="I82" s="51"/>
      <c r="J82" s="52"/>
    </row>
  </sheetData>
  <sheetProtection sheet="1" objects="1" scenarios="1" spinCount="100000" saltValue="OJs78WXn69cmtgXNumEnVL9rKPJ8Wz/ekWwHqfM/f0qWoW9w/Rg9Usjh7xI+k/dI/UG0ecb6xzCudVgb6U6rdA==" hashValue="0oNZQ6PMwt2m3RwpFhAmIun0KJP5msUTpmhjaxj5IMoe2+xP/Cyw8yelnQ+xRrsdXCzWAd2oxQLw6LcCJVb+Bw==" algorithmName="SHA-512" password="D88D"/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2"/>
      <c r="C1" s="13"/>
      <c r="D1" s="13"/>
      <c r="E1" s="14" t="s">
        <v>1</v>
      </c>
      <c r="F1" s="13"/>
      <c r="G1" s="13"/>
      <c r="H1" s="13"/>
      <c r="I1" s="13"/>
      <c r="J1" s="15"/>
      <c r="P1">
        <v>3</v>
      </c>
    </row>
    <row r="2" ht="20.25">
      <c r="A2" s="1"/>
      <c r="B2" s="16"/>
      <c r="C2" s="17"/>
      <c r="D2" s="17"/>
      <c r="E2" s="18" t="s">
        <v>35</v>
      </c>
      <c r="F2" s="17"/>
      <c r="G2" s="17"/>
      <c r="H2" s="17"/>
      <c r="I2" s="17"/>
      <c r="J2" s="19"/>
    </row>
    <row r="3">
      <c r="A3" s="3" t="s">
        <v>36</v>
      </c>
      <c r="B3" s="20" t="s">
        <v>37</v>
      </c>
      <c r="C3" s="21" t="s">
        <v>38</v>
      </c>
      <c r="D3" s="22"/>
      <c r="E3" s="23" t="s">
        <v>39</v>
      </c>
      <c r="F3" s="17"/>
      <c r="G3" s="17"/>
      <c r="H3" s="24" t="s">
        <v>668</v>
      </c>
      <c r="I3" s="25">
        <f>SUMIFS(I9:I41,A9:A41,"SD")</f>
        <v>0</v>
      </c>
      <c r="J3" s="19"/>
      <c r="O3">
        <v>0</v>
      </c>
      <c r="P3">
        <v>2</v>
      </c>
    </row>
    <row r="4" ht="30">
      <c r="A4" s="3" t="s">
        <v>41</v>
      </c>
      <c r="B4" s="20" t="s">
        <v>42</v>
      </c>
      <c r="C4" s="21" t="s">
        <v>11</v>
      </c>
      <c r="D4" s="22"/>
      <c r="E4" s="23" t="s">
        <v>12</v>
      </c>
      <c r="F4" s="17"/>
      <c r="G4" s="17"/>
      <c r="H4" s="17"/>
      <c r="I4" s="17"/>
      <c r="J4" s="19"/>
      <c r="O4">
        <v>0.14999999999999999</v>
      </c>
      <c r="P4">
        <v>2</v>
      </c>
    </row>
    <row r="5">
      <c r="A5" s="3" t="s">
        <v>43</v>
      </c>
      <c r="B5" s="20" t="s">
        <v>44</v>
      </c>
      <c r="C5" s="21" t="s">
        <v>668</v>
      </c>
      <c r="D5" s="22"/>
      <c r="E5" s="23" t="s">
        <v>22</v>
      </c>
      <c r="F5" s="17"/>
      <c r="G5" s="17"/>
      <c r="H5" s="17"/>
      <c r="I5" s="17"/>
      <c r="J5" s="19"/>
      <c r="O5">
        <v>0.20999999999999999</v>
      </c>
    </row>
    <row r="6">
      <c r="A6" s="26" t="s">
        <v>45</v>
      </c>
      <c r="B6" s="27" t="s">
        <v>46</v>
      </c>
      <c r="C6" s="7" t="s">
        <v>47</v>
      </c>
      <c r="D6" s="7" t="s">
        <v>48</v>
      </c>
      <c r="E6" s="7" t="s">
        <v>49</v>
      </c>
      <c r="F6" s="7" t="s">
        <v>50</v>
      </c>
      <c r="G6" s="7" t="s">
        <v>51</v>
      </c>
      <c r="H6" s="7" t="s">
        <v>52</v>
      </c>
      <c r="I6" s="7"/>
      <c r="J6" s="28" t="s">
        <v>53</v>
      </c>
    </row>
    <row r="7">
      <c r="A7" s="26"/>
      <c r="B7" s="27"/>
      <c r="C7" s="7"/>
      <c r="D7" s="7"/>
      <c r="E7" s="7"/>
      <c r="F7" s="7"/>
      <c r="G7" s="7"/>
      <c r="H7" s="7" t="s">
        <v>54</v>
      </c>
      <c r="I7" s="7" t="s">
        <v>55</v>
      </c>
      <c r="J7" s="28"/>
    </row>
    <row r="8">
      <c r="A8" s="29">
        <v>0</v>
      </c>
      <c r="B8" s="27">
        <v>1</v>
      </c>
      <c r="C8" s="30">
        <v>2</v>
      </c>
      <c r="D8" s="7">
        <v>3</v>
      </c>
      <c r="E8" s="30">
        <v>4</v>
      </c>
      <c r="F8" s="7">
        <v>5</v>
      </c>
      <c r="G8" s="7">
        <v>6</v>
      </c>
      <c r="H8" s="7">
        <v>7</v>
      </c>
      <c r="I8" s="30">
        <v>8</v>
      </c>
      <c r="J8" s="28">
        <v>9</v>
      </c>
    </row>
    <row r="9">
      <c r="A9" s="31" t="s">
        <v>56</v>
      </c>
      <c r="B9" s="32"/>
      <c r="C9" s="33" t="s">
        <v>57</v>
      </c>
      <c r="D9" s="34"/>
      <c r="E9" s="31" t="s">
        <v>58</v>
      </c>
      <c r="F9" s="34"/>
      <c r="G9" s="34"/>
      <c r="H9" s="34"/>
      <c r="I9" s="35">
        <f>SUMIFS(I10:I41,A10:A41,"P")</f>
        <v>0</v>
      </c>
      <c r="J9" s="36"/>
    </row>
    <row r="10">
      <c r="A10" s="37" t="s">
        <v>59</v>
      </c>
      <c r="B10" s="37">
        <v>1</v>
      </c>
      <c r="C10" s="38" t="s">
        <v>669</v>
      </c>
      <c r="D10" s="37" t="s">
        <v>61</v>
      </c>
      <c r="E10" s="39" t="s">
        <v>670</v>
      </c>
      <c r="F10" s="40" t="s">
        <v>615</v>
      </c>
      <c r="G10" s="41">
        <v>1</v>
      </c>
      <c r="H10" s="42">
        <v>0</v>
      </c>
      <c r="I10" s="43">
        <f>ROUND(G10*H10,P4)</f>
        <v>0</v>
      </c>
      <c r="J10" s="40" t="s">
        <v>84</v>
      </c>
      <c r="O10" s="44">
        <f>I10*0.21</f>
        <v>0</v>
      </c>
      <c r="P10">
        <v>3</v>
      </c>
    </row>
    <row r="11" ht="45">
      <c r="A11" s="37" t="s">
        <v>64</v>
      </c>
      <c r="B11" s="45"/>
      <c r="C11" s="46"/>
      <c r="D11" s="46"/>
      <c r="E11" s="39" t="s">
        <v>671</v>
      </c>
      <c r="F11" s="46"/>
      <c r="G11" s="46"/>
      <c r="H11" s="46"/>
      <c r="I11" s="46"/>
      <c r="J11" s="47"/>
    </row>
    <row r="12">
      <c r="A12" s="37" t="s">
        <v>59</v>
      </c>
      <c r="B12" s="37">
        <v>2</v>
      </c>
      <c r="C12" s="38" t="s">
        <v>672</v>
      </c>
      <c r="D12" s="37" t="s">
        <v>61</v>
      </c>
      <c r="E12" s="39" t="s">
        <v>673</v>
      </c>
      <c r="F12" s="40" t="s">
        <v>615</v>
      </c>
      <c r="G12" s="41">
        <v>1</v>
      </c>
      <c r="H12" s="42">
        <v>0</v>
      </c>
      <c r="I12" s="43">
        <f>ROUND(G12*H12,P4)</f>
        <v>0</v>
      </c>
      <c r="J12" s="40" t="s">
        <v>84</v>
      </c>
      <c r="O12" s="44">
        <f>I12*0.21</f>
        <v>0</v>
      </c>
      <c r="P12">
        <v>3</v>
      </c>
    </row>
    <row r="13" ht="30">
      <c r="A13" s="37" t="s">
        <v>64</v>
      </c>
      <c r="B13" s="45"/>
      <c r="C13" s="46"/>
      <c r="D13" s="46"/>
      <c r="E13" s="39" t="s">
        <v>674</v>
      </c>
      <c r="F13" s="46"/>
      <c r="G13" s="46"/>
      <c r="H13" s="46"/>
      <c r="I13" s="46"/>
      <c r="J13" s="47"/>
    </row>
    <row r="14">
      <c r="A14" s="37" t="s">
        <v>59</v>
      </c>
      <c r="B14" s="37">
        <v>3</v>
      </c>
      <c r="C14" s="38" t="s">
        <v>613</v>
      </c>
      <c r="D14" s="37" t="s">
        <v>675</v>
      </c>
      <c r="E14" s="39" t="s">
        <v>614</v>
      </c>
      <c r="F14" s="40" t="s">
        <v>615</v>
      </c>
      <c r="G14" s="41">
        <v>1</v>
      </c>
      <c r="H14" s="42">
        <v>0</v>
      </c>
      <c r="I14" s="43">
        <f>ROUND(G14*H14,P4)</f>
        <v>0</v>
      </c>
      <c r="J14" s="40" t="s">
        <v>84</v>
      </c>
      <c r="O14" s="44">
        <f>I14*0.21</f>
        <v>0</v>
      </c>
      <c r="P14">
        <v>3</v>
      </c>
    </row>
    <row r="15" ht="150">
      <c r="A15" s="37" t="s">
        <v>64</v>
      </c>
      <c r="B15" s="45"/>
      <c r="C15" s="46"/>
      <c r="D15" s="46"/>
      <c r="E15" s="39" t="s">
        <v>676</v>
      </c>
      <c r="F15" s="46"/>
      <c r="G15" s="46"/>
      <c r="H15" s="46"/>
      <c r="I15" s="46"/>
      <c r="J15" s="47"/>
    </row>
    <row r="16">
      <c r="A16" s="37" t="s">
        <v>59</v>
      </c>
      <c r="B16" s="37">
        <v>4</v>
      </c>
      <c r="C16" s="38" t="s">
        <v>677</v>
      </c>
      <c r="D16" s="37" t="s">
        <v>61</v>
      </c>
      <c r="E16" s="39" t="s">
        <v>678</v>
      </c>
      <c r="F16" s="40" t="s">
        <v>615</v>
      </c>
      <c r="G16" s="41">
        <v>1</v>
      </c>
      <c r="H16" s="42">
        <v>0</v>
      </c>
      <c r="I16" s="43">
        <f>ROUND(G16*H16,P4)</f>
        <v>0</v>
      </c>
      <c r="J16" s="40" t="s">
        <v>84</v>
      </c>
      <c r="O16" s="44">
        <f>I16*0.21</f>
        <v>0</v>
      </c>
      <c r="P16">
        <v>3</v>
      </c>
    </row>
    <row r="17" ht="90">
      <c r="A17" s="37" t="s">
        <v>64</v>
      </c>
      <c r="B17" s="45"/>
      <c r="C17" s="46"/>
      <c r="D17" s="46"/>
      <c r="E17" s="39" t="s">
        <v>679</v>
      </c>
      <c r="F17" s="46"/>
      <c r="G17" s="46"/>
      <c r="H17" s="46"/>
      <c r="I17" s="46"/>
      <c r="J17" s="47"/>
    </row>
    <row r="18">
      <c r="A18" s="37" t="s">
        <v>59</v>
      </c>
      <c r="B18" s="37">
        <v>5</v>
      </c>
      <c r="C18" s="38" t="s">
        <v>680</v>
      </c>
      <c r="D18" s="37" t="s">
        <v>61</v>
      </c>
      <c r="E18" s="39" t="s">
        <v>681</v>
      </c>
      <c r="F18" s="40" t="s">
        <v>190</v>
      </c>
      <c r="G18" s="41">
        <v>1</v>
      </c>
      <c r="H18" s="42">
        <v>0</v>
      </c>
      <c r="I18" s="43">
        <f>ROUND(G18*H18,P4)</f>
        <v>0</v>
      </c>
      <c r="J18" s="40" t="s">
        <v>84</v>
      </c>
      <c r="O18" s="44">
        <f>I18*0.21</f>
        <v>0</v>
      </c>
      <c r="P18">
        <v>3</v>
      </c>
    </row>
    <row r="19" ht="180">
      <c r="A19" s="37" t="s">
        <v>64</v>
      </c>
      <c r="B19" s="45"/>
      <c r="C19" s="46"/>
      <c r="D19" s="46"/>
      <c r="E19" s="39" t="s">
        <v>682</v>
      </c>
      <c r="F19" s="46"/>
      <c r="G19" s="46"/>
      <c r="H19" s="46"/>
      <c r="I19" s="46"/>
      <c r="J19" s="47"/>
    </row>
    <row r="20">
      <c r="A20" s="37" t="s">
        <v>59</v>
      </c>
      <c r="B20" s="37">
        <v>6</v>
      </c>
      <c r="C20" s="38" t="s">
        <v>683</v>
      </c>
      <c r="D20" s="37" t="s">
        <v>61</v>
      </c>
      <c r="E20" s="39" t="s">
        <v>684</v>
      </c>
      <c r="F20" s="40" t="s">
        <v>615</v>
      </c>
      <c r="G20" s="41">
        <v>1</v>
      </c>
      <c r="H20" s="42">
        <v>0</v>
      </c>
      <c r="I20" s="43">
        <f>ROUND(G20*H20,P4)</f>
        <v>0</v>
      </c>
      <c r="J20" s="40" t="s">
        <v>84</v>
      </c>
      <c r="O20" s="44">
        <f>I20*0.21</f>
        <v>0</v>
      </c>
      <c r="P20">
        <v>3</v>
      </c>
    </row>
    <row r="21">
      <c r="A21" s="37" t="s">
        <v>64</v>
      </c>
      <c r="B21" s="45"/>
      <c r="C21" s="46"/>
      <c r="D21" s="46"/>
      <c r="E21" s="39" t="s">
        <v>685</v>
      </c>
      <c r="F21" s="46"/>
      <c r="G21" s="46"/>
      <c r="H21" s="46"/>
      <c r="I21" s="46"/>
      <c r="J21" s="47"/>
    </row>
    <row r="22">
      <c r="A22" s="37" t="s">
        <v>59</v>
      </c>
      <c r="B22" s="37">
        <v>7</v>
      </c>
      <c r="C22" s="38" t="s">
        <v>686</v>
      </c>
      <c r="D22" s="37" t="s">
        <v>61</v>
      </c>
      <c r="E22" s="39" t="s">
        <v>687</v>
      </c>
      <c r="F22" s="40" t="s">
        <v>615</v>
      </c>
      <c r="G22" s="41">
        <v>1</v>
      </c>
      <c r="H22" s="42">
        <v>0</v>
      </c>
      <c r="I22" s="43">
        <f>ROUND(G22*H22,P4)</f>
        <v>0</v>
      </c>
      <c r="J22" s="40" t="s">
        <v>84</v>
      </c>
      <c r="O22" s="44">
        <f>I22*0.21</f>
        <v>0</v>
      </c>
      <c r="P22">
        <v>3</v>
      </c>
    </row>
    <row r="23" ht="180">
      <c r="A23" s="37" t="s">
        <v>64</v>
      </c>
      <c r="B23" s="45"/>
      <c r="C23" s="46"/>
      <c r="D23" s="46"/>
      <c r="E23" s="39" t="s">
        <v>688</v>
      </c>
      <c r="F23" s="46"/>
      <c r="G23" s="46"/>
      <c r="H23" s="46"/>
      <c r="I23" s="46"/>
      <c r="J23" s="47"/>
    </row>
    <row r="24">
      <c r="A24" s="37" t="s">
        <v>59</v>
      </c>
      <c r="B24" s="37">
        <v>8</v>
      </c>
      <c r="C24" s="38" t="s">
        <v>689</v>
      </c>
      <c r="D24" s="37" t="s">
        <v>61</v>
      </c>
      <c r="E24" s="39" t="s">
        <v>690</v>
      </c>
      <c r="F24" s="40" t="s">
        <v>615</v>
      </c>
      <c r="G24" s="41">
        <v>1</v>
      </c>
      <c r="H24" s="42">
        <v>0</v>
      </c>
      <c r="I24" s="43">
        <f>ROUND(G24*H24,P4)</f>
        <v>0</v>
      </c>
      <c r="J24" s="40" t="s">
        <v>84</v>
      </c>
      <c r="O24" s="44">
        <f>I24*0.21</f>
        <v>0</v>
      </c>
      <c r="P24">
        <v>3</v>
      </c>
    </row>
    <row r="25" ht="90">
      <c r="A25" s="37" t="s">
        <v>64</v>
      </c>
      <c r="B25" s="45"/>
      <c r="C25" s="46"/>
      <c r="D25" s="46"/>
      <c r="E25" s="39" t="s">
        <v>691</v>
      </c>
      <c r="F25" s="46"/>
      <c r="G25" s="46"/>
      <c r="H25" s="46"/>
      <c r="I25" s="46"/>
      <c r="J25" s="47"/>
    </row>
    <row r="26">
      <c r="A26" s="37" t="s">
        <v>59</v>
      </c>
      <c r="B26" s="37">
        <v>9</v>
      </c>
      <c r="C26" s="38" t="s">
        <v>692</v>
      </c>
      <c r="D26" s="37" t="s">
        <v>61</v>
      </c>
      <c r="E26" s="39" t="s">
        <v>693</v>
      </c>
      <c r="F26" s="40" t="s">
        <v>615</v>
      </c>
      <c r="G26" s="41">
        <v>1</v>
      </c>
      <c r="H26" s="42">
        <v>0</v>
      </c>
      <c r="I26" s="43">
        <f>ROUND(G26*H26,P4)</f>
        <v>0</v>
      </c>
      <c r="J26" s="40" t="s">
        <v>84</v>
      </c>
      <c r="O26" s="44">
        <f>I26*0.21</f>
        <v>0</v>
      </c>
      <c r="P26">
        <v>3</v>
      </c>
    </row>
    <row r="27" ht="60">
      <c r="A27" s="37" t="s">
        <v>64</v>
      </c>
      <c r="B27" s="45"/>
      <c r="C27" s="46"/>
      <c r="D27" s="46"/>
      <c r="E27" s="39" t="s">
        <v>694</v>
      </c>
      <c r="F27" s="46"/>
      <c r="G27" s="46"/>
      <c r="H27" s="46"/>
      <c r="I27" s="46"/>
      <c r="J27" s="47"/>
    </row>
    <row r="28">
      <c r="A28" s="37" t="s">
        <v>59</v>
      </c>
      <c r="B28" s="37">
        <v>10</v>
      </c>
      <c r="C28" s="38" t="s">
        <v>695</v>
      </c>
      <c r="D28" s="37" t="s">
        <v>61</v>
      </c>
      <c r="E28" s="39" t="s">
        <v>696</v>
      </c>
      <c r="F28" s="40" t="s">
        <v>615</v>
      </c>
      <c r="G28" s="41">
        <v>1</v>
      </c>
      <c r="H28" s="42">
        <v>0</v>
      </c>
      <c r="I28" s="43">
        <f>ROUND(G28*H28,P4)</f>
        <v>0</v>
      </c>
      <c r="J28" s="40" t="s">
        <v>84</v>
      </c>
      <c r="O28" s="44">
        <f>I28*0.21</f>
        <v>0</v>
      </c>
      <c r="P28">
        <v>3</v>
      </c>
    </row>
    <row r="29">
      <c r="A29" s="37" t="s">
        <v>64</v>
      </c>
      <c r="B29" s="45"/>
      <c r="C29" s="46"/>
      <c r="D29" s="46"/>
      <c r="E29" s="39" t="s">
        <v>697</v>
      </c>
      <c r="F29" s="46"/>
      <c r="G29" s="46"/>
      <c r="H29" s="46"/>
      <c r="I29" s="46"/>
      <c r="J29" s="47"/>
    </row>
    <row r="30">
      <c r="A30" s="37" t="s">
        <v>59</v>
      </c>
      <c r="B30" s="37">
        <v>11</v>
      </c>
      <c r="C30" s="38" t="s">
        <v>698</v>
      </c>
      <c r="D30" s="37" t="s">
        <v>328</v>
      </c>
      <c r="E30" s="39" t="s">
        <v>699</v>
      </c>
      <c r="F30" s="40" t="s">
        <v>190</v>
      </c>
      <c r="G30" s="41">
        <v>2</v>
      </c>
      <c r="H30" s="42">
        <v>0</v>
      </c>
      <c r="I30" s="43">
        <f>ROUND(G30*H30,P4)</f>
        <v>0</v>
      </c>
      <c r="J30" s="40" t="s">
        <v>84</v>
      </c>
      <c r="O30" s="44">
        <f>I30*0.21</f>
        <v>0</v>
      </c>
      <c r="P30">
        <v>3</v>
      </c>
    </row>
    <row r="31">
      <c r="A31" s="37" t="s">
        <v>64</v>
      </c>
      <c r="B31" s="45"/>
      <c r="C31" s="46"/>
      <c r="D31" s="46"/>
      <c r="E31" s="49" t="s">
        <v>61</v>
      </c>
      <c r="F31" s="46"/>
      <c r="G31" s="46"/>
      <c r="H31" s="46"/>
      <c r="I31" s="46"/>
      <c r="J31" s="47"/>
    </row>
    <row r="32" ht="30">
      <c r="A32" s="37" t="s">
        <v>66</v>
      </c>
      <c r="B32" s="45"/>
      <c r="C32" s="46"/>
      <c r="D32" s="46"/>
      <c r="E32" s="48" t="s">
        <v>700</v>
      </c>
      <c r="F32" s="46"/>
      <c r="G32" s="46"/>
      <c r="H32" s="46"/>
      <c r="I32" s="46"/>
      <c r="J32" s="47"/>
    </row>
    <row r="33">
      <c r="A33" s="37" t="s">
        <v>59</v>
      </c>
      <c r="B33" s="37">
        <v>12</v>
      </c>
      <c r="C33" s="38" t="s">
        <v>698</v>
      </c>
      <c r="D33" s="37" t="s">
        <v>335</v>
      </c>
      <c r="E33" s="39" t="s">
        <v>699</v>
      </c>
      <c r="F33" s="40" t="s">
        <v>190</v>
      </c>
      <c r="G33" s="41">
        <v>2</v>
      </c>
      <c r="H33" s="42">
        <v>0</v>
      </c>
      <c r="I33" s="43">
        <f>ROUND(G33*H33,P4)</f>
        <v>0</v>
      </c>
      <c r="J33" s="40" t="s">
        <v>84</v>
      </c>
      <c r="O33" s="44">
        <f>I33*0.21</f>
        <v>0</v>
      </c>
      <c r="P33">
        <v>3</v>
      </c>
    </row>
    <row r="34">
      <c r="A34" s="37" t="s">
        <v>64</v>
      </c>
      <c r="B34" s="45"/>
      <c r="C34" s="46"/>
      <c r="D34" s="46"/>
      <c r="E34" s="39" t="s">
        <v>701</v>
      </c>
      <c r="F34" s="46"/>
      <c r="G34" s="46"/>
      <c r="H34" s="46"/>
      <c r="I34" s="46"/>
      <c r="J34" s="47"/>
    </row>
    <row r="35" ht="45">
      <c r="A35" s="37" t="s">
        <v>66</v>
      </c>
      <c r="B35" s="45"/>
      <c r="C35" s="46"/>
      <c r="D35" s="46"/>
      <c r="E35" s="48" t="s">
        <v>702</v>
      </c>
      <c r="F35" s="46"/>
      <c r="G35" s="46"/>
      <c r="H35" s="46"/>
      <c r="I35" s="46"/>
      <c r="J35" s="47"/>
    </row>
    <row r="36">
      <c r="A36" s="37" t="s">
        <v>59</v>
      </c>
      <c r="B36" s="37">
        <v>13</v>
      </c>
      <c r="C36" s="38" t="s">
        <v>703</v>
      </c>
      <c r="D36" s="37" t="s">
        <v>61</v>
      </c>
      <c r="E36" s="39" t="s">
        <v>704</v>
      </c>
      <c r="F36" s="40" t="s">
        <v>615</v>
      </c>
      <c r="G36" s="41">
        <v>1</v>
      </c>
      <c r="H36" s="42">
        <v>0</v>
      </c>
      <c r="I36" s="43">
        <f>ROUND(G36*H36,P4)</f>
        <v>0</v>
      </c>
      <c r="J36" s="37"/>
      <c r="O36" s="44">
        <f>I36*0.21</f>
        <v>0</v>
      </c>
      <c r="P36">
        <v>3</v>
      </c>
    </row>
    <row r="37" ht="120">
      <c r="A37" s="37" t="s">
        <v>64</v>
      </c>
      <c r="B37" s="45"/>
      <c r="C37" s="46"/>
      <c r="D37" s="46"/>
      <c r="E37" s="39" t="s">
        <v>705</v>
      </c>
      <c r="F37" s="46"/>
      <c r="G37" s="46"/>
      <c r="H37" s="46"/>
      <c r="I37" s="46"/>
      <c r="J37" s="47"/>
    </row>
    <row r="38">
      <c r="A38" s="37" t="s">
        <v>59</v>
      </c>
      <c r="B38" s="37">
        <v>14</v>
      </c>
      <c r="C38" s="38" t="s">
        <v>706</v>
      </c>
      <c r="D38" s="37" t="s">
        <v>61</v>
      </c>
      <c r="E38" s="39" t="s">
        <v>707</v>
      </c>
      <c r="F38" s="40" t="s">
        <v>708</v>
      </c>
      <c r="G38" s="41">
        <v>5</v>
      </c>
      <c r="H38" s="42">
        <v>0</v>
      </c>
      <c r="I38" s="43">
        <f>ROUND(G38*H38,P4)</f>
        <v>0</v>
      </c>
      <c r="J38" s="37"/>
      <c r="O38" s="44">
        <f>I38*0.21</f>
        <v>0</v>
      </c>
      <c r="P38">
        <v>3</v>
      </c>
    </row>
    <row r="39" ht="225">
      <c r="A39" s="37" t="s">
        <v>64</v>
      </c>
      <c r="B39" s="45"/>
      <c r="C39" s="46"/>
      <c r="D39" s="46"/>
      <c r="E39" s="39" t="s">
        <v>709</v>
      </c>
      <c r="F39" s="46"/>
      <c r="G39" s="46"/>
      <c r="H39" s="46"/>
      <c r="I39" s="46"/>
      <c r="J39" s="47"/>
    </row>
    <row r="40">
      <c r="A40" s="37" t="s">
        <v>59</v>
      </c>
      <c r="B40" s="37">
        <v>15</v>
      </c>
      <c r="C40" s="38" t="s">
        <v>710</v>
      </c>
      <c r="D40" s="37" t="s">
        <v>61</v>
      </c>
      <c r="E40" s="39" t="s">
        <v>711</v>
      </c>
      <c r="F40" s="40" t="s">
        <v>615</v>
      </c>
      <c r="G40" s="41">
        <v>1</v>
      </c>
      <c r="H40" s="42">
        <v>0</v>
      </c>
      <c r="I40" s="43">
        <f>ROUND(G40*H40,P4)</f>
        <v>0</v>
      </c>
      <c r="J40" s="37"/>
      <c r="O40" s="44">
        <f>I40*0.21</f>
        <v>0</v>
      </c>
      <c r="P40">
        <v>3</v>
      </c>
    </row>
    <row r="41" ht="45">
      <c r="A41" s="37" t="s">
        <v>64</v>
      </c>
      <c r="B41" s="50"/>
      <c r="C41" s="51"/>
      <c r="D41" s="51"/>
      <c r="E41" s="39" t="s">
        <v>712</v>
      </c>
      <c r="F41" s="51"/>
      <c r="G41" s="51"/>
      <c r="H41" s="51"/>
      <c r="I41" s="51"/>
      <c r="J41" s="52"/>
    </row>
  </sheetData>
  <sheetProtection sheet="1" objects="1" scenarios="1" spinCount="100000" saltValue="9asu29lQt/LteTmX6+mQAYJB7LEpHWF/k42EjNxNH55BBcwg0scmpk8zatVsE7DBZDY8YxB5i7pRjhMREIk4/w==" hashValue="FY0lYCLJdqQf5pax7p4DQXJihdoG7oBt/8Ipa0RAMf8Q1LzNROunPAe77oPm3GA0ICZKgXltq849MpGrOkOCcg==" algorithmName="SHA-512" password="D88D"/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2"/>
      <c r="C1" s="13"/>
      <c r="D1" s="13"/>
      <c r="E1" s="14" t="s">
        <v>1</v>
      </c>
      <c r="F1" s="13"/>
      <c r="G1" s="13"/>
      <c r="H1" s="13"/>
      <c r="I1" s="13"/>
      <c r="J1" s="15"/>
      <c r="P1">
        <v>3</v>
      </c>
    </row>
    <row r="2" ht="20.25">
      <c r="A2" s="1"/>
      <c r="B2" s="16"/>
      <c r="C2" s="17"/>
      <c r="D2" s="17"/>
      <c r="E2" s="18" t="s">
        <v>35</v>
      </c>
      <c r="F2" s="17"/>
      <c r="G2" s="17"/>
      <c r="H2" s="17"/>
      <c r="I2" s="17"/>
      <c r="J2" s="19"/>
    </row>
    <row r="3">
      <c r="A3" s="3" t="s">
        <v>36</v>
      </c>
      <c r="B3" s="20" t="s">
        <v>37</v>
      </c>
      <c r="C3" s="21" t="s">
        <v>38</v>
      </c>
      <c r="D3" s="22"/>
      <c r="E3" s="23" t="s">
        <v>39</v>
      </c>
      <c r="F3" s="17"/>
      <c r="G3" s="17"/>
      <c r="H3" s="24" t="s">
        <v>713</v>
      </c>
      <c r="I3" s="25">
        <f>SUMIFS(I9:I11,A9:A11,"SD")</f>
        <v>0</v>
      </c>
      <c r="J3" s="19"/>
      <c r="O3">
        <v>0</v>
      </c>
      <c r="P3">
        <v>2</v>
      </c>
    </row>
    <row r="4">
      <c r="A4" s="3" t="s">
        <v>41</v>
      </c>
      <c r="B4" s="20" t="s">
        <v>42</v>
      </c>
      <c r="C4" s="21" t="s">
        <v>23</v>
      </c>
      <c r="D4" s="22"/>
      <c r="E4" s="23" t="s">
        <v>24</v>
      </c>
      <c r="F4" s="17"/>
      <c r="G4" s="17"/>
      <c r="H4" s="17"/>
      <c r="I4" s="17"/>
      <c r="J4" s="19"/>
      <c r="O4">
        <v>0.14999999999999999</v>
      </c>
      <c r="P4">
        <v>2</v>
      </c>
    </row>
    <row r="5">
      <c r="A5" s="3" t="s">
        <v>43</v>
      </c>
      <c r="B5" s="20" t="s">
        <v>44</v>
      </c>
      <c r="C5" s="21" t="s">
        <v>713</v>
      </c>
      <c r="D5" s="22"/>
      <c r="E5" s="23" t="s">
        <v>26</v>
      </c>
      <c r="F5" s="17"/>
      <c r="G5" s="17"/>
      <c r="H5" s="17"/>
      <c r="I5" s="17"/>
      <c r="J5" s="19"/>
      <c r="O5">
        <v>0.20999999999999999</v>
      </c>
    </row>
    <row r="6">
      <c r="A6" s="26" t="s">
        <v>45</v>
      </c>
      <c r="B6" s="27" t="s">
        <v>46</v>
      </c>
      <c r="C6" s="7" t="s">
        <v>47</v>
      </c>
      <c r="D6" s="7" t="s">
        <v>48</v>
      </c>
      <c r="E6" s="7" t="s">
        <v>49</v>
      </c>
      <c r="F6" s="7" t="s">
        <v>50</v>
      </c>
      <c r="G6" s="7" t="s">
        <v>51</v>
      </c>
      <c r="H6" s="7" t="s">
        <v>52</v>
      </c>
      <c r="I6" s="7"/>
      <c r="J6" s="28" t="s">
        <v>53</v>
      </c>
    </row>
    <row r="7">
      <c r="A7" s="26"/>
      <c r="B7" s="27"/>
      <c r="C7" s="7"/>
      <c r="D7" s="7"/>
      <c r="E7" s="7"/>
      <c r="F7" s="7"/>
      <c r="G7" s="7"/>
      <c r="H7" s="7" t="s">
        <v>54</v>
      </c>
      <c r="I7" s="7" t="s">
        <v>55</v>
      </c>
      <c r="J7" s="28"/>
    </row>
    <row r="8">
      <c r="A8" s="29">
        <v>0</v>
      </c>
      <c r="B8" s="27">
        <v>1</v>
      </c>
      <c r="C8" s="30">
        <v>2</v>
      </c>
      <c r="D8" s="7">
        <v>3</v>
      </c>
      <c r="E8" s="30">
        <v>4</v>
      </c>
      <c r="F8" s="7">
        <v>5</v>
      </c>
      <c r="G8" s="7">
        <v>6</v>
      </c>
      <c r="H8" s="7">
        <v>7</v>
      </c>
      <c r="I8" s="30">
        <v>8</v>
      </c>
      <c r="J8" s="28">
        <v>9</v>
      </c>
    </row>
    <row r="9">
      <c r="A9" s="31" t="s">
        <v>56</v>
      </c>
      <c r="B9" s="32"/>
      <c r="C9" s="33" t="s">
        <v>57</v>
      </c>
      <c r="D9" s="34"/>
      <c r="E9" s="31" t="s">
        <v>58</v>
      </c>
      <c r="F9" s="34"/>
      <c r="G9" s="34"/>
      <c r="H9" s="34"/>
      <c r="I9" s="35">
        <f>SUMIFS(I10:I11,A10:A11,"P")</f>
        <v>0</v>
      </c>
      <c r="J9" s="36"/>
    </row>
    <row r="10">
      <c r="A10" s="37" t="s">
        <v>59</v>
      </c>
      <c r="B10" s="37">
        <v>1</v>
      </c>
      <c r="C10" s="38" t="s">
        <v>714</v>
      </c>
      <c r="D10" s="37" t="s">
        <v>61</v>
      </c>
      <c r="E10" s="39" t="s">
        <v>715</v>
      </c>
      <c r="F10" s="40" t="s">
        <v>615</v>
      </c>
      <c r="G10" s="41">
        <v>1</v>
      </c>
      <c r="H10" s="42">
        <v>0</v>
      </c>
      <c r="I10" s="43">
        <f>ROUND(G10*H10,P4)</f>
        <v>0</v>
      </c>
      <c r="J10" s="37"/>
      <c r="O10" s="44">
        <f>I10*0.21</f>
        <v>0</v>
      </c>
      <c r="P10">
        <v>3</v>
      </c>
    </row>
    <row r="11" ht="90">
      <c r="A11" s="37" t="s">
        <v>64</v>
      </c>
      <c r="B11" s="50"/>
      <c r="C11" s="51"/>
      <c r="D11" s="51"/>
      <c r="E11" s="39" t="s">
        <v>716</v>
      </c>
      <c r="F11" s="51"/>
      <c r="G11" s="51"/>
      <c r="H11" s="51"/>
      <c r="I11" s="51"/>
      <c r="J11" s="52"/>
    </row>
  </sheetData>
  <sheetProtection sheet="1" objects="1" scenarios="1" spinCount="100000" saltValue="2Jt7fns86SUXoO55xv58fMM5IPEgBO/dlwj0xLNy6FBYUItfy3uMuyegEr/WaMJY3dsvJTqACSI+7/YXICvS9Q==" hashValue="VDddqadSIPok+nESZ6i5Q72efMQQtlQLdtXEVkW11lpE7GdrUrwL24cZsVaxYmD7B8EOC6bOBwA6LcV5Mj6q0A==" algorithmName="SHA-512" password="D88D"/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2"/>
      <c r="C1" s="13"/>
      <c r="D1" s="13"/>
      <c r="E1" s="14" t="s">
        <v>1</v>
      </c>
      <c r="F1" s="13"/>
      <c r="G1" s="13"/>
      <c r="H1" s="13"/>
      <c r="I1" s="13"/>
      <c r="J1" s="15"/>
      <c r="P1">
        <v>3</v>
      </c>
    </row>
    <row r="2" ht="20.25">
      <c r="A2" s="1"/>
      <c r="B2" s="16"/>
      <c r="C2" s="17"/>
      <c r="D2" s="17"/>
      <c r="E2" s="18" t="s">
        <v>35</v>
      </c>
      <c r="F2" s="17"/>
      <c r="G2" s="17"/>
      <c r="H2" s="17"/>
      <c r="I2" s="17"/>
      <c r="J2" s="19"/>
    </row>
    <row r="3">
      <c r="A3" s="3" t="s">
        <v>36</v>
      </c>
      <c r="B3" s="20" t="s">
        <v>37</v>
      </c>
      <c r="C3" s="21" t="s">
        <v>38</v>
      </c>
      <c r="D3" s="22"/>
      <c r="E3" s="23" t="s">
        <v>39</v>
      </c>
      <c r="F3" s="17"/>
      <c r="G3" s="17"/>
      <c r="H3" s="24" t="s">
        <v>717</v>
      </c>
      <c r="I3" s="25">
        <f>SUMIFS(I9:I11,A9:A11,"SD")</f>
        <v>0</v>
      </c>
      <c r="J3" s="19"/>
      <c r="O3">
        <v>0</v>
      </c>
      <c r="P3">
        <v>2</v>
      </c>
    </row>
    <row r="4">
      <c r="A4" s="3" t="s">
        <v>41</v>
      </c>
      <c r="B4" s="20" t="s">
        <v>42</v>
      </c>
      <c r="C4" s="21" t="s">
        <v>23</v>
      </c>
      <c r="D4" s="22"/>
      <c r="E4" s="23" t="s">
        <v>24</v>
      </c>
      <c r="F4" s="17"/>
      <c r="G4" s="17"/>
      <c r="H4" s="17"/>
      <c r="I4" s="17"/>
      <c r="J4" s="19"/>
      <c r="O4">
        <v>0.14999999999999999</v>
      </c>
      <c r="P4">
        <v>2</v>
      </c>
    </row>
    <row r="5">
      <c r="A5" s="3" t="s">
        <v>43</v>
      </c>
      <c r="B5" s="20" t="s">
        <v>44</v>
      </c>
      <c r="C5" s="21" t="s">
        <v>717</v>
      </c>
      <c r="D5" s="22"/>
      <c r="E5" s="23" t="s">
        <v>28</v>
      </c>
      <c r="F5" s="17"/>
      <c r="G5" s="17"/>
      <c r="H5" s="17"/>
      <c r="I5" s="17"/>
      <c r="J5" s="19"/>
      <c r="O5">
        <v>0.20999999999999999</v>
      </c>
    </row>
    <row r="6">
      <c r="A6" s="26" t="s">
        <v>45</v>
      </c>
      <c r="B6" s="27" t="s">
        <v>46</v>
      </c>
      <c r="C6" s="7" t="s">
        <v>47</v>
      </c>
      <c r="D6" s="7" t="s">
        <v>48</v>
      </c>
      <c r="E6" s="7" t="s">
        <v>49</v>
      </c>
      <c r="F6" s="7" t="s">
        <v>50</v>
      </c>
      <c r="G6" s="7" t="s">
        <v>51</v>
      </c>
      <c r="H6" s="7" t="s">
        <v>52</v>
      </c>
      <c r="I6" s="7"/>
      <c r="J6" s="28" t="s">
        <v>53</v>
      </c>
    </row>
    <row r="7">
      <c r="A7" s="26"/>
      <c r="B7" s="27"/>
      <c r="C7" s="7"/>
      <c r="D7" s="7"/>
      <c r="E7" s="7"/>
      <c r="F7" s="7"/>
      <c r="G7" s="7"/>
      <c r="H7" s="7" t="s">
        <v>54</v>
      </c>
      <c r="I7" s="7" t="s">
        <v>55</v>
      </c>
      <c r="J7" s="28"/>
    </row>
    <row r="8">
      <c r="A8" s="29">
        <v>0</v>
      </c>
      <c r="B8" s="27">
        <v>1</v>
      </c>
      <c r="C8" s="30">
        <v>2</v>
      </c>
      <c r="D8" s="7">
        <v>3</v>
      </c>
      <c r="E8" s="30">
        <v>4</v>
      </c>
      <c r="F8" s="7">
        <v>5</v>
      </c>
      <c r="G8" s="7">
        <v>6</v>
      </c>
      <c r="H8" s="7">
        <v>7</v>
      </c>
      <c r="I8" s="30">
        <v>8</v>
      </c>
      <c r="J8" s="28">
        <v>9</v>
      </c>
    </row>
    <row r="9">
      <c r="A9" s="31" t="s">
        <v>56</v>
      </c>
      <c r="B9" s="32"/>
      <c r="C9" s="33" t="s">
        <v>57</v>
      </c>
      <c r="D9" s="34"/>
      <c r="E9" s="31" t="s">
        <v>58</v>
      </c>
      <c r="F9" s="34"/>
      <c r="G9" s="34"/>
      <c r="H9" s="34"/>
      <c r="I9" s="35">
        <f>SUMIFS(I10:I11,A10:A11,"P")</f>
        <v>0</v>
      </c>
      <c r="J9" s="36"/>
    </row>
    <row r="10">
      <c r="A10" s="37" t="s">
        <v>59</v>
      </c>
      <c r="B10" s="37">
        <v>1</v>
      </c>
      <c r="C10" s="38" t="s">
        <v>714</v>
      </c>
      <c r="D10" s="37" t="s">
        <v>61</v>
      </c>
      <c r="E10" s="39" t="s">
        <v>715</v>
      </c>
      <c r="F10" s="40" t="s">
        <v>615</v>
      </c>
      <c r="G10" s="41">
        <v>1</v>
      </c>
      <c r="H10" s="42">
        <v>0</v>
      </c>
      <c r="I10" s="43">
        <f>ROUND(G10*H10,P4)</f>
        <v>0</v>
      </c>
      <c r="J10" s="40" t="s">
        <v>84</v>
      </c>
      <c r="O10" s="44">
        <f>I10*0.21</f>
        <v>0</v>
      </c>
      <c r="P10">
        <v>3</v>
      </c>
    </row>
    <row r="11" ht="90">
      <c r="A11" s="37" t="s">
        <v>64</v>
      </c>
      <c r="B11" s="50"/>
      <c r="C11" s="51"/>
      <c r="D11" s="51"/>
      <c r="E11" s="39" t="s">
        <v>718</v>
      </c>
      <c r="F11" s="51"/>
      <c r="G11" s="51"/>
      <c r="H11" s="51"/>
      <c r="I11" s="51"/>
      <c r="J11" s="52"/>
    </row>
  </sheetData>
  <sheetProtection sheet="1" objects="1" scenarios="1" spinCount="100000" saltValue="L/8z2HB4nobJHcydLJU4jCAsWyh8gVmD4zFkCJ4LIWsJEsvXSzIuOSQ0XKE/FuSbLkflIntJI9clSxBpfJiOIg==" hashValue="dqmbOQkSbturyZw6yNyhARTauxD3wXp/eZAXklBrCMDaCsiXF+z65YDLDLQ4BRPjaEF16UX2vfgdvS9PNQzqaQ==" algorithmName="SHA-512" password="D88D"/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2"/>
      <c r="C1" s="13"/>
      <c r="D1" s="13"/>
      <c r="E1" s="14" t="s">
        <v>1</v>
      </c>
      <c r="F1" s="13"/>
      <c r="G1" s="13"/>
      <c r="H1" s="13"/>
      <c r="I1" s="13"/>
      <c r="J1" s="15"/>
      <c r="P1">
        <v>3</v>
      </c>
    </row>
    <row r="2" ht="20.25">
      <c r="A2" s="1"/>
      <c r="B2" s="16"/>
      <c r="C2" s="17"/>
      <c r="D2" s="17"/>
      <c r="E2" s="18" t="s">
        <v>35</v>
      </c>
      <c r="F2" s="17"/>
      <c r="G2" s="17"/>
      <c r="H2" s="17"/>
      <c r="I2" s="17"/>
      <c r="J2" s="19"/>
    </row>
    <row r="3">
      <c r="A3" s="3" t="s">
        <v>36</v>
      </c>
      <c r="B3" s="20" t="s">
        <v>37</v>
      </c>
      <c r="C3" s="21" t="s">
        <v>38</v>
      </c>
      <c r="D3" s="22"/>
      <c r="E3" s="23" t="s">
        <v>39</v>
      </c>
      <c r="F3" s="17"/>
      <c r="G3" s="17"/>
      <c r="H3" s="24" t="s">
        <v>719</v>
      </c>
      <c r="I3" s="25">
        <f>SUMIFS(I9:I11,A9:A11,"SD")</f>
        <v>0</v>
      </c>
      <c r="J3" s="19"/>
      <c r="O3">
        <v>0</v>
      </c>
      <c r="P3">
        <v>2</v>
      </c>
    </row>
    <row r="4">
      <c r="A4" s="3" t="s">
        <v>41</v>
      </c>
      <c r="B4" s="20" t="s">
        <v>42</v>
      </c>
      <c r="C4" s="21" t="s">
        <v>23</v>
      </c>
      <c r="D4" s="22"/>
      <c r="E4" s="23" t="s">
        <v>24</v>
      </c>
      <c r="F4" s="17"/>
      <c r="G4" s="17"/>
      <c r="H4" s="17"/>
      <c r="I4" s="17"/>
      <c r="J4" s="19"/>
      <c r="O4">
        <v>0.14999999999999999</v>
      </c>
      <c r="P4">
        <v>2</v>
      </c>
    </row>
    <row r="5">
      <c r="A5" s="3" t="s">
        <v>43</v>
      </c>
      <c r="B5" s="20" t="s">
        <v>44</v>
      </c>
      <c r="C5" s="21" t="s">
        <v>719</v>
      </c>
      <c r="D5" s="22"/>
      <c r="E5" s="23" t="s">
        <v>30</v>
      </c>
      <c r="F5" s="17"/>
      <c r="G5" s="17"/>
      <c r="H5" s="17"/>
      <c r="I5" s="17"/>
      <c r="J5" s="19"/>
      <c r="O5">
        <v>0.20999999999999999</v>
      </c>
    </row>
    <row r="6">
      <c r="A6" s="26" t="s">
        <v>45</v>
      </c>
      <c r="B6" s="27" t="s">
        <v>46</v>
      </c>
      <c r="C6" s="7" t="s">
        <v>47</v>
      </c>
      <c r="D6" s="7" t="s">
        <v>48</v>
      </c>
      <c r="E6" s="7" t="s">
        <v>49</v>
      </c>
      <c r="F6" s="7" t="s">
        <v>50</v>
      </c>
      <c r="G6" s="7" t="s">
        <v>51</v>
      </c>
      <c r="H6" s="7" t="s">
        <v>52</v>
      </c>
      <c r="I6" s="7"/>
      <c r="J6" s="28" t="s">
        <v>53</v>
      </c>
    </row>
    <row r="7">
      <c r="A7" s="26"/>
      <c r="B7" s="27"/>
      <c r="C7" s="7"/>
      <c r="D7" s="7"/>
      <c r="E7" s="7"/>
      <c r="F7" s="7"/>
      <c r="G7" s="7"/>
      <c r="H7" s="7" t="s">
        <v>54</v>
      </c>
      <c r="I7" s="7" t="s">
        <v>55</v>
      </c>
      <c r="J7" s="28"/>
    </row>
    <row r="8">
      <c r="A8" s="29">
        <v>0</v>
      </c>
      <c r="B8" s="27">
        <v>1</v>
      </c>
      <c r="C8" s="30">
        <v>2</v>
      </c>
      <c r="D8" s="7">
        <v>3</v>
      </c>
      <c r="E8" s="30">
        <v>4</v>
      </c>
      <c r="F8" s="7">
        <v>5</v>
      </c>
      <c r="G8" s="7">
        <v>6</v>
      </c>
      <c r="H8" s="7">
        <v>7</v>
      </c>
      <c r="I8" s="30">
        <v>8</v>
      </c>
      <c r="J8" s="28">
        <v>9</v>
      </c>
    </row>
    <row r="9">
      <c r="A9" s="31" t="s">
        <v>56</v>
      </c>
      <c r="B9" s="32"/>
      <c r="C9" s="33" t="s">
        <v>57</v>
      </c>
      <c r="D9" s="34"/>
      <c r="E9" s="31" t="s">
        <v>58</v>
      </c>
      <c r="F9" s="34"/>
      <c r="G9" s="34"/>
      <c r="H9" s="34"/>
      <c r="I9" s="35">
        <f>SUMIFS(I10:I11,A10:A11,"P")</f>
        <v>0</v>
      </c>
      <c r="J9" s="36"/>
    </row>
    <row r="10">
      <c r="A10" s="37" t="s">
        <v>59</v>
      </c>
      <c r="B10" s="37">
        <v>1</v>
      </c>
      <c r="C10" s="38" t="s">
        <v>714</v>
      </c>
      <c r="D10" s="37" t="s">
        <v>61</v>
      </c>
      <c r="E10" s="39" t="s">
        <v>715</v>
      </c>
      <c r="F10" s="40" t="s">
        <v>615</v>
      </c>
      <c r="G10" s="41">
        <v>1</v>
      </c>
      <c r="H10" s="42">
        <v>0</v>
      </c>
      <c r="I10" s="43">
        <f>ROUND(G10*H10,P4)</f>
        <v>0</v>
      </c>
      <c r="J10" s="40" t="s">
        <v>84</v>
      </c>
      <c r="O10" s="44">
        <f>I10*0.21</f>
        <v>0</v>
      </c>
      <c r="P10">
        <v>3</v>
      </c>
    </row>
    <row r="11" ht="90">
      <c r="A11" s="37" t="s">
        <v>64</v>
      </c>
      <c r="B11" s="50"/>
      <c r="C11" s="51"/>
      <c r="D11" s="51"/>
      <c r="E11" s="39" t="s">
        <v>720</v>
      </c>
      <c r="F11" s="51"/>
      <c r="G11" s="51"/>
      <c r="H11" s="51"/>
      <c r="I11" s="51"/>
      <c r="J11" s="52"/>
    </row>
  </sheetData>
  <sheetProtection sheet="1" objects="1" scenarios="1" spinCount="100000" saltValue="3gFdQfOJs2Jm95+UY+9X8Pts3PC8SWZz/aQz+M+1MEM+qko82UWhuyvFSHm2Ha+Iouf8D1QOnF8aGK1JRpkmNw==" hashValue="xRs+xjBhfi/aAth0RfFPp2ljQP7nEur7J5nKpEpCaRLHfYeXfoRy29TarcUVSPuRY98CiTQFpXHxYK5tOvl2bg==" algorithmName="SHA-512" password="D88D"/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NB-Vozabal\vozabal</dc:creator>
  <cp:lastModifiedBy>NB-Vozabal\vozabal</cp:lastModifiedBy>
  <dcterms:created xsi:type="dcterms:W3CDTF">2025-10-10T09:25:42Z</dcterms:created>
  <dcterms:modified xsi:type="dcterms:W3CDTF">2025-10-10T09:25:46Z</dcterms:modified>
</cp:coreProperties>
</file>