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'Položky'!$A$1:$G$74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<sst xmlns="http://schemas.openxmlformats.org/spreadsheetml/2006/main" count="281" uniqueCount="196">
  <si>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</si>
  <si>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</si>
  <si>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</si>
  <si>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</si>
  <si>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</si>
  <si>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</si>
  <si>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</si>
  <si>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</si>
  <si>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</si>
  <si>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</si>
  <si>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</si>
  <si>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</si>
  <si>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</si>
  <si>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</si>
  <si>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</si>
  <si>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</si>
  <si>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</si>
  <si>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</si>
  <si>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</si>
  <si>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</si>
  <si>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</si>
  <si>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</si>
  <si>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</si>
  <si>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</si>
  <si>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</si>
  <si>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</si>
  <si>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</si>
  <si>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</si>
  <si>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</si>
  <si>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</si>
  <si>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</si>
  <si>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</si>
  <si>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</si>
  <si>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</si>
  <si>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</si>
  <si>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</si>
  <si>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</si>
  <si>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</si>
  <si>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</si>
  <si>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</si>
  <si>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</si>
  <si>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</si>
  <si>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</si>
  <si>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</si>
  <si>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</si>
  <si>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</si>
  <si>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</si>
  <si>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</si>
  <si>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</si>
  <si>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</si>
  <si>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</si>
  <si>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</si>
  <si>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</si>
  <si>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</si>
  <si>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</si>
  <si>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</si>
  <si>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</si>
  <si>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</si>
  <si>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</si>
  <si>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</si>
  <si>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</si>
  <si>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</si>
  <si>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</si>
  <si>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</si>
  <si>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</si>
  <si>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</si>
  <si>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</si>
  <si>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</si>
  <si>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</si>
  <si>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</si>
  <si>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</si>
  <si>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</si>
  <si>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</si>
  <si>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</si>
  <si>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</si>
  <si>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</si>
  <si>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18-083</t>
  </si>
  <si>
    <t>DD Rožďalovice</t>
  </si>
  <si>
    <t>Komunikace</t>
  </si>
  <si>
    <t>m2</t>
  </si>
  <si>
    <t>122301102R00</t>
  </si>
  <si>
    <t xml:space="preserve">Odkopávky nezapažené v hor. 4 do 1000 m3 </t>
  </si>
  <si>
    <t>m3</t>
  </si>
  <si>
    <t>122301109R00</t>
  </si>
  <si>
    <t xml:space="preserve">Příplatek za lepivost - odkopávky v hor. 4 </t>
  </si>
  <si>
    <t>162201203R00</t>
  </si>
  <si>
    <t xml:space="preserve">Vodorovné přemíst.výkopku, kolečko hor.1-4, do 10m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</si>
  <si>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</si>
  <si>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</si>
  <si>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</si>
  <si>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</si>
  <si>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</si>
  <si>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</si>
  <si>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</si>
  <si>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</si>
  <si>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199000002R00</t>
  </si>
  <si>
    <t xml:space="preserve">Poplatek za skládku horniny 1- 4 </t>
  </si>
  <si>
    <t>2</t>
  </si>
  <si>
    <t>Základy a zvláštní zakládání</t>
  </si>
  <si>
    <t>215901101R00</t>
  </si>
  <si>
    <t xml:space="preserve">Zhutnění podloží z hornin nesoudržných do 92% PS </t>
  </si>
  <si>
    <t>5</t>
  </si>
  <si>
    <t>564811111R00</t>
  </si>
  <si>
    <t xml:space="preserve">Podklad ze štěrkodrti po zhutnění tloušťky 5 cm </t>
  </si>
  <si>
    <t>596215021R00</t>
  </si>
  <si>
    <t xml:space="preserve">Kladení zámkové dlažby tl. 6 cm do drtě tl. 5 cm </t>
  </si>
  <si>
    <t>59245020</t>
  </si>
  <si>
    <t>8</t>
  </si>
  <si>
    <t>Trubní vedení</t>
  </si>
  <si>
    <t>895941311RT2</t>
  </si>
  <si>
    <t>Zřízení vpusti uliční z dílců typ UVB - 50 včetně dodávky dílců pro uliční vpusti TBV</t>
  </si>
  <si>
    <t>kus</t>
  </si>
  <si>
    <t>899102111RT2</t>
  </si>
  <si>
    <t>Osazení poklopu s rámem do 100 kg včetně dodávky poklopu lit. s rámem 600 x 600</t>
  </si>
  <si>
    <t>831350012RAB</t>
  </si>
  <si>
    <t>Kanalizace z trub PVC hrdlových D 160 mm hloubka 1,5 m</t>
  </si>
  <si>
    <t>m</t>
  </si>
  <si>
    <t>91</t>
  </si>
  <si>
    <t>Doplňující práce na komunikaci</t>
  </si>
  <si>
    <t>917762111R00</t>
  </si>
  <si>
    <t xml:space="preserve">Osazení ležat. obrub. bet. s opěrou,lože z C 12/15 </t>
  </si>
  <si>
    <t>59217421</t>
  </si>
  <si>
    <t>Obrubník chodníkový ABO 14-10 1000/100/250</t>
  </si>
  <si>
    <t>95</t>
  </si>
  <si>
    <t>Dokončovací konstrukce na pozemních stavbách</t>
  </si>
  <si>
    <t>95-001</t>
  </si>
  <si>
    <t>kpl</t>
  </si>
  <si>
    <t>96</t>
  </si>
  <si>
    <t>Bourání konstrukcí</t>
  </si>
  <si>
    <t>96-001</t>
  </si>
  <si>
    <t>99</t>
  </si>
  <si>
    <t>Staveništní přesun hmot</t>
  </si>
  <si>
    <t>999281105R00</t>
  </si>
  <si>
    <t xml:space="preserve">Přesun hmot pro opravy a údržbu do výšky 6 m </t>
  </si>
  <si>
    <t>t</t>
  </si>
  <si>
    <t>VRN1</t>
  </si>
  <si>
    <t>Průzkumné, geodetické a projektové práce</t>
  </si>
  <si>
    <t>VRN-01</t>
  </si>
  <si>
    <t xml:space="preserve">Průzkumné, geodetické a projektové práce </t>
  </si>
  <si>
    <t>VRN2</t>
  </si>
  <si>
    <t>Příprava staveniště</t>
  </si>
  <si>
    <t>VRN-02</t>
  </si>
  <si>
    <t xml:space="preserve">Příprava staveniště </t>
  </si>
  <si>
    <t>VRN3</t>
  </si>
  <si>
    <t>Zařízení staveniště</t>
  </si>
  <si>
    <t>VRN-03</t>
  </si>
  <si>
    <t xml:space="preserve">Zařízení staveniště </t>
  </si>
  <si>
    <t>VRN4</t>
  </si>
  <si>
    <t>Inženýrská činnost</t>
  </si>
  <si>
    <t>VRN-04</t>
  </si>
  <si>
    <t xml:space="preserve">Inženýrská činnost </t>
  </si>
  <si>
    <t>VRN-05</t>
  </si>
  <si>
    <t xml:space="preserve">Koordinační činnost </t>
  </si>
  <si>
    <t>VRN7</t>
  </si>
  <si>
    <t>Provozní vlivy</t>
  </si>
  <si>
    <t xml:space="preserve">Provozní vlivy </t>
  </si>
  <si>
    <t>D96</t>
  </si>
  <si>
    <t>Přesuny suti a vybouraných hmot</t>
  </si>
  <si>
    <t>979082111R00</t>
  </si>
  <si>
    <t>Vnitrostaveništní doprava suti do 10 m (50m)</t>
  </si>
  <si>
    <t>979082121R00</t>
  </si>
  <si>
    <t>Příplatek k vnitrost. dopravě suti za dalších 5 m (30m)</t>
  </si>
  <si>
    <t>979083513R00</t>
  </si>
  <si>
    <t xml:space="preserve">Vodorovné přemístění suti do 1 km </t>
  </si>
  <si>
    <t>979083519R00</t>
  </si>
  <si>
    <t xml:space="preserve">Příplatek za dalších 1000 m </t>
  </si>
  <si>
    <t>979086213R00</t>
  </si>
  <si>
    <t xml:space="preserve">Nakládání vybouraných hmot na dopravní prostředek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</si>
  <si>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</si>
  <si>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</si>
  <si>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</si>
  <si>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</si>
  <si>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</si>
  <si>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</si>
  <si>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</si>
  <si>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</si>
  <si>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</si>
  <si>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</si>
  <si>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</si>
  <si>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130901121</t>
  </si>
  <si>
    <t>Podklad ze štěrkodrti po zhutnění tloušťky 25 cm štěrkodrť frakce 0-32 mm</t>
  </si>
  <si>
    <t>564871111RT2</t>
  </si>
  <si>
    <t>567122114</t>
  </si>
  <si>
    <t>Podklad ze směsi stmelené cementem KSC I po zhutnění tloušťky 15 cm</t>
  </si>
  <si>
    <t>113107177</t>
  </si>
  <si>
    <t>Odstranění podkladu pl.nad 50 m2, beton, tl. přes 15 cm armovaný</t>
  </si>
  <si>
    <t>Klášter - Komunikace</t>
  </si>
  <si>
    <t>Bourání konstrukcí v hloubených vykopávkách ručně z betonu prostého - patky pro přístřešky</t>
  </si>
  <si>
    <t>Dlažba zámková profilová 20x16,5x6 cm přírodní</t>
  </si>
  <si>
    <t>D+M polymerbetonový odvodňovací žlab š. 130 mm s litinovou mřížkou - kompletní provedení včetně napojení do kanalizace</t>
  </si>
  <si>
    <t>D+M betonových palisád 12x18x60 cm přírodních do betonu - kompletní provedení</t>
  </si>
  <si>
    <t>D+M ocelového zábradní dl. 7 m v 1,1 m - kompletní provedení dle specifikace objednatele</t>
  </si>
  <si>
    <t>Rozebrání stávajících přístřešků včetné konstrukce a likvidace vybouraného materiálu</t>
  </si>
  <si>
    <t>D+M přístřešků plechová krytina, ocelová konstrukce dle specifikace objednatele - kompletní provedení</t>
  </si>
  <si>
    <t>SLEPÝ ROZPOČET</t>
  </si>
  <si>
    <t>Slepý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</si>
</sst>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4" fillId="33" borderId="51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3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4" xfId="46" applyFont="1" applyBorder="1" applyAlignment="1">
      <alignment horizontal="center"/>
      <protection/>
    </xf>
    <xf numFmtId="49" fontId="4" fillId="0" borderId="54" xfId="46" applyNumberFormat="1" applyFont="1" applyBorder="1" applyAlignment="1">
      <alignment horizontal="left"/>
      <protection/>
    </xf>
    <xf numFmtId="0" fontId="4" fillId="0" borderId="55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56" xfId="46" applyFont="1" applyBorder="1" applyAlignment="1">
      <alignment horizontal="center" vertical="top"/>
      <protection/>
    </xf>
    <xf numFmtId="49" fontId="16" fillId="0" borderId="56" xfId="46" applyNumberFormat="1" applyFont="1" applyBorder="1" applyAlignment="1">
      <alignment horizontal="left" vertical="top"/>
      <protection/>
    </xf>
    <xf numFmtId="0" fontId="16" fillId="0" borderId="56" xfId="46" applyFont="1" applyBorder="1" applyAlignment="1">
      <alignment vertical="top" wrapText="1"/>
      <protection/>
    </xf>
    <xf numFmtId="49" fontId="16" fillId="0" borderId="56" xfId="46" applyNumberFormat="1" applyFont="1" applyBorder="1" applyAlignment="1">
      <alignment horizontal="center" shrinkToFit="1"/>
      <protection/>
    </xf>
    <xf numFmtId="4" fontId="16" fillId="0" borderId="56" xfId="46" applyNumberFormat="1" applyFont="1" applyBorder="1" applyAlignment="1">
      <alignment horizontal="right"/>
      <protection/>
    </xf>
    <xf numFmtId="4" fontId="16" fillId="0" borderId="56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5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14" fontId="3" fillId="0" borderId="22" xfId="0" applyNumberFormat="1" applyFont="1" applyBorder="1" applyAlignment="1">
      <alignment/>
    </xf>
    <xf numFmtId="0" fontId="4" fillId="0" borderId="58" xfId="46" applyFont="1" applyFill="1" applyBorder="1">
      <alignment/>
      <protection/>
    </xf>
    <xf numFmtId="0" fontId="3" fillId="0" borderId="58" xfId="46" applyFont="1" applyFill="1" applyBorder="1">
      <alignment/>
      <protection/>
    </xf>
    <xf numFmtId="0" fontId="3" fillId="0" borderId="58" xfId="46" applyFont="1" applyFill="1" applyBorder="1" applyAlignment="1">
      <alignment horizontal="right"/>
      <protection/>
    </xf>
    <xf numFmtId="0" fontId="3" fillId="0" borderId="59" xfId="46" applyFont="1" applyFill="1" applyBorder="1">
      <alignment/>
      <protection/>
    </xf>
    <xf numFmtId="0" fontId="3" fillId="0" borderId="58" xfId="0" applyNumberFormat="1" applyFont="1" applyFill="1" applyBorder="1" applyAlignment="1">
      <alignment horizontal="left"/>
    </xf>
    <xf numFmtId="0" fontId="3" fillId="0" borderId="60" xfId="0" applyNumberFormat="1" applyFont="1" applyFill="1" applyBorder="1" applyAlignment="1">
      <alignment/>
    </xf>
    <xf numFmtId="0" fontId="4" fillId="0" borderId="61" xfId="46" applyFont="1" applyFill="1" applyBorder="1">
      <alignment/>
      <protection/>
    </xf>
    <xf numFmtId="0" fontId="3" fillId="0" borderId="61" xfId="46" applyFont="1" applyFill="1" applyBorder="1">
      <alignment/>
      <protection/>
    </xf>
    <xf numFmtId="0" fontId="3" fillId="0" borderId="61" xfId="46" applyFont="1" applyFill="1" applyBorder="1" applyAlignment="1">
      <alignment horizontal="right"/>
      <protection/>
    </xf>
    <xf numFmtId="0" fontId="5" fillId="0" borderId="59" xfId="46" applyFont="1" applyFill="1" applyBorder="1" applyAlignment="1">
      <alignment horizontal="right"/>
      <protection/>
    </xf>
    <xf numFmtId="0" fontId="3" fillId="0" borderId="58" xfId="46" applyFont="1" applyFill="1" applyBorder="1" applyAlignment="1">
      <alignment horizontal="left"/>
      <protection/>
    </xf>
    <xf numFmtId="0" fontId="3" fillId="0" borderId="60" xfId="46" applyFont="1" applyFill="1" applyBorder="1">
      <alignment/>
      <protection/>
    </xf>
    <xf numFmtId="0" fontId="16" fillId="0" borderId="56" xfId="46" applyFont="1" applyFill="1" applyBorder="1" applyAlignment="1">
      <alignment vertical="top" wrapText="1"/>
      <protection/>
    </xf>
    <xf numFmtId="49" fontId="16" fillId="0" borderId="56" xfId="46" applyNumberFormat="1" applyFont="1" applyFill="1" applyBorder="1" applyAlignment="1">
      <alignment horizontal="center" shrinkToFit="1"/>
      <protection/>
    </xf>
    <xf numFmtId="4" fontId="16" fillId="0" borderId="56" xfId="46" applyNumberFormat="1" applyFont="1" applyFill="1" applyBorder="1" applyAlignment="1">
      <alignment horizontal="right"/>
      <protection/>
    </xf>
    <xf numFmtId="49" fontId="16" fillId="0" borderId="56" xfId="46" applyNumberFormat="1" applyFont="1" applyFill="1" applyBorder="1" applyAlignment="1">
      <alignment horizontal="left" vertical="top"/>
      <protection/>
    </xf>
    <xf numFmtId="3" fontId="3" fillId="0" borderId="22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166" fontId="3" fillId="0" borderId="55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3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Fill="1" applyBorder="1" applyAlignment="1">
      <alignment horizontal="center"/>
      <protection/>
    </xf>
    <xf numFmtId="0" fontId="3" fillId="0" borderId="64" xfId="46" applyFont="1" applyFill="1" applyBorder="1" applyAlignment="1">
      <alignment horizontal="center"/>
      <protection/>
    </xf>
    <xf numFmtId="0" fontId="3" fillId="0" borderId="65" xfId="46" applyFont="1" applyFill="1" applyBorder="1" applyAlignment="1">
      <alignment horizontal="center"/>
      <protection/>
    </xf>
    <xf numFmtId="0" fontId="3" fillId="0" borderId="66" xfId="46" applyFont="1" applyFill="1" applyBorder="1" applyAlignment="1">
      <alignment horizontal="center"/>
      <protection/>
    </xf>
    <xf numFmtId="0" fontId="3" fillId="0" borderId="67" xfId="46" applyFont="1" applyFill="1" applyBorder="1" applyAlignment="1">
      <alignment horizontal="left"/>
      <protection/>
    </xf>
    <xf numFmtId="0" fontId="3" fillId="0" borderId="61" xfId="46" applyFont="1" applyFill="1" applyBorder="1" applyAlignment="1">
      <alignment horizontal="left"/>
      <protection/>
    </xf>
    <xf numFmtId="0" fontId="3" fillId="0" borderId="68" xfId="46" applyFont="1" applyFill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3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Fill="1" applyBorder="1" applyAlignment="1">
      <alignment horizontal="center"/>
      <protection/>
    </xf>
    <xf numFmtId="0" fontId="3" fillId="0" borderId="67" xfId="46" applyFont="1" applyFill="1" applyBorder="1" applyAlignment="1">
      <alignment horizontal="center" shrinkToFit="1"/>
      <protection/>
    </xf>
    <xf numFmtId="0" fontId="3" fillId="0" borderId="61" xfId="46" applyFont="1" applyFill="1" applyBorder="1" applyAlignment="1">
      <alignment horizontal="center" shrinkToFit="1"/>
      <protection/>
    </xf>
    <xf numFmtId="0" fontId="3" fillId="0" borderId="68" xfId="46" applyFont="1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194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Komunikace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/>
      <c r="B5" s="16"/>
      <c r="C5" s="17" t="s">
        <v>186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6"/>
      <c r="D8" s="206"/>
      <c r="E8" s="207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6">
        <f>Projektant</f>
        <v>0</v>
      </c>
      <c r="D9" s="206"/>
      <c r="E9" s="207"/>
      <c r="F9" s="11"/>
      <c r="G9" s="33"/>
      <c r="H9" s="34"/>
    </row>
    <row r="10" spans="1:8" ht="12.75">
      <c r="A10" s="28" t="s">
        <v>14</v>
      </c>
      <c r="B10" s="11"/>
      <c r="C10" s="206"/>
      <c r="D10" s="206"/>
      <c r="E10" s="206"/>
      <c r="F10" s="35"/>
      <c r="G10" s="36"/>
      <c r="H10" s="37"/>
    </row>
    <row r="11" spans="1:57" ht="13.5" customHeight="1">
      <c r="A11" s="28" t="s">
        <v>15</v>
      </c>
      <c r="B11" s="11"/>
      <c r="C11" s="206"/>
      <c r="D11" s="206"/>
      <c r="E11" s="206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8"/>
      <c r="D12" s="208"/>
      <c r="E12" s="208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Rekapitulace!A26</f>
        <v>Ztížené výrobní podmínky</v>
      </c>
      <c r="E15" s="57"/>
      <c r="F15" s="58"/>
      <c r="G15" s="55">
        <f>Rekapitulace!I26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Rekapitulace!A27</f>
        <v>Oborová přirážka</v>
      </c>
      <c r="E16" s="59"/>
      <c r="F16" s="60"/>
      <c r="G16" s="55">
        <f>Rekapitulace!I27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Rekapitulace!A28</f>
        <v>Přesun stavebních kapacit</v>
      </c>
      <c r="E17" s="59"/>
      <c r="F17" s="60"/>
      <c r="G17" s="55">
        <f>Rekapitulace!I28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Rekapitulace!A29</f>
        <v>Mimostaveništní doprava</v>
      </c>
      <c r="E18" s="59"/>
      <c r="F18" s="60"/>
      <c r="G18" s="55">
        <f>Rekapitulace!I29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Rekapitulace!A30</f>
        <v>Zařízení staveniště</v>
      </c>
      <c r="E19" s="59"/>
      <c r="F19" s="60"/>
      <c r="G19" s="55">
        <f>Rekapitulace!I30</f>
        <v>0</v>
      </c>
    </row>
    <row r="20" spans="1:7" ht="15.75" customHeight="1">
      <c r="A20" s="63"/>
      <c r="B20" s="54"/>
      <c r="C20" s="55"/>
      <c r="D20" s="8" t="str">
        <f>Rekapitulace!A31</f>
        <v>Provoz investora</v>
      </c>
      <c r="E20" s="59"/>
      <c r="F20" s="60"/>
      <c r="G20" s="55">
        <f>Rekapitulace!I31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Rekapitulace!A32</f>
        <v>Kompletační činnost (IČD)</v>
      </c>
      <c r="E21" s="59"/>
      <c r="F21" s="60"/>
      <c r="G21" s="55">
        <f>Rekapitulace!I32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9" t="s">
        <v>33</v>
      </c>
      <c r="B23" s="210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182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1">
        <f>C23-F32</f>
        <v>0</v>
      </c>
      <c r="G30" s="20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1">
        <f>ROUND(PRODUCT(F30,C31/100),0)</f>
        <v>0</v>
      </c>
      <c r="G31" s="20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1">
        <v>0</v>
      </c>
      <c r="G32" s="20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5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5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5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5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5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5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5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5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48</v>
      </c>
      <c r="B1" s="212"/>
      <c r="C1" s="183" t="str">
        <f>CONCATENATE(cislostavby," ",nazevstavby)</f>
        <v>18-083 DD Rožďalovice</v>
      </c>
      <c r="D1" s="184"/>
      <c r="E1" s="185"/>
      <c r="F1" s="184"/>
      <c r="G1" s="186" t="s">
        <v>49</v>
      </c>
      <c r="H1" s="187"/>
      <c r="I1" s="188"/>
    </row>
    <row r="2" spans="1:9" ht="13.5" thickBot="1">
      <c r="A2" s="213" t="s">
        <v>50</v>
      </c>
      <c r="B2" s="214"/>
      <c r="C2" s="189" t="str">
        <f>CONCATENATE(cisloobjektu," ",nazevobjektu)</f>
        <v> Klášter - Komunikace</v>
      </c>
      <c r="D2" s="190"/>
      <c r="E2" s="191"/>
      <c r="F2" s="190"/>
      <c r="G2" s="215" t="s">
        <v>78</v>
      </c>
      <c r="H2" s="216"/>
      <c r="I2" s="217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96" t="s">
        <v>51</v>
      </c>
      <c r="B4" s="97"/>
      <c r="C4" s="97"/>
      <c r="D4" s="97"/>
      <c r="E4" s="98"/>
      <c r="F4" s="97"/>
      <c r="G4" s="97"/>
      <c r="H4" s="97"/>
      <c r="I4" s="97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99"/>
      <c r="B6" s="100" t="s">
        <v>52</v>
      </c>
      <c r="C6" s="100"/>
      <c r="D6" s="101"/>
      <c r="E6" s="102" t="s">
        <v>53</v>
      </c>
      <c r="F6" s="103" t="s">
        <v>54</v>
      </c>
      <c r="G6" s="103" t="s">
        <v>55</v>
      </c>
      <c r="H6" s="103" t="s">
        <v>56</v>
      </c>
      <c r="I6" s="104" t="s">
        <v>30</v>
      </c>
    </row>
    <row r="7" spans="1:9" s="34" customFormat="1" ht="12.75">
      <c r="A7" s="179" t="str">
        <f>Položky!B7</f>
        <v>1</v>
      </c>
      <c r="B7" s="105" t="str">
        <f>Položky!C7</f>
        <v>Zemní práce</v>
      </c>
      <c r="C7" s="65"/>
      <c r="D7" s="106"/>
      <c r="E7" s="199">
        <f>Položky!G18</f>
        <v>0</v>
      </c>
      <c r="F7" s="180">
        <f>Položky!BB18</f>
        <v>0</v>
      </c>
      <c r="G7" s="180">
        <f>Položky!BC18</f>
        <v>0</v>
      </c>
      <c r="H7" s="180">
        <f>Položky!BD18</f>
        <v>0</v>
      </c>
      <c r="I7" s="181">
        <f>Položky!BE18</f>
        <v>0</v>
      </c>
    </row>
    <row r="8" spans="1:9" s="34" customFormat="1" ht="12.75">
      <c r="A8" s="179" t="str">
        <f>Položky!B19</f>
        <v>2</v>
      </c>
      <c r="B8" s="105" t="str">
        <f>Položky!C19</f>
        <v>Základy a zvláštní zakládání</v>
      </c>
      <c r="C8" s="65"/>
      <c r="D8" s="106"/>
      <c r="E8" s="199">
        <f>Položky!G21</f>
        <v>0</v>
      </c>
      <c r="F8" s="180">
        <f>Položky!BB21</f>
        <v>0</v>
      </c>
      <c r="G8" s="180">
        <f>Položky!BC21</f>
        <v>0</v>
      </c>
      <c r="H8" s="180">
        <f>Položky!BD21</f>
        <v>0</v>
      </c>
      <c r="I8" s="181">
        <f>Položky!BE21</f>
        <v>0</v>
      </c>
    </row>
    <row r="9" spans="1:9" s="34" customFormat="1" ht="12.75">
      <c r="A9" s="179" t="str">
        <f>Položky!B22</f>
        <v>5</v>
      </c>
      <c r="B9" s="105" t="str">
        <f>Položky!C22</f>
        <v>Komunikace</v>
      </c>
      <c r="C9" s="65"/>
      <c r="D9" s="106"/>
      <c r="E9" s="199">
        <f>Položky!G28</f>
        <v>0</v>
      </c>
      <c r="F9" s="180">
        <f>Položky!BB28</f>
        <v>0</v>
      </c>
      <c r="G9" s="180">
        <f>Položky!BC28</f>
        <v>0</v>
      </c>
      <c r="H9" s="180">
        <f>Položky!BD28</f>
        <v>0</v>
      </c>
      <c r="I9" s="181">
        <f>Položky!BE28</f>
        <v>0</v>
      </c>
    </row>
    <row r="10" spans="1:9" s="34" customFormat="1" ht="12.75">
      <c r="A10" s="179" t="str">
        <f>Položky!B29</f>
        <v>8</v>
      </c>
      <c r="B10" s="105" t="str">
        <f>Položky!C29</f>
        <v>Trubní vedení</v>
      </c>
      <c r="C10" s="65"/>
      <c r="D10" s="106"/>
      <c r="E10" s="199">
        <f>Položky!G34</f>
        <v>0</v>
      </c>
      <c r="F10" s="180">
        <f>Položky!BB34</f>
        <v>0</v>
      </c>
      <c r="G10" s="180">
        <f>Položky!BC34</f>
        <v>0</v>
      </c>
      <c r="H10" s="180">
        <f>Položky!BD34</f>
        <v>0</v>
      </c>
      <c r="I10" s="181">
        <f>Položky!BE34</f>
        <v>0</v>
      </c>
    </row>
    <row r="11" spans="1:9" s="34" customFormat="1" ht="12.75">
      <c r="A11" s="179" t="str">
        <f>Položky!B35</f>
        <v>91</v>
      </c>
      <c r="B11" s="105" t="str">
        <f>Položky!C35</f>
        <v>Doplňující práce na komunikaci</v>
      </c>
      <c r="C11" s="65"/>
      <c r="D11" s="106"/>
      <c r="E11" s="199">
        <f>Položky!G40</f>
        <v>0</v>
      </c>
      <c r="F11" s="180">
        <f>Položky!BB40</f>
        <v>0</v>
      </c>
      <c r="G11" s="180">
        <f>Položky!BC40</f>
        <v>0</v>
      </c>
      <c r="H11" s="180">
        <f>Položky!BD40</f>
        <v>0</v>
      </c>
      <c r="I11" s="181">
        <f>Položky!BE40</f>
        <v>0</v>
      </c>
    </row>
    <row r="12" spans="1:9" s="34" customFormat="1" ht="12.75">
      <c r="A12" s="179" t="str">
        <f>Položky!B41</f>
        <v>95</v>
      </c>
      <c r="B12" s="105" t="str">
        <f>Položky!C41</f>
        <v>Dokončovací konstrukce na pozemních stavbách</v>
      </c>
      <c r="C12" s="65"/>
      <c r="D12" s="106"/>
      <c r="E12" s="199">
        <f>Položky!G43</f>
        <v>0</v>
      </c>
      <c r="F12" s="180">
        <f>Položky!BB43</f>
        <v>0</v>
      </c>
      <c r="G12" s="180">
        <f>Položky!BC43</f>
        <v>0</v>
      </c>
      <c r="H12" s="180">
        <f>Položky!BD43</f>
        <v>0</v>
      </c>
      <c r="I12" s="181">
        <f>Položky!BE43</f>
        <v>0</v>
      </c>
    </row>
    <row r="13" spans="1:9" s="34" customFormat="1" ht="12.75">
      <c r="A13" s="179" t="str">
        <f>Položky!B44</f>
        <v>96</v>
      </c>
      <c r="B13" s="105" t="str">
        <f>Položky!C44</f>
        <v>Bourání konstrukcí</v>
      </c>
      <c r="C13" s="65"/>
      <c r="D13" s="106"/>
      <c r="E13" s="199">
        <f>Položky!G46</f>
        <v>0</v>
      </c>
      <c r="F13" s="180">
        <f>Položky!BB46</f>
        <v>0</v>
      </c>
      <c r="G13" s="180">
        <f>Položky!BC46</f>
        <v>0</v>
      </c>
      <c r="H13" s="180">
        <f>Položky!BD46</f>
        <v>0</v>
      </c>
      <c r="I13" s="181">
        <f>Položky!BE46</f>
        <v>0</v>
      </c>
    </row>
    <row r="14" spans="1:9" s="34" customFormat="1" ht="12.75">
      <c r="A14" s="179" t="str">
        <f>Položky!B47</f>
        <v>99</v>
      </c>
      <c r="B14" s="105" t="str">
        <f>Položky!C47</f>
        <v>Staveništní přesun hmot</v>
      </c>
      <c r="C14" s="65"/>
      <c r="D14" s="106"/>
      <c r="E14" s="199">
        <f>Položky!G49</f>
        <v>0</v>
      </c>
      <c r="F14" s="180">
        <f>Položky!BB49</f>
        <v>0</v>
      </c>
      <c r="G14" s="180">
        <f>Položky!BC49</f>
        <v>0</v>
      </c>
      <c r="H14" s="180">
        <f>Položky!BD49</f>
        <v>0</v>
      </c>
      <c r="I14" s="181">
        <f>Položky!BE49</f>
        <v>0</v>
      </c>
    </row>
    <row r="15" spans="1:9" s="34" customFormat="1" ht="12.75">
      <c r="A15" s="179" t="str">
        <f>Položky!B50</f>
        <v>VRN1</v>
      </c>
      <c r="B15" s="105" t="str">
        <f>Položky!C50</f>
        <v>Průzkumné, geodetické a projektové práce</v>
      </c>
      <c r="C15" s="65"/>
      <c r="D15" s="106"/>
      <c r="E15" s="199">
        <f>Položky!G52</f>
        <v>0</v>
      </c>
      <c r="F15" s="180">
        <f>Položky!BB52</f>
        <v>0</v>
      </c>
      <c r="G15" s="180">
        <f>Položky!BC52</f>
        <v>0</v>
      </c>
      <c r="H15" s="180">
        <f>Položky!BD52</f>
        <v>0</v>
      </c>
      <c r="I15" s="181">
        <f>Položky!BE52</f>
        <v>0</v>
      </c>
    </row>
    <row r="16" spans="1:9" s="34" customFormat="1" ht="12.75">
      <c r="A16" s="179" t="str">
        <f>Položky!B53</f>
        <v>VRN2</v>
      </c>
      <c r="B16" s="105" t="str">
        <f>Položky!C53</f>
        <v>Příprava staveniště</v>
      </c>
      <c r="C16" s="65"/>
      <c r="D16" s="106"/>
      <c r="E16" s="199">
        <f>Položky!G55</f>
        <v>0</v>
      </c>
      <c r="F16" s="180">
        <f>Položky!BB55</f>
        <v>0</v>
      </c>
      <c r="G16" s="180">
        <f>Položky!BC55</f>
        <v>0</v>
      </c>
      <c r="H16" s="180">
        <f>Položky!BD55</f>
        <v>0</v>
      </c>
      <c r="I16" s="181">
        <f>Položky!BE55</f>
        <v>0</v>
      </c>
    </row>
    <row r="17" spans="1:9" s="34" customFormat="1" ht="12.75">
      <c r="A17" s="179" t="str">
        <f>Položky!B56</f>
        <v>VRN3</v>
      </c>
      <c r="B17" s="105" t="str">
        <f>Položky!C56</f>
        <v>Zařízení staveniště</v>
      </c>
      <c r="C17" s="65"/>
      <c r="D17" s="106"/>
      <c r="E17" s="199">
        <f>Položky!G58</f>
        <v>0</v>
      </c>
      <c r="F17" s="180">
        <f>Položky!BB58</f>
        <v>0</v>
      </c>
      <c r="G17" s="180">
        <f>Položky!BC58</f>
        <v>0</v>
      </c>
      <c r="H17" s="180">
        <f>Položky!BD58</f>
        <v>0</v>
      </c>
      <c r="I17" s="181">
        <f>Položky!BE58</f>
        <v>0</v>
      </c>
    </row>
    <row r="18" spans="1:9" s="34" customFormat="1" ht="12.75">
      <c r="A18" s="179" t="str">
        <f>Položky!B59</f>
        <v>VRN4</v>
      </c>
      <c r="B18" s="105" t="str">
        <f>Položky!C59</f>
        <v>Inženýrská činnost</v>
      </c>
      <c r="C18" s="65"/>
      <c r="D18" s="106"/>
      <c r="E18" s="199">
        <f>Položky!G62</f>
        <v>0</v>
      </c>
      <c r="F18" s="180">
        <f>Položky!BB62</f>
        <v>0</v>
      </c>
      <c r="G18" s="180">
        <f>Položky!BC62</f>
        <v>0</v>
      </c>
      <c r="H18" s="180">
        <f>Položky!BD62</f>
        <v>0</v>
      </c>
      <c r="I18" s="181">
        <f>Položky!BE62</f>
        <v>0</v>
      </c>
    </row>
    <row r="19" spans="1:9" s="34" customFormat="1" ht="12.75">
      <c r="A19" s="179" t="str">
        <f>Položky!B63</f>
        <v>VRN7</v>
      </c>
      <c r="B19" s="105" t="str">
        <f>Položky!C63</f>
        <v>Provozní vlivy</v>
      </c>
      <c r="C19" s="65"/>
      <c r="D19" s="106"/>
      <c r="E19" s="199">
        <f>Položky!G65</f>
        <v>0</v>
      </c>
      <c r="F19" s="180">
        <f>Položky!BB65</f>
        <v>0</v>
      </c>
      <c r="G19" s="180">
        <f>Položky!BC65</f>
        <v>0</v>
      </c>
      <c r="H19" s="180">
        <f>Položky!BD65</f>
        <v>0</v>
      </c>
      <c r="I19" s="181">
        <f>Položky!BE65</f>
        <v>0</v>
      </c>
    </row>
    <row r="20" spans="1:9" s="34" customFormat="1" ht="13.5" thickBot="1">
      <c r="A20" s="179" t="str">
        <f>Položky!B66</f>
        <v>D96</v>
      </c>
      <c r="B20" s="105" t="str">
        <f>Položky!C66</f>
        <v>Přesuny suti a vybouraných hmot</v>
      </c>
      <c r="C20" s="65"/>
      <c r="D20" s="106"/>
      <c r="E20" s="199">
        <f>Položky!G74</f>
        <v>0</v>
      </c>
      <c r="F20" s="180">
        <f>Položky!BB74</f>
        <v>0</v>
      </c>
      <c r="G20" s="180">
        <f>Položky!BC74</f>
        <v>0</v>
      </c>
      <c r="H20" s="180">
        <f>Položky!BD74</f>
        <v>0</v>
      </c>
      <c r="I20" s="181">
        <f>Položky!BE74</f>
        <v>0</v>
      </c>
    </row>
    <row r="21" spans="1:9" s="113" customFormat="1" ht="13.5" thickBot="1">
      <c r="A21" s="107"/>
      <c r="B21" s="108" t="s">
        <v>57</v>
      </c>
      <c r="C21" s="108"/>
      <c r="D21" s="109"/>
      <c r="E21" s="110">
        <f>SUM(E7:E20)</f>
        <v>0</v>
      </c>
      <c r="F21" s="111">
        <f>SUM(F7:F20)</f>
        <v>0</v>
      </c>
      <c r="G21" s="111">
        <f>SUM(G7:G20)</f>
        <v>0</v>
      </c>
      <c r="H21" s="111">
        <f>SUM(H7:H20)</f>
        <v>0</v>
      </c>
      <c r="I21" s="112">
        <f>SUM(I7:I20)</f>
        <v>0</v>
      </c>
    </row>
    <row r="22" spans="1:9" ht="12.75">
      <c r="A22" s="65"/>
      <c r="B22" s="65"/>
      <c r="C22" s="65"/>
      <c r="D22" s="65"/>
      <c r="E22" s="65"/>
      <c r="F22" s="65"/>
      <c r="G22" s="65"/>
      <c r="H22" s="65"/>
      <c r="I22" s="65"/>
    </row>
    <row r="23" spans="1:57" ht="19.5" customHeight="1">
      <c r="A23" s="97" t="s">
        <v>58</v>
      </c>
      <c r="B23" s="97"/>
      <c r="C23" s="97"/>
      <c r="D23" s="97"/>
      <c r="E23" s="97"/>
      <c r="F23" s="97"/>
      <c r="G23" s="114"/>
      <c r="H23" s="97"/>
      <c r="I23" s="97"/>
      <c r="BA23" s="40"/>
      <c r="BB23" s="40"/>
      <c r="BC23" s="40"/>
      <c r="BD23" s="40"/>
      <c r="BE23" s="40"/>
    </row>
    <row r="24" spans="1:9" ht="13.5" thickBo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2.75">
      <c r="A25" s="70" t="s">
        <v>59</v>
      </c>
      <c r="B25" s="71"/>
      <c r="C25" s="71"/>
      <c r="D25" s="115"/>
      <c r="E25" s="116" t="s">
        <v>60</v>
      </c>
      <c r="F25" s="117" t="s">
        <v>61</v>
      </c>
      <c r="G25" s="118" t="s">
        <v>62</v>
      </c>
      <c r="H25" s="119"/>
      <c r="I25" s="120" t="s">
        <v>60</v>
      </c>
    </row>
    <row r="26" spans="1:53" ht="12.75">
      <c r="A26" s="63" t="s">
        <v>172</v>
      </c>
      <c r="B26" s="54"/>
      <c r="C26" s="54"/>
      <c r="D26" s="121"/>
      <c r="E26" s="122"/>
      <c r="F26" s="123"/>
      <c r="G26" s="124">
        <f aca="true" t="shared" si="0" ref="G26:G33">CHOOSE(BA26+1,HSV+PSV,HSV+PSV+Mont,HSV+PSV+Dodavka+Mont,HSV,PSV,Mont,Dodavka,Mont+Dodavka,0)</f>
        <v>0</v>
      </c>
      <c r="H26" s="125"/>
      <c r="I26" s="126">
        <f aca="true" t="shared" si="1" ref="I26:I33">E26+F26*G26/100</f>
        <v>0</v>
      </c>
      <c r="BA26">
        <v>0</v>
      </c>
    </row>
    <row r="27" spans="1:53" ht="12.75">
      <c r="A27" s="63" t="s">
        <v>173</v>
      </c>
      <c r="B27" s="54"/>
      <c r="C27" s="54"/>
      <c r="D27" s="121"/>
      <c r="E27" s="122"/>
      <c r="F27" s="123"/>
      <c r="G27" s="124">
        <f t="shared" si="0"/>
        <v>0</v>
      </c>
      <c r="H27" s="125"/>
      <c r="I27" s="126">
        <f t="shared" si="1"/>
        <v>0</v>
      </c>
      <c r="BA27">
        <v>0</v>
      </c>
    </row>
    <row r="28" spans="1:53" ht="12.75">
      <c r="A28" s="63" t="s">
        <v>174</v>
      </c>
      <c r="B28" s="54"/>
      <c r="C28" s="54"/>
      <c r="D28" s="121"/>
      <c r="E28" s="122"/>
      <c r="F28" s="123"/>
      <c r="G28" s="124">
        <f t="shared" si="0"/>
        <v>0</v>
      </c>
      <c r="H28" s="125"/>
      <c r="I28" s="126">
        <f t="shared" si="1"/>
        <v>0</v>
      </c>
      <c r="BA28">
        <v>0</v>
      </c>
    </row>
    <row r="29" spans="1:53" ht="12.75">
      <c r="A29" s="63" t="s">
        <v>175</v>
      </c>
      <c r="B29" s="54"/>
      <c r="C29" s="54"/>
      <c r="D29" s="121"/>
      <c r="E29" s="122"/>
      <c r="F29" s="123"/>
      <c r="G29" s="124">
        <f t="shared" si="0"/>
        <v>0</v>
      </c>
      <c r="H29" s="125"/>
      <c r="I29" s="126">
        <f t="shared" si="1"/>
        <v>0</v>
      </c>
      <c r="BA29">
        <v>0</v>
      </c>
    </row>
    <row r="30" spans="1:53" ht="12.75">
      <c r="A30" s="63" t="s">
        <v>144</v>
      </c>
      <c r="B30" s="54"/>
      <c r="C30" s="54"/>
      <c r="D30" s="121"/>
      <c r="E30" s="122"/>
      <c r="F30" s="123"/>
      <c r="G30" s="124">
        <f t="shared" si="0"/>
        <v>0</v>
      </c>
      <c r="H30" s="125"/>
      <c r="I30" s="126">
        <f t="shared" si="1"/>
        <v>0</v>
      </c>
      <c r="BA30">
        <v>1</v>
      </c>
    </row>
    <row r="31" spans="1:53" ht="12.75">
      <c r="A31" s="63" t="s">
        <v>176</v>
      </c>
      <c r="B31" s="54"/>
      <c r="C31" s="54"/>
      <c r="D31" s="121"/>
      <c r="E31" s="122"/>
      <c r="F31" s="123"/>
      <c r="G31" s="124">
        <f t="shared" si="0"/>
        <v>0</v>
      </c>
      <c r="H31" s="125"/>
      <c r="I31" s="126">
        <f t="shared" si="1"/>
        <v>0</v>
      </c>
      <c r="BA31">
        <v>1</v>
      </c>
    </row>
    <row r="32" spans="1:53" ht="12.75">
      <c r="A32" s="63" t="s">
        <v>177</v>
      </c>
      <c r="B32" s="54"/>
      <c r="C32" s="54"/>
      <c r="D32" s="121"/>
      <c r="E32" s="122"/>
      <c r="F32" s="123"/>
      <c r="G32" s="124">
        <f t="shared" si="0"/>
        <v>0</v>
      </c>
      <c r="H32" s="125"/>
      <c r="I32" s="126">
        <f t="shared" si="1"/>
        <v>0</v>
      </c>
      <c r="BA32">
        <v>2</v>
      </c>
    </row>
    <row r="33" spans="1:53" ht="12.75">
      <c r="A33" s="63" t="s">
        <v>178</v>
      </c>
      <c r="B33" s="54"/>
      <c r="C33" s="54"/>
      <c r="D33" s="121"/>
      <c r="E33" s="122"/>
      <c r="F33" s="123"/>
      <c r="G33" s="124">
        <f t="shared" si="0"/>
        <v>0</v>
      </c>
      <c r="H33" s="125"/>
      <c r="I33" s="126">
        <f t="shared" si="1"/>
        <v>0</v>
      </c>
      <c r="BA33">
        <v>2</v>
      </c>
    </row>
    <row r="34" spans="1:9" ht="13.5" thickBot="1">
      <c r="A34" s="127"/>
      <c r="B34" s="128" t="s">
        <v>63</v>
      </c>
      <c r="C34" s="129"/>
      <c r="D34" s="130"/>
      <c r="E34" s="131"/>
      <c r="F34" s="132"/>
      <c r="G34" s="132"/>
      <c r="H34" s="218">
        <f>SUM(I26:I33)</f>
        <v>0</v>
      </c>
      <c r="I34" s="219"/>
    </row>
    <row r="36" spans="2:9" ht="12.75">
      <c r="B36" s="113"/>
      <c r="F36" s="133"/>
      <c r="G36" s="134"/>
      <c r="H36" s="134"/>
      <c r="I36" s="135"/>
    </row>
    <row r="37" spans="6:9" ht="12.75">
      <c r="F37" s="133"/>
      <c r="G37" s="134"/>
      <c r="H37" s="134"/>
      <c r="I37" s="135"/>
    </row>
    <row r="38" spans="6:9" ht="12.75">
      <c r="F38" s="133"/>
      <c r="G38" s="134"/>
      <c r="H38" s="134"/>
      <c r="I38" s="135"/>
    </row>
    <row r="39" spans="6:9" ht="12.75">
      <c r="F39" s="133"/>
      <c r="G39" s="134"/>
      <c r="H39" s="134"/>
      <c r="I39" s="135"/>
    </row>
    <row r="40" spans="6:9" ht="12.75">
      <c r="F40" s="133"/>
      <c r="G40" s="134"/>
      <c r="H40" s="134"/>
      <c r="I40" s="135"/>
    </row>
    <row r="41" spans="6:9" ht="12.75">
      <c r="F41" s="133"/>
      <c r="G41" s="134"/>
      <c r="H41" s="134"/>
      <c r="I41" s="135"/>
    </row>
    <row r="42" spans="6:9" ht="12.75">
      <c r="F42" s="133"/>
      <c r="G42" s="134"/>
      <c r="H42" s="134"/>
      <c r="I42" s="135"/>
    </row>
    <row r="43" spans="6:9" ht="12.75">
      <c r="F43" s="133"/>
      <c r="G43" s="134"/>
      <c r="H43" s="134"/>
      <c r="I43" s="135"/>
    </row>
    <row r="44" spans="6:9" ht="12.75">
      <c r="F44" s="133"/>
      <c r="G44" s="134"/>
      <c r="H44" s="134"/>
      <c r="I44" s="135"/>
    </row>
    <row r="45" spans="6:9" ht="12.75">
      <c r="F45" s="133"/>
      <c r="G45" s="134"/>
      <c r="H45" s="134"/>
      <c r="I45" s="135"/>
    </row>
    <row r="46" spans="6:9" ht="12.75">
      <c r="F46" s="133"/>
      <c r="G46" s="134"/>
      <c r="H46" s="134"/>
      <c r="I46" s="135"/>
    </row>
    <row r="47" spans="6:9" ht="12.75"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  <row r="73" spans="6:9" ht="12.75">
      <c r="F73" s="133"/>
      <c r="G73" s="134"/>
      <c r="H73" s="134"/>
      <c r="I73" s="135"/>
    </row>
    <row r="74" spans="6:9" ht="12.75">
      <c r="F74" s="133"/>
      <c r="G74" s="134"/>
      <c r="H74" s="134"/>
      <c r="I74" s="135"/>
    </row>
    <row r="75" spans="6:9" ht="12.75">
      <c r="F75" s="133"/>
      <c r="G75" s="134"/>
      <c r="H75" s="134"/>
      <c r="I75" s="135"/>
    </row>
    <row r="76" spans="6:9" ht="12.75">
      <c r="F76" s="133"/>
      <c r="G76" s="134"/>
      <c r="H76" s="134"/>
      <c r="I76" s="135"/>
    </row>
    <row r="77" spans="6:9" ht="12.75">
      <c r="F77" s="133"/>
      <c r="G77" s="134"/>
      <c r="H77" s="134"/>
      <c r="I77" s="135"/>
    </row>
    <row r="78" spans="6:9" ht="12.75">
      <c r="F78" s="133"/>
      <c r="G78" s="134"/>
      <c r="H78" s="134"/>
      <c r="I78" s="135"/>
    </row>
    <row r="79" spans="6:9" ht="12.75">
      <c r="F79" s="133"/>
      <c r="G79" s="134"/>
      <c r="H79" s="134"/>
      <c r="I79" s="135"/>
    </row>
    <row r="80" spans="6:9" ht="12.75">
      <c r="F80" s="133"/>
      <c r="G80" s="134"/>
      <c r="H80" s="134"/>
      <c r="I80" s="135"/>
    </row>
    <row r="81" spans="6:9" ht="12.75">
      <c r="F81" s="133"/>
      <c r="G81" s="134"/>
      <c r="H81" s="134"/>
      <c r="I81" s="135"/>
    </row>
    <row r="82" spans="6:9" ht="12.75">
      <c r="F82" s="133"/>
      <c r="G82" s="134"/>
      <c r="H82" s="134"/>
      <c r="I82" s="135"/>
    </row>
    <row r="83" spans="6:9" ht="12.75">
      <c r="F83" s="133"/>
      <c r="G83" s="134"/>
      <c r="H83" s="134"/>
      <c r="I83" s="135"/>
    </row>
    <row r="84" spans="6:9" ht="12.75">
      <c r="F84" s="133"/>
      <c r="G84" s="134"/>
      <c r="H84" s="134"/>
      <c r="I84" s="135"/>
    </row>
    <row r="85" spans="6:9" ht="12.75">
      <c r="F85" s="133"/>
      <c r="G85" s="134"/>
      <c r="H85" s="134"/>
      <c r="I85" s="135"/>
    </row>
  </sheetData>
  <sheetProtection/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7"/>
  <sheetViews>
    <sheetView showGridLines="0" showZeros="0" tabSelected="1" zoomScalePageLayoutView="0" workbookViewId="0" topLeftCell="A55">
      <selection activeCell="L11" sqref="L11"/>
    </sheetView>
  </sheetViews>
  <sheetFormatPr defaultColWidth="9.00390625" defaultRowHeight="12.75"/>
  <cols>
    <col min="1" max="1" width="4.375" style="136" customWidth="1"/>
    <col min="2" max="2" width="11.625" style="136" customWidth="1"/>
    <col min="3" max="3" width="40.375" style="136" customWidth="1"/>
    <col min="4" max="4" width="5.625" style="136" customWidth="1"/>
    <col min="5" max="5" width="8.625" style="173" customWidth="1"/>
    <col min="6" max="6" width="9.875" style="136" customWidth="1"/>
    <col min="7" max="7" width="13.875" style="136" customWidth="1"/>
    <col min="8" max="11" width="9.125" style="136" customWidth="1"/>
    <col min="12" max="12" width="75.375" style="136" customWidth="1"/>
    <col min="13" max="13" width="45.25390625" style="136" customWidth="1"/>
    <col min="14" max="16384" width="9.125" style="136" customWidth="1"/>
  </cols>
  <sheetData>
    <row r="1" spans="1:7" ht="15.75">
      <c r="A1" s="220" t="s">
        <v>195</v>
      </c>
      <c r="B1" s="220"/>
      <c r="C1" s="220"/>
      <c r="D1" s="220"/>
      <c r="E1" s="220"/>
      <c r="F1" s="220"/>
      <c r="G1" s="220"/>
    </row>
    <row r="2" spans="1:7" ht="14.25" customHeight="1" thickBot="1">
      <c r="A2" s="137"/>
      <c r="B2" s="138"/>
      <c r="C2" s="139"/>
      <c r="D2" s="139"/>
      <c r="E2" s="140"/>
      <c r="F2" s="139"/>
      <c r="G2" s="139"/>
    </row>
    <row r="3" spans="1:7" ht="13.5" thickTop="1">
      <c r="A3" s="211" t="s">
        <v>48</v>
      </c>
      <c r="B3" s="212"/>
      <c r="C3" s="183" t="str">
        <f>CONCATENATE(cislostavby," ",nazevstavby)</f>
        <v>18-083 DD Rožďalovice</v>
      </c>
      <c r="D3" s="184"/>
      <c r="E3" s="192" t="s">
        <v>64</v>
      </c>
      <c r="F3" s="193">
        <f>Rekapitulace!H1</f>
        <v>0</v>
      </c>
      <c r="G3" s="194"/>
    </row>
    <row r="4" spans="1:7" ht="13.5" thickBot="1">
      <c r="A4" s="221" t="s">
        <v>50</v>
      </c>
      <c r="B4" s="214"/>
      <c r="C4" s="189" t="str">
        <f>CONCATENATE(cisloobjektu," ",nazevobjektu)</f>
        <v> Klášter - Komunikace</v>
      </c>
      <c r="D4" s="190"/>
      <c r="E4" s="222" t="str">
        <f>Rekapitulace!G2</f>
        <v>Komunikace</v>
      </c>
      <c r="F4" s="223"/>
      <c r="G4" s="224"/>
    </row>
    <row r="5" spans="1:7" ht="13.5" thickTop="1">
      <c r="A5" s="141"/>
      <c r="B5" s="137"/>
      <c r="C5" s="137"/>
      <c r="D5" s="137"/>
      <c r="E5" s="142"/>
      <c r="F5" s="137"/>
      <c r="G5" s="143"/>
    </row>
    <row r="6" spans="1:7" ht="12.75">
      <c r="A6" s="144" t="s">
        <v>65</v>
      </c>
      <c r="B6" s="145" t="s">
        <v>66</v>
      </c>
      <c r="C6" s="145" t="s">
        <v>67</v>
      </c>
      <c r="D6" s="145" t="s">
        <v>68</v>
      </c>
      <c r="E6" s="146" t="s">
        <v>69</v>
      </c>
      <c r="F6" s="145" t="s">
        <v>70</v>
      </c>
      <c r="G6" s="147" t="s">
        <v>71</v>
      </c>
    </row>
    <row r="7" spans="1:15" ht="12.75">
      <c r="A7" s="148" t="s">
        <v>72</v>
      </c>
      <c r="B7" s="149" t="s">
        <v>73</v>
      </c>
      <c r="C7" s="150" t="s">
        <v>74</v>
      </c>
      <c r="D7" s="151"/>
      <c r="E7" s="152"/>
      <c r="F7" s="152"/>
      <c r="G7" s="153"/>
      <c r="H7" s="154"/>
      <c r="I7" s="154"/>
      <c r="O7" s="155">
        <v>1</v>
      </c>
    </row>
    <row r="8" spans="1:104" ht="22.5">
      <c r="A8" s="156">
        <v>1</v>
      </c>
      <c r="B8" s="198" t="s">
        <v>184</v>
      </c>
      <c r="C8" s="195" t="s">
        <v>185</v>
      </c>
      <c r="D8" s="196" t="s">
        <v>79</v>
      </c>
      <c r="E8" s="197">
        <v>173</v>
      </c>
      <c r="F8" s="160"/>
      <c r="G8" s="161">
        <f aca="true" t="shared" si="0" ref="G8:G17">E8*F8</f>
        <v>0</v>
      </c>
      <c r="O8" s="155">
        <v>2</v>
      </c>
      <c r="AA8" s="136">
        <v>1</v>
      </c>
      <c r="AB8" s="136">
        <v>1</v>
      </c>
      <c r="AC8" s="136">
        <v>1</v>
      </c>
      <c r="AZ8" s="136">
        <v>1</v>
      </c>
      <c r="BA8" s="136">
        <f aca="true" t="shared" si="1" ref="BA8:BA17">IF(AZ8=1,G8,0)</f>
        <v>0</v>
      </c>
      <c r="BB8" s="136">
        <f aca="true" t="shared" si="2" ref="BB8:BB17">IF(AZ8=2,G8,0)</f>
        <v>0</v>
      </c>
      <c r="BC8" s="136">
        <f aca="true" t="shared" si="3" ref="BC8:BC17">IF(AZ8=3,G8,0)</f>
        <v>0</v>
      </c>
      <c r="BD8" s="136">
        <f aca="true" t="shared" si="4" ref="BD8:BD17">IF(AZ8=4,G8,0)</f>
        <v>0</v>
      </c>
      <c r="BE8" s="136">
        <f aca="true" t="shared" si="5" ref="BE8:BE17">IF(AZ8=5,G8,0)</f>
        <v>0</v>
      </c>
      <c r="CA8" s="162">
        <v>1</v>
      </c>
      <c r="CB8" s="162">
        <v>1</v>
      </c>
      <c r="CZ8" s="136">
        <v>0</v>
      </c>
    </row>
    <row r="9" spans="1:104" ht="12.75">
      <c r="A9" s="156">
        <v>2</v>
      </c>
      <c r="B9" s="198" t="s">
        <v>80</v>
      </c>
      <c r="C9" s="195" t="s">
        <v>81</v>
      </c>
      <c r="D9" s="196" t="s">
        <v>82</v>
      </c>
      <c r="E9" s="197">
        <v>69.2</v>
      </c>
      <c r="F9" s="160"/>
      <c r="G9" s="161">
        <f t="shared" si="0"/>
        <v>0</v>
      </c>
      <c r="O9" s="155">
        <v>2</v>
      </c>
      <c r="AA9" s="136">
        <v>1</v>
      </c>
      <c r="AB9" s="136">
        <v>1</v>
      </c>
      <c r="AC9" s="136">
        <v>1</v>
      </c>
      <c r="AZ9" s="136">
        <v>1</v>
      </c>
      <c r="BA9" s="136">
        <f t="shared" si="1"/>
        <v>0</v>
      </c>
      <c r="BB9" s="136">
        <f t="shared" si="2"/>
        <v>0</v>
      </c>
      <c r="BC9" s="136">
        <f t="shared" si="3"/>
        <v>0</v>
      </c>
      <c r="BD9" s="136">
        <f t="shared" si="4"/>
        <v>0</v>
      </c>
      <c r="BE9" s="136">
        <f t="shared" si="5"/>
        <v>0</v>
      </c>
      <c r="CA9" s="162">
        <v>1</v>
      </c>
      <c r="CB9" s="162">
        <v>1</v>
      </c>
      <c r="CZ9" s="136">
        <v>0</v>
      </c>
    </row>
    <row r="10" spans="1:104" ht="12.75">
      <c r="A10" s="156">
        <v>3</v>
      </c>
      <c r="B10" s="198" t="s">
        <v>83</v>
      </c>
      <c r="C10" s="195" t="s">
        <v>84</v>
      </c>
      <c r="D10" s="196" t="s">
        <v>82</v>
      </c>
      <c r="E10" s="197">
        <v>69.2</v>
      </c>
      <c r="F10" s="160"/>
      <c r="G10" s="161">
        <f t="shared" si="0"/>
        <v>0</v>
      </c>
      <c r="O10" s="155">
        <v>2</v>
      </c>
      <c r="AA10" s="136">
        <v>1</v>
      </c>
      <c r="AB10" s="136">
        <v>1</v>
      </c>
      <c r="AC10" s="136">
        <v>1</v>
      </c>
      <c r="AZ10" s="136">
        <v>1</v>
      </c>
      <c r="BA10" s="136">
        <f t="shared" si="1"/>
        <v>0</v>
      </c>
      <c r="BB10" s="136">
        <f t="shared" si="2"/>
        <v>0</v>
      </c>
      <c r="BC10" s="136">
        <f t="shared" si="3"/>
        <v>0</v>
      </c>
      <c r="BD10" s="136">
        <f t="shared" si="4"/>
        <v>0</v>
      </c>
      <c r="BE10" s="136">
        <f t="shared" si="5"/>
        <v>0</v>
      </c>
      <c r="CA10" s="162">
        <v>1</v>
      </c>
      <c r="CB10" s="162">
        <v>1</v>
      </c>
      <c r="CZ10" s="136">
        <v>0</v>
      </c>
    </row>
    <row r="11" spans="1:80" ht="22.5">
      <c r="A11" s="156">
        <v>4</v>
      </c>
      <c r="B11" s="198" t="s">
        <v>179</v>
      </c>
      <c r="C11" s="195" t="s">
        <v>187</v>
      </c>
      <c r="D11" s="196" t="s">
        <v>82</v>
      </c>
      <c r="E11" s="197">
        <v>1.75</v>
      </c>
      <c r="F11" s="160"/>
      <c r="G11" s="161">
        <f t="shared" si="0"/>
        <v>0</v>
      </c>
      <c r="O11" s="155"/>
      <c r="CA11" s="162"/>
      <c r="CB11" s="162"/>
    </row>
    <row r="12" spans="1:104" ht="12.75">
      <c r="A12" s="156">
        <v>5</v>
      </c>
      <c r="B12" s="198" t="s">
        <v>85</v>
      </c>
      <c r="C12" s="195" t="s">
        <v>86</v>
      </c>
      <c r="D12" s="196" t="s">
        <v>82</v>
      </c>
      <c r="E12" s="197">
        <v>69.2</v>
      </c>
      <c r="F12" s="160"/>
      <c r="G12" s="161">
        <f t="shared" si="0"/>
        <v>0</v>
      </c>
      <c r="O12" s="155">
        <v>2</v>
      </c>
      <c r="AA12" s="136">
        <v>1</v>
      </c>
      <c r="AB12" s="136">
        <v>1</v>
      </c>
      <c r="AC12" s="136">
        <v>1</v>
      </c>
      <c r="AZ12" s="136">
        <v>1</v>
      </c>
      <c r="BA12" s="136">
        <f t="shared" si="1"/>
        <v>0</v>
      </c>
      <c r="BB12" s="136">
        <f t="shared" si="2"/>
        <v>0</v>
      </c>
      <c r="BC12" s="136">
        <f t="shared" si="3"/>
        <v>0</v>
      </c>
      <c r="BD12" s="136">
        <f t="shared" si="4"/>
        <v>0</v>
      </c>
      <c r="BE12" s="136">
        <f t="shared" si="5"/>
        <v>0</v>
      </c>
      <c r="CA12" s="162">
        <v>1</v>
      </c>
      <c r="CB12" s="162">
        <v>1</v>
      </c>
      <c r="CZ12" s="136">
        <v>0</v>
      </c>
    </row>
    <row r="13" spans="1:104" ht="12.75">
      <c r="A13" s="156">
        <v>6</v>
      </c>
      <c r="B13" s="198" t="s">
        <v>87</v>
      </c>
      <c r="C13" s="195" t="s">
        <v>88</v>
      </c>
      <c r="D13" s="196" t="s">
        <v>82</v>
      </c>
      <c r="E13" s="197">
        <v>69.2</v>
      </c>
      <c r="F13" s="160"/>
      <c r="G13" s="161">
        <f t="shared" si="0"/>
        <v>0</v>
      </c>
      <c r="O13" s="155">
        <v>2</v>
      </c>
      <c r="AA13" s="136">
        <v>1</v>
      </c>
      <c r="AB13" s="136">
        <v>1</v>
      </c>
      <c r="AC13" s="136">
        <v>1</v>
      </c>
      <c r="AZ13" s="136">
        <v>1</v>
      </c>
      <c r="BA13" s="136">
        <f t="shared" si="1"/>
        <v>0</v>
      </c>
      <c r="BB13" s="136">
        <f t="shared" si="2"/>
        <v>0</v>
      </c>
      <c r="BC13" s="136">
        <f t="shared" si="3"/>
        <v>0</v>
      </c>
      <c r="BD13" s="136">
        <f t="shared" si="4"/>
        <v>0</v>
      </c>
      <c r="BE13" s="136">
        <f t="shared" si="5"/>
        <v>0</v>
      </c>
      <c r="CA13" s="162">
        <v>1</v>
      </c>
      <c r="CB13" s="162">
        <v>1</v>
      </c>
      <c r="CZ13" s="136">
        <v>0</v>
      </c>
    </row>
    <row r="14" spans="1:104" ht="12.75">
      <c r="A14" s="156">
        <v>7</v>
      </c>
      <c r="B14" s="198" t="s">
        <v>89</v>
      </c>
      <c r="C14" s="195" t="s">
        <v>90</v>
      </c>
      <c r="D14" s="196" t="s">
        <v>82</v>
      </c>
      <c r="E14" s="197">
        <v>692</v>
      </c>
      <c r="F14" s="160"/>
      <c r="G14" s="161">
        <f t="shared" si="0"/>
        <v>0</v>
      </c>
      <c r="O14" s="155">
        <v>2</v>
      </c>
      <c r="AA14" s="136">
        <v>1</v>
      </c>
      <c r="AB14" s="136">
        <v>1</v>
      </c>
      <c r="AC14" s="136">
        <v>1</v>
      </c>
      <c r="AZ14" s="136">
        <v>1</v>
      </c>
      <c r="BA14" s="136">
        <f t="shared" si="1"/>
        <v>0</v>
      </c>
      <c r="BB14" s="136">
        <f t="shared" si="2"/>
        <v>0</v>
      </c>
      <c r="BC14" s="136">
        <f t="shared" si="3"/>
        <v>0</v>
      </c>
      <c r="BD14" s="136">
        <f t="shared" si="4"/>
        <v>0</v>
      </c>
      <c r="BE14" s="136">
        <f t="shared" si="5"/>
        <v>0</v>
      </c>
      <c r="CA14" s="162">
        <v>1</v>
      </c>
      <c r="CB14" s="162">
        <v>1</v>
      </c>
      <c r="CZ14" s="136">
        <v>0</v>
      </c>
    </row>
    <row r="15" spans="1:104" ht="12.75">
      <c r="A15" s="156">
        <v>8</v>
      </c>
      <c r="B15" s="198" t="s">
        <v>91</v>
      </c>
      <c r="C15" s="195" t="s">
        <v>92</v>
      </c>
      <c r="D15" s="196" t="s">
        <v>82</v>
      </c>
      <c r="E15" s="197">
        <v>69.2</v>
      </c>
      <c r="F15" s="160"/>
      <c r="G15" s="161">
        <f t="shared" si="0"/>
        <v>0</v>
      </c>
      <c r="O15" s="155">
        <v>2</v>
      </c>
      <c r="AA15" s="136">
        <v>1</v>
      </c>
      <c r="AB15" s="136">
        <v>1</v>
      </c>
      <c r="AC15" s="136">
        <v>1</v>
      </c>
      <c r="AZ15" s="136">
        <v>1</v>
      </c>
      <c r="BA15" s="136">
        <f t="shared" si="1"/>
        <v>0</v>
      </c>
      <c r="BB15" s="136">
        <f t="shared" si="2"/>
        <v>0</v>
      </c>
      <c r="BC15" s="136">
        <f t="shared" si="3"/>
        <v>0</v>
      </c>
      <c r="BD15" s="136">
        <f t="shared" si="4"/>
        <v>0</v>
      </c>
      <c r="BE15" s="136">
        <f t="shared" si="5"/>
        <v>0</v>
      </c>
      <c r="CA15" s="162">
        <v>1</v>
      </c>
      <c r="CB15" s="162">
        <v>1</v>
      </c>
      <c r="CZ15" s="136">
        <v>0</v>
      </c>
    </row>
    <row r="16" spans="1:104" ht="12.75">
      <c r="A16" s="156">
        <v>9</v>
      </c>
      <c r="B16" s="198" t="s">
        <v>93</v>
      </c>
      <c r="C16" s="195" t="s">
        <v>94</v>
      </c>
      <c r="D16" s="196" t="s">
        <v>82</v>
      </c>
      <c r="E16" s="197">
        <v>69.2</v>
      </c>
      <c r="F16" s="160"/>
      <c r="G16" s="161">
        <f t="shared" si="0"/>
        <v>0</v>
      </c>
      <c r="O16" s="155">
        <v>2</v>
      </c>
      <c r="AA16" s="136">
        <v>1</v>
      </c>
      <c r="AB16" s="136">
        <v>1</v>
      </c>
      <c r="AC16" s="136">
        <v>1</v>
      </c>
      <c r="AZ16" s="136">
        <v>1</v>
      </c>
      <c r="BA16" s="136">
        <f t="shared" si="1"/>
        <v>0</v>
      </c>
      <c r="BB16" s="136">
        <f t="shared" si="2"/>
        <v>0</v>
      </c>
      <c r="BC16" s="136">
        <f t="shared" si="3"/>
        <v>0</v>
      </c>
      <c r="BD16" s="136">
        <f t="shared" si="4"/>
        <v>0</v>
      </c>
      <c r="BE16" s="136">
        <f t="shared" si="5"/>
        <v>0</v>
      </c>
      <c r="CA16" s="162">
        <v>1</v>
      </c>
      <c r="CB16" s="162">
        <v>1</v>
      </c>
      <c r="CZ16" s="136">
        <v>0</v>
      </c>
    </row>
    <row r="17" spans="1:104" ht="12.75">
      <c r="A17" s="156">
        <v>10</v>
      </c>
      <c r="B17" s="198" t="s">
        <v>95</v>
      </c>
      <c r="C17" s="195" t="s">
        <v>96</v>
      </c>
      <c r="D17" s="196" t="s">
        <v>134</v>
      </c>
      <c r="E17" s="197">
        <v>124.6</v>
      </c>
      <c r="F17" s="160"/>
      <c r="G17" s="161">
        <f t="shared" si="0"/>
        <v>0</v>
      </c>
      <c r="O17" s="155">
        <v>2</v>
      </c>
      <c r="AA17" s="136">
        <v>1</v>
      </c>
      <c r="AB17" s="136">
        <v>1</v>
      </c>
      <c r="AC17" s="136">
        <v>1</v>
      </c>
      <c r="AZ17" s="136">
        <v>1</v>
      </c>
      <c r="BA17" s="136">
        <f t="shared" si="1"/>
        <v>0</v>
      </c>
      <c r="BB17" s="136">
        <f t="shared" si="2"/>
        <v>0</v>
      </c>
      <c r="BC17" s="136">
        <f t="shared" si="3"/>
        <v>0</v>
      </c>
      <c r="BD17" s="136">
        <f t="shared" si="4"/>
        <v>0</v>
      </c>
      <c r="BE17" s="136">
        <f t="shared" si="5"/>
        <v>0</v>
      </c>
      <c r="CA17" s="162">
        <v>1</v>
      </c>
      <c r="CB17" s="162">
        <v>1</v>
      </c>
      <c r="CZ17" s="136">
        <v>0</v>
      </c>
    </row>
    <row r="18" spans="1:57" ht="12.75">
      <c r="A18" s="163"/>
      <c r="B18" s="164" t="s">
        <v>75</v>
      </c>
      <c r="C18" s="165" t="str">
        <f>CONCATENATE(B7," ",C7)</f>
        <v>1 Zemní práce</v>
      </c>
      <c r="D18" s="166"/>
      <c r="E18" s="167"/>
      <c r="F18" s="168"/>
      <c r="G18" s="169">
        <f>SUM(G7:G17)</f>
        <v>0</v>
      </c>
      <c r="O18" s="155">
        <v>4</v>
      </c>
      <c r="BA18" s="170">
        <f>SUM(BA7:BA17)</f>
        <v>0</v>
      </c>
      <c r="BB18" s="170">
        <f>SUM(BB7:BB17)</f>
        <v>0</v>
      </c>
      <c r="BC18" s="170">
        <f>SUM(BC7:BC17)</f>
        <v>0</v>
      </c>
      <c r="BD18" s="170">
        <f>SUM(BD7:BD17)</f>
        <v>0</v>
      </c>
      <c r="BE18" s="170">
        <f>SUM(BE7:BE17)</f>
        <v>0</v>
      </c>
    </row>
    <row r="19" spans="1:15" ht="12.75">
      <c r="A19" s="148" t="s">
        <v>72</v>
      </c>
      <c r="B19" s="149" t="s">
        <v>97</v>
      </c>
      <c r="C19" s="150" t="s">
        <v>98</v>
      </c>
      <c r="D19" s="151"/>
      <c r="E19" s="152"/>
      <c r="F19" s="152"/>
      <c r="G19" s="153"/>
      <c r="H19" s="154"/>
      <c r="I19" s="154"/>
      <c r="O19" s="155">
        <v>1</v>
      </c>
    </row>
    <row r="20" spans="1:104" ht="12.75">
      <c r="A20" s="156">
        <v>11</v>
      </c>
      <c r="B20" s="198" t="s">
        <v>99</v>
      </c>
      <c r="C20" s="195" t="s">
        <v>100</v>
      </c>
      <c r="D20" s="196" t="s">
        <v>79</v>
      </c>
      <c r="E20" s="197">
        <v>173</v>
      </c>
      <c r="F20" s="160"/>
      <c r="G20" s="161">
        <f>E20*F20</f>
        <v>0</v>
      </c>
      <c r="O20" s="155">
        <v>2</v>
      </c>
      <c r="AA20" s="136">
        <v>1</v>
      </c>
      <c r="AB20" s="136">
        <v>1</v>
      </c>
      <c r="AC20" s="136">
        <v>1</v>
      </c>
      <c r="AZ20" s="136">
        <v>1</v>
      </c>
      <c r="BA20" s="136">
        <f>IF(AZ20=1,G20,0)</f>
        <v>0</v>
      </c>
      <c r="BB20" s="136">
        <f>IF(AZ20=2,G20,0)</f>
        <v>0</v>
      </c>
      <c r="BC20" s="136">
        <f>IF(AZ20=3,G20,0)</f>
        <v>0</v>
      </c>
      <c r="BD20" s="136">
        <f>IF(AZ20=4,G20,0)</f>
        <v>0</v>
      </c>
      <c r="BE20" s="136">
        <f>IF(AZ20=5,G20,0)</f>
        <v>0</v>
      </c>
      <c r="CA20" s="162">
        <v>1</v>
      </c>
      <c r="CB20" s="162">
        <v>1</v>
      </c>
      <c r="CZ20" s="136">
        <v>0</v>
      </c>
    </row>
    <row r="21" spans="1:57" ht="12.75">
      <c r="A21" s="163"/>
      <c r="B21" s="164" t="s">
        <v>75</v>
      </c>
      <c r="C21" s="165" t="str">
        <f>CONCATENATE(B19," ",C19)</f>
        <v>2 Základy a zvláštní zakládání</v>
      </c>
      <c r="D21" s="166"/>
      <c r="E21" s="167"/>
      <c r="F21" s="168"/>
      <c r="G21" s="169">
        <f>SUM(G19:G20)</f>
        <v>0</v>
      </c>
      <c r="O21" s="155">
        <v>4</v>
      </c>
      <c r="BA21" s="170">
        <f>SUM(BA19:BA20)</f>
        <v>0</v>
      </c>
      <c r="BB21" s="170">
        <f>SUM(BB19:BB20)</f>
        <v>0</v>
      </c>
      <c r="BC21" s="170">
        <f>SUM(BC19:BC20)</f>
        <v>0</v>
      </c>
      <c r="BD21" s="170">
        <f>SUM(BD19:BD20)</f>
        <v>0</v>
      </c>
      <c r="BE21" s="170">
        <f>SUM(BE19:BE20)</f>
        <v>0</v>
      </c>
    </row>
    <row r="22" spans="1:15" ht="12.75">
      <c r="A22" s="148" t="s">
        <v>72</v>
      </c>
      <c r="B22" s="149" t="s">
        <v>101</v>
      </c>
      <c r="C22" s="150" t="s">
        <v>78</v>
      </c>
      <c r="D22" s="151"/>
      <c r="E22" s="152"/>
      <c r="F22" s="152"/>
      <c r="G22" s="153"/>
      <c r="H22" s="154"/>
      <c r="I22" s="154"/>
      <c r="O22" s="155">
        <v>1</v>
      </c>
    </row>
    <row r="23" spans="1:104" ht="12.75">
      <c r="A23" s="156">
        <v>12</v>
      </c>
      <c r="B23" s="198" t="s">
        <v>102</v>
      </c>
      <c r="C23" s="195" t="s">
        <v>103</v>
      </c>
      <c r="D23" s="196" t="s">
        <v>79</v>
      </c>
      <c r="E23" s="197">
        <v>173</v>
      </c>
      <c r="F23" s="160"/>
      <c r="G23" s="161">
        <f>E23*F23</f>
        <v>0</v>
      </c>
      <c r="O23" s="155">
        <v>2</v>
      </c>
      <c r="AA23" s="136">
        <v>1</v>
      </c>
      <c r="AB23" s="136">
        <v>1</v>
      </c>
      <c r="AC23" s="136">
        <v>1</v>
      </c>
      <c r="AZ23" s="136">
        <v>1</v>
      </c>
      <c r="BA23" s="136">
        <f>IF(AZ23=1,G23,0)</f>
        <v>0</v>
      </c>
      <c r="BB23" s="136">
        <f>IF(AZ23=2,G23,0)</f>
        <v>0</v>
      </c>
      <c r="BC23" s="136">
        <f>IF(AZ23=3,G23,0)</f>
        <v>0</v>
      </c>
      <c r="BD23" s="136">
        <f>IF(AZ23=4,G23,0)</f>
        <v>0</v>
      </c>
      <c r="BE23" s="136">
        <f>IF(AZ23=5,G23,0)</f>
        <v>0</v>
      </c>
      <c r="CA23" s="162">
        <v>1</v>
      </c>
      <c r="CB23" s="162">
        <v>1</v>
      </c>
      <c r="CZ23" s="136">
        <v>0.126</v>
      </c>
    </row>
    <row r="24" spans="1:104" ht="22.5">
      <c r="A24" s="156">
        <v>13</v>
      </c>
      <c r="B24" s="198" t="s">
        <v>181</v>
      </c>
      <c r="C24" s="195" t="s">
        <v>180</v>
      </c>
      <c r="D24" s="196" t="s">
        <v>79</v>
      </c>
      <c r="E24" s="197">
        <v>173</v>
      </c>
      <c r="F24" s="160"/>
      <c r="G24" s="161">
        <f>E24*F24</f>
        <v>0</v>
      </c>
      <c r="O24" s="155">
        <v>2</v>
      </c>
      <c r="AA24" s="136">
        <v>1</v>
      </c>
      <c r="AB24" s="136">
        <v>1</v>
      </c>
      <c r="AC24" s="136">
        <v>1</v>
      </c>
      <c r="AZ24" s="136">
        <v>1</v>
      </c>
      <c r="BA24" s="136">
        <f>IF(AZ24=1,G24,0)</f>
        <v>0</v>
      </c>
      <c r="BB24" s="136">
        <f>IF(AZ24=2,G24,0)</f>
        <v>0</v>
      </c>
      <c r="BC24" s="136">
        <f>IF(AZ24=3,G24,0)</f>
        <v>0</v>
      </c>
      <c r="BD24" s="136">
        <f>IF(AZ24=4,G24,0)</f>
        <v>0</v>
      </c>
      <c r="BE24" s="136">
        <f>IF(AZ24=5,G24,0)</f>
        <v>0</v>
      </c>
      <c r="CA24" s="162">
        <v>1</v>
      </c>
      <c r="CB24" s="162">
        <v>1</v>
      </c>
      <c r="CZ24" s="136">
        <v>0.441</v>
      </c>
    </row>
    <row r="25" spans="1:80" ht="22.5">
      <c r="A25" s="156">
        <v>14</v>
      </c>
      <c r="B25" s="198" t="s">
        <v>182</v>
      </c>
      <c r="C25" s="195" t="s">
        <v>183</v>
      </c>
      <c r="D25" s="196" t="s">
        <v>79</v>
      </c>
      <c r="E25" s="197">
        <v>173</v>
      </c>
      <c r="F25" s="160"/>
      <c r="G25" s="161">
        <f>E25*F25</f>
        <v>0</v>
      </c>
      <c r="O25" s="155"/>
      <c r="CA25" s="162"/>
      <c r="CB25" s="162"/>
    </row>
    <row r="26" spans="1:104" ht="12.75">
      <c r="A26" s="156">
        <v>15</v>
      </c>
      <c r="B26" s="198" t="s">
        <v>104</v>
      </c>
      <c r="C26" s="195" t="s">
        <v>105</v>
      </c>
      <c r="D26" s="196" t="s">
        <v>79</v>
      </c>
      <c r="E26" s="197">
        <v>173</v>
      </c>
      <c r="F26" s="160"/>
      <c r="G26" s="161">
        <f>E26*F26</f>
        <v>0</v>
      </c>
      <c r="O26" s="155">
        <v>2</v>
      </c>
      <c r="AA26" s="136">
        <v>1</v>
      </c>
      <c r="AB26" s="136">
        <v>0</v>
      </c>
      <c r="AC26" s="136">
        <v>0</v>
      </c>
      <c r="AZ26" s="136">
        <v>1</v>
      </c>
      <c r="BA26" s="136">
        <f>IF(AZ26=1,G26,0)</f>
        <v>0</v>
      </c>
      <c r="BB26" s="136">
        <f>IF(AZ26=2,G26,0)</f>
        <v>0</v>
      </c>
      <c r="BC26" s="136">
        <f>IF(AZ26=3,G26,0)</f>
        <v>0</v>
      </c>
      <c r="BD26" s="136">
        <f>IF(AZ26=4,G26,0)</f>
        <v>0</v>
      </c>
      <c r="BE26" s="136">
        <f>IF(AZ26=5,G26,0)</f>
        <v>0</v>
      </c>
      <c r="CA26" s="162">
        <v>1</v>
      </c>
      <c r="CB26" s="162">
        <v>0</v>
      </c>
      <c r="CZ26" s="136">
        <v>0.0739</v>
      </c>
    </row>
    <row r="27" spans="1:80" ht="12.75">
      <c r="A27" s="156">
        <v>16</v>
      </c>
      <c r="B27" s="198" t="s">
        <v>106</v>
      </c>
      <c r="C27" s="195" t="s">
        <v>188</v>
      </c>
      <c r="D27" s="196" t="s">
        <v>79</v>
      </c>
      <c r="E27" s="197">
        <v>190.3</v>
      </c>
      <c r="F27" s="160"/>
      <c r="G27" s="161">
        <f>E27*F27</f>
        <v>0</v>
      </c>
      <c r="O27" s="155"/>
      <c r="CA27" s="162"/>
      <c r="CB27" s="162"/>
    </row>
    <row r="28" spans="1:57" ht="12.75">
      <c r="A28" s="163"/>
      <c r="B28" s="164" t="s">
        <v>75</v>
      </c>
      <c r="C28" s="165" t="str">
        <f>CONCATENATE(B22," ",C22)</f>
        <v>5 Komunikace</v>
      </c>
      <c r="D28" s="166"/>
      <c r="E28" s="167"/>
      <c r="F28" s="168"/>
      <c r="G28" s="169">
        <f>SUM(G22:G27)</f>
        <v>0</v>
      </c>
      <c r="O28" s="155">
        <v>4</v>
      </c>
      <c r="BA28" s="170">
        <f>SUM(BA22:BA27)</f>
        <v>0</v>
      </c>
      <c r="BB28" s="170">
        <f>SUM(BB22:BB27)</f>
        <v>0</v>
      </c>
      <c r="BC28" s="170">
        <f>SUM(BC22:BC27)</f>
        <v>0</v>
      </c>
      <c r="BD28" s="170">
        <f>SUM(BD22:BD27)</f>
        <v>0</v>
      </c>
      <c r="BE28" s="170">
        <f>SUM(BE22:BE27)</f>
        <v>0</v>
      </c>
    </row>
    <row r="29" spans="1:15" ht="12.75">
      <c r="A29" s="148" t="s">
        <v>72</v>
      </c>
      <c r="B29" s="149" t="s">
        <v>107</v>
      </c>
      <c r="C29" s="150" t="s">
        <v>108</v>
      </c>
      <c r="D29" s="151"/>
      <c r="E29" s="152"/>
      <c r="F29" s="152"/>
      <c r="G29" s="153"/>
      <c r="H29" s="154"/>
      <c r="I29" s="154"/>
      <c r="O29" s="155">
        <v>1</v>
      </c>
    </row>
    <row r="30" spans="1:104" ht="22.5">
      <c r="A30" s="156">
        <v>17</v>
      </c>
      <c r="B30" s="198" t="s">
        <v>109</v>
      </c>
      <c r="C30" s="195" t="s">
        <v>110</v>
      </c>
      <c r="D30" s="196" t="s">
        <v>111</v>
      </c>
      <c r="E30" s="197">
        <v>1</v>
      </c>
      <c r="F30" s="160"/>
      <c r="G30" s="161">
        <f>E30*F30</f>
        <v>0</v>
      </c>
      <c r="O30" s="155">
        <v>2</v>
      </c>
      <c r="AA30" s="136">
        <v>1</v>
      </c>
      <c r="AB30" s="136">
        <v>0</v>
      </c>
      <c r="AC30" s="136">
        <v>0</v>
      </c>
      <c r="AZ30" s="136">
        <v>1</v>
      </c>
      <c r="BA30" s="136">
        <f>IF(AZ30=1,G30,0)</f>
        <v>0</v>
      </c>
      <c r="BB30" s="136">
        <f>IF(AZ30=2,G30,0)</f>
        <v>0</v>
      </c>
      <c r="BC30" s="136">
        <f>IF(AZ30=3,G30,0)</f>
        <v>0</v>
      </c>
      <c r="BD30" s="136">
        <f>IF(AZ30=4,G30,0)</f>
        <v>0</v>
      </c>
      <c r="BE30" s="136">
        <f>IF(AZ30=5,G30,0)</f>
        <v>0</v>
      </c>
      <c r="CA30" s="162">
        <v>1</v>
      </c>
      <c r="CB30" s="162">
        <v>0</v>
      </c>
      <c r="CZ30" s="136">
        <v>2.92917</v>
      </c>
    </row>
    <row r="31" spans="1:104" ht="22.5">
      <c r="A31" s="156">
        <v>18</v>
      </c>
      <c r="B31" s="198" t="s">
        <v>112</v>
      </c>
      <c r="C31" s="195" t="s">
        <v>113</v>
      </c>
      <c r="D31" s="196" t="s">
        <v>111</v>
      </c>
      <c r="E31" s="197">
        <v>1</v>
      </c>
      <c r="F31" s="160"/>
      <c r="G31" s="161">
        <f>E31*F31</f>
        <v>0</v>
      </c>
      <c r="O31" s="155">
        <v>2</v>
      </c>
      <c r="AA31" s="136">
        <v>1</v>
      </c>
      <c r="AB31" s="136">
        <v>1</v>
      </c>
      <c r="AC31" s="136">
        <v>1</v>
      </c>
      <c r="AZ31" s="136">
        <v>1</v>
      </c>
      <c r="BA31" s="136">
        <f>IF(AZ31=1,G31,0)</f>
        <v>0</v>
      </c>
      <c r="BB31" s="136">
        <f>IF(AZ31=2,G31,0)</f>
        <v>0</v>
      </c>
      <c r="BC31" s="136">
        <f>IF(AZ31=3,G31,0)</f>
        <v>0</v>
      </c>
      <c r="BD31" s="136">
        <f>IF(AZ31=4,G31,0)</f>
        <v>0</v>
      </c>
      <c r="BE31" s="136">
        <f>IF(AZ31=5,G31,0)</f>
        <v>0</v>
      </c>
      <c r="CA31" s="162">
        <v>1</v>
      </c>
      <c r="CB31" s="162">
        <v>1</v>
      </c>
      <c r="CZ31" s="136">
        <v>0.12502</v>
      </c>
    </row>
    <row r="32" spans="1:104" ht="33.75">
      <c r="A32" s="156">
        <v>19</v>
      </c>
      <c r="B32" s="198"/>
      <c r="C32" s="195" t="s">
        <v>189</v>
      </c>
      <c r="D32" s="196" t="s">
        <v>116</v>
      </c>
      <c r="E32" s="197">
        <v>12.5</v>
      </c>
      <c r="F32" s="160"/>
      <c r="G32" s="161">
        <f>E32*F32</f>
        <v>0</v>
      </c>
      <c r="O32" s="155">
        <v>2</v>
      </c>
      <c r="AA32" s="136">
        <v>1</v>
      </c>
      <c r="AB32" s="136">
        <v>1</v>
      </c>
      <c r="AC32" s="136">
        <v>1</v>
      </c>
      <c r="AZ32" s="136">
        <v>1</v>
      </c>
      <c r="BA32" s="136">
        <f>IF(AZ32=1,G32,0)</f>
        <v>0</v>
      </c>
      <c r="BB32" s="136">
        <f>IF(AZ32=2,G32,0)</f>
        <v>0</v>
      </c>
      <c r="BC32" s="136">
        <f>IF(AZ32=3,G32,0)</f>
        <v>0</v>
      </c>
      <c r="BD32" s="136">
        <f>IF(AZ32=4,G32,0)</f>
        <v>0</v>
      </c>
      <c r="BE32" s="136">
        <f>IF(AZ32=5,G32,0)</f>
        <v>0</v>
      </c>
      <c r="CA32" s="162">
        <v>1</v>
      </c>
      <c r="CB32" s="162">
        <v>1</v>
      </c>
      <c r="CZ32" s="136">
        <v>0.43382</v>
      </c>
    </row>
    <row r="33" spans="1:104" ht="12.75" customHeight="1">
      <c r="A33" s="156">
        <v>20</v>
      </c>
      <c r="B33" s="198" t="s">
        <v>114</v>
      </c>
      <c r="C33" s="195" t="s">
        <v>115</v>
      </c>
      <c r="D33" s="196" t="s">
        <v>116</v>
      </c>
      <c r="E33" s="197">
        <v>5</v>
      </c>
      <c r="F33" s="160"/>
      <c r="G33" s="161">
        <f>E33*F33</f>
        <v>0</v>
      </c>
      <c r="O33" s="155">
        <v>2</v>
      </c>
      <c r="AA33" s="136">
        <v>2</v>
      </c>
      <c r="AB33" s="136">
        <v>1</v>
      </c>
      <c r="AC33" s="136">
        <v>1</v>
      </c>
      <c r="AZ33" s="136">
        <v>1</v>
      </c>
      <c r="BA33" s="136">
        <f>IF(AZ33=1,G33,0)</f>
        <v>0</v>
      </c>
      <c r="BB33" s="136">
        <f>IF(AZ33=2,G33,0)</f>
        <v>0</v>
      </c>
      <c r="BC33" s="136">
        <f>IF(AZ33=3,G33,0)</f>
        <v>0</v>
      </c>
      <c r="BD33" s="136">
        <f>IF(AZ33=4,G33,0)</f>
        <v>0</v>
      </c>
      <c r="BE33" s="136">
        <f>IF(AZ33=5,G33,0)</f>
        <v>0</v>
      </c>
      <c r="CA33" s="162">
        <v>2</v>
      </c>
      <c r="CB33" s="162">
        <v>1</v>
      </c>
      <c r="CZ33" s="136">
        <v>0.90803</v>
      </c>
    </row>
    <row r="34" spans="1:57" ht="12.75">
      <c r="A34" s="163"/>
      <c r="B34" s="164" t="s">
        <v>75</v>
      </c>
      <c r="C34" s="165" t="str">
        <f>CONCATENATE(B29," ",C29)</f>
        <v>8 Trubní vedení</v>
      </c>
      <c r="D34" s="166"/>
      <c r="E34" s="167"/>
      <c r="F34" s="168"/>
      <c r="G34" s="169">
        <f>SUM(G29:G33)</f>
        <v>0</v>
      </c>
      <c r="O34" s="155">
        <v>4</v>
      </c>
      <c r="BA34" s="170">
        <f>SUM(BA29:BA33)</f>
        <v>0</v>
      </c>
      <c r="BB34" s="170">
        <f>SUM(BB29:BB33)</f>
        <v>0</v>
      </c>
      <c r="BC34" s="170">
        <f>SUM(BC29:BC33)</f>
        <v>0</v>
      </c>
      <c r="BD34" s="170">
        <f>SUM(BD29:BD33)</f>
        <v>0</v>
      </c>
      <c r="BE34" s="170">
        <f>SUM(BE29:BE33)</f>
        <v>0</v>
      </c>
    </row>
    <row r="35" spans="1:15" ht="12.75">
      <c r="A35" s="148" t="s">
        <v>72</v>
      </c>
      <c r="B35" s="149" t="s">
        <v>117</v>
      </c>
      <c r="C35" s="150" t="s">
        <v>118</v>
      </c>
      <c r="D35" s="151"/>
      <c r="E35" s="152"/>
      <c r="F35" s="152"/>
      <c r="G35" s="153"/>
      <c r="H35" s="154"/>
      <c r="I35" s="154"/>
      <c r="O35" s="155">
        <v>1</v>
      </c>
    </row>
    <row r="36" spans="1:104" ht="12.75">
      <c r="A36" s="156">
        <v>21</v>
      </c>
      <c r="B36" s="198" t="s">
        <v>119</v>
      </c>
      <c r="C36" s="195" t="s">
        <v>120</v>
      </c>
      <c r="D36" s="196" t="s">
        <v>116</v>
      </c>
      <c r="E36" s="197">
        <v>20</v>
      </c>
      <c r="F36" s="160"/>
      <c r="G36" s="161">
        <f>E36*F36</f>
        <v>0</v>
      </c>
      <c r="O36" s="155">
        <v>2</v>
      </c>
      <c r="AA36" s="136">
        <v>1</v>
      </c>
      <c r="AB36" s="136">
        <v>1</v>
      </c>
      <c r="AC36" s="136">
        <v>1</v>
      </c>
      <c r="AZ36" s="136">
        <v>1</v>
      </c>
      <c r="BA36" s="136">
        <f>IF(AZ36=1,G36,0)</f>
        <v>0</v>
      </c>
      <c r="BB36" s="136">
        <f>IF(AZ36=2,G36,0)</f>
        <v>0</v>
      </c>
      <c r="BC36" s="136">
        <f>IF(AZ36=3,G36,0)</f>
        <v>0</v>
      </c>
      <c r="BD36" s="136">
        <f>IF(AZ36=4,G36,0)</f>
        <v>0</v>
      </c>
      <c r="BE36" s="136">
        <f>IF(AZ36=5,G36,0)</f>
        <v>0</v>
      </c>
      <c r="CA36" s="162">
        <v>1</v>
      </c>
      <c r="CB36" s="162">
        <v>1</v>
      </c>
      <c r="CZ36" s="136">
        <v>0.185</v>
      </c>
    </row>
    <row r="37" spans="1:80" ht="12.75">
      <c r="A37" s="156">
        <v>22</v>
      </c>
      <c r="B37" s="198" t="s">
        <v>121</v>
      </c>
      <c r="C37" s="195" t="s">
        <v>122</v>
      </c>
      <c r="D37" s="196" t="s">
        <v>111</v>
      </c>
      <c r="E37" s="197">
        <v>22</v>
      </c>
      <c r="F37" s="160"/>
      <c r="G37" s="161">
        <f>E37*F37</f>
        <v>0</v>
      </c>
      <c r="O37" s="155"/>
      <c r="CA37" s="162"/>
      <c r="CB37" s="162"/>
    </row>
    <row r="38" spans="1:80" ht="22.5">
      <c r="A38" s="156">
        <v>23</v>
      </c>
      <c r="B38" s="198"/>
      <c r="C38" s="195" t="s">
        <v>190</v>
      </c>
      <c r="D38" s="196" t="s">
        <v>116</v>
      </c>
      <c r="E38" s="197">
        <v>7</v>
      </c>
      <c r="F38" s="160"/>
      <c r="G38" s="161">
        <f>E38*F38</f>
        <v>0</v>
      </c>
      <c r="O38" s="155"/>
      <c r="CA38" s="162"/>
      <c r="CB38" s="162"/>
    </row>
    <row r="39" spans="1:104" ht="22.5">
      <c r="A39" s="156">
        <v>24</v>
      </c>
      <c r="B39" s="198"/>
      <c r="C39" s="195" t="s">
        <v>191</v>
      </c>
      <c r="D39" s="196" t="s">
        <v>126</v>
      </c>
      <c r="E39" s="197">
        <v>1</v>
      </c>
      <c r="F39" s="160"/>
      <c r="G39" s="161">
        <f>E39*F39</f>
        <v>0</v>
      </c>
      <c r="O39" s="155">
        <v>2</v>
      </c>
      <c r="AA39" s="136">
        <v>3</v>
      </c>
      <c r="AB39" s="136">
        <v>1</v>
      </c>
      <c r="AC39" s="136">
        <v>59217421</v>
      </c>
      <c r="AZ39" s="136">
        <v>1</v>
      </c>
      <c r="BA39" s="136">
        <f>IF(AZ39=1,G39,0)</f>
        <v>0</v>
      </c>
      <c r="BB39" s="136">
        <f>IF(AZ39=2,G39,0)</f>
        <v>0</v>
      </c>
      <c r="BC39" s="136">
        <f>IF(AZ39=3,G39,0)</f>
        <v>0</v>
      </c>
      <c r="BD39" s="136">
        <f>IF(AZ39=4,G39,0)</f>
        <v>0</v>
      </c>
      <c r="BE39" s="136">
        <f>IF(AZ39=5,G39,0)</f>
        <v>0</v>
      </c>
      <c r="CA39" s="162">
        <v>3</v>
      </c>
      <c r="CB39" s="162">
        <v>1</v>
      </c>
      <c r="CZ39" s="136">
        <v>0.06</v>
      </c>
    </row>
    <row r="40" spans="1:57" ht="12.75">
      <c r="A40" s="163"/>
      <c r="B40" s="164" t="s">
        <v>75</v>
      </c>
      <c r="C40" s="165" t="str">
        <f>CONCATENATE(B35," ",C35)</f>
        <v>91 Doplňující práce na komunikaci</v>
      </c>
      <c r="D40" s="166"/>
      <c r="E40" s="167"/>
      <c r="F40" s="168"/>
      <c r="G40" s="169">
        <f>SUM(G35:G39)</f>
        <v>0</v>
      </c>
      <c r="O40" s="155">
        <v>4</v>
      </c>
      <c r="BA40" s="170">
        <f>SUM(BA35:BA39)</f>
        <v>0</v>
      </c>
      <c r="BB40" s="170">
        <f>SUM(BB35:BB39)</f>
        <v>0</v>
      </c>
      <c r="BC40" s="170">
        <f>SUM(BC35:BC39)</f>
        <v>0</v>
      </c>
      <c r="BD40" s="170">
        <f>SUM(BD35:BD39)</f>
        <v>0</v>
      </c>
      <c r="BE40" s="170">
        <f>SUM(BE35:BE39)</f>
        <v>0</v>
      </c>
    </row>
    <row r="41" spans="1:15" ht="12.75">
      <c r="A41" s="148" t="s">
        <v>72</v>
      </c>
      <c r="B41" s="149" t="s">
        <v>123</v>
      </c>
      <c r="C41" s="150" t="s">
        <v>124</v>
      </c>
      <c r="D41" s="151"/>
      <c r="E41" s="152"/>
      <c r="F41" s="152"/>
      <c r="G41" s="153"/>
      <c r="H41" s="154"/>
      <c r="I41" s="154"/>
      <c r="O41" s="155">
        <v>1</v>
      </c>
    </row>
    <row r="42" spans="1:104" ht="22.5">
      <c r="A42" s="156">
        <v>25</v>
      </c>
      <c r="B42" s="198" t="s">
        <v>125</v>
      </c>
      <c r="C42" s="195" t="s">
        <v>193</v>
      </c>
      <c r="D42" s="196" t="s">
        <v>126</v>
      </c>
      <c r="E42" s="197">
        <v>2</v>
      </c>
      <c r="F42" s="160"/>
      <c r="G42" s="161">
        <f>E42*F42</f>
        <v>0</v>
      </c>
      <c r="O42" s="155">
        <v>2</v>
      </c>
      <c r="AA42" s="136">
        <v>12</v>
      </c>
      <c r="AB42" s="136">
        <v>0</v>
      </c>
      <c r="AC42" s="136">
        <v>45</v>
      </c>
      <c r="AZ42" s="136">
        <v>1</v>
      </c>
      <c r="BA42" s="136">
        <f>IF(AZ42=1,G42,0)</f>
        <v>0</v>
      </c>
      <c r="BB42" s="136">
        <f>IF(AZ42=2,G42,0)</f>
        <v>0</v>
      </c>
      <c r="BC42" s="136">
        <f>IF(AZ42=3,G42,0)</f>
        <v>0</v>
      </c>
      <c r="BD42" s="136">
        <f>IF(AZ42=4,G42,0)</f>
        <v>0</v>
      </c>
      <c r="BE42" s="136">
        <f>IF(AZ42=5,G42,0)</f>
        <v>0</v>
      </c>
      <c r="CA42" s="162">
        <v>12</v>
      </c>
      <c r="CB42" s="162">
        <v>0</v>
      </c>
      <c r="CZ42" s="136">
        <v>0</v>
      </c>
    </row>
    <row r="43" spans="1:57" ht="12.75">
      <c r="A43" s="163"/>
      <c r="B43" s="164" t="s">
        <v>75</v>
      </c>
      <c r="C43" s="165" t="str">
        <f>CONCATENATE(B41," ",C41)</f>
        <v>95 Dokončovací konstrukce na pozemních stavbách</v>
      </c>
      <c r="D43" s="166"/>
      <c r="E43" s="167"/>
      <c r="F43" s="168"/>
      <c r="G43" s="169">
        <f>SUM(G41:G42)</f>
        <v>0</v>
      </c>
      <c r="O43" s="155">
        <v>4</v>
      </c>
      <c r="BA43" s="170">
        <f>SUM(BA41:BA42)</f>
        <v>0</v>
      </c>
      <c r="BB43" s="170">
        <f>SUM(BB41:BB42)</f>
        <v>0</v>
      </c>
      <c r="BC43" s="170">
        <f>SUM(BC41:BC42)</f>
        <v>0</v>
      </c>
      <c r="BD43" s="170">
        <f>SUM(BD41:BD42)</f>
        <v>0</v>
      </c>
      <c r="BE43" s="170">
        <f>SUM(BE41:BE42)</f>
        <v>0</v>
      </c>
    </row>
    <row r="44" spans="1:15" ht="12.75">
      <c r="A44" s="148" t="s">
        <v>72</v>
      </c>
      <c r="B44" s="149" t="s">
        <v>127</v>
      </c>
      <c r="C44" s="150" t="s">
        <v>128</v>
      </c>
      <c r="D44" s="151"/>
      <c r="E44" s="152"/>
      <c r="F44" s="152"/>
      <c r="G44" s="153"/>
      <c r="H44" s="154"/>
      <c r="I44" s="154"/>
      <c r="O44" s="155">
        <v>1</v>
      </c>
    </row>
    <row r="45" spans="1:15" ht="22.5">
      <c r="A45" s="156">
        <v>26</v>
      </c>
      <c r="B45" s="198" t="s">
        <v>129</v>
      </c>
      <c r="C45" s="195" t="s">
        <v>192</v>
      </c>
      <c r="D45" s="196" t="s">
        <v>126</v>
      </c>
      <c r="E45" s="197">
        <v>2</v>
      </c>
      <c r="F45" s="160"/>
      <c r="G45" s="161">
        <f>E45*F45</f>
        <v>0</v>
      </c>
      <c r="H45" s="154"/>
      <c r="I45" s="154"/>
      <c r="O45" s="155"/>
    </row>
    <row r="46" spans="1:57" ht="12.75">
      <c r="A46" s="163"/>
      <c r="B46" s="164" t="s">
        <v>75</v>
      </c>
      <c r="C46" s="165" t="str">
        <f>CONCATENATE(B44," ",C44)</f>
        <v>96 Bourání konstrukcí</v>
      </c>
      <c r="D46" s="166"/>
      <c r="E46" s="167"/>
      <c r="F46" s="168"/>
      <c r="G46" s="169">
        <f>SUM(G44:G45)</f>
        <v>0</v>
      </c>
      <c r="O46" s="155">
        <v>4</v>
      </c>
      <c r="BA46" s="170">
        <f>SUM(BA44:BA45)</f>
        <v>0</v>
      </c>
      <c r="BB46" s="170">
        <f>SUM(BB44:BB45)</f>
        <v>0</v>
      </c>
      <c r="BC46" s="170">
        <f>SUM(BC44:BC45)</f>
        <v>0</v>
      </c>
      <c r="BD46" s="170">
        <f>SUM(BD44:BD45)</f>
        <v>0</v>
      </c>
      <c r="BE46" s="170">
        <f>SUM(BE44:BE45)</f>
        <v>0</v>
      </c>
    </row>
    <row r="47" spans="1:15" ht="12.75">
      <c r="A47" s="148" t="s">
        <v>72</v>
      </c>
      <c r="B47" s="149" t="s">
        <v>130</v>
      </c>
      <c r="C47" s="150" t="s">
        <v>131</v>
      </c>
      <c r="D47" s="151"/>
      <c r="E47" s="152"/>
      <c r="F47" s="152"/>
      <c r="G47" s="153"/>
      <c r="H47" s="154"/>
      <c r="I47" s="154"/>
      <c r="O47" s="155">
        <v>1</v>
      </c>
    </row>
    <row r="48" spans="1:104" ht="12.75">
      <c r="A48" s="156">
        <v>27</v>
      </c>
      <c r="B48" s="198" t="s">
        <v>132</v>
      </c>
      <c r="C48" s="195" t="s">
        <v>133</v>
      </c>
      <c r="D48" s="196" t="s">
        <v>134</v>
      </c>
      <c r="E48" s="197">
        <v>245</v>
      </c>
      <c r="F48" s="160"/>
      <c r="G48" s="161">
        <f>E48*F48</f>
        <v>0</v>
      </c>
      <c r="O48" s="155">
        <v>2</v>
      </c>
      <c r="AA48" s="136">
        <v>7</v>
      </c>
      <c r="AB48" s="136">
        <v>1</v>
      </c>
      <c r="AC48" s="136">
        <v>2</v>
      </c>
      <c r="AZ48" s="136">
        <v>1</v>
      </c>
      <c r="BA48" s="136">
        <f>IF(AZ48=1,G48,0)</f>
        <v>0</v>
      </c>
      <c r="BB48" s="136">
        <f>IF(AZ48=2,G48,0)</f>
        <v>0</v>
      </c>
      <c r="BC48" s="136">
        <f>IF(AZ48=3,G48,0)</f>
        <v>0</v>
      </c>
      <c r="BD48" s="136">
        <f>IF(AZ48=4,G48,0)</f>
        <v>0</v>
      </c>
      <c r="BE48" s="136">
        <f>IF(AZ48=5,G48,0)</f>
        <v>0</v>
      </c>
      <c r="CA48" s="162">
        <v>7</v>
      </c>
      <c r="CB48" s="162">
        <v>1</v>
      </c>
      <c r="CZ48" s="136">
        <v>0</v>
      </c>
    </row>
    <row r="49" spans="1:57" ht="12.75">
      <c r="A49" s="163"/>
      <c r="B49" s="164" t="s">
        <v>75</v>
      </c>
      <c r="C49" s="165" t="str">
        <f>CONCATENATE(B47," ",C47)</f>
        <v>99 Staveništní přesun hmot</v>
      </c>
      <c r="D49" s="166"/>
      <c r="E49" s="167"/>
      <c r="F49" s="168"/>
      <c r="G49" s="169">
        <f>SUM(G47:G48)</f>
        <v>0</v>
      </c>
      <c r="O49" s="155">
        <v>4</v>
      </c>
      <c r="BA49" s="170">
        <f>SUM(BA47:BA48)</f>
        <v>0</v>
      </c>
      <c r="BB49" s="170">
        <f>SUM(BB47:BB48)</f>
        <v>0</v>
      </c>
      <c r="BC49" s="170">
        <f>SUM(BC47:BC48)</f>
        <v>0</v>
      </c>
      <c r="BD49" s="170">
        <f>SUM(BD47:BD48)</f>
        <v>0</v>
      </c>
      <c r="BE49" s="170">
        <f>SUM(BE47:BE48)</f>
        <v>0</v>
      </c>
    </row>
    <row r="50" spans="1:15" ht="12.75">
      <c r="A50" s="148" t="s">
        <v>72</v>
      </c>
      <c r="B50" s="149" t="s">
        <v>135</v>
      </c>
      <c r="C50" s="150" t="s">
        <v>136</v>
      </c>
      <c r="D50" s="151"/>
      <c r="E50" s="152"/>
      <c r="F50" s="152"/>
      <c r="G50" s="153"/>
      <c r="H50" s="154"/>
      <c r="I50" s="154"/>
      <c r="O50" s="155">
        <v>1</v>
      </c>
    </row>
    <row r="51" spans="1:104" ht="12.75">
      <c r="A51" s="156">
        <v>28</v>
      </c>
      <c r="B51" s="157" t="s">
        <v>137</v>
      </c>
      <c r="C51" s="158" t="s">
        <v>138</v>
      </c>
      <c r="D51" s="159" t="s">
        <v>126</v>
      </c>
      <c r="E51" s="160">
        <v>1</v>
      </c>
      <c r="F51" s="160"/>
      <c r="G51" s="161">
        <f>E51*F51</f>
        <v>0</v>
      </c>
      <c r="O51" s="155">
        <v>2</v>
      </c>
      <c r="AA51" s="136">
        <v>12</v>
      </c>
      <c r="AB51" s="136">
        <v>0</v>
      </c>
      <c r="AC51" s="136">
        <v>30</v>
      </c>
      <c r="AZ51" s="136">
        <v>1</v>
      </c>
      <c r="BA51" s="136">
        <f>IF(AZ51=1,G51,0)</f>
        <v>0</v>
      </c>
      <c r="BB51" s="136">
        <f>IF(AZ51=2,G51,0)</f>
        <v>0</v>
      </c>
      <c r="BC51" s="136">
        <f>IF(AZ51=3,G51,0)</f>
        <v>0</v>
      </c>
      <c r="BD51" s="136">
        <f>IF(AZ51=4,G51,0)</f>
        <v>0</v>
      </c>
      <c r="BE51" s="136">
        <f>IF(AZ51=5,G51,0)</f>
        <v>0</v>
      </c>
      <c r="CA51" s="162">
        <v>12</v>
      </c>
      <c r="CB51" s="162">
        <v>0</v>
      </c>
      <c r="CZ51" s="136">
        <v>0</v>
      </c>
    </row>
    <row r="52" spans="1:57" ht="12.75">
      <c r="A52" s="163"/>
      <c r="B52" s="164" t="s">
        <v>75</v>
      </c>
      <c r="C52" s="165" t="str">
        <f>CONCATENATE(B50," ",C50)</f>
        <v>VRN1 Průzkumné, geodetické a projektové práce</v>
      </c>
      <c r="D52" s="166"/>
      <c r="E52" s="167"/>
      <c r="F52" s="168"/>
      <c r="G52" s="169">
        <f>SUM(G50:G51)</f>
        <v>0</v>
      </c>
      <c r="O52" s="155">
        <v>4</v>
      </c>
      <c r="BA52" s="170">
        <f>SUM(BA50:BA51)</f>
        <v>0</v>
      </c>
      <c r="BB52" s="170">
        <f>SUM(BB50:BB51)</f>
        <v>0</v>
      </c>
      <c r="BC52" s="170">
        <f>SUM(BC50:BC51)</f>
        <v>0</v>
      </c>
      <c r="BD52" s="170">
        <f>SUM(BD50:BD51)</f>
        <v>0</v>
      </c>
      <c r="BE52" s="170">
        <f>SUM(BE50:BE51)</f>
        <v>0</v>
      </c>
    </row>
    <row r="53" spans="1:15" ht="12.75">
      <c r="A53" s="148" t="s">
        <v>72</v>
      </c>
      <c r="B53" s="149" t="s">
        <v>139</v>
      </c>
      <c r="C53" s="150" t="s">
        <v>140</v>
      </c>
      <c r="D53" s="151"/>
      <c r="E53" s="152"/>
      <c r="F53" s="152"/>
      <c r="G53" s="153"/>
      <c r="H53" s="154"/>
      <c r="I53" s="154"/>
      <c r="O53" s="155">
        <v>1</v>
      </c>
    </row>
    <row r="54" spans="1:104" ht="12.75">
      <c r="A54" s="156">
        <v>29</v>
      </c>
      <c r="B54" s="157" t="s">
        <v>141</v>
      </c>
      <c r="C54" s="158" t="s">
        <v>142</v>
      </c>
      <c r="D54" s="159" t="s">
        <v>126</v>
      </c>
      <c r="E54" s="160">
        <v>1</v>
      </c>
      <c r="F54" s="160"/>
      <c r="G54" s="161">
        <f>E54*F54</f>
        <v>0</v>
      </c>
      <c r="O54" s="155">
        <v>2</v>
      </c>
      <c r="AA54" s="136">
        <v>12</v>
      </c>
      <c r="AB54" s="136">
        <v>0</v>
      </c>
      <c r="AC54" s="136">
        <v>31</v>
      </c>
      <c r="AZ54" s="136">
        <v>1</v>
      </c>
      <c r="BA54" s="136">
        <f>IF(AZ54=1,G54,0)</f>
        <v>0</v>
      </c>
      <c r="BB54" s="136">
        <f>IF(AZ54=2,G54,0)</f>
        <v>0</v>
      </c>
      <c r="BC54" s="136">
        <f>IF(AZ54=3,G54,0)</f>
        <v>0</v>
      </c>
      <c r="BD54" s="136">
        <f>IF(AZ54=4,G54,0)</f>
        <v>0</v>
      </c>
      <c r="BE54" s="136">
        <f>IF(AZ54=5,G54,0)</f>
        <v>0</v>
      </c>
      <c r="CA54" s="162">
        <v>12</v>
      </c>
      <c r="CB54" s="162">
        <v>0</v>
      </c>
      <c r="CZ54" s="136">
        <v>0</v>
      </c>
    </row>
    <row r="55" spans="1:57" ht="12.75">
      <c r="A55" s="163"/>
      <c r="B55" s="164" t="s">
        <v>75</v>
      </c>
      <c r="C55" s="165" t="str">
        <f>CONCATENATE(B53," ",C53)</f>
        <v>VRN2 Příprava staveniště</v>
      </c>
      <c r="D55" s="166"/>
      <c r="E55" s="167"/>
      <c r="F55" s="168"/>
      <c r="G55" s="169">
        <f>SUM(G53:G54)</f>
        <v>0</v>
      </c>
      <c r="O55" s="155">
        <v>4</v>
      </c>
      <c r="BA55" s="170">
        <f>SUM(BA53:BA54)</f>
        <v>0</v>
      </c>
      <c r="BB55" s="170">
        <f>SUM(BB53:BB54)</f>
        <v>0</v>
      </c>
      <c r="BC55" s="170">
        <f>SUM(BC53:BC54)</f>
        <v>0</v>
      </c>
      <c r="BD55" s="170">
        <f>SUM(BD53:BD54)</f>
        <v>0</v>
      </c>
      <c r="BE55" s="170">
        <f>SUM(BE53:BE54)</f>
        <v>0</v>
      </c>
    </row>
    <row r="56" spans="1:15" ht="12.75">
      <c r="A56" s="148" t="s">
        <v>72</v>
      </c>
      <c r="B56" s="149" t="s">
        <v>143</v>
      </c>
      <c r="C56" s="150" t="s">
        <v>144</v>
      </c>
      <c r="D56" s="151"/>
      <c r="E56" s="152"/>
      <c r="F56" s="152"/>
      <c r="G56" s="153"/>
      <c r="H56" s="154"/>
      <c r="I56" s="154"/>
      <c r="O56" s="155">
        <v>1</v>
      </c>
    </row>
    <row r="57" spans="1:104" ht="12.75">
      <c r="A57" s="156">
        <v>30</v>
      </c>
      <c r="B57" s="157" t="s">
        <v>145</v>
      </c>
      <c r="C57" s="158" t="s">
        <v>146</v>
      </c>
      <c r="D57" s="159" t="s">
        <v>126</v>
      </c>
      <c r="E57" s="160">
        <v>1</v>
      </c>
      <c r="F57" s="160"/>
      <c r="G57" s="161">
        <f>E57*F57</f>
        <v>0</v>
      </c>
      <c r="O57" s="155">
        <v>2</v>
      </c>
      <c r="AA57" s="136">
        <v>12</v>
      </c>
      <c r="AB57" s="136">
        <v>0</v>
      </c>
      <c r="AC57" s="136">
        <v>32</v>
      </c>
      <c r="AZ57" s="136">
        <v>1</v>
      </c>
      <c r="BA57" s="136">
        <f>IF(AZ57=1,G57,0)</f>
        <v>0</v>
      </c>
      <c r="BB57" s="136">
        <f>IF(AZ57=2,G57,0)</f>
        <v>0</v>
      </c>
      <c r="BC57" s="136">
        <f>IF(AZ57=3,G57,0)</f>
        <v>0</v>
      </c>
      <c r="BD57" s="136">
        <f>IF(AZ57=4,G57,0)</f>
        <v>0</v>
      </c>
      <c r="BE57" s="136">
        <f>IF(AZ57=5,G57,0)</f>
        <v>0</v>
      </c>
      <c r="CA57" s="162">
        <v>12</v>
      </c>
      <c r="CB57" s="162">
        <v>0</v>
      </c>
      <c r="CZ57" s="136">
        <v>0</v>
      </c>
    </row>
    <row r="58" spans="1:57" ht="12.75">
      <c r="A58" s="163"/>
      <c r="B58" s="164" t="s">
        <v>75</v>
      </c>
      <c r="C58" s="165" t="str">
        <f>CONCATENATE(B56," ",C56)</f>
        <v>VRN3 Zařízení staveniště</v>
      </c>
      <c r="D58" s="166"/>
      <c r="E58" s="167"/>
      <c r="F58" s="168"/>
      <c r="G58" s="169">
        <f>SUM(G56:G57)</f>
        <v>0</v>
      </c>
      <c r="O58" s="155">
        <v>4</v>
      </c>
      <c r="BA58" s="170">
        <f>SUM(BA56:BA57)</f>
        <v>0</v>
      </c>
      <c r="BB58" s="170">
        <f>SUM(BB56:BB57)</f>
        <v>0</v>
      </c>
      <c r="BC58" s="170">
        <f>SUM(BC56:BC57)</f>
        <v>0</v>
      </c>
      <c r="BD58" s="170">
        <f>SUM(BD56:BD57)</f>
        <v>0</v>
      </c>
      <c r="BE58" s="170">
        <f>SUM(BE56:BE57)</f>
        <v>0</v>
      </c>
    </row>
    <row r="59" spans="1:15" ht="12.75">
      <c r="A59" s="148" t="s">
        <v>72</v>
      </c>
      <c r="B59" s="149" t="s">
        <v>147</v>
      </c>
      <c r="C59" s="150" t="s">
        <v>148</v>
      </c>
      <c r="D59" s="151"/>
      <c r="E59" s="152"/>
      <c r="F59" s="152"/>
      <c r="G59" s="153"/>
      <c r="H59" s="154"/>
      <c r="I59" s="154"/>
      <c r="O59" s="155">
        <v>1</v>
      </c>
    </row>
    <row r="60" spans="1:104" ht="12.75">
      <c r="A60" s="156">
        <v>31</v>
      </c>
      <c r="B60" s="157" t="s">
        <v>149</v>
      </c>
      <c r="C60" s="158" t="s">
        <v>150</v>
      </c>
      <c r="D60" s="159" t="s">
        <v>126</v>
      </c>
      <c r="E60" s="160">
        <v>1</v>
      </c>
      <c r="F60" s="160"/>
      <c r="G60" s="161">
        <f>E60*F60</f>
        <v>0</v>
      </c>
      <c r="O60" s="155">
        <v>2</v>
      </c>
      <c r="AA60" s="136">
        <v>12</v>
      </c>
      <c r="AB60" s="136">
        <v>0</v>
      </c>
      <c r="AC60" s="136">
        <v>33</v>
      </c>
      <c r="AZ60" s="136">
        <v>1</v>
      </c>
      <c r="BA60" s="136">
        <f>IF(AZ60=1,G60,0)</f>
        <v>0</v>
      </c>
      <c r="BB60" s="136">
        <f>IF(AZ60=2,G60,0)</f>
        <v>0</v>
      </c>
      <c r="BC60" s="136">
        <f>IF(AZ60=3,G60,0)</f>
        <v>0</v>
      </c>
      <c r="BD60" s="136">
        <f>IF(AZ60=4,G60,0)</f>
        <v>0</v>
      </c>
      <c r="BE60" s="136">
        <f>IF(AZ60=5,G60,0)</f>
        <v>0</v>
      </c>
      <c r="CA60" s="162">
        <v>12</v>
      </c>
      <c r="CB60" s="162">
        <v>0</v>
      </c>
      <c r="CZ60" s="136">
        <v>0</v>
      </c>
    </row>
    <row r="61" spans="1:104" ht="12.75">
      <c r="A61" s="156">
        <v>32</v>
      </c>
      <c r="B61" s="157" t="s">
        <v>151</v>
      </c>
      <c r="C61" s="158" t="s">
        <v>152</v>
      </c>
      <c r="D61" s="159" t="s">
        <v>126</v>
      </c>
      <c r="E61" s="160">
        <v>1</v>
      </c>
      <c r="F61" s="160"/>
      <c r="G61" s="161">
        <f>E61*F61</f>
        <v>0</v>
      </c>
      <c r="O61" s="155">
        <v>2</v>
      </c>
      <c r="AA61" s="136">
        <v>12</v>
      </c>
      <c r="AB61" s="136">
        <v>0</v>
      </c>
      <c r="AC61" s="136">
        <v>34</v>
      </c>
      <c r="AZ61" s="136">
        <v>1</v>
      </c>
      <c r="BA61" s="136">
        <f>IF(AZ61=1,G61,0)</f>
        <v>0</v>
      </c>
      <c r="BB61" s="136">
        <f>IF(AZ61=2,G61,0)</f>
        <v>0</v>
      </c>
      <c r="BC61" s="136">
        <f>IF(AZ61=3,G61,0)</f>
        <v>0</v>
      </c>
      <c r="BD61" s="136">
        <f>IF(AZ61=4,G61,0)</f>
        <v>0</v>
      </c>
      <c r="BE61" s="136">
        <f>IF(AZ61=5,G61,0)</f>
        <v>0</v>
      </c>
      <c r="CA61" s="162">
        <v>12</v>
      </c>
      <c r="CB61" s="162">
        <v>0</v>
      </c>
      <c r="CZ61" s="136">
        <v>0</v>
      </c>
    </row>
    <row r="62" spans="1:57" ht="12.75">
      <c r="A62" s="163"/>
      <c r="B62" s="164" t="s">
        <v>75</v>
      </c>
      <c r="C62" s="165" t="str">
        <f>CONCATENATE(B59," ",C59)</f>
        <v>VRN4 Inženýrská činnost</v>
      </c>
      <c r="D62" s="166"/>
      <c r="E62" s="167"/>
      <c r="F62" s="168"/>
      <c r="G62" s="169">
        <f>SUM(G59:G61)</f>
        <v>0</v>
      </c>
      <c r="O62" s="155">
        <v>4</v>
      </c>
      <c r="BA62" s="170">
        <f>SUM(BA59:BA61)</f>
        <v>0</v>
      </c>
      <c r="BB62" s="170">
        <f>SUM(BB59:BB61)</f>
        <v>0</v>
      </c>
      <c r="BC62" s="170">
        <f>SUM(BC59:BC61)</f>
        <v>0</v>
      </c>
      <c r="BD62" s="170">
        <f>SUM(BD59:BD61)</f>
        <v>0</v>
      </c>
      <c r="BE62" s="170">
        <f>SUM(BE59:BE61)</f>
        <v>0</v>
      </c>
    </row>
    <row r="63" spans="1:15" ht="12.75">
      <c r="A63" s="148" t="s">
        <v>72</v>
      </c>
      <c r="B63" s="149" t="s">
        <v>153</v>
      </c>
      <c r="C63" s="150" t="s">
        <v>154</v>
      </c>
      <c r="D63" s="151"/>
      <c r="E63" s="152"/>
      <c r="F63" s="152"/>
      <c r="G63" s="153"/>
      <c r="H63" s="154"/>
      <c r="I63" s="154"/>
      <c r="O63" s="155">
        <v>1</v>
      </c>
    </row>
    <row r="64" spans="1:104" ht="12.75">
      <c r="A64" s="156">
        <v>33</v>
      </c>
      <c r="B64" s="157" t="s">
        <v>151</v>
      </c>
      <c r="C64" s="158" t="s">
        <v>155</v>
      </c>
      <c r="D64" s="159" t="s">
        <v>126</v>
      </c>
      <c r="E64" s="160">
        <v>1</v>
      </c>
      <c r="F64" s="160"/>
      <c r="G64" s="161">
        <f>E64*F64</f>
        <v>0</v>
      </c>
      <c r="O64" s="155">
        <v>2</v>
      </c>
      <c r="AA64" s="136">
        <v>12</v>
      </c>
      <c r="AB64" s="136">
        <v>0</v>
      </c>
      <c r="AC64" s="136">
        <v>35</v>
      </c>
      <c r="AZ64" s="136">
        <v>1</v>
      </c>
      <c r="BA64" s="136">
        <f>IF(AZ64=1,G64,0)</f>
        <v>0</v>
      </c>
      <c r="BB64" s="136">
        <f>IF(AZ64=2,G64,0)</f>
        <v>0</v>
      </c>
      <c r="BC64" s="136">
        <f>IF(AZ64=3,G64,0)</f>
        <v>0</v>
      </c>
      <c r="BD64" s="136">
        <f>IF(AZ64=4,G64,0)</f>
        <v>0</v>
      </c>
      <c r="BE64" s="136">
        <f>IF(AZ64=5,G64,0)</f>
        <v>0</v>
      </c>
      <c r="CA64" s="162">
        <v>12</v>
      </c>
      <c r="CB64" s="162">
        <v>0</v>
      </c>
      <c r="CZ64" s="136">
        <v>0</v>
      </c>
    </row>
    <row r="65" spans="1:57" ht="12.75">
      <c r="A65" s="163"/>
      <c r="B65" s="164" t="s">
        <v>75</v>
      </c>
      <c r="C65" s="165" t="str">
        <f>CONCATENATE(B63," ",C63)</f>
        <v>VRN7 Provozní vlivy</v>
      </c>
      <c r="D65" s="166"/>
      <c r="E65" s="167"/>
      <c r="F65" s="168"/>
      <c r="G65" s="169">
        <f>SUM(G63:G64)</f>
        <v>0</v>
      </c>
      <c r="O65" s="155">
        <v>4</v>
      </c>
      <c r="BA65" s="170">
        <f>SUM(BA63:BA64)</f>
        <v>0</v>
      </c>
      <c r="BB65" s="170">
        <f>SUM(BB63:BB64)</f>
        <v>0</v>
      </c>
      <c r="BC65" s="170">
        <f>SUM(BC63:BC64)</f>
        <v>0</v>
      </c>
      <c r="BD65" s="170">
        <f>SUM(BD63:BD64)</f>
        <v>0</v>
      </c>
      <c r="BE65" s="170">
        <f>SUM(BE63:BE64)</f>
        <v>0</v>
      </c>
    </row>
    <row r="66" spans="1:15" ht="12.75">
      <c r="A66" s="148" t="s">
        <v>72</v>
      </c>
      <c r="B66" s="149" t="s">
        <v>156</v>
      </c>
      <c r="C66" s="150" t="s">
        <v>157</v>
      </c>
      <c r="D66" s="151"/>
      <c r="E66" s="152"/>
      <c r="F66" s="152"/>
      <c r="G66" s="153"/>
      <c r="H66" s="154"/>
      <c r="I66" s="154"/>
      <c r="O66" s="155">
        <v>1</v>
      </c>
    </row>
    <row r="67" spans="1:104" ht="12.75">
      <c r="A67" s="156">
        <v>34</v>
      </c>
      <c r="B67" s="157" t="s">
        <v>158</v>
      </c>
      <c r="C67" s="158" t="s">
        <v>159</v>
      </c>
      <c r="D67" s="159" t="s">
        <v>134</v>
      </c>
      <c r="E67" s="160">
        <v>57.1</v>
      </c>
      <c r="F67" s="160"/>
      <c r="G67" s="161">
        <f aca="true" t="shared" si="6" ref="G67:G73">E67*F67</f>
        <v>0</v>
      </c>
      <c r="O67" s="155">
        <v>2</v>
      </c>
      <c r="AA67" s="136">
        <v>8</v>
      </c>
      <c r="AB67" s="136">
        <v>0</v>
      </c>
      <c r="AC67" s="136">
        <v>3</v>
      </c>
      <c r="AZ67" s="136">
        <v>1</v>
      </c>
      <c r="BA67" s="136">
        <f aca="true" t="shared" si="7" ref="BA67:BA73">IF(AZ67=1,G67,0)</f>
        <v>0</v>
      </c>
      <c r="BB67" s="136">
        <f aca="true" t="shared" si="8" ref="BB67:BB73">IF(AZ67=2,G67,0)</f>
        <v>0</v>
      </c>
      <c r="BC67" s="136">
        <f aca="true" t="shared" si="9" ref="BC67:BC73">IF(AZ67=3,G67,0)</f>
        <v>0</v>
      </c>
      <c r="BD67" s="136">
        <f aca="true" t="shared" si="10" ref="BD67:BD73">IF(AZ67=4,G67,0)</f>
        <v>0</v>
      </c>
      <c r="BE67" s="136">
        <f aca="true" t="shared" si="11" ref="BE67:BE73">IF(AZ67=5,G67,0)</f>
        <v>0</v>
      </c>
      <c r="CA67" s="162">
        <v>8</v>
      </c>
      <c r="CB67" s="162">
        <v>0</v>
      </c>
      <c r="CZ67" s="136">
        <v>0</v>
      </c>
    </row>
    <row r="68" spans="1:104" ht="12.75">
      <c r="A68" s="156">
        <v>35</v>
      </c>
      <c r="B68" s="157" t="s">
        <v>160</v>
      </c>
      <c r="C68" s="158" t="s">
        <v>161</v>
      </c>
      <c r="D68" s="159" t="s">
        <v>134</v>
      </c>
      <c r="E68" s="160">
        <v>57.1</v>
      </c>
      <c r="F68" s="160"/>
      <c r="G68" s="161">
        <f t="shared" si="6"/>
        <v>0</v>
      </c>
      <c r="O68" s="155">
        <v>2</v>
      </c>
      <c r="AA68" s="136">
        <v>8</v>
      </c>
      <c r="AB68" s="136">
        <v>0</v>
      </c>
      <c r="AC68" s="136">
        <v>3</v>
      </c>
      <c r="AZ68" s="136">
        <v>1</v>
      </c>
      <c r="BA68" s="136">
        <f t="shared" si="7"/>
        <v>0</v>
      </c>
      <c r="BB68" s="136">
        <f t="shared" si="8"/>
        <v>0</v>
      </c>
      <c r="BC68" s="136">
        <f t="shared" si="9"/>
        <v>0</v>
      </c>
      <c r="BD68" s="136">
        <f t="shared" si="10"/>
        <v>0</v>
      </c>
      <c r="BE68" s="136">
        <f t="shared" si="11"/>
        <v>0</v>
      </c>
      <c r="CA68" s="162">
        <v>8</v>
      </c>
      <c r="CB68" s="162">
        <v>0</v>
      </c>
      <c r="CZ68" s="136">
        <v>0</v>
      </c>
    </row>
    <row r="69" spans="1:104" ht="12.75">
      <c r="A69" s="156">
        <v>36</v>
      </c>
      <c r="B69" s="157" t="s">
        <v>162</v>
      </c>
      <c r="C69" s="158" t="s">
        <v>163</v>
      </c>
      <c r="D69" s="159" t="s">
        <v>134</v>
      </c>
      <c r="E69" s="160">
        <v>57.1</v>
      </c>
      <c r="F69" s="160"/>
      <c r="G69" s="161">
        <f t="shared" si="6"/>
        <v>0</v>
      </c>
      <c r="O69" s="155">
        <v>2</v>
      </c>
      <c r="AA69" s="136">
        <v>8</v>
      </c>
      <c r="AB69" s="136">
        <v>0</v>
      </c>
      <c r="AC69" s="136">
        <v>3</v>
      </c>
      <c r="AZ69" s="136">
        <v>1</v>
      </c>
      <c r="BA69" s="136">
        <f t="shared" si="7"/>
        <v>0</v>
      </c>
      <c r="BB69" s="136">
        <f t="shared" si="8"/>
        <v>0</v>
      </c>
      <c r="BC69" s="136">
        <f t="shared" si="9"/>
        <v>0</v>
      </c>
      <c r="BD69" s="136">
        <f t="shared" si="10"/>
        <v>0</v>
      </c>
      <c r="BE69" s="136">
        <f t="shared" si="11"/>
        <v>0</v>
      </c>
      <c r="CA69" s="162">
        <v>8</v>
      </c>
      <c r="CB69" s="162">
        <v>0</v>
      </c>
      <c r="CZ69" s="136">
        <v>0</v>
      </c>
    </row>
    <row r="70" spans="1:104" ht="12.75">
      <c r="A70" s="156">
        <v>37</v>
      </c>
      <c r="B70" s="157" t="s">
        <v>164</v>
      </c>
      <c r="C70" s="158" t="s">
        <v>165</v>
      </c>
      <c r="D70" s="159" t="s">
        <v>134</v>
      </c>
      <c r="E70" s="160">
        <v>571</v>
      </c>
      <c r="F70" s="160"/>
      <c r="G70" s="161">
        <f t="shared" si="6"/>
        <v>0</v>
      </c>
      <c r="O70" s="155">
        <v>2</v>
      </c>
      <c r="AA70" s="136">
        <v>8</v>
      </c>
      <c r="AB70" s="136">
        <v>0</v>
      </c>
      <c r="AC70" s="136">
        <v>3</v>
      </c>
      <c r="AZ70" s="136">
        <v>1</v>
      </c>
      <c r="BA70" s="136">
        <f t="shared" si="7"/>
        <v>0</v>
      </c>
      <c r="BB70" s="136">
        <f t="shared" si="8"/>
        <v>0</v>
      </c>
      <c r="BC70" s="136">
        <f t="shared" si="9"/>
        <v>0</v>
      </c>
      <c r="BD70" s="136">
        <f t="shared" si="10"/>
        <v>0</v>
      </c>
      <c r="BE70" s="136">
        <f t="shared" si="11"/>
        <v>0</v>
      </c>
      <c r="CA70" s="162">
        <v>8</v>
      </c>
      <c r="CB70" s="162">
        <v>0</v>
      </c>
      <c r="CZ70" s="136">
        <v>0</v>
      </c>
    </row>
    <row r="71" spans="1:104" ht="12.75">
      <c r="A71" s="156">
        <v>38</v>
      </c>
      <c r="B71" s="157" t="s">
        <v>166</v>
      </c>
      <c r="C71" s="158" t="s">
        <v>167</v>
      </c>
      <c r="D71" s="159" t="s">
        <v>134</v>
      </c>
      <c r="E71" s="160">
        <v>57.1</v>
      </c>
      <c r="F71" s="160"/>
      <c r="G71" s="161">
        <f t="shared" si="6"/>
        <v>0</v>
      </c>
      <c r="O71" s="155">
        <v>2</v>
      </c>
      <c r="AA71" s="136">
        <v>8</v>
      </c>
      <c r="AB71" s="136">
        <v>0</v>
      </c>
      <c r="AC71" s="136">
        <v>3</v>
      </c>
      <c r="AZ71" s="136">
        <v>1</v>
      </c>
      <c r="BA71" s="136">
        <f t="shared" si="7"/>
        <v>0</v>
      </c>
      <c r="BB71" s="136">
        <f t="shared" si="8"/>
        <v>0</v>
      </c>
      <c r="BC71" s="136">
        <f t="shared" si="9"/>
        <v>0</v>
      </c>
      <c r="BD71" s="136">
        <f t="shared" si="10"/>
        <v>0</v>
      </c>
      <c r="BE71" s="136">
        <f t="shared" si="11"/>
        <v>0</v>
      </c>
      <c r="CA71" s="162">
        <v>8</v>
      </c>
      <c r="CB71" s="162">
        <v>0</v>
      </c>
      <c r="CZ71" s="136">
        <v>0</v>
      </c>
    </row>
    <row r="72" spans="1:104" ht="12.75">
      <c r="A72" s="156">
        <v>39</v>
      </c>
      <c r="B72" s="157" t="s">
        <v>168</v>
      </c>
      <c r="C72" s="158" t="s">
        <v>169</v>
      </c>
      <c r="D72" s="159" t="s">
        <v>134</v>
      </c>
      <c r="E72" s="160">
        <v>57.1</v>
      </c>
      <c r="F72" s="160"/>
      <c r="G72" s="161">
        <f t="shared" si="6"/>
        <v>0</v>
      </c>
      <c r="O72" s="155">
        <v>2</v>
      </c>
      <c r="AA72" s="136">
        <v>8</v>
      </c>
      <c r="AB72" s="136">
        <v>0</v>
      </c>
      <c r="AC72" s="136">
        <v>3</v>
      </c>
      <c r="AZ72" s="136">
        <v>1</v>
      </c>
      <c r="BA72" s="136">
        <f t="shared" si="7"/>
        <v>0</v>
      </c>
      <c r="BB72" s="136">
        <f t="shared" si="8"/>
        <v>0</v>
      </c>
      <c r="BC72" s="136">
        <f t="shared" si="9"/>
        <v>0</v>
      </c>
      <c r="BD72" s="136">
        <f t="shared" si="10"/>
        <v>0</v>
      </c>
      <c r="BE72" s="136">
        <f t="shared" si="11"/>
        <v>0</v>
      </c>
      <c r="CA72" s="162">
        <v>8</v>
      </c>
      <c r="CB72" s="162">
        <v>0</v>
      </c>
      <c r="CZ72" s="136">
        <v>0</v>
      </c>
    </row>
    <row r="73" spans="1:104" ht="12.75">
      <c r="A73" s="156">
        <v>40</v>
      </c>
      <c r="B73" s="157" t="s">
        <v>170</v>
      </c>
      <c r="C73" s="158" t="s">
        <v>171</v>
      </c>
      <c r="D73" s="159" t="s">
        <v>134</v>
      </c>
      <c r="E73" s="160">
        <v>57.1</v>
      </c>
      <c r="F73" s="160"/>
      <c r="G73" s="161">
        <f t="shared" si="6"/>
        <v>0</v>
      </c>
      <c r="O73" s="155">
        <v>2</v>
      </c>
      <c r="AA73" s="136">
        <v>8</v>
      </c>
      <c r="AB73" s="136">
        <v>0</v>
      </c>
      <c r="AC73" s="136">
        <v>3</v>
      </c>
      <c r="AZ73" s="136">
        <v>1</v>
      </c>
      <c r="BA73" s="136">
        <f t="shared" si="7"/>
        <v>0</v>
      </c>
      <c r="BB73" s="136">
        <f t="shared" si="8"/>
        <v>0</v>
      </c>
      <c r="BC73" s="136">
        <f t="shared" si="9"/>
        <v>0</v>
      </c>
      <c r="BD73" s="136">
        <f t="shared" si="10"/>
        <v>0</v>
      </c>
      <c r="BE73" s="136">
        <f t="shared" si="11"/>
        <v>0</v>
      </c>
      <c r="CA73" s="162">
        <v>8</v>
      </c>
      <c r="CB73" s="162">
        <v>0</v>
      </c>
      <c r="CZ73" s="136">
        <v>0</v>
      </c>
    </row>
    <row r="74" spans="1:57" ht="12.75">
      <c r="A74" s="163"/>
      <c r="B74" s="164" t="s">
        <v>75</v>
      </c>
      <c r="C74" s="165" t="str">
        <f>CONCATENATE(B66," ",C66)</f>
        <v>D96 Přesuny suti a vybouraných hmot</v>
      </c>
      <c r="D74" s="166"/>
      <c r="E74" s="167"/>
      <c r="F74" s="168"/>
      <c r="G74" s="169">
        <f>SUM(G66:G73)</f>
        <v>0</v>
      </c>
      <c r="O74" s="155">
        <v>4</v>
      </c>
      <c r="BA74" s="170">
        <f>SUM(BA66:BA73)</f>
        <v>0</v>
      </c>
      <c r="BB74" s="170">
        <f>SUM(BB66:BB73)</f>
        <v>0</v>
      </c>
      <c r="BC74" s="170">
        <f>SUM(BC66:BC73)</f>
        <v>0</v>
      </c>
      <c r="BD74" s="170">
        <f>SUM(BD66:BD73)</f>
        <v>0</v>
      </c>
      <c r="BE74" s="170">
        <f>SUM(BE66:BE73)</f>
        <v>0</v>
      </c>
    </row>
    <row r="75" ht="12.75">
      <c r="E75" s="136"/>
    </row>
    <row r="76" ht="12.75">
      <c r="E76" s="136"/>
    </row>
    <row r="77" ht="12.75">
      <c r="E77" s="136"/>
    </row>
    <row r="78" ht="12.75">
      <c r="E78" s="136"/>
    </row>
    <row r="79" ht="12.75">
      <c r="E79" s="136"/>
    </row>
    <row r="80" ht="12.75">
      <c r="E80" s="136"/>
    </row>
    <row r="81" ht="12.75">
      <c r="E81" s="136"/>
    </row>
    <row r="82" ht="12.75">
      <c r="E82" s="136"/>
    </row>
    <row r="83" ht="12.75">
      <c r="E83" s="136"/>
    </row>
    <row r="84" ht="12.75">
      <c r="E84" s="136"/>
    </row>
    <row r="85" ht="12.75">
      <c r="E85" s="136"/>
    </row>
    <row r="86" ht="12.75">
      <c r="E86" s="136"/>
    </row>
    <row r="87" ht="12.75">
      <c r="E87" s="136"/>
    </row>
    <row r="88" ht="12.75">
      <c r="E88" s="136"/>
    </row>
    <row r="89" ht="12.75">
      <c r="E89" s="136"/>
    </row>
    <row r="90" ht="12.75">
      <c r="E90" s="136"/>
    </row>
    <row r="91" ht="12.75">
      <c r="E91" s="136"/>
    </row>
    <row r="92" ht="12.75">
      <c r="E92" s="136"/>
    </row>
    <row r="93" ht="12.75">
      <c r="E93" s="136"/>
    </row>
    <row r="94" ht="12.75">
      <c r="E94" s="136"/>
    </row>
    <row r="95" ht="12.75">
      <c r="E95" s="136"/>
    </row>
    <row r="96" ht="12.75">
      <c r="E96" s="136"/>
    </row>
    <row r="97" ht="12.75">
      <c r="E97" s="136"/>
    </row>
    <row r="98" spans="1:7" ht="12.75">
      <c r="A98" s="171"/>
      <c r="B98" s="171"/>
      <c r="C98" s="171"/>
      <c r="D98" s="171"/>
      <c r="E98" s="171"/>
      <c r="F98" s="171"/>
      <c r="G98" s="171"/>
    </row>
    <row r="99" spans="1:7" ht="12.75">
      <c r="A99" s="171"/>
      <c r="B99" s="171"/>
      <c r="C99" s="171"/>
      <c r="D99" s="171"/>
      <c r="E99" s="171"/>
      <c r="F99" s="171"/>
      <c r="G99" s="171"/>
    </row>
    <row r="100" spans="1:7" ht="12.75">
      <c r="A100" s="171"/>
      <c r="B100" s="171"/>
      <c r="C100" s="171"/>
      <c r="D100" s="171"/>
      <c r="E100" s="171"/>
      <c r="F100" s="171"/>
      <c r="G100" s="171"/>
    </row>
    <row r="101" spans="1:7" ht="12.75">
      <c r="A101" s="171"/>
      <c r="B101" s="171"/>
      <c r="C101" s="171"/>
      <c r="D101" s="171"/>
      <c r="E101" s="171"/>
      <c r="F101" s="171"/>
      <c r="G101" s="171"/>
    </row>
    <row r="102" ht="12.75">
      <c r="E102" s="136"/>
    </row>
    <row r="103" ht="12.75">
      <c r="E103" s="136"/>
    </row>
    <row r="104" ht="12.75">
      <c r="E104" s="136"/>
    </row>
    <row r="105" ht="12.75">
      <c r="E105" s="136"/>
    </row>
    <row r="106" ht="12.75">
      <c r="E106" s="136"/>
    </row>
    <row r="107" ht="12.75">
      <c r="E107" s="136"/>
    </row>
    <row r="108" ht="12.75">
      <c r="E108" s="136"/>
    </row>
    <row r="109" ht="12.75">
      <c r="E109" s="136"/>
    </row>
    <row r="110" ht="12.75">
      <c r="E110" s="136"/>
    </row>
    <row r="111" ht="12.75">
      <c r="E111" s="136"/>
    </row>
    <row r="112" ht="12.75">
      <c r="E112" s="136"/>
    </row>
    <row r="113" ht="12.75">
      <c r="E113" s="136"/>
    </row>
    <row r="114" ht="12.75">
      <c r="E114" s="136"/>
    </row>
    <row r="115" ht="12.75">
      <c r="E115" s="136"/>
    </row>
    <row r="116" ht="12.75">
      <c r="E116" s="136"/>
    </row>
    <row r="117" ht="12.75">
      <c r="E117" s="136"/>
    </row>
    <row r="118" ht="12.75">
      <c r="E118" s="136"/>
    </row>
    <row r="119" ht="12.75">
      <c r="E119" s="136"/>
    </row>
    <row r="120" ht="12.75">
      <c r="E120" s="136"/>
    </row>
    <row r="121" ht="12.75">
      <c r="E121" s="136"/>
    </row>
    <row r="122" ht="12.75">
      <c r="E122" s="136"/>
    </row>
    <row r="123" ht="12.75">
      <c r="E123" s="136"/>
    </row>
    <row r="124" ht="12.75">
      <c r="E124" s="136"/>
    </row>
    <row r="125" ht="12.75">
      <c r="E125" s="136"/>
    </row>
    <row r="126" ht="12.75">
      <c r="E126" s="136"/>
    </row>
    <row r="127" ht="12.75">
      <c r="E127" s="136"/>
    </row>
    <row r="128" ht="12.75">
      <c r="E128" s="136"/>
    </row>
    <row r="129" ht="12.75">
      <c r="E129" s="136"/>
    </row>
    <row r="130" ht="12.75">
      <c r="E130" s="136"/>
    </row>
    <row r="131" ht="12.75">
      <c r="E131" s="136"/>
    </row>
    <row r="132" ht="12.75">
      <c r="E132" s="136"/>
    </row>
    <row r="133" spans="1:2" ht="12.75">
      <c r="A133" s="172"/>
      <c r="B133" s="172"/>
    </row>
    <row r="134" spans="1:7" ht="12.75">
      <c r="A134" s="171"/>
      <c r="B134" s="171"/>
      <c r="C134" s="174"/>
      <c r="D134" s="174"/>
      <c r="E134" s="175"/>
      <c r="F134" s="174"/>
      <c r="G134" s="176"/>
    </row>
    <row r="135" spans="1:7" ht="12.75">
      <c r="A135" s="177"/>
      <c r="B135" s="177"/>
      <c r="C135" s="171"/>
      <c r="D135" s="171"/>
      <c r="E135" s="178"/>
      <c r="F135" s="171"/>
      <c r="G135" s="171"/>
    </row>
    <row r="136" spans="1:7" ht="12.75">
      <c r="A136" s="171"/>
      <c r="B136" s="171"/>
      <c r="C136" s="171"/>
      <c r="D136" s="171"/>
      <c r="E136" s="178"/>
      <c r="F136" s="171"/>
      <c r="G136" s="171"/>
    </row>
    <row r="137" spans="1:7" ht="12.75">
      <c r="A137" s="171"/>
      <c r="B137" s="171"/>
      <c r="C137" s="171"/>
      <c r="D137" s="171"/>
      <c r="E137" s="178"/>
      <c r="F137" s="171"/>
      <c r="G137" s="171"/>
    </row>
    <row r="138" spans="1:7" ht="12.75">
      <c r="A138" s="171"/>
      <c r="B138" s="171"/>
      <c r="C138" s="171"/>
      <c r="D138" s="171"/>
      <c r="E138" s="178"/>
      <c r="F138" s="171"/>
      <c r="G138" s="171"/>
    </row>
    <row r="139" spans="1:7" ht="12.75">
      <c r="A139" s="171"/>
      <c r="B139" s="171"/>
      <c r="C139" s="171"/>
      <c r="D139" s="171"/>
      <c r="E139" s="178"/>
      <c r="F139" s="171"/>
      <c r="G139" s="171"/>
    </row>
    <row r="140" spans="1:7" ht="12.75">
      <c r="A140" s="171"/>
      <c r="B140" s="171"/>
      <c r="C140" s="171"/>
      <c r="D140" s="171"/>
      <c r="E140" s="178"/>
      <c r="F140" s="171"/>
      <c r="G140" s="171"/>
    </row>
    <row r="141" spans="1:7" ht="12.75">
      <c r="A141" s="171"/>
      <c r="B141" s="171"/>
      <c r="C141" s="171"/>
      <c r="D141" s="171"/>
      <c r="E141" s="178"/>
      <c r="F141" s="171"/>
      <c r="G141" s="171"/>
    </row>
    <row r="142" spans="1:7" ht="12.75">
      <c r="A142" s="171"/>
      <c r="B142" s="171"/>
      <c r="C142" s="171"/>
      <c r="D142" s="171"/>
      <c r="E142" s="178"/>
      <c r="F142" s="171"/>
      <c r="G142" s="171"/>
    </row>
    <row r="143" spans="1:7" ht="12.75">
      <c r="A143" s="171"/>
      <c r="B143" s="171"/>
      <c r="C143" s="171"/>
      <c r="D143" s="171"/>
      <c r="E143" s="178"/>
      <c r="F143" s="171"/>
      <c r="G143" s="171"/>
    </row>
    <row r="144" spans="1:7" ht="12.75">
      <c r="A144" s="171"/>
      <c r="B144" s="171"/>
      <c r="C144" s="171"/>
      <c r="D144" s="171"/>
      <c r="E144" s="178"/>
      <c r="F144" s="171"/>
      <c r="G144" s="171"/>
    </row>
    <row r="145" spans="1:7" ht="12.75">
      <c r="A145" s="171"/>
      <c r="B145" s="171"/>
      <c r="C145" s="171"/>
      <c r="D145" s="171"/>
      <c r="E145" s="178"/>
      <c r="F145" s="171"/>
      <c r="G145" s="171"/>
    </row>
    <row r="146" spans="1:7" ht="12.75">
      <c r="A146" s="171"/>
      <c r="B146" s="171"/>
      <c r="C146" s="171"/>
      <c r="D146" s="171"/>
      <c r="E146" s="178"/>
      <c r="F146" s="171"/>
      <c r="G146" s="171"/>
    </row>
    <row r="147" spans="1:7" ht="12.75">
      <c r="A147" s="171"/>
      <c r="B147" s="171"/>
      <c r="C147" s="171"/>
      <c r="D147" s="171"/>
      <c r="E147" s="178"/>
      <c r="F147" s="171"/>
      <c r="G147" s="17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Pavel</cp:lastModifiedBy>
  <cp:lastPrinted>2018-11-08T14:00:11Z</cp:lastPrinted>
  <dcterms:created xsi:type="dcterms:W3CDTF">2018-09-25T16:41:48Z</dcterms:created>
  <dcterms:modified xsi:type="dcterms:W3CDTF">2018-11-11T15:40:05Z</dcterms:modified>
  <cp:category/>
  <cp:version/>
  <cp:contentType/>
  <cp:contentStatus/>
</cp:coreProperties>
</file>