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8" activeTab="0"/>
  </bookViews>
  <sheets>
    <sheet name="rekapitulace" sheetId="1" r:id="rId1"/>
    <sheet name="SO 000.1" sheetId="2" r:id="rId2"/>
    <sheet name="SO 000.2" sheetId="3" r:id="rId3"/>
    <sheet name="SO 020" sheetId="4" r:id="rId4"/>
    <sheet name="SO 030" sheetId="5" r:id="rId5"/>
    <sheet name="SO 101.1" sheetId="6" r:id="rId6"/>
    <sheet name="SO 101.2" sheetId="7" r:id="rId7"/>
    <sheet name="SO 121" sheetId="8" r:id="rId8"/>
    <sheet name="SO 122" sheetId="9" r:id="rId9"/>
    <sheet name="SO 301" sheetId="10" r:id="rId10"/>
    <sheet name="SO 331" sheetId="11" r:id="rId11"/>
    <sheet name="SO 341" sheetId="12" r:id="rId12"/>
    <sheet name="SO 401" sheetId="13" r:id="rId13"/>
    <sheet name="SO 402" sheetId="14" r:id="rId14"/>
    <sheet name="SO 411" sheetId="15" r:id="rId15"/>
    <sheet name="SO 412" sheetId="16" r:id="rId16"/>
    <sheet name="SO 413" sheetId="17" r:id="rId17"/>
    <sheet name="SO 431" sheetId="18" r:id="rId18"/>
    <sheet name="SO 432" sheetId="19" r:id="rId19"/>
    <sheet name="SO 451" sheetId="20" r:id="rId20"/>
    <sheet name="SO 501" sheetId="21" r:id="rId21"/>
  </sheets>
  <definedNames/>
  <calcPr fullCalcOnLoad="1"/>
</workbook>
</file>

<file path=xl/sharedStrings.xml><?xml version="1.0" encoding="utf-8"?>
<sst xmlns="http://schemas.openxmlformats.org/spreadsheetml/2006/main" count="2915" uniqueCount="788">
  <si>
    <t>Soupis objektů s DPH</t>
  </si>
  <si>
    <t>Stavba:II/329 - REKONSTRUKCE SILNICE II/329 - Pečky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</si>
  <si>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</si>
  <si>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</si>
  <si>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</si>
  <si>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</si>
  <si>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</si>
  <si>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</si>
  <si>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</si>
  <si>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</si>
  <si>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</si>
  <si>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</si>
  <si>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</si>
  <si>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</si>
  <si>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Firma: Firma</t>
  </si>
  <si>
    <t>Příloha k formuláři pro ocenění nabídky</t>
  </si>
  <si>
    <t>Stavba</t>
  </si>
  <si>
    <t>číslo a název SO</t>
  </si>
  <si>
    <t>číslo a název rozpočtu:</t>
  </si>
  <si>
    <t>II/329</t>
  </si>
  <si>
    <t>REKONSTRUKCE SILNICE II/329 - Pečky</t>
  </si>
  <si>
    <t>SO 000.1</t>
  </si>
  <si>
    <t>Všeobecné  položky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</si>
  <si>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</si>
  <si>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</si>
  <si>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</si>
  <si>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</si>
  <si>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</si>
  <si>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</si>
  <si>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</si>
  <si>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</si>
  <si>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</si>
  <si>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</si>
  <si>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</si>
  <si>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</si>
  <si>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</si>
  <si>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</si>
  <si>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</si>
  <si>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</si>
  <si>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</si>
  <si>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</si>
  <si>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</si>
  <si>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</si>
  <si>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02520</t>
  </si>
  <si>
    <t/>
  </si>
  <si>
    <t>ZKOUŠENÍ MATERIÁLŮ NEZÁVISLOU ZKUŠEBNOU</t>
  </si>
  <si>
    <t xml:space="preserve">KPL       </t>
  </si>
  <si>
    <t>1,0=1,00 [A]</t>
  </si>
  <si>
    <t>02720</t>
  </si>
  <si>
    <t>POMOC PRÁCE ZŘÍZ NEBO ZAJIŠŤ REGULACI A OCHRANU DOPRAVY
DIO 
Kompletní dopravně inženýrská opatření po dobu stavby.
Přechodné svislé i vodorovné dopravní značení, dopravní zařízení a světelné signály,provizorní zastávky BUS, jejich dodávka, montáž, demontáž, kontrola, údržba, servis, Přemisťování, přeznačování a manipulace s nimi.</t>
  </si>
  <si>
    <t>02851</t>
  </si>
  <si>
    <t>PRŮZKUMNÉ PRÁCE DIAGNOSTIKY KONSTRUKCÍ NA POVRCHU
videozáznam a pasportizace objízdných tras</t>
  </si>
  <si>
    <t>1,00=1,00 [A]</t>
  </si>
  <si>
    <t>029112</t>
  </si>
  <si>
    <t>OSTATNÍ POŽADAVKY - GEODETICKÉ ZAMĚŘENÍ - PLOŠNÉ
zaměření skutečného provedení stavby</t>
  </si>
  <si>
    <t xml:space="preserve">HA        </t>
  </si>
  <si>
    <t>02943</t>
  </si>
  <si>
    <t>OSTATNÍ POŽADAVKY - VYPRACOVÁNÍ RDS</t>
  </si>
  <si>
    <t>02944</t>
  </si>
  <si>
    <t>OSTAT POŽADAVKY - DOKUMENTACE SKUTEČ PROVEDENÍ V DIGIT FORMĚ
ve4 vyhotoveních</t>
  </si>
  <si>
    <t>02991</t>
  </si>
  <si>
    <t>OSTATNÍ POŽADAVKY - INFORMAČNÍ TABULE</t>
  </si>
  <si>
    <t xml:space="preserve">KUS       </t>
  </si>
  <si>
    <t>2,0=2,00 [A]  bilboard po dobu výstavby
1,0=1,00 [B]  pamětní deska (žulový sloupek o rozměrech 25 x 25 x 80 cm, osazený do bet. lože; horní zkosená hrana + pamětní deska o rozměrech min. 400x300 mm. Detailní návrh desky, materiál a umístění předloží dodavatel stavby ke schválení objednateli).
Celkem: A+B=3,00 [C]</t>
  </si>
  <si>
    <t>03730</t>
  </si>
  <si>
    <t>POMOC PRÁCE ZAJIŠŤ NEBO ZŘÍZ OCHRANU INŽENÝRSKÝCH SÍTÍ
opravy objízdných tras (výtluky, znehodnocený kryt na objízdných trasách) 20% plochy</t>
  </si>
  <si>
    <t>1=1,00 [A]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</si>
  <si>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</si>
  <si>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</si>
  <si>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</si>
  <si>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</si>
  <si>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</si>
  <si>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</si>
  <si>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</si>
  <si>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000.2</t>
  </si>
  <si>
    <t>Všeobecné položky</t>
  </si>
  <si>
    <t>0,10=0,10 [A]</t>
  </si>
  <si>
    <t>SO 020</t>
  </si>
  <si>
    <t>Příprava území KSUS</t>
  </si>
  <si>
    <t>02730</t>
  </si>
  <si>
    <t>POMOC PRÁCE ZŘÍZ NEBO ZAJIŠŤ OCHRANU INŽENÝRSKÝCH SÍTÍ
vytýčení inž. sítí a jejich ověření ručním překopem</t>
  </si>
  <si>
    <t>Zemní práce</t>
  </si>
  <si>
    <t>18481</t>
  </si>
  <si>
    <t>OCHRANA STROMŮ BEDNĚNÍM</t>
  </si>
  <si>
    <t xml:space="preserve">M2        </t>
  </si>
  <si>
    <t>174,0=174,00 [A]</t>
  </si>
  <si>
    <t>Ostatní konstrukce a práce</t>
  </si>
  <si>
    <t>9</t>
  </si>
  <si>
    <t>914143</t>
  </si>
  <si>
    <t>DOPRAV ZNAČ ZÁKL VEL OCEL FÓLIE TŘ 3 - DEMONTÁŽ
s odvozem a uložením na skládku - předpoklad 20 km</t>
  </si>
  <si>
    <t>KM 0.000-0.100   10+10+2+9+4+7+4+2+7=55,00 [A]</t>
  </si>
  <si>
    <t>914923</t>
  </si>
  <si>
    <t>SLOUPKY A STOJKY DZ Z OCEL TRUBEK DO PATKY DEMONTÁŽ
s odvozem a uložením na skládku - předpoklad do 20km</t>
  </si>
  <si>
    <t>s odvozem na místo určené dodavatelem stavby
7+8+2+7+2+6+4+2+1+1+7=47,00 [A]</t>
  </si>
  <si>
    <t>SO 030</t>
  </si>
  <si>
    <t>Příprava území - Město Pečky</t>
  </si>
  <si>
    <t>014102</t>
  </si>
  <si>
    <t>POPLATKY ZA SKLÁDKU</t>
  </si>
  <si>
    <t xml:space="preserve">T         </t>
  </si>
  <si>
    <t>dle 96615    2,0 m3*2,4 t/m3=4,80 [A]</t>
  </si>
  <si>
    <t>11201</t>
  </si>
  <si>
    <t>KÁCENÍ STROMŮ D KMENE DO 0,5M S ODSTRANĚNÍM PAŘEZŮ
s odvozem a uložením na místo určené dodavatelem stavby
frézování pařezů</t>
  </si>
  <si>
    <t>2,0=2,00 [A]</t>
  </si>
  <si>
    <t>8,0=8,00 [A]</t>
  </si>
  <si>
    <t>966155</t>
  </si>
  <si>
    <t>BOURÁNÍ KONSTRUKCÍ Z PROST BETONU S ODVOZEM DO 8KM
reklamní poutač</t>
  </si>
  <si>
    <t xml:space="preserve">M3        </t>
  </si>
  <si>
    <t>SO 101.1</t>
  </si>
  <si>
    <t>Silnice II/329</t>
  </si>
  <si>
    <t>014101</t>
  </si>
  <si>
    <t>POPLATKY ZA SKLÁDKU
přebytek výkopku a podkladní vrstvy</t>
  </si>
  <si>
    <t xml:space="preserve"> pol. 113375       606,02=606,02 [B]
 pol. 123735      3697,0=3 697,00 [C]
 pol. 133735         84,0=84,00 [D]
 po. 123835       1495,09=1 495,09 [E]
Celkem: B+C+D+E=5 882,11 [F]</t>
  </si>
  <si>
    <t xml:space="preserve"> uliční vpusti  96687               21,0ks*1,6 m3/ks*2,2t/m3=73,92 [A]</t>
  </si>
  <si>
    <t>113178</t>
  </si>
  <si>
    <t>a</t>
  </si>
  <si>
    <t>ODSTRAN KRYTU ZPEVNĚNÝCH PLOCH Z DLAŽEB KOSTEK, ODVOZ DO 20KM
plocha z kamenné dlažby 10/10 cm s odvozem pro další použití
část dlažby se použije na parkovací stání SO 101 a pro nedostatek  do SO 121 a SO122
přebytek bude uložen na deponii stanovenou dodavatelem stavby</t>
  </si>
  <si>
    <t>(11894,0m2-2864,50m2)*0,10m=902,95 [A]  
-(62,0m2*0,10m)=-6,20 [C]     potřeba do SO 122
Celkem: A+C=896,75 [D]</t>
  </si>
  <si>
    <t>b</t>
  </si>
  <si>
    <t>ODSTRAN KRYTU ZPEVNĚNÝCH PLOCH Z DLAŽEB KOSTEK, ODVOZ DO 20KM
chodníky v tl. 60 mm
s odvozem pro další použití na deponii stanovenou dodavatelem stavby</t>
  </si>
  <si>
    <t>(13,80+8,0+48,0+13,0+17,0+46,00+1,0+10,70+5,70+34,30+47,0+7,3+12,20+7,70+13,30+43,0)m2*0,06m=19,68 [A]</t>
  </si>
  <si>
    <t>113328</t>
  </si>
  <si>
    <t>ODSTRAN PODKL ZPEVNĚNÝCH PLOCH Z KAMENIVA NESTMEL, ODVOZ DO 20KM
s odvozem a uložením na místo určené dodavatelem stavby do míchacího  centra na stavbě</t>
  </si>
  <si>
    <t>odstranění podkladních vrstev v ulici Lobňanská
83,0m2*0,55m=45,65 [A]  vč. odkopu pro AZ
odstranění podkladu dlažebních kostek
11894,0m2*0,15m=1 784,10 [B]
podklad chodníků z dlažeb
328,0m2*0,15m=49,20 [C]
Celkem: A+B+C=1 878,95 [D]</t>
  </si>
  <si>
    <t>113375</t>
  </si>
  <si>
    <t>ODSTRAN PODKLADU ZPEVNĚNÝCH PLOCH Z DLAŽEB KOSTEK, ODVOZ DO 8KM
lože chodníků - s odvozem a uložením na místo určené dodavatelem stavby</t>
  </si>
  <si>
    <t>11894,0m2*0,05m+328,0m2*0,04m=607,82 [A]</t>
  </si>
  <si>
    <t>113465</t>
  </si>
  <si>
    <t>ODSTRAN KRYTU ZPEVNĚNÝCH PLOCH ZE SILNIČ DÍLCŮ VČET PODKL, ODVOZ DO 8KM
demontáž, odvoz a zpětné uložení na deponii panelů</t>
  </si>
  <si>
    <t>131,0*0,21=27,51 [A]</t>
  </si>
  <si>
    <t>11353A</t>
  </si>
  <si>
    <t>ODSTRANĚNÍ CHODNÍKOVÝCH KAMENNÝCH OBRUBNÍKŮ - BEZ DOPRAVY</t>
  </si>
  <si>
    <t xml:space="preserve">M         </t>
  </si>
  <si>
    <t>34,5+27,6+25,6+41,6+9,5+9,5+6,0+27,8+11,8+20,9+6,8+8,4+37,7+25,2+60,9+36,2+14,0=404,00 [A]</t>
  </si>
  <si>
    <t>11353B</t>
  </si>
  <si>
    <t>ODSTRANĚNÍ CHODNÍKOVÝCH KAMENNÝCH OBRUBNÍKŮ - DOPRAVA
přebytek obrubníků bude uložen na deponii stanovenou dodavatelem stavby</t>
  </si>
  <si>
    <t xml:space="preserve">tkm       </t>
  </si>
  <si>
    <t xml:space="preserve"> ( 404,0m*0,150t)*20km=1 212,00 [A]</t>
  </si>
  <si>
    <t>113728</t>
  </si>
  <si>
    <t>FRÉZOVÁNÍ ZPEVNĚNÝCH PLOCH ASFALTOVÝCH, ODVOZ DO 20KM
s odvozem a uložením na skládku určenou dodavatelem stavby nebo odkup - dle souhlasu TDI</t>
  </si>
  <si>
    <t>konec úseku           440,0m2*0,04m=17,60 [A]
ulice Lobňanská      83,0m2*0,10m=8,30 [B]
Celkem: A+B=25,90 [C]</t>
  </si>
  <si>
    <t>113764</t>
  </si>
  <si>
    <t>FRÉZOVÁNÍ DRÁŽKY PRŮŘEZU DO 400MM2 V ASFALTOVÉ VOZOVCE</t>
  </si>
  <si>
    <t xml:space="preserve">v napojení na stávající vozovky dle pol. 919111+911112
6,0+35,0=41,00 [A]
451,0=451,00 [B]    spára u žlabu
1100,0=1 100,00 [C]  podélná spára
Celkem: A+B+C=1 592,00 [D] </t>
  </si>
  <si>
    <t>113769</t>
  </si>
  <si>
    <t>FRÉZOVÁNÍ DRÁŽKY PRŮŘEZU PŘES 1200MM2 V ASFALTOVÉ VOZOVCE
frézování trhlin v km 10,70-1,13466</t>
  </si>
  <si>
    <t>65,0m/5m*6m=78,00 [A]   délka opravy komunikace dělená 5 m násobená š. komunkace - odhad délky trhlin</t>
  </si>
  <si>
    <t>123735</t>
  </si>
  <si>
    <t>ODKOP PRO SPOD STAVBU SILNIC A ŽELEZNIC TŘ. I, ODVOZ DO 8KM</t>
  </si>
  <si>
    <t>7394,0m2*0,50m=3 697,00 [A]   odkopávka pro AZ - hlavní trasa + BUS zálivy</t>
  </si>
  <si>
    <t>123835</t>
  </si>
  <si>
    <t>ODKOP PRO SPOD STAVBU SILNIC A ŽELEZNIC TŘ. II, ODVOZ DO 8KM
odvoz na skládku</t>
  </si>
  <si>
    <t>1495,09m3=1 495,09 [A]</t>
  </si>
  <si>
    <t>123838</t>
  </si>
  <si>
    <t>ODKOP PRO SPOD STAVBU SILNIC A ŽELEZNIC TŘ. II, ODVOZ DO 20KM
odvoz  do prostoru míchacího centra pro budoucí zhotovení AZ</t>
  </si>
  <si>
    <t>v místě hlavní trasy a stání BUS
(11894,0-1055,0-240-2835)m2*0,310m=2 406,84 [A]
v místě odstavných park. stání a napojení MK
(359,0+2476,0)m2*0,350m=992,25 [B]
v místě nové zeleně
1055m2*0,200m=211,00 [C]
-1495,09m3 =-1 495,09 [D] odvoz na skládku
Celkem: A+B+C+D=2 115,00 [E]</t>
  </si>
  <si>
    <t>133735</t>
  </si>
  <si>
    <t>HLOUBENÍ ŠACHET ZAPAŽ I NEPAŽ TŘ. I, ODVOZ DO 8KM</t>
  </si>
  <si>
    <t>4,0m3/ks*21,0ks=84,00 [A]</t>
  </si>
  <si>
    <t>17120</t>
  </si>
  <si>
    <t>ULOŽENÍ SYPANINY DO NÁSYPŮ A NA SKLÁDKY BEZ ZHUTNĚNÍ</t>
  </si>
  <si>
    <t>dle pol. 11332 + 12383a   1872,20+2115,0=3 987,20 [A]  potřeba do AZ  (zbylá kubatura z nakupovaného materiálu v pol. č.17180a)</t>
  </si>
  <si>
    <t>17131</t>
  </si>
  <si>
    <t>ULOŽENÍ SYPANINY DO NÁSYPŮ V AKTIVNÍ ZÓNĚ SE ZHUT SE ZLEPŠENÍM ZEMINY</t>
  </si>
  <si>
    <t>4067,20m3+0,3m*(462,0m2+2594,0m2)=4 984,00 [A]   hlavní komunikace,BUS zálivy,odstavná stání a napojení MK</t>
  </si>
  <si>
    <t>17180</t>
  </si>
  <si>
    <t>ULOŽENÍ SYPANINY DO NÁSYPŮ Z NAKUPOVANÝCH MATERIÁLŮ
AZ z nakup. materiálu</t>
  </si>
  <si>
    <t>20% potřeby do AZ    4984,0m3*0,20=996,80 [A]</t>
  </si>
  <si>
    <t>ULOŽENÍ SYPANINY DO NÁSYPŮ Z NAKUPOVANÝCH MATERIÁLŮ
alternativně použití materiálu ze stavby se souhlasem TDI</t>
  </si>
  <si>
    <t>pro dosypávku v tl. 400 mm pod zeleň      1055,0m2*0,40m=422,00 [A]</t>
  </si>
  <si>
    <t>18231</t>
  </si>
  <si>
    <t>R</t>
  </si>
  <si>
    <t>ROZPROSTŘENÍ ORNICE V ROVINĚ V TL DO 0,10M
rozprostření vč. nákupu ornice</t>
  </si>
  <si>
    <t>841,0=841,00 [A]</t>
  </si>
  <si>
    <t>18241</t>
  </si>
  <si>
    <t>ZALOŽENÍ TRÁVNÍKU RUČNÍM VÝSEVEM</t>
  </si>
  <si>
    <t>18247</t>
  </si>
  <si>
    <t>OŠETŘOVÁNÍ TRÁVNÍKU</t>
  </si>
  <si>
    <t>184C2</t>
  </si>
  <si>
    <t>VYSAZOVÁNÍ KEŘŮ JEHLIČNATÝCH BEZ BALU VČETNĚ VÝKOPU JAMKY</t>
  </si>
  <si>
    <t>214,0=214,00 [A]</t>
  </si>
  <si>
    <t>Základy</t>
  </si>
  <si>
    <t>212635</t>
  </si>
  <si>
    <t>TRATIVODY KOMPL Z TRUB Z PLAST HM DN DO 150MM, RÝHA TŘ I
kompletní provedení vč. zemních prací  DN 150 mm</t>
  </si>
  <si>
    <t>1050,0+1072,0+36,0=2 158,00 [A]</t>
  </si>
  <si>
    <t>289971</t>
  </si>
  <si>
    <t>OPLÁŠTĚNÍ (ZPEVNĚNÍ) Z GEOTEXTILIE
filtrační geotextilie CBR 1,5kN - trativody</t>
  </si>
  <si>
    <t>2158,0*2,5=5 395,00 [A]</t>
  </si>
  <si>
    <t>OPLÁŠTĚNÍ (ZPEVNĚNÍ) Z GEOTEXTILIE
geotextilie separační pod vrstvu kačírku</t>
  </si>
  <si>
    <t>c</t>
  </si>
  <si>
    <t>OPLÁŠTĚNÍ (ZPEVNĚNÍ) Z GEOTEXTILIE
separační geotextilie PC 100kN položená na parapláni hlavní komunikace</t>
  </si>
  <si>
    <t>7439,0+244,0=7 683,00 [A]</t>
  </si>
  <si>
    <t>Vodorovné konstrukce</t>
  </si>
  <si>
    <t>451314</t>
  </si>
  <si>
    <t>PODKLADNÍ A VÝPLŇOVÉ VRSTVY Z PROSTÉHO BETONU C25/30
podklad žlabu z betonu 20/25 XF3</t>
  </si>
  <si>
    <t>451,0m*0,08m2=36,08 [A]</t>
  </si>
  <si>
    <t>45152</t>
  </si>
  <si>
    <t>PODKLADNÍ A VÝPLŇOVÉ VRSTVY Z KAMENIVA DRCENÉHO
provizorní plocha z panelů - podklad</t>
  </si>
  <si>
    <t>115,0m2*0,15m=17,25 [A]</t>
  </si>
  <si>
    <t>451571</t>
  </si>
  <si>
    <t>VÝPLŇ VRSTVY Z KAMENIVA TĚŽENÉHO, INDEX ZHUTNĚNÍ ID DO 0,7
kačírek v tl. 100 mm</t>
  </si>
  <si>
    <t>214,0m2*0,10m=21,40 [A]</t>
  </si>
  <si>
    <t>46591</t>
  </si>
  <si>
    <t>DLAŽBY Z KAMENICKÝCH VÝROBKŮ
300x100x500 mm do lože z bet tl. 0,10 m C20/25-XF3</t>
  </si>
  <si>
    <t>(34,10+30,80+103,20+48,6+48,70+52,0+25,80+13,30+67,80+33,5+40,30+40,3+42,0+45,40+91,0+200,40+95,80+37,0) m*0,30 m=315,00 [A]</t>
  </si>
  <si>
    <t>451310</t>
  </si>
  <si>
    <t>PODKLADNÍ A VÝPLŇOVÉ VRSTVY Z PROSTÉHO BETONU C20/25
Podkladní beton C20/25-XF3 pod dlažbu v tl. 100 mm.</t>
  </si>
  <si>
    <t xml:space="preserve">dle pol. 46591    315,00 m2*0,10 m=31,50 [A] </t>
  </si>
  <si>
    <t>Komunikace</t>
  </si>
  <si>
    <t>56314</t>
  </si>
  <si>
    <t>VOZOVKOVÉ VRSTVY Z MECHANICKY ZPEVNĚNÉHO KAMENIVA TL. DO 200MM
MZK 0/32</t>
  </si>
  <si>
    <t>hlavní trasa - plná konstrukce 610 mm
7439,0m2*1,041=7 744,00 [A]   plocha x rozšíření</t>
  </si>
  <si>
    <t>56315</t>
  </si>
  <si>
    <t>VOZOVKOVÉ VRSTVY Z MECHANICKY ZPEVNĚNÉHO KAMENIVA TL. DO 250MM
tl. 210MM</t>
  </si>
  <si>
    <t>autobusová zastávka  264,0=264,00 [A]</t>
  </si>
  <si>
    <t>56330</t>
  </si>
  <si>
    <t>VOZOVKOVÉ VRSTVY ZE ŠTĚRKODRTI</t>
  </si>
  <si>
    <t xml:space="preserve">hlavní trasa - plná konstrukce  tl. 610 mm
7439,0m2*0,270 m*1,09 m=2 189,30 [A]     
 napojení na stávající MK
422,0m2*0,200m=84,40 [B]
 autobusová zastávka a křiž. před nádražím
264,0m2*0,25m=66,00 [C]
parkovací zálivy
2645,0m2*0,200m=529,00 [D]
chodníky
540,0m2*0,15m=81,00 [E]
vjezdy 
36,0m2*0,25m=9,00 [F]
ostrůvek
13,30m2*0,30m=3,99 [G]
Celkem: A+B+C+D+E+F+G=2 962,69 [H]
     </t>
  </si>
  <si>
    <t>572123</t>
  </si>
  <si>
    <t>INFILTRAČNÍ POSTŘIK Z EMULZE DO 1,0KG/M2
PI-C 0,60 kg/m2</t>
  </si>
  <si>
    <t>hlavní trasa - plná konstrukce tl. 610 mm
vozovka               7439,00 =7 439,00 [A]  na MZK
zastávka BUS         264,0 =264,00 [B]      na MZK
Celkem: A+B=7 703,00 [C]</t>
  </si>
  <si>
    <t>572214</t>
  </si>
  <si>
    <t>SPOJOVACÍ POSTŘIK Z MODIFIK EMULZE DO 0,5KG/M2
 C60 BP4  0,35 kg/m2</t>
  </si>
  <si>
    <t>hlavní trasa
(7439,0+441,0)*2=15 760,00 [A]   a ACL 16+ACP 16+
napojení na stávající MK
441,0*2=882,00 [B]    na ACP 16+ a ACL 16+
Celkem: A+B=16 642,00 [C]</t>
  </si>
  <si>
    <t>57475a</t>
  </si>
  <si>
    <t>VOZOVKOVÉ VÝZTUŽNÉ VRSTVY Z GEOKOMPOZITU
Vyztužení geomříží tahová pevnost min. 100 kN/m,
vč. ukotvení pomocí betonářské výztuže dl. 1 m, prům. 12 mm dle VR po 1 m,
kompletní provedení, vše dle  TP115 a PD.</t>
  </si>
  <si>
    <t>položení mezi ACL a ACP nad panelovými ochranami
(4,50*6,5) m2*61ks=1 784,25 [A]</t>
  </si>
  <si>
    <t>574B34</t>
  </si>
  <si>
    <t>ASFALTOVÝ BETON PRO OBRUSNÉ VRSTVY MODIFIK ACO 11+, 11S TL. 40MM
PMB 45/80-60</t>
  </si>
  <si>
    <t>napojení na stávající MK
441,0=441,00 [A]   plocha odečtena digitálně</t>
  </si>
  <si>
    <t>574D56</t>
  </si>
  <si>
    <t>ASFALTOVÝ BETON PRO LOŽNÍ VRSTVY MODIFIK ACL 16+, 16S TL. 60MM
PMB 25/55-60</t>
  </si>
  <si>
    <t>hlavní trasa
7879,0=7 879,00 [A]</t>
  </si>
  <si>
    <t>574E46</t>
  </si>
  <si>
    <t>ASFALTOVÝ BETON PRO PODKLADNÍ VRSTVY ACP 16+, 16S TL. 50MM
B50/70</t>
  </si>
  <si>
    <t>napojení na stávající MK
441,0=441,00 [A]</t>
  </si>
  <si>
    <t>574E56</t>
  </si>
  <si>
    <t>ASFALTOVÝ BETON PRO PODKLADNÍ VRSTVY ACP 16+, 16S TL. 60MM
B 50/70</t>
  </si>
  <si>
    <t>hlavní trasa - plná konstrukce
7439,00=7 439,00 [A]</t>
  </si>
  <si>
    <t>574I54</t>
  </si>
  <si>
    <t>ASFALTOVÝ KOBEREC MASTIXOVÝ SMA 11+, 11S TL. 40MM
SMA 11 S  PMB 45/80-60 s posypem drceným kamenivem frakce 2/4 1,5kg/m2</t>
  </si>
  <si>
    <t>hlavní trasa
7439,0+440,0=7 879,00 [A] - odečteno digitálně</t>
  </si>
  <si>
    <t>57621</t>
  </si>
  <si>
    <t>POSYP KAMENIVEM DRCENÝM 5KG/M2
frakce 4/8 v množství 3 kg/m2</t>
  </si>
  <si>
    <t xml:space="preserve">hlavní trasa            7439,0=7 439,00 [A]  na MZK  
zastávka BUS           264,0=264,00 [B]    na MZK
Celkem: A+B=7 703,00 [C] </t>
  </si>
  <si>
    <t>58221</t>
  </si>
  <si>
    <t>DLÁŽDĚNÉ KRYTY Z DROBNÝCH KOSTEK DO LOŽE Z KAMENIVA
 tl. 80 mm vč. provedení lože v tl 50 mm</t>
  </si>
  <si>
    <t>308=308,00 [A]    barevně odlišená kostka u vjezdů</t>
  </si>
  <si>
    <t>DLÁŽDĚNÉ KRYTY Z DROBNÝCH KOSTEK DO LOŽE Z KAMENIVA
 tl.80 mm vč. provedení lože v tl 40 mm</t>
  </si>
  <si>
    <t>vjezdy   19,0=19,00 [A]</t>
  </si>
  <si>
    <t>58222</t>
  </si>
  <si>
    <t>DLÁŽDĚNÉ KRYTY Z DROBNÝCH KOSTEK DO LOŽE Z BETONU
vč. lože z betonu
dlažba v tl. 80 mm  s úpravou pro nevidomé pro zajištění hmatového kontrastu</t>
  </si>
  <si>
    <t>5,0=5,00 [A]   vjezdy</t>
  </si>
  <si>
    <t>582312</t>
  </si>
  <si>
    <t>DLÁŽDĚNÉ KRYTY Z MOZAIK KOSTEK VÍCEBAREVNÝCH DO LOŽE Z KAMENIVA
vč. lože z kameniva tl. 40mm
dlažba v tl. 60 mm</t>
  </si>
  <si>
    <t>chodníky v centru
30,0+20,0+7,6+25,3+48,0+28,1+20,0=179,00 [A]</t>
  </si>
  <si>
    <t>582322</t>
  </si>
  <si>
    <t>DLÁŽDĚNÉ KRYTY Z MOZAIK KOSTEK VÍCEBAREVNÝCH DO LOŽE Z BETONU
vč. lože z betonu tl. 40mm
dlažba v tl. 60 mm  s úpravou pro nevidomé</t>
  </si>
  <si>
    <t>4,20+4,10+3,00+2,60+6,80+4,80=25,50 [A]</t>
  </si>
  <si>
    <t>582614</t>
  </si>
  <si>
    <t>KRYTY Z BETON DLAŽDIC SE ZÁMKEM BAREV TL 60MM DO LOŽE Z KAM
lože z kameniva v tl 40 mm</t>
  </si>
  <si>
    <t>13,20+3,30+38,40+76,9+4,60+71,40+25,20=233,00 [A]</t>
  </si>
  <si>
    <t>58261A</t>
  </si>
  <si>
    <t>KRYTY Z BETON DLAŽDIC SE ZÁMKEM BAREV RELIÉF TL 60MM DO LOŽE Z KAM
lože tl. 40 mm</t>
  </si>
  <si>
    <t>úpravy pro nevidomé - chodníky
7,60+8,60+11,2+8,90+25,0+8,70=70,00 [A]</t>
  </si>
  <si>
    <t>58261B</t>
  </si>
  <si>
    <t>KRYTY Z BETON DLAŽDIC SE ZÁMKEM BAREV RELIÉF TL 80MM DO LOŽE Z KAM
tl. lože 40 mm</t>
  </si>
  <si>
    <t>na vjezdech   8,0=8,00 [A]</t>
  </si>
  <si>
    <t>5830</t>
  </si>
  <si>
    <t>KRYT ZE SINIČNÍCH DÍLCŮ (PANELŮ) TL 210MM - MONTÁŽ
provizorní rozšíření pouze montáž bez dodávky (nákupu) panelů vč. dovozu z deponie</t>
  </si>
  <si>
    <t>105,0=105,00 [A]</t>
  </si>
  <si>
    <t>587202</t>
  </si>
  <si>
    <t>PŘEDLÁŽDĚNÍ KRYTU Z DROBNÝCH KOSTEK
tl. do 100 mm</t>
  </si>
  <si>
    <t>u křižovatek                                       441,0=441,00 [A]
odstavná stání                                  2476,0=2 476,00 [B]   
autobusová zastávka a před  nádr.    244,60=244,60 [C]
ostrůvek                                               10,50=10,50 [D]
odečet odlišné barvy                           -308,0=- 308,00 [F]
Celkem: A+B+C+D+F=2 864,10 [G]</t>
  </si>
  <si>
    <t>Potrubí</t>
  </si>
  <si>
    <t>89712</t>
  </si>
  <si>
    <t>VPUSŤ KANALIZAČNÍ ULIČNÍ KOMPLETNÍ Z BETONOVÝCH DÍLCŮ
kompletní provedení vč. zemních prací</t>
  </si>
  <si>
    <t>21,0=21,00 [A]</t>
  </si>
  <si>
    <t>897624</t>
  </si>
  <si>
    <t>VPUSŤ ŠTĚRBINOVÝCH ŽLABŮ Z BETON DÍLCŮ SV. ŠÍŘKY DO 250MM</t>
  </si>
  <si>
    <t>25,0=25,00 [A]</t>
  </si>
  <si>
    <t>89921</t>
  </si>
  <si>
    <t>VÝŠKOVÁ ÚPRAVA POKLOPŮ</t>
  </si>
  <si>
    <t>28,0=28,00 [A]   šachty</t>
  </si>
  <si>
    <t>89922</t>
  </si>
  <si>
    <t>VÝŠKOVÁ ÚPRAVA MŘÍŽÍ</t>
  </si>
  <si>
    <t>24,0=24,00 [A]    UV</t>
  </si>
  <si>
    <t>89923</t>
  </si>
  <si>
    <t>VÝŠKOVÁ ÚPRAVA KRYCÍCH HRNCŮ</t>
  </si>
  <si>
    <t>36,0=36,00 [A]    šoupata</t>
  </si>
  <si>
    <t>9111A0</t>
  </si>
  <si>
    <t>ZÁBRADLÍ SILNIČNÍ S VODOR MADLY - DEMONTÁŽ  A MONTÁŽ S PŘESUNEM
zábradlí, které bude demontováno v průběhu stavby a následně vráceno na původní místo stavby</t>
  </si>
  <si>
    <t>911CA3</t>
  </si>
  <si>
    <t>SVODIDLO BETON, ÚROVEŇ ZADRŽ N2 VÝŠ 0,8M - DEMONTÁŽ S PŘESUNEM
s odvozem a uložením na místo určené dodavatelem stavby - odhad 20km</t>
  </si>
  <si>
    <t xml:space="preserve">odstranění  CITY BLOCK     10,0 =10,00 [A]     </t>
  </si>
  <si>
    <t>91200</t>
  </si>
  <si>
    <t>ODRAZKY NA OBRUBNÍKY</t>
  </si>
  <si>
    <t>15,0*2=30,00 [A]</t>
  </si>
  <si>
    <t>914131</t>
  </si>
  <si>
    <t>DOPRAVNÍ ZNAČKY ZÁKLADNÍ VELIKOSTI OCELOVÉ FÓLIE TŘ 2 - DODÁVKA A MONTÁŽ</t>
  </si>
  <si>
    <t xml:space="preserve">A10   1=1,00 [A]
A11    2=2,00 [B]
A12    1=1,00 [C]
B13    2=2,00 [D]
B14    2=2,00 [E]
B20a  4=4,00 [F]
B28    1=1,00 [G]
C4a    2=2,00 [H]
E2b    9=9,00 [I]
E7b    3=3,00 [J]
E12    8=8,00 [K]
E13    1=1,00 [L]
IP6     6=6,00 [M]
IP11a 2=2,00 [N] 
IP11c 15=15,00 [O]
IS3cl   1=1,00 [P]
IS3dp  1=1,00 [Q]
IS19dp 1=1,00 [R]
IS16d   1=1,00 [S]
P2        19=19,00 [T]
P4        5=5,00 [U]
IP10a   1=1,00 [V] 
IP10b   1=1,00 [W]
IP26b   1=1,00 [X]
IP12      1=1,00 [Y] 
Celkem: A+B+C+D+E+F+G+H+I+J+K+L+M+N+O+P+Q+R+S+T+U+V+W+X+Y=91,00 [Z]  </t>
  </si>
  <si>
    <t>914921</t>
  </si>
  <si>
    <t>SLOUPKY A STOJKY DOPRAVNÍCH ZNAČEK Z OCEL TRUBEK DO PATKY - DODÁVKA A MONTÁŽ
kompletní provedení vč. zemních prací do bet. patky</t>
  </si>
  <si>
    <t>65=65,00 [A]</t>
  </si>
  <si>
    <t>915111</t>
  </si>
  <si>
    <t>VODOROVNÉ DOPRAVNÍ ZNAČENÍ BARVOU HLADKÉ - DODÁVKA A POKLÁDKA</t>
  </si>
  <si>
    <t>1,FÁZE VDZ
V1a (0,125)                   106,0=106,00 [A]
V2b (3,0x1,5*0,125)         28,0=28,00 [B]
V2b (1,5x1,5*0,25)            2,0=2,00 [C]
V7                                    90,0=90,00 [D]
V11a                                  6,0=6,00 [E]       
V13                                    9,0=9,00 [F]
V10                                    5,0=5,00 [G] 
Celkem: A+B+C+D+E+F+G=246,00 [H]</t>
  </si>
  <si>
    <t>915211</t>
  </si>
  <si>
    <t>VODOROVNÉ DOPRAVNÍ ZNAČENÍ PLASTEM HLADKÉ - DODÁVKA A POKLÁDKA
2.fáze VDZ
mimo zn. V7 bude proveden plast hladký z reproreflexí</t>
  </si>
  <si>
    <t>2. FÁZE VDZ
V1a (0,125)                   106,0=106,00 [G]
V2b (3,0x1,5*0,125)         28,0=28,00 [H]
V2b (1,5x1,5*0,25)            2,0=2,00 [I]
V11a                                  6,0=6,00 [J]     
V13                                    9,0=9,00 [K]
V7                                     90,0=90,00 [L]
V10                                     5,0=5,00 [M]
Celkem: G+H+I+J+K+L+M=246,00 [N]</t>
  </si>
  <si>
    <t>91551</t>
  </si>
  <si>
    <t>VODOROVNÉ DOPRAVNÍ ZNAČENÍ - PŘEDEM PŘIPRAVENÉ SYMBOLY - PLAST
piktogramový koridor pro cyklisty -  zahrnuje předznačení a reflexní úpravu</t>
  </si>
  <si>
    <t xml:space="preserve">V20     79,0=79,00 [A]  </t>
  </si>
  <si>
    <t>917211</t>
  </si>
  <si>
    <t>ZÁHONOVÉ OBRUBY Z BETONOVÝCH OBRUBNÍKŮ ŠÍŘ 50MM
50/200/1000 do bet. lože v tl. 100 mm z bet. C20/25 - XF3</t>
  </si>
  <si>
    <t>2,8+5,20+9,0+1,1+3,3+2,3+2,3+9,0=35,00 [A]</t>
  </si>
  <si>
    <t>91726</t>
  </si>
  <si>
    <t>OBRUBNÍKY BETONOVÉ
300/195*600 - u ostrůvku do betonovéholože z bet. C20/25- XF3 v tl. 100 mm</t>
  </si>
  <si>
    <t>16,0=16,00 [A]</t>
  </si>
  <si>
    <t>917426</t>
  </si>
  <si>
    <t>CHODNÍKOVÉ OBRUBY Z KAMENNÝCH OBRUBNÍKŮ ŠÍŘ 250MM
250/200/1000 do bet lože tl. 100 mm - bet. C20/25- XF3</t>
  </si>
  <si>
    <t>14+98.1+22.9 + 30.5+ 7 + 26.4+ 16.3+ 43.7+18+ 16.7+16+16.2+14.2+14+15.4+17.7+10.3+24.8+15.7+9.3+13.9+11.2+26+5.7+32+43+16.1+15.3+12.1+16.5+15.2+ 4.8+33.3+31.2+22+41+21.4+41.5+15.8+15.6+22.3+16.9+23+22.3+22.6+18+14,3+14,8+5,0 =1 040,00 [A]</t>
  </si>
  <si>
    <t>CHODNÍKOVÉ OBRUBY Z KAMENNÝCH OBRUBNÍKŮ ŠÍŘ 250MM
250/300/1000 do bet. lože z bet. C20/25-XF3</t>
  </si>
  <si>
    <t>BUS záliv   21,0=21,00 [A]</t>
  </si>
  <si>
    <t>91782</t>
  </si>
  <si>
    <t>VÝŠKOVÁ ÚPRAVA OBRUBNÍKŮ KAMENNÝCH
 očistění a osazení vč. lože - předpoklad znovuosazení stávajících obrub, které mohou být během výstavby posunuty</t>
  </si>
  <si>
    <t>680,0=680,00 [A]</t>
  </si>
  <si>
    <t>91797</t>
  </si>
  <si>
    <t>ZPOMALOVACÍ PRAHY Z PLASTŮ - DEMONTÁŽ
s odvozem a uložením na místo určené dodavatelem stavby</t>
  </si>
  <si>
    <t>34,0ks*2,0m=68,00 [A]</t>
  </si>
  <si>
    <t>919111</t>
  </si>
  <si>
    <t>ŘEZÁNÍ ASFALTOVÉHO KRYTU VOZOVEK TL DO 50MM</t>
  </si>
  <si>
    <t>6,0=6,00 [A]</t>
  </si>
  <si>
    <t>919112</t>
  </si>
  <si>
    <t>ŘEZÁNÍ ASFALTOVÉHO KRYTU VOZOVEK TL DO 100MM</t>
  </si>
  <si>
    <t>6,5+14,0+14,3=34,80 [A]</t>
  </si>
  <si>
    <t>93132</t>
  </si>
  <si>
    <t>TĚSNĚNÍ DILATAČ SPAR ASF ZÁLIVKOU MODIFIK
těsnění trhlin</t>
  </si>
  <si>
    <t>dle pol. 113769
(0,08*0,08)m2*78m=0,50 [A]
dle pol.113764
1592m*0,0004m2=0,64 [B]
Celkem: A+B=1,14 [C]</t>
  </si>
  <si>
    <t>935162</t>
  </si>
  <si>
    <t>MIKROŠTĚRBINOVÉ ŽLABY S PŘERUŠOVANOU ŠTĚRBINOU S VNITŘNÍM SPÁDEM</t>
  </si>
  <si>
    <t>293m=293,00 [A]</t>
  </si>
  <si>
    <t>96687</t>
  </si>
  <si>
    <t>VYBOURÁNÍ ULIČNÍCH VPUSTÍ KOMPLETNÍCH
s odvozem na skládku - předpoklad do 8 km</t>
  </si>
  <si>
    <t>SO 101.2</t>
  </si>
  <si>
    <t>158,0=158,00 [A]</t>
  </si>
  <si>
    <t>SO 121</t>
  </si>
  <si>
    <t>Úprava kžižovatek na  Masarykově náměstí</t>
  </si>
  <si>
    <t>POPLATKY ZA SKLÁDKU
přebytek výkopku</t>
  </si>
  <si>
    <t>dle pol. 113325    92,90=92,90 [A]
             113375     39,43=39,43 [B]
              123835    174,10=174,10 [C]
Celkem: A+B+C=306,43 [D]</t>
  </si>
  <si>
    <t>113138</t>
  </si>
  <si>
    <t>ODSTRANĚNÍ KRYTU ZPEVNĚNÝCH PLOCH S ASFALT POJIVEM, ODVOZ DO 20KM
chodník - s odvozem  a uložením na skládku určenou dodavatelem stavby - se  souhlasem TDI</t>
  </si>
  <si>
    <t>50,0m2*0,04m=2,00 [A]</t>
  </si>
  <si>
    <t>ODSTRAN KRYTU ZPEVNĚNÝCH PLOCH Z DLAŽEB KOSTEK, ODVOZ DO 20KM
plocha z kamenné dlažby 10/10 cm s odvozem na místo určené dodavatelem stavby
část dlažby se použije na parkovací stání (426,0m2)
přebytek bude uložen na deponii stanovenou dodavatelem stavby</t>
  </si>
  <si>
    <t>(603,0-426,0)*0,1m=17,70 [A]</t>
  </si>
  <si>
    <t>ODSTRAN KRYTU ZPEVNĚNÝCH PLOCH Z DLAŽEB KOSTEK, ODVOZ DO 20KM
tl. dlažby 60 mm 
přebytek dlažby bude uložen na deponii stanovenou dodavatelem stavby</t>
  </si>
  <si>
    <t>(74,0+88,0+70,0)*0,06m=13,92 [A]</t>
  </si>
  <si>
    <t>113325</t>
  </si>
  <si>
    <t>ODSTRAN PODKL ZPEVNĚNÝCH PLOCH Z KAMENIVA NESTMEL, ODVOZ DO 8KM
s odvozem na skládku  - přebytek výkopu</t>
  </si>
  <si>
    <t>92,90=92,90 [A]</t>
  </si>
  <si>
    <t>ODSTRAN PODKL ZPEVNĚNÝCH PLOCH Z KAMENIVA NESTMEL, ODVOZ DO 20KM
s odvozem a uložením na skládku v prostoru stavby - do míchacího centra pro AZ</t>
  </si>
  <si>
    <t xml:space="preserve">(603,0+232,0+50,0)m2*0,15m=132,75 [A]    vozovka a chodníky
121,0m2*0,55m=66,55 [B]   Masarykovo náměstí
-92,90m3=-92,90 [C]   
Celkem: A+B+C=106,40 [D]    </t>
  </si>
  <si>
    <t>ODSTRAN PODKLADU ZPEVNĚNÝCH PLOCH Z DLAŽEB KOSTEK, ODVOZ DO 8KM</t>
  </si>
  <si>
    <t>603,0*0,05=30,15 [A]
232,0*0,04=9,28 [B]
Celkem: A+B=39,43 [C]</t>
  </si>
  <si>
    <t>62,50+38,0+14,0+8,0+43,50=166,00 [A]</t>
  </si>
  <si>
    <t>ODSTRANĚNÍ CHODNÍKOVÝCH KAMENNÝCH OBRUBNÍKŮ - DOPRAVA
 uložení na deponii stanovenou dodavatelem stavby</t>
  </si>
  <si>
    <t>(166,0m*0,150t/m)*20km=498,00 [A]</t>
  </si>
  <si>
    <t>137,0m2*0,10m=13,70 [A]</t>
  </si>
  <si>
    <t>FRÉZOVÁNÍ DRÁŽKY PRŮŘEZU DO 400MM2 V ASFALTOVÉ VOZOVCE
napojení na stáv. vozovku</t>
  </si>
  <si>
    <t>13,0=13,00 [A]</t>
  </si>
  <si>
    <t>ODKOP PRO SPOD STAVBU SILNIC A ŽELEZNIC TŘ. II, ODVOZ DO 8KM
s odvozem na skládku</t>
  </si>
  <si>
    <t>odstavná stání a napojení na MK    442,0m2*0,35m=154,70 [A]
v místě nové zeleně                           97,0m2*0,20m=19,40 [B]
Celkem: A+B=174,10 [C]</t>
  </si>
  <si>
    <t>dle pol. 11332b    133,0-26,60=106,40 [B]</t>
  </si>
  <si>
    <t>ULOŽENÍ SYPANINY DO NÁSYPŮ V AKTIVNÍ ZÓNĚ SE ZHUT SE ZLEPŠENÍM ZEMINY
zlepšení hydraulickými pojivy  v množství dle průkazných zkoušek</t>
  </si>
  <si>
    <t>133,0-27,0=106,00 [A]  u odstavných stání a napojení MK</t>
  </si>
  <si>
    <t>ULOŽENÍ SYPANINY DO NÁSYPŮ Z NAKUPOVANÝCH MATERIÁLŮ</t>
  </si>
  <si>
    <t>pro dosypávku v tl. 400 mm pod zeleň      97,0m2*0,40m=38,80 [A]
násyp pod chodníky                                422,0m2*0,30m=126,60 [B]
Celkem: A+B=165,40 [C]</t>
  </si>
  <si>
    <t>ULOŽENÍ SYPANINY DO NÁSYPŮ Z NAKUPOVANÝCH MATERIÁLŮ
do AZ - 20% objemu AZ</t>
  </si>
  <si>
    <t>133,0m3*0,20=26,60 [A]</t>
  </si>
  <si>
    <t>97,0=97,00 [A]</t>
  </si>
  <si>
    <t>TRATIVODY KOMPL Z TRUB Z PLAST HM DN DO 150MM, RÝHA TŘ I</t>
  </si>
  <si>
    <t>52,0=52,00 [A]</t>
  </si>
  <si>
    <t>52,0m*2,5m=130,00 [A]</t>
  </si>
  <si>
    <t>OPLÁŠTĚNÍ (ZPEVNĚNÍ) Z GEOTEXTILIE
separační geotextilie pod vrstvu kačírku</t>
  </si>
  <si>
    <t>97,0m2*0,10m=9,70 [A]</t>
  </si>
  <si>
    <t>33,0m2*0,10m=3,30 [A]</t>
  </si>
  <si>
    <t xml:space="preserve"> 472,0*0,20=94,40 [A]       parkovací zálivy a napojení ulic
 450,0*0,15=67,50 [B]       chodníky
 52,0*0,25=13,00 [C]         vjezdy
Celkem: A+B+C=174,90 [D]
    </t>
  </si>
  <si>
    <t>DLÁŽDĚNÉ KRYTY Z DROBNÝCH KOSTEK DO LOŽE Z KAMENIVA
dlažba tl. 100 mm do lože tl. 50 mm - odlišná barva dlažby v místě vjezdů</t>
  </si>
  <si>
    <t>DLÁŽDĚNÉ KRYTY Z DROBNÝCH KOSTEK DO LOŽE Z KAMENIVA
dlažba tl. 80 mm do lože z kameniva tl. 40 mm - vjezdy</t>
  </si>
  <si>
    <t>37,0=37,00 [A]</t>
  </si>
  <si>
    <t>DLÁŽDĚNÉ KRYTY Z DROBNÝCH KOSTEK DO LOŽE Z MC
dlažba v tl. 80 mm do lože z betonu C25/30 XF3 - úprava pro nevidomé - vjezdy</t>
  </si>
  <si>
    <t>5,0=5,00 [A]</t>
  </si>
  <si>
    <t>DLÁŽDĚNÉ KRYTY Z MOZAIK KOSTEK VÍCEBAREVNÝCH DO LOŽE Z KAMENIVA
tl. dlažby 60 mm do lože z kameniva v tl. 40 mm</t>
  </si>
  <si>
    <t>chodníky  centrum      422,0=422,00 [A]</t>
  </si>
  <si>
    <t>KRYTY Z BETON DLAŽDIC SE ZÁMKEM BAREV RELIÉF TL 80MM DO LOŽE Z KAM
úpravy pro nevidomé na vjezdech do lože tl.40 mm</t>
  </si>
  <si>
    <t>PŘEDLÁŽDĚNÍ KRYTU Z DROBNÝCH KOSTEK
dlažba v tl. 100mm do lože z kameniva v tl. 50 mm</t>
  </si>
  <si>
    <t>446,0-16,0=430,00 [A]</t>
  </si>
  <si>
    <t>60,0=60,00 [A]</t>
  </si>
  <si>
    <t>62,8+32,9+20,8+9,0+49,4+21,5+6,0+7,6=210,00 [A]</t>
  </si>
  <si>
    <t>91743</t>
  </si>
  <si>
    <t>CHODNÍKOVÉ OBRUBY Z KAMENNÝCH KRAJNÍKŮ
100/200/800 do betonu C20/25-XF3 v tl. 100 mm</t>
  </si>
  <si>
    <t>46,0=46,00 [A]</t>
  </si>
  <si>
    <t>931314</t>
  </si>
  <si>
    <t>TĚSNĚNÍ DILATAČ SPAR ASF ZÁLIVKOU PRŮŘ DO 400MM2</t>
  </si>
  <si>
    <t>dle pol. 113764    13,0=13,00 [A]</t>
  </si>
  <si>
    <t>93711</t>
  </si>
  <si>
    <t>MOBILIÁŘ - OCHRANNÉ SLOUPKY</t>
  </si>
  <si>
    <t>VYBOURÁNÍ ULIČNÍCH VPUSTÍ KOMPLETNÍCH
kompletní provedení vč. odvozu (předpokládaná vzdálenost do 8 km) a uložení na skládku s poplatkem</t>
  </si>
  <si>
    <t>SO 122</t>
  </si>
  <si>
    <t>Úprava nároží křižovatek MK v Pečkách</t>
  </si>
  <si>
    <t>POPLATKY ZA SKLÁDKU
přebytek výkopku a podkladů</t>
  </si>
  <si>
    <t>dle pol. 113375      17,23=17,23 [A]
dle pol. 123835    103,95=103,95 [B]
Celkem: A+B=121,18 [C]</t>
  </si>
  <si>
    <t>ODSTRAN KRYTU ZPEVNĚNÝCH PLOCH Z DLAŽEB KOSTEK, ODVOZ DO 20KM
tl. 60 mm 
přebytek bude uložen na deponii stanovenou dodavatelem stavby</t>
  </si>
  <si>
    <t>132,0 m2*0,06m=7,92 [A]</t>
  </si>
  <si>
    <t>ODSTRAN PODKL ZPEVNĚNÝCH PLOCH Z KAMENIVA NESTMEL, ODVOZ DO 20KM
s odvozem na místo určené dodavatelem stavby - do míchacího centra na stavbě pro použití do AZ</t>
  </si>
  <si>
    <t>pod dlažbami 
(239,0+132,0)m2*0,15m=55,65 [A]</t>
  </si>
  <si>
    <t>239,0*0,05=11,95 [A]
132,0*0,04=5,28 [B]
Celkem: A+B=17,23 [C]</t>
  </si>
  <si>
    <t>75,0=75,00 [A]</t>
  </si>
  <si>
    <t>ODSTRANĚNÍ CHODNÍKOVÝCH KAMENNÝCH OBRUBNÍKŮ - DOPRAVA
odvoz do 20km
obrubníky budou uloženy na deponii stanovenou dodavatelem stavby</t>
  </si>
  <si>
    <t xml:space="preserve"> 11353A   (75,0m*0,150t/m)*20km=225,00 [B] </t>
  </si>
  <si>
    <t>FRÉZOVÁNÍ ZPEVNĚNÝCH PLOCH ASFALTOVÝCH, ODVOZ DO 20KM
s odvozem  a uložením na skládku určenou dodavatelem stavby nebo odkup - dle souhlasu TDI</t>
  </si>
  <si>
    <t>74m2*0,10m=7,40 [A]</t>
  </si>
  <si>
    <t>FRÉZOVÁNÍ DRÁŽKY PRŮŘEZU DO 400MM2 V ASFALTOVÉ VOZOVCE
napojení v místě stáv. komunikace</t>
  </si>
  <si>
    <t>27,0=27,00 [A]</t>
  </si>
  <si>
    <t>ODKOP PRO SPOD STAVBU SILNIC A ŽELEZNIC TŘ. II, ODVOZ DO 8KM</t>
  </si>
  <si>
    <t>odstanění v napojení na MK    238,0m2*0,35m=83,30 [A]
podklady                                   74,0m2*0,50m=37,00 [B]
odečet potřeby do AZ              -16,35m3=-16,35 [C]
Celkem: A+B+C=103,95 [D]</t>
  </si>
  <si>
    <t>ODKOP PRO SPOD STAVBU SILNIC A ŽELEZNIC TŘ. II, ODVOZ DO 20KM
s odvozem na místo určené dodavatelem stavby - do míchacího centra na stavbě pro použití do AZ</t>
  </si>
  <si>
    <t>16,35=16,35 [A]</t>
  </si>
  <si>
    <t>ULOŽENÍ SYPANINY DO NÁSYPŮ A NA SKLÁDKY BEZ ZHUTNĚNÍ
pro potřebu do AZ</t>
  </si>
  <si>
    <t>55,65+16,35=72,00 [A]</t>
  </si>
  <si>
    <t>90,0=90,00 [A]</t>
  </si>
  <si>
    <t>ULOŽENÍ SYPANINY DO NÁSYPŮ Z NAKUPOVANÝCH MATERIÁLŮ
AZ z nakup. materiálu - 20% objemu AZ</t>
  </si>
  <si>
    <t>90,0m2*0,20m=18,00 [A]    AZ</t>
  </si>
  <si>
    <t xml:space="preserve">320,0m2*0,20m=64,00 [A]   napojení ulic z dlažby
137,0m2*0,15m=20,55 [B]   chodníky
Celkem: A+B=84,55 [C]
     </t>
  </si>
  <si>
    <t>chodníky v centru
58,0=58,00 [A]</t>
  </si>
  <si>
    <t>17,0=17,00 [A]</t>
  </si>
  <si>
    <t>úpravy pro nevidomé - chodníky
30,0=30,00 [A]</t>
  </si>
  <si>
    <t>PŘEDLÁŽDĚNÍ KRYTU Z DROBNÝCH KOSTEK
do lože z kameniva v tl. 50 mm</t>
  </si>
  <si>
    <t>300,0=300,00 [A]  nedostatek  dlažebních kostek bude použito z SO 101 v množství 62,0m2</t>
  </si>
  <si>
    <t>35,0=35,00 [A]</t>
  </si>
  <si>
    <t>95,0=95,00 [A]</t>
  </si>
  <si>
    <t>23,0=23,00 [A]</t>
  </si>
  <si>
    <t>ŘEZÁNÍ ASFALTOVÉHO KRYTU VOZOVEK TL DO 100MM
před frézováním</t>
  </si>
  <si>
    <t>931324</t>
  </si>
  <si>
    <t>TĚSNĚNÍ DILATAČ SPAR ASF ZÁLIVKOU MODIFIK PRŮŘ DO 400MM2</t>
  </si>
  <si>
    <t>dle pol. 113764    27,0=27,00 [A]</t>
  </si>
  <si>
    <t>SO 301</t>
  </si>
  <si>
    <t>Dešťová kanalizace</t>
  </si>
  <si>
    <t>POPLATKY ZA SKLÁDKU
přebytek výkopku - vytlačená kubatura</t>
  </si>
  <si>
    <t>281,5*0,876=246,59 [A]</t>
  </si>
  <si>
    <t>POPLATKY ZA SKLÁDKU
suť z vybouraného kanalizačního potrubí a šachet</t>
  </si>
  <si>
    <t>(0,513+2,05+1,04)*2,7=9,73 [A]</t>
  </si>
  <si>
    <t>13273</t>
  </si>
  <si>
    <t>HLOUBENÍ RÝH ŠÍŘ DO 2M PAŽ I NEPAŽ TŘ. I
výkop pažených rýh šíře 1,1 m - rušené přípojky (35,1m3), vybourání stáv.stoky (35,53m3), pro nové domov.přípojky a pro nové přípojky UV (392,07 m3), pro přetěsnění stáv.přípojek (1x1m-37,5m3), výkopek uložen podél rýhy - pro zpětný zásyp - 253,61 m3,</t>
  </si>
  <si>
    <t>35,1+35,53+392,07+37,5-246,59=253,61 [A]</t>
  </si>
  <si>
    <t>132735</t>
  </si>
  <si>
    <t>HLOUBENÍ RÝH ŠÍŘ DO 2M PAŽ I NEPAŽ TŘ. I, ODVOZ DO 8KM
výkop pažených rýh šíře 1,1 m - rušené přípojky (35,1m3), vybourání stáv.stoky (35,53m3), pro nové domov.přípojky a pro nové přípojky UV (392,07 m3), pro přetěsnění stáv.přípojek (1x1m-37,5m3), výkopek uložen podél rýhy - pro zpětný zásyp - 253,61 m3,  přebytek výkopku - 246,59 m3 bude odvezen na skládku zajištěnou zhotovitelem stavby - 8 km</t>
  </si>
  <si>
    <t>35,1+35,53+392,07+37,5-253,61=246,59 [A]</t>
  </si>
  <si>
    <t>ULOŽENÍ SYPANINY DO NÁSYPŮ A NA SKLÁDKY BEZ ZHUTNĚNÍ
uložení přebytku výkopku (vytlačená kubatura) na skládku</t>
  </si>
  <si>
    <t>17411</t>
  </si>
  <si>
    <t>ZÁSYP JAM A RÝH ZEMINOU SE ZHUTNĚNÍM
zásyp rýh vhodným výkopkem uloženým podél rýhy</t>
  </si>
  <si>
    <t>500,2-246,594=253,61 [A]</t>
  </si>
  <si>
    <t>17581</t>
  </si>
  <si>
    <t>OBSYP POTRUBÍ A OBJEKTŮ Z NAKUPOVANÝCH MATERIÁLŮ
obsyp PP potrubí štěrkopískem do výšky 300 mm nad vrchol potrubí - frakce 0-8 mm</t>
  </si>
  <si>
    <t>281,5*0,497=139,91 [A]</t>
  </si>
  <si>
    <t>212625</t>
  </si>
  <si>
    <t>TRATIVODY KOMPL Z TRUB Z PLAST HM DN DO 100MM, RÝHA TŘ I
pracovní drenáž DN 100, vč,štěrkového podsypu a obsypu, rozsah drenáží bude možno upřesnit dle skutečného výskytu podz.vody po provedení výkopů</t>
  </si>
  <si>
    <t>41,5+240=281,50 [A]</t>
  </si>
  <si>
    <t>45157</t>
  </si>
  <si>
    <t>PODKLADNÍ A VÝPLŇOVÉ VRSTVY Z KAMENIVA TĚŽENÉHO
pískový nebo štěrkopískový podsyp frakce 0-8 mm pod plast.potrubím</t>
  </si>
  <si>
    <t>281,5*0,193=54,33 [A]</t>
  </si>
  <si>
    <t>87434</t>
  </si>
  <si>
    <t>POTRUBÍ Z TRUB PLASTOVÝCH ODPADNÍCH DN DO 200MM
přípojky UV (249m), domovní přípojky (41,5m) z PP SN 12, DN 200  - plnostěnné hladké nebo s plným žebrem</t>
  </si>
  <si>
    <t>249+41,5=290,50 [A]</t>
  </si>
  <si>
    <t>89413</t>
  </si>
  <si>
    <t>ŠACHTY KANALIZAČNÍ Z BETON DÍLCŮ NA POTRUBÍ DN DO 200MM
celoprefabrikované vodotěs.betonové šachty na potrubí  DN 200, šachta DN 1000, s integrovaným spojem osazeným do šach.dna, elastomerové těsnění mezi šach.díly,tl.stěn 120 mm, přechodová deska,vč.poklopu profilu  600 mm tř.D400, beton C 30/37 XF4</t>
  </si>
  <si>
    <t>2=2,00 [A]</t>
  </si>
  <si>
    <t>899309</t>
  </si>
  <si>
    <t>DOPLŇKY NA POTRUBÍ - VÝSTRAŽNÁ FÓLIE
výstražná fólie nad kanal.potrubím - šedá barva</t>
  </si>
  <si>
    <t>89944</t>
  </si>
  <si>
    <t>VÝŘEZ, VÝSEK, ÚTES NA POTRUBÍ DN DO 200MM
zaslepení stáv.přípojek DN 200 - 12 ks, přetěsnění stáv.přípojek DN 200 v místě napojení na stáv.stoku - 25 ks a novou UV - 25 ks, vývrt na stávající bet.stoce pro napojení nových přípojek vpustí DN 200 - stoka DN 500 - 3ks, stoka DN 700 - 3 ks, stoka 800/1000 - 17 ks, stoka 900/1200 - 15 ks, napojení domov.přípojek DN 200- 5 ks, vývrt do stoky DN 700 - 1 ks</t>
  </si>
  <si>
    <t>12+25+25+3+3+17+15+5+1=106,00 [A]</t>
  </si>
  <si>
    <t>899642</t>
  </si>
  <si>
    <t>ZKOUŠKA VODOTĚSNOSTI POTRUBÍ DN DO 200MM
na plastovém potrubí PP DN 200</t>
  </si>
  <si>
    <t>89980</t>
  </si>
  <si>
    <t>TELEVIZNÍ PROHLÍDKA POTRUBÍ
plastového potrubí PP DN 200</t>
  </si>
  <si>
    <t>967115</t>
  </si>
  <si>
    <t>VYBOURÁNÍ ČÁSTÍ KONSTRUKCÍ Z BETON DÍLCŮ S ODVOZEM DO 8KM
vybourání stávajících šachet - 3 ks, vč.odvozu suti na skládku a uložení, vhodnou skládku zajistí zhotovitel stavby - 8 km</t>
  </si>
  <si>
    <t>3=3,00 [A]</t>
  </si>
  <si>
    <t>969234</t>
  </si>
  <si>
    <t>VYBOURÁNÍ POTRUBÍ DN DO 200MM KANALIZAČ
vybourání stávajících přípojek UV (předpoklad beton DN 200) -  12 ks 22 m, vybourání stáv.stoky B1-1 (předpoklad beton DN 200) - 88 m, vč.odvozu suti na skládku a uložení, vhodnou skládku zajistí zhotovitel stavby - 8km</t>
  </si>
  <si>
    <t>22+88=110,00 [A]</t>
  </si>
  <si>
    <t>SO 331</t>
  </si>
  <si>
    <t>Ochrana stávající kanalizace</t>
  </si>
  <si>
    <t>POPLATKY ZA SKLÁDKU
štěrkopísek z podsypů panelů - 64,125 m3</t>
  </si>
  <si>
    <t>64,125=64,13 [A]</t>
  </si>
  <si>
    <t>ODSTRAN PODKL ZPEVNĚNÝCH PLOCH Z KAMENIVA NESTMEL, ODVOZ DO 8KM
odstranění podsypu panelů, vč.odvozu, skládku zajistí zhotovitel stavby - 8 km</t>
  </si>
  <si>
    <t>427,5*0,15=64,13 [A]</t>
  </si>
  <si>
    <t>ODSTRAN KRYTU ZPEVNĚNÝCH PLOCH ZE SILNIČ DÍLCŮ VČET PODKL, ODVOZ DO 8KM
dočasná ochrana stáv.kanalizace (přípojky UV a domovní přípojky) silničními panely  3 x1,5 m, odstranění - demontáž, odvoz a zpětné uložení na deponii panelů - 8 km</t>
  </si>
  <si>
    <t>12273</t>
  </si>
  <si>
    <t>ZTÍŽENÉ VYKOPÁVKY V OCHRAN.PÁSMU KANALIZACE</t>
  </si>
  <si>
    <t xml:space="preserve">711+961=1 672,00 [A] </t>
  </si>
  <si>
    <t>ULOŽENÍ SYPANINY DO NÁSYPŮ A NA SKLÁDKY BEZ ZHUTNĚNÍ
uložení štěrkopísku na skládku</t>
  </si>
  <si>
    <t>56343</t>
  </si>
  <si>
    <t>VOZOVKOVÉ VRSTVY ZE ŠTĚRKOPÍSKU TL. DO 150MM
štěrkopískový podsyp (tl.150 mm) panelů</t>
  </si>
  <si>
    <t>285*1,5=427,50 [A]</t>
  </si>
  <si>
    <t>58300</t>
  </si>
  <si>
    <t>KRYT ZE SINIČNÍCH DÍLCŮ (PANELŮ) TL 150MM - MONTÁŽ
dočasná ochrana stáv.kanalizace (přípojky UV a domovní přípojky) silničními panely  3 x1,5 m, R - položka, dovoz panelů z deponie (8km) a jejich osazení</t>
  </si>
  <si>
    <t>SO 341</t>
  </si>
  <si>
    <t>Ochrana stávajícího vodovodu</t>
  </si>
  <si>
    <t>POPLATKY ZA SKLÁDKU
štěrkopísek z podsypů panelů - 24,3 m3</t>
  </si>
  <si>
    <t>24,3=24,30 [A]</t>
  </si>
  <si>
    <t>162*0,15=24,30 [A]</t>
  </si>
  <si>
    <t>ODSTRAN KRYTU ZPEVNĚNÝCH PLOCH ZE SILNIČ DÍLCŮ VČET PODKL, ODVOZ DO 8KM
dočasná ochrana stáv.vodovodu silničními panely  3 x1,5 m, odstranění - demontáž, odvoz a zpětné uložení na deponii panelů - 8 km</t>
  </si>
  <si>
    <t>ZTÍŽENÉ VYKOPÁVKY V OCHRAN.PÁSMU VODOVODU</t>
  </si>
  <si>
    <t xml:space="preserve">3392=3 392,00 [A] </t>
  </si>
  <si>
    <t>108*1,5=162,00 [A]</t>
  </si>
  <si>
    <t>KRYT ZE SINIČNÍCH DÍLCŮ (PANELŮ) TL 150MM - MONTÁŽ
dočasná ochrana stáv.vodovodu silničními panely  3 x1,5 m, R - položka, dovoz panelů z deponie (8km) a jejich osazení</t>
  </si>
  <si>
    <t>SO 401</t>
  </si>
  <si>
    <t>Ochrana knn a kvn ČEZ Distribuce</t>
  </si>
  <si>
    <t>POPLATKY ZA SKLÁDKU
přebytečná zemina</t>
  </si>
  <si>
    <t>0,8*(1,2-0,5)*143,5=80,36 [A]
0,8*(1,2-0,5)*53,5=29,96 [B]
Celkem: A+B=110,32 [C]</t>
  </si>
  <si>
    <t>POMOC PRÁCE ZŘÍZ NEBO ZAJIŠŤ OCHRANU INŽENÝRSKÝCH SÍTÍ
koordinační činost s ČEZ Distribuce, zajištění beznapěťového stavu</t>
  </si>
  <si>
    <t>02910</t>
  </si>
  <si>
    <t>OSTATNÍ POŽADAVKY - ZEMĚMĚŘIČSKÁ MĚŘENÍ
geodetické práce v průběhu stavby, vytyčení stávajícíh sítí a zaměření skutečného provedení</t>
  </si>
  <si>
    <t>125738</t>
  </si>
  <si>
    <t>VYKOPÁVKY ZE ZEMNÍKŮ A SKLÁDEK TŘ. I, ODVOZ DO 20KM
odvoz přebytečné zeminy</t>
  </si>
  <si>
    <t>13173</t>
  </si>
  <si>
    <t>HLOUBENÍ JAM ZAPAŽ I NEPAŽ TŘ. I
kabelové sondy</t>
  </si>
  <si>
    <t>HLOUBENÍ RÝH ŠÍŘ DO 2M PAŽ I NEPAŽ TŘ. I
odkrytí stávajících prostupů</t>
  </si>
  <si>
    <t>ULOŽENÍ SYPANINY DO NÁSYPŮ A NA SKLÁDKY BEZ ZHUTNĚNÍ
přebytečná zemina</t>
  </si>
  <si>
    <t>ZÁSYP JAM A RÝH ZEMINOU SE ZHUTNĚNÍM
kabelové sondy</t>
  </si>
  <si>
    <t>Přidružená stavební výroba</t>
  </si>
  <si>
    <t>74271R</t>
  </si>
  <si>
    <t>MĚŘENÍ KABELŮ
vizuelní komtrola a revize</t>
  </si>
  <si>
    <t>74272R</t>
  </si>
  <si>
    <t>ZKOUŠKY KABELŮ ZVÝŠENÝM NAPĚTÍM
zkouška kabelů VN</t>
  </si>
  <si>
    <t>742813R</t>
  </si>
  <si>
    <t>PŘELOŽENÍ KABELŮ N.N. DO CHRÁNIČKY
uložení kabelu nn do chráničky při opravě prostupu</t>
  </si>
  <si>
    <t>143,5*0,3=43,05 [A]</t>
  </si>
  <si>
    <t>742823R</t>
  </si>
  <si>
    <t>PŘELOŽENÍ KABELŮ V.N. DO CHRÁNIČKY
uložení kabelu vn do chráničky při opravě prostupu</t>
  </si>
  <si>
    <t>53,5*0,3=16,05 [A]</t>
  </si>
  <si>
    <t>87633</t>
  </si>
  <si>
    <t>CHRÁNIČKY Z TRUB PLASTOVÝCH DN DO 150MM
chránička 160/136</t>
  </si>
  <si>
    <t>143,5=143,50 [A]</t>
  </si>
  <si>
    <t>87634</t>
  </si>
  <si>
    <t>CHRÁNIČKY Z TRUB PLASTOVÝCH DN DO 200MM
chránička 200/175</t>
  </si>
  <si>
    <t>53,5=53,50 [A]</t>
  </si>
  <si>
    <t>87727</t>
  </si>
  <si>
    <t>CHRÁNIČKY PŮLENÉ Z TRUB PLAST DN DO 100MM
chránička 160/138, pro případnou opravu prostupu</t>
  </si>
  <si>
    <t>87734</t>
  </si>
  <si>
    <t>CHRÁNIČKY PŮLENÉ Z TRUB PLAST DN DO 200MM
chránička 200/172, pro případnou opravu prostupu</t>
  </si>
  <si>
    <t>899521</t>
  </si>
  <si>
    <t>OBETONOVÁNÍ POTRUBÍ Z PROSTÉHO BETONU DO B12,5
podkladní deska pod prostupem</t>
  </si>
  <si>
    <t>0,8*0,05*(143,5+53,5)=7,88 [A]</t>
  </si>
  <si>
    <t>899574</t>
  </si>
  <si>
    <t>OBETONOVÁNÍ POTRUBÍ ZE ŽELEZOBETONU DO C25/30 (B30) VČETNĚ VÝZTUŽE
obetonování chrániček, C25/30-XA1</t>
  </si>
  <si>
    <t>0,8*0,25*(143,5+53,5)=39,40 [A]</t>
  </si>
  <si>
    <t>SO 402</t>
  </si>
  <si>
    <t>Ochrana kabelů veřejného osvětlení</t>
  </si>
  <si>
    <t>0,6*0,25*49=7,35 [A]
0,35*0,2*95=6,65 [B]
Celkem: A+B=14,00 [C]</t>
  </si>
  <si>
    <t>11348</t>
  </si>
  <si>
    <t>ODSTRANĚNÍ KRYTU ZPEVNĚNÝCH PLOCH Z DLAŽDIC VČETNĚ PODKLADU
stávající dlažba chodníku,
přemístění na mezideponii pro další použití</t>
  </si>
  <si>
    <t>27*0,5*0,2=2,70 [A]</t>
  </si>
  <si>
    <t>VYKOPÁVKY ZE ZEMNÍKŮ A SKLÁDEK TŘ. I, ODVOZ DO 20KM
přebytečná zemina</t>
  </si>
  <si>
    <t>HLOUBENÍ RÝH ŠÍŘ DO 2M PAŽ I NEPAŽ TŘ. I
kabelové rýhy</t>
  </si>
  <si>
    <t>prostup od úrovně odebrání vozovky
0,6*0,25*49=7,35 [A]
v terénu
0,35*0,45*95=14,96 [B]
Celkem: A+B=22,31 [C]</t>
  </si>
  <si>
    <t>ZÁSYP JAM A RÝH ZEMINOU SE ZHUTNĚNÍM</t>
  </si>
  <si>
    <t>0,35*(0,45-0,2)*95=8,31 [B]
5=5,00 [C]
Celkem: B+C=13,31 [D]</t>
  </si>
  <si>
    <t>18243</t>
  </si>
  <si>
    <t>ZALOŽENÍ TRÁVNÍKU HYDROOSEVEM NA HLUŠINU
obnovení trávníku po překopech</t>
  </si>
  <si>
    <t>20*0,5=10,00 [A]</t>
  </si>
  <si>
    <t>OŠETŘOVÁNÍ TRÁVNÍKU
po překopech</t>
  </si>
  <si>
    <t>58251</t>
  </si>
  <si>
    <t>DLÁŽDĚNÉ KRYTY Z BETONOVÝCH DLAŽDIC DO LOŽE Z KAMENIVA
oprava chodníku po překopech</t>
  </si>
  <si>
    <t>27*0,5=13,50 [A]</t>
  </si>
  <si>
    <t>742122R</t>
  </si>
  <si>
    <t>PODZEM KABEL VEDENÍ N.N. DO 1KV CU DO KABELOVÉHO LOŽE
kabel CYKY 4-Jx16, včetně pískového lože</t>
  </si>
  <si>
    <t>742122Ra</t>
  </si>
  <si>
    <t>PODZEM KABEL VEDENÍ N.N. DO 1KV CU DO KABELOVÉHO LOŽE
kabel CYKY 2-Ox4, včetně pískového lože</t>
  </si>
  <si>
    <t>742123R</t>
  </si>
  <si>
    <t>PODZEM KABEL VEDENÍ N.N. DO 1KV CU DO CHRÁNIČKY
kabely CYKY 4-Jx16, do chráničky</t>
  </si>
  <si>
    <t>742123Ra</t>
  </si>
  <si>
    <t>PODZEM KABEL VEDENÍ N.N. DO 1KV CU DO CHRÁNIČKY
kabely CYKY 2-Ox4, do chráničky</t>
  </si>
  <si>
    <t>742512R</t>
  </si>
  <si>
    <t>UKONČENÍ KABEL SOUBORU KOCOVKOU DO 1kV
ukončení kabelu nn na svorkách, včetně případné demontáže patice, nebo dvířek, teplem smrštitelná rozdělovací hlava,</t>
  </si>
  <si>
    <t>742521R</t>
  </si>
  <si>
    <t>PROPOJENÍ KABEL SOUBORU SPOJKOU DO 1KV
spojka nn, teplem smrštitelná</t>
  </si>
  <si>
    <t>742633R</t>
  </si>
  <si>
    <t>KRYTÍ KABELŮ BETON DESKAMI ŠÍŘ 25CM
deska, nebo cihla</t>
  </si>
  <si>
    <t>95=95,00 [A]</t>
  </si>
  <si>
    <t>MĚŘENÍ KABELŮ
výchozí revize, včetně měření zemních odporů</t>
  </si>
  <si>
    <t>74291R</t>
  </si>
  <si>
    <t>DEMONTÁŽ KABELŮ N.N.
včetně odvozu a ekologické likvidace</t>
  </si>
  <si>
    <t>144=144,00 [A]</t>
  </si>
  <si>
    <t>745511R</t>
  </si>
  <si>
    <t>UZEMŇOVACÍ VEDENÍ V ZEMI
drát FeZn pr. 10, příložení do kabelového lože a prostupu, včetně svorek a připojení na stávající stožáry VO a stávající uzemnění; protikorozní ochrana spojů</t>
  </si>
  <si>
    <t>49+95+14*2=172,00 [A]</t>
  </si>
  <si>
    <t>87627</t>
  </si>
  <si>
    <t>CHRÁNIČKY Z TRUB PLASTOVÝCH DN DO 100MM
chránička 110/94</t>
  </si>
  <si>
    <t>49*2*1,1=107,80 [A]</t>
  </si>
  <si>
    <t>OBETONOVÁNÍ POTRUBÍ Z PROSTÉHO BETONU DO B12,5
podkladní beton pod chráničky, směs C2/10-X0</t>
  </si>
  <si>
    <t>0,6*0,05*49=1,47 [A]</t>
  </si>
  <si>
    <t>899575</t>
  </si>
  <si>
    <t>OBETONOVÁNÍ POTRUBÍ ZE ŽELEZOBETONU DO C30/37 (B37) VČETNĚ VÝZTUŽE
obetonování chrániček, C25/30-XA1</t>
  </si>
  <si>
    <t>0,6*0,2*49=5,88 [A]</t>
  </si>
  <si>
    <t>SO 411</t>
  </si>
  <si>
    <t>Ochrana kabelů CETIN</t>
  </si>
  <si>
    <t>0,8*(1,2-0,5)*59=33,04 [A]</t>
  </si>
  <si>
    <t>742615R</t>
  </si>
  <si>
    <t>KRYTÍ KABELŮ VÝSTRAŽNOU FÓLIÍ ŠÍŘ 33CM
oranžová</t>
  </si>
  <si>
    <t>752113R</t>
  </si>
  <si>
    <t>KABELY MÍSTNÍ TELEKOM METALICKÉ DO CHRÁNIČKY
přeložení sdělovacích kabelů a optotrubek do chrániček, při případné opravě prostupu</t>
  </si>
  <si>
    <t>59*0,3=17,70 [A]</t>
  </si>
  <si>
    <t>752711</t>
  </si>
  <si>
    <t>MĚŘENÍ ZÁVĚREČNÉ ZKRÁCENÉ V JEDNOM SMĚRU ZA PROVOZU
měření před a po přeložce na dotčených kabelelch</t>
  </si>
  <si>
    <t xml:space="preserve">ÚSEK      </t>
  </si>
  <si>
    <t>2*6=12,00 [A]</t>
  </si>
  <si>
    <t>75537R</t>
  </si>
  <si>
    <t>MINIMARKER
elektronický, uložit do výkopu</t>
  </si>
  <si>
    <t>6*2=12,00 [A]</t>
  </si>
  <si>
    <t>59=59,00 [A]</t>
  </si>
  <si>
    <t>CHRÁNIČKY PŮLENÉ Z TRUB PLAST DN DO 100MM
chránička 110/94, pro případnou opravu prostupu</t>
  </si>
  <si>
    <t>OBETONOVÁNÍ POTRUBÍ Z PROSTÉHO BETONU DO B12,5
podkladní beton C 8/10-X0</t>
  </si>
  <si>
    <t>0,8*0,05*59=2,36 [A]</t>
  </si>
  <si>
    <t>OBETONOVÁNÍ POTRUBÍ ZE ŽELEZOBETONU DO C25/30 (B30) VČETNĚ VÝZTUŽE
železobeton C25/30-XA1</t>
  </si>
  <si>
    <t>0,8*0,20*59=9,44 [A]</t>
  </si>
  <si>
    <t>SO 412</t>
  </si>
  <si>
    <t>Ochrana kabelů SŽDC</t>
  </si>
  <si>
    <t>1,2*0,45*13-0,5*0,45*13=4,10 [A]
0,5*0,36*11,5=2,07 [B]
Celkem: A+B=6,17 [C]</t>
  </si>
  <si>
    <t>OSTATNÍ POŽADAVKY - ZEMĚMĚŘIČSKÁ MĚŘENÍ
geodetické práce v průběhu stavby, vytyčení stávajících sítí a zaměření skutečného provedení</t>
  </si>
  <si>
    <t>HLOUBENÍ RÝH ŠÍŘ DO 2M PAŽ I NEPAŽ TŘ. I
odkrytí stávajících prostupů, nový prostup</t>
  </si>
  <si>
    <t>1,2*0,45*13=7,02 [A]
0,5*0,36*11,5=2,07 [B]
Celkem: A+B=9,09 [C]</t>
  </si>
  <si>
    <t>0,5*0,45*13=2,93 [A]
1,5=1,50 [B]
Celkem: A+B=4,43 [C]</t>
  </si>
  <si>
    <t>Svislé konstrukce</t>
  </si>
  <si>
    <t>388111</t>
  </si>
  <si>
    <t>TĚLESO KABELOVODU Z BETON TVÁRNIC JEDNOOTVOROVÝCH
kabelový žlab o vnitřním profilu 0,39/0,245</t>
  </si>
  <si>
    <t>452124</t>
  </si>
  <si>
    <t>PODKLAD KONSTR Z DÍLCŮ ŽELEZOBETON DO C25/30 (B30)
podkladní betonové desky pod žlab</t>
  </si>
  <si>
    <t>počet kusů:
13*2*2=52,00 [A]
objem:
0,004*A=0,21 [B]</t>
  </si>
  <si>
    <t>KABELY MÍSTNÍ TELEKOM METALICKÉ DO CHRÁNIČKY
zakrytí kabelů betonovým žlabem</t>
  </si>
  <si>
    <t>13=13,00 [A]</t>
  </si>
  <si>
    <t>752615R</t>
  </si>
  <si>
    <t>KRYTÍ KABELŮ VÝSTRAŽNOU FÓLIÍ ŠÍŘ 33CM
modrá</t>
  </si>
  <si>
    <t>11,5+13=24,50 [A]</t>
  </si>
  <si>
    <t>752711R</t>
  </si>
  <si>
    <t>MĚŘENÍ ZÁVĚREČNÉ ZKRÁCENÉ V JEDNOM SMĚRU ZA PROVOZU
měření na kabelu DK2, před a po provedení prací</t>
  </si>
  <si>
    <t>752711Ra</t>
  </si>
  <si>
    <t>MĚŘENÍ ZÁVĚREČNÉ ZKRÁCENÉ V JEDNOM SMĚRU ZA PROVOZU
měření na kabelu TKK8, před a po provedení prací</t>
  </si>
  <si>
    <t>2*2=4,00 [A]</t>
  </si>
  <si>
    <t>CHRÁNIČKY Z TRUB PLASTOVÝCH DN DO 200MM
chránička tuhá HDPE 160/4 mm</t>
  </si>
  <si>
    <t>11,5*1,1=12,65 [A]</t>
  </si>
  <si>
    <t>0,5*0,1*11,5=0,58 [A]</t>
  </si>
  <si>
    <t>0,5*0,26*11,5=1,50 [A]</t>
  </si>
  <si>
    <t>SO 413</t>
  </si>
  <si>
    <t>Ochrana kabelů kabelové televize</t>
  </si>
  <si>
    <t>0,8*(1,2-0,5)*47=26,32 [A]</t>
  </si>
  <si>
    <t>47*0,3=14,10 [A]</t>
  </si>
  <si>
    <t>MĚŘENÍ ZÁVĚREČNÉ ZKRÁCENÉ V JEDNOM SMĚRU ZA PROVOZU
před a po manipulaci</t>
  </si>
  <si>
    <t>2*5=10,00 [A]</t>
  </si>
  <si>
    <t>5*2=10,00 [A]</t>
  </si>
  <si>
    <t>47=47,00 [A]</t>
  </si>
  <si>
    <t>0,8*0,05*47=1,88 [A]</t>
  </si>
  <si>
    <t>0,8*0,20*47=7,52 [A]</t>
  </si>
  <si>
    <t>SO 431</t>
  </si>
  <si>
    <t>Přeložka veřejného osvětlení</t>
  </si>
  <si>
    <t>0,35*0,2*150=10,50 [B]
0,35*0,2*30=2,10 [C]
0,6*0,25*(8,6)=1,29 [A]
1,0*1,0*1,5*2=3,00 [D]
0,6*0,6*1,1*3=1,19 [E]
0,8*0,8*1,2*2=1,54 [F]
0,6*0,6*1,1*2+1,0*1,0*1,2=1,99 [G]
Celkem: B+C+A+D+E+F+G=21,61 [H]</t>
  </si>
  <si>
    <t>029111</t>
  </si>
  <si>
    <t>OSTATNÍ POŽADAVKY - GEODETICKÉ ZAMĚŘENÍ - DÉLKOVÉ
zaměření skutečného provedení</t>
  </si>
  <si>
    <t xml:space="preserve">HM        </t>
  </si>
  <si>
    <t>250/100=2,50 [A]</t>
  </si>
  <si>
    <t>ODSTRANĚNÍ KRYTU ZPEVNĚNÝCH PLOCH Z DLAŽDIC VČETNĚ PODKLADU
učetně uložení na mezideponii pro další využití</t>
  </si>
  <si>
    <t>50*0,5*0,2=5,00 [A]</t>
  </si>
  <si>
    <t>0,35*(0,2)*80=5,60 [B]
0,35*(0,2)*95=6,65 [C]
0,6*0,25*(15+14+10+10+7,5)=8,48 [D]
Celkem: B+C+D=20,73 [E]</t>
  </si>
  <si>
    <t>131738</t>
  </si>
  <si>
    <t>HLOUBENÍ JAM ZAPAŽ I NEPAŽ TŘ. I, ODVOZ DO 20KM
pro základ stožáru</t>
  </si>
  <si>
    <t>1,0*1,0*1,5*2=3,00 [A]
0,6*0,6*1,1*3=1,19 [B]
0,8*0,8*1,2*2=1,54 [C]
Celkem: A+B+C=5,73 [D]</t>
  </si>
  <si>
    <t>0,35*0,45*150=23,63 [B]
0,35*0,8*30=8,40 [C]
0,6*1,2*(8,6)=6,19 [A]
Celkem: B+C+A=38,22 [D]</t>
  </si>
  <si>
    <t>0,35*0,2*150=10,50 [B]
0,35*0,2*30=2,10 [C]
0,6*0,25*(8,6)=1,29 [A]
1,0*1,0*1,5*2=3,00 [D]
0,6*0,6*1,1*3=1,19 [E]
0,8*0,8*1,2*2=1,54 [F]
Celkem: B+C+A+D+E+F=19,62 [G]</t>
  </si>
  <si>
    <t>0,35*(0,45-0,2)*150=13,13 [B]
0,35*(0,25-0,2)*30=0,53 [C]
0,6*(1,2-0,25)*(8,6)=4,90 [A]
Celkem: B+C+A=18,56 [D]</t>
  </si>
  <si>
    <t>ZALOŽENÍ TRÁVNÍKU HYDROOSEVEM NA HLUŠINU</t>
  </si>
  <si>
    <t>30*0,5=15,00 [A]</t>
  </si>
  <si>
    <t>272315</t>
  </si>
  <si>
    <t>ZÁKLADY Z PROSTÉHO BETONU DO C30/37 (B37)
základ stožáru, včetně pouzdra a chrániček na kabely (3x na jeden základ)</t>
  </si>
  <si>
    <t>DLÁŽDĚNÉ KRYTY Z BETONOVÝCH DLAŽDIC DO LOŽE Z KAMENIVA
oprava dlažby po překopech, včetně podkladu</t>
  </si>
  <si>
    <t>50*0,5=25,00 [A]</t>
  </si>
  <si>
    <t>741157R</t>
  </si>
  <si>
    <t>SLOUPY VEŘEJNÉHO OSVĚTLENÍ OCEL TRUBKOVÉ
stožár 10 m - vetknutý, výložník, svorkovnice
dodávka a montáž</t>
  </si>
  <si>
    <t>741157Ra</t>
  </si>
  <si>
    <t>SLOUPY VEŘEJNÉHO OSVĚTLENÍ OCEL TRUBKOVÉ
stožár 6m pro přechody, výložník, svorkovnice
 - dodávka a montáž</t>
  </si>
  <si>
    <t>741157Rb</t>
  </si>
  <si>
    <t>SLOUPY VEŘEJNÉHO OSVĚTLENÍ OCEL TRUBKOVÉ
stožár 6m, sadový, svorkovnice
 - dodávka a montáž</t>
  </si>
  <si>
    <t>741817R</t>
  </si>
  <si>
    <t>PŘELOŽ SLOUPŮ VZDUŠ VEDENÍ OCEL TRUBKOVÝCH
přeložení stožárů VO</t>
  </si>
  <si>
    <t>741917R</t>
  </si>
  <si>
    <t>DEMONT SLOUPŮ VZDUŠ VEDENÍ OCEL TRUBKOVÝCH
demontáž stožáru VO (stožár, výložník, svítidlo), včetně odvozu a likvidace</t>
  </si>
  <si>
    <t>(150+16*2,5)*1,05=199,50 [A]</t>
  </si>
  <si>
    <t>PODZEM KABEL VEDENÍ N.N. DO 1KV CU DO KABELOVÉHO LOŽE
kabely CYKY 2-Ox4</t>
  </si>
  <si>
    <t>PODZEM KABEL VEDENÍ N.N. DO 1KV CU DO CHRÁNIČKY
kabel CYKY 4-Jx16, do chráničky v prostupech</t>
  </si>
  <si>
    <t>(30+8,6)*1,05=40,53 [A]</t>
  </si>
  <si>
    <t>6=6,00 [A]</t>
  </si>
  <si>
    <t>742124R</t>
  </si>
  <si>
    <t>PODZEM KABEL VEDENÍ N.N. DO 1KV CU NA KONSTRUKCE
kabel CYKY 3-Jx1,5, do stožáru</t>
  </si>
  <si>
    <t>(10+2+10+2+6+4+6+4+6)*1,1=55,00 [A]</t>
  </si>
  <si>
    <t>742511R</t>
  </si>
  <si>
    <t>UKONČENÍ KABEL SOUBORU SMRŠŤ ZÁKLOPKOU
ukončení kabelu na svorkách, štítek, teplem smrštitelná rozdělvací hlava</t>
  </si>
  <si>
    <t>PROPOJENÍ KABEL SOUBORU SPOJKOU DO 1KV
teplem smrštitelná spojka</t>
  </si>
  <si>
    <t>742612R</t>
  </si>
  <si>
    <t>KRYTÍ KABELŮ VÝSTRAŽNOU FÓLIÍ ŠÍŘ 22CM
červená</t>
  </si>
  <si>
    <t>6+5+4+4,5+6,5+3,5=29,50 [A]</t>
  </si>
  <si>
    <t>KRYTÍ KABELŮ BETON DESKAMI ŠÍŘ 25CM</t>
  </si>
  <si>
    <t>150+30=180,00 [A]</t>
  </si>
  <si>
    <t>MĚŘENÍ KABELŮ
el. měření, včetně zemních odporů
výchjozí revize</t>
  </si>
  <si>
    <t xml:space="preserve">KČ        </t>
  </si>
  <si>
    <t>DEMONTÁŽ KABELŮ N.N.
stávající, včetně ekologické likvidace</t>
  </si>
  <si>
    <t>74318R</t>
  </si>
  <si>
    <t>SVÍTIDLA SPECIÁLNÍ
svítidlo s asymetrickou charakteriskou pro přechody a s LED zdrojem
 - dodávka a montáž</t>
  </si>
  <si>
    <t>74318Ra</t>
  </si>
  <si>
    <t>SVÍTIDLA SPECIÁLNÍ
svítidlo sadové s LED zdrojem
 - dodávka a montáž</t>
  </si>
  <si>
    <t>74318Rb</t>
  </si>
  <si>
    <t>SVÍTIDLA SPECIÁLNÍ
svítidlo silniční s LED zdrojem
 - dodávka a montáž</t>
  </si>
  <si>
    <t>UZEMŇOVACÍ VEDENÍ V ZEMI
drát FeZn pr. 10 mm, včetně svorek a jeich PKO</t>
  </si>
  <si>
    <t>150+30+8,6=188,60 [A]</t>
  </si>
  <si>
    <t>745512R</t>
  </si>
  <si>
    <t>UZEMŇOVACÍ VEDENÍ NA POVRCHU
propojení strojené zemniče a stožáru, včetně svorek
drát FeZn pr. 10 mm</t>
  </si>
  <si>
    <t>7*1,5=10,50 [A]</t>
  </si>
  <si>
    <t>755821R</t>
  </si>
  <si>
    <t>PŘELOŽENÍ ROZHLASOVÝCH REPRODUKTORŮ
včeentě kabeláže a nastavení směru</t>
  </si>
  <si>
    <t>CHRÁNIČKY Z TRUB PLASTOVÝCH DN DO 100MM
chránička 110/94, včetně utěsnění a protahovacího drátu</t>
  </si>
  <si>
    <t>(30+2*8,6+6+5+4+4,5+6,5+3,5)*1,05=80,54 [A]</t>
  </si>
  <si>
    <t>OBETONOVÁNÍ POTRUBÍ Z PROSTÉHO BETONU DO B12,5
podkladní betonová deska</t>
  </si>
  <si>
    <t>0,6*0,05*(8,6)=0,26 [A]</t>
  </si>
  <si>
    <t>OBETONOVÁNÍ POTRUBÍ ZE ŽELEZOBETONU DO C25/30 (B30) VČETNĚ VÝZTUŽE
obetonování chrániček</t>
  </si>
  <si>
    <t>0,6*0,2*(8,6)=1,03 [A]</t>
  </si>
  <si>
    <t>966158</t>
  </si>
  <si>
    <t>BOURÁNÍ KONSTRUKCÍ Z PROST BETONU S ODVOZEM DO 20KM
stávající betonový základ</t>
  </si>
  <si>
    <t>0,6*0,6*1,1*2+1,0*1,0*1,2=1,99 [A]</t>
  </si>
  <si>
    <t>SO 432</t>
  </si>
  <si>
    <t>Přeložka veřejného osvětlení - křižovatky</t>
  </si>
  <si>
    <t>0,6*0,25*76=11,40 [D]
0,35*0,2*145=10,15 [B]
Celkem: D+B=21,55 [E]</t>
  </si>
  <si>
    <t>ODSTRANĚNÍ KRYTU ZPEVNĚNÝCH PLOCH Z DLAŽDIC VČETNĚ PODKLADU
stávající dlažba chodníku
přemístění na mezideponii pro další použití</t>
  </si>
  <si>
    <t>75*0,5*0,2=7,50 [A]</t>
  </si>
  <si>
    <t>0,6*0,25*76=11,40 [A]
0,35*0,2*145=10,15 [B]
Celkem: A+B=21,55 [C]</t>
  </si>
  <si>
    <t>prostup od úrovně odebrání vozovky
0,6*0,25*76=11,40 [A]
v terénu
0,35*0,45*145=22,84 [B]
Celkem: A+B=34,24 [C]</t>
  </si>
  <si>
    <t>0,35*(0,45-0,2)*145=12,69 [B]
5=5,00 [C]
Celkem: B+C=17,69 [D]</t>
  </si>
  <si>
    <t>15*0,5=7,50 [A]</t>
  </si>
  <si>
    <t>DLÁŽDĚNÉ KRYTY Z BETONOVÝCH DLAŽDIC DO LOŽE Z KAMENIVA
oprava chodníku po překopech, včetně podkladu</t>
  </si>
  <si>
    <t>75*0,5=37,50 [A]</t>
  </si>
  <si>
    <t>PODZEM KABEL VEDENÍ N.N. DO 1KV CU DO KABELOVÉHO LOŽE
kabely CYKY 4-Jx16, včetně pískového lože</t>
  </si>
  <si>
    <t>(175+15*2,5)*1,05=223,13 [A]</t>
  </si>
  <si>
    <t>86,5*1,05=90,83 [A]</t>
  </si>
  <si>
    <t>145=145,00 [A]</t>
  </si>
  <si>
    <t>200=200,00 [A]</t>
  </si>
  <si>
    <t>145+76+15*2=251,00 [A]</t>
  </si>
  <si>
    <t>76*2*1,1=167,20 [A]</t>
  </si>
  <si>
    <t>0,6*0,05*76=2,28 [A]</t>
  </si>
  <si>
    <t>0,6*0,2*76=9,12 [A]</t>
  </si>
  <si>
    <t>SO 451</t>
  </si>
  <si>
    <t>Úprava kabelové trasy CETIN</t>
  </si>
  <si>
    <t>VÝŠKOVÁ ÚPRAVA POKLOPŮ
popis dle TZ</t>
  </si>
  <si>
    <t>SO 501</t>
  </si>
  <si>
    <t>Ochrana stávajícího STL plynovodu</t>
  </si>
  <si>
    <t>POPLATKY ZA SKLÁDKU
štěrkopísek z podsypů panelů (dočasných) - 11,475 m3</t>
  </si>
  <si>
    <t>11,475=11,48 [A]</t>
  </si>
  <si>
    <t>51*1,5*0,15=11,48 [A]</t>
  </si>
  <si>
    <t>ODSTRAN KRYTU ZPEVNĚNÝCH PLOCH ZE SILNIČ DÍLCŮ VČET PODKL, ODVOZ DO 8KM
dočasná ochrana stáv.plynovodu silničními panely  3 x1,5 m, odstranění - demontáž, odvoz a zpětné uložení na deponii panelů - 8 km</t>
  </si>
  <si>
    <t>76,5*0,15=11,48 [A]</t>
  </si>
  <si>
    <t>ZTÍŽENÉ VYKOPÁVKY V OCHRAN.PÁSMU PLYNOVODU</t>
  </si>
  <si>
    <t xml:space="preserve">1858=1 858,00 [A] </t>
  </si>
  <si>
    <t>21361</t>
  </si>
  <si>
    <t>DRENÁŽNÍ VRSTVY Z GEOTEXTILIE
ochrana stáv. odkrytého PE plynovodního potrubí (PE 32-160) geotextilií - obalení potrubí geotextilií, předpoklad v délce 193 m, min.2x ovinutí</t>
  </si>
  <si>
    <t>(44+48+7+8+7+14+42+23)*1=193,00 [A]</t>
  </si>
  <si>
    <t>VOZOVKOVÉ VRSTVY ZE ŠTĚRKOPÍSKU TL. DO 150MM
štěrkopískový podsyp (tl.150 mm) panelů dočasných i trvalých</t>
  </si>
  <si>
    <t>(111+51)*1,5=243,00 [A]</t>
  </si>
  <si>
    <t>KRYT ZE SINIČNÍCH DÍLCŮ (PANELŮ) TL 150MM - MONTÁŽ
dočasná ochrana stáv.plynovodu silničními panely  3 x1,5 m, R - položka, dovoz panelů z deponie (8km) a jejich osazení</t>
  </si>
  <si>
    <t>51*1,5=76,50 [A]</t>
  </si>
  <si>
    <t>58301</t>
  </si>
  <si>
    <t>KRYT ZE SINIČNÍCH DÍLCŮ (PANELŮ) TL 150MM
trvalá ochrana stáv.plynovodu silničními panely  3 x1,5 m</t>
  </si>
  <si>
    <t>111*1,5=166,50 [A]</t>
  </si>
  <si>
    <t>889629</t>
  </si>
  <si>
    <t>JISKROVÁ ZKOUŠKA
elektrojiskrová zkouška ocel.potrubí DN 65 a 150</t>
  </si>
  <si>
    <t>7+8=15,00 [A]</t>
  </si>
  <si>
    <t>899308</t>
  </si>
  <si>
    <t>DOPLŇKY NA POTRUBÍ - SIGNALIZAČ VODIČ
kontrola funkčnosti signalizačního vodiče nad stáv. PE potrubím</t>
  </si>
  <si>
    <t>962=962,00 [A]</t>
  </si>
  <si>
    <t>REV01</t>
  </si>
  <si>
    <t>aktualizace</t>
  </si>
  <si>
    <t>11/2018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</si>
</sst>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\ ###\ ###\ ##0.00"/>
  </numFmts>
  <fonts count="40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9" fontId="0" fillId="0" borderId="0" xfId="0" applyNumberFormat="1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J5" sqref="J5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spans="2:5" ht="12.75" customHeight="1">
      <c r="B3" s="1" t="s">
        <v>0</v>
      </c>
      <c r="D3" s="16" t="s">
        <v>785</v>
      </c>
      <c r="E3" s="15" t="s">
        <v>786</v>
      </c>
    </row>
    <row r="4" ht="12.75" customHeight="1">
      <c r="E4" s="17" t="s">
        <v>787</v>
      </c>
    </row>
    <row r="5" ht="12.75" customHeight="1">
      <c r="B5" s="2" t="s">
        <v>1</v>
      </c>
    </row>
    <row r="6" spans="2:8" ht="12.75" customHeight="1">
      <c r="B6" t="s">
        <v>2</v>
      </c>
      <c r="G6" s="14" t="s">
        <v>5</v>
      </c>
      <c r="H6" s="14">
        <v>0</v>
      </c>
    </row>
    <row r="7" spans="2:8" ht="12.75" customHeight="1">
      <c r="B7" s="3" t="s">
        <v>3</v>
      </c>
      <c r="C7" s="2">
        <f>SUM(C11:C30)</f>
        <v>0</v>
      </c>
      <c r="G7" s="14" t="s">
        <v>6</v>
      </c>
      <c r="H7" s="14">
        <v>15</v>
      </c>
    </row>
    <row r="8" spans="2:8" ht="12.75" customHeight="1">
      <c r="B8" s="3" t="s">
        <v>4</v>
      </c>
      <c r="C8" s="2">
        <f>SUM(E11:E30)</f>
        <v>0</v>
      </c>
      <c r="G8" s="14" t="s">
        <v>7</v>
      </c>
      <c r="H8" s="14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21</v>
      </c>
      <c r="B11" s="6" t="s">
        <v>22</v>
      </c>
      <c r="C11" s="8">
        <f>'SO 000.1'!H39</f>
        <v>0</v>
      </c>
      <c r="D11" s="8">
        <f>'SO 000.1'!P39</f>
        <v>0</v>
      </c>
      <c r="E11" s="8">
        <f aca="true" t="shared" si="0" ref="E11:E30">C11+D11</f>
        <v>0</v>
      </c>
    </row>
    <row r="12" spans="1:5" ht="12.75" customHeight="1">
      <c r="A12" s="6" t="s">
        <v>74</v>
      </c>
      <c r="B12" s="6" t="s">
        <v>75</v>
      </c>
      <c r="C12" s="8">
        <f>'SO 000.2'!H37</f>
        <v>0</v>
      </c>
      <c r="D12" s="8">
        <f>'SO 000.2'!P37</f>
        <v>0</v>
      </c>
      <c r="E12" s="8">
        <f t="shared" si="0"/>
        <v>0</v>
      </c>
    </row>
    <row r="13" spans="1:5" ht="12.75" customHeight="1">
      <c r="A13" s="6" t="s">
        <v>77</v>
      </c>
      <c r="B13" s="6" t="s">
        <v>78</v>
      </c>
      <c r="C13" s="8">
        <f>'SO 020'!H37</f>
        <v>0</v>
      </c>
      <c r="D13" s="8">
        <f>'SO 020'!P37</f>
        <v>0</v>
      </c>
      <c r="E13" s="8">
        <f t="shared" si="0"/>
        <v>0</v>
      </c>
    </row>
    <row r="14" spans="1:5" ht="12.75" customHeight="1">
      <c r="A14" s="6" t="s">
        <v>94</v>
      </c>
      <c r="B14" s="6" t="s">
        <v>95</v>
      </c>
      <c r="C14" s="8">
        <f>'SO 030'!H39</f>
        <v>0</v>
      </c>
      <c r="D14" s="8">
        <f>'SO 030'!P39</f>
        <v>0</v>
      </c>
      <c r="E14" s="8">
        <f t="shared" si="0"/>
        <v>0</v>
      </c>
    </row>
    <row r="15" spans="1:5" ht="12.75" customHeight="1">
      <c r="A15" s="6" t="s">
        <v>107</v>
      </c>
      <c r="B15" s="6" t="s">
        <v>108</v>
      </c>
      <c r="C15" s="8">
        <f>'SO 101.1'!H199</f>
        <v>0</v>
      </c>
      <c r="D15" s="8">
        <f>'SO 101.1'!P199</f>
        <v>0</v>
      </c>
      <c r="E15" s="8">
        <f t="shared" si="0"/>
        <v>0</v>
      </c>
    </row>
    <row r="16" spans="1:5" ht="12.75" customHeight="1">
      <c r="A16" s="6" t="s">
        <v>343</v>
      </c>
      <c r="B16" s="6" t="s">
        <v>108</v>
      </c>
      <c r="C16" s="8">
        <f>'SO 101.2'!H25</f>
        <v>0</v>
      </c>
      <c r="D16" s="8">
        <f>'SO 101.2'!P25</f>
        <v>0</v>
      </c>
      <c r="E16" s="8">
        <f t="shared" si="0"/>
        <v>0</v>
      </c>
    </row>
    <row r="17" spans="1:5" ht="12.75" customHeight="1">
      <c r="A17" s="6" t="s">
        <v>345</v>
      </c>
      <c r="B17" s="6" t="s">
        <v>346</v>
      </c>
      <c r="C17" s="8">
        <f>'SO 121'!H115</f>
        <v>0</v>
      </c>
      <c r="D17" s="8">
        <f>'SO 121'!P115</f>
        <v>0</v>
      </c>
      <c r="E17" s="8">
        <f t="shared" si="0"/>
        <v>0</v>
      </c>
    </row>
    <row r="18" spans="1:5" ht="12.75" customHeight="1">
      <c r="A18" s="6" t="s">
        <v>407</v>
      </c>
      <c r="B18" s="6" t="s">
        <v>408</v>
      </c>
      <c r="C18" s="8">
        <f>'SO 122'!H80</f>
        <v>0</v>
      </c>
      <c r="D18" s="8">
        <f>'SO 122'!P80</f>
        <v>0</v>
      </c>
      <c r="E18" s="8">
        <f t="shared" si="0"/>
        <v>0</v>
      </c>
    </row>
    <row r="19" spans="1:5" ht="12.75" customHeight="1">
      <c r="A19" s="6" t="s">
        <v>445</v>
      </c>
      <c r="B19" s="6" t="s">
        <v>446</v>
      </c>
      <c r="C19" s="8">
        <f>'SO 301'!H72</f>
        <v>0</v>
      </c>
      <c r="D19" s="8">
        <f>'SO 301'!P72</f>
        <v>0</v>
      </c>
      <c r="E19" s="8">
        <f t="shared" si="0"/>
        <v>0</v>
      </c>
    </row>
    <row r="20" spans="1:5" ht="12.75" customHeight="1">
      <c r="A20" s="6" t="s">
        <v>491</v>
      </c>
      <c r="B20" s="6" t="s">
        <v>492</v>
      </c>
      <c r="C20" s="8">
        <f>'SO 331'!H43</f>
        <v>0</v>
      </c>
      <c r="D20" s="8">
        <f>'SO 331'!P43</f>
        <v>0</v>
      </c>
      <c r="E20" s="8">
        <f t="shared" si="0"/>
        <v>0</v>
      </c>
    </row>
    <row r="21" spans="1:5" ht="12.75" customHeight="1">
      <c r="A21" s="6" t="s">
        <v>507</v>
      </c>
      <c r="B21" s="6" t="s">
        <v>508</v>
      </c>
      <c r="C21" s="8">
        <f>'SO 341'!H43</f>
        <v>0</v>
      </c>
      <c r="D21" s="8">
        <f>'SO 341'!P43</f>
        <v>0</v>
      </c>
      <c r="E21" s="8">
        <f t="shared" si="0"/>
        <v>0</v>
      </c>
    </row>
    <row r="22" spans="1:5" ht="12.75" customHeight="1">
      <c r="A22" s="6" t="s">
        <v>517</v>
      </c>
      <c r="B22" s="6" t="s">
        <v>518</v>
      </c>
      <c r="C22" s="8">
        <f>'SO 401'!H62</f>
        <v>0</v>
      </c>
      <c r="D22" s="8">
        <f>'SO 401'!P62</f>
        <v>0</v>
      </c>
      <c r="E22" s="8">
        <f t="shared" si="0"/>
        <v>0</v>
      </c>
    </row>
    <row r="23" spans="1:5" ht="12.75" customHeight="1">
      <c r="A23" s="6" t="s">
        <v>558</v>
      </c>
      <c r="B23" s="6" t="s">
        <v>559</v>
      </c>
      <c r="C23" s="8">
        <f>'SO 402'!H74</f>
        <v>0</v>
      </c>
      <c r="D23" s="8">
        <f>'SO 402'!P74</f>
        <v>0</v>
      </c>
      <c r="E23" s="8">
        <f t="shared" si="0"/>
        <v>0</v>
      </c>
    </row>
    <row r="24" spans="1:5" ht="12.75" customHeight="1">
      <c r="A24" s="6" t="s">
        <v>606</v>
      </c>
      <c r="B24" s="6" t="s">
        <v>607</v>
      </c>
      <c r="C24" s="8">
        <f>'SO 411'!H58</f>
        <v>0</v>
      </c>
      <c r="D24" s="8">
        <f>'SO 411'!P58</f>
        <v>0</v>
      </c>
      <c r="E24" s="8">
        <f t="shared" si="0"/>
        <v>0</v>
      </c>
    </row>
    <row r="25" spans="1:5" ht="12.75" customHeight="1">
      <c r="A25" s="6" t="s">
        <v>627</v>
      </c>
      <c r="B25" s="6" t="s">
        <v>628</v>
      </c>
      <c r="C25" s="8">
        <f>'SO 412'!H67</f>
        <v>0</v>
      </c>
      <c r="D25" s="8">
        <f>'SO 412'!P67</f>
        <v>0</v>
      </c>
      <c r="E25" s="8">
        <f t="shared" si="0"/>
        <v>0</v>
      </c>
    </row>
    <row r="26" spans="1:5" ht="12.75" customHeight="1">
      <c r="A26" s="6" t="s">
        <v>654</v>
      </c>
      <c r="B26" s="6" t="s">
        <v>655</v>
      </c>
      <c r="C26" s="8">
        <f>'SO 413'!H58</f>
        <v>0</v>
      </c>
      <c r="D26" s="8">
        <f>'SO 413'!P58</f>
        <v>0</v>
      </c>
      <c r="E26" s="8">
        <f t="shared" si="0"/>
        <v>0</v>
      </c>
    </row>
    <row r="27" spans="1:5" ht="12.75" customHeight="1">
      <c r="A27" s="6" t="s">
        <v>664</v>
      </c>
      <c r="B27" s="6" t="s">
        <v>665</v>
      </c>
      <c r="C27" s="8">
        <f>'SO 431'!H103</f>
        <v>0</v>
      </c>
      <c r="D27" s="8">
        <f>'SO 431'!P103</f>
        <v>0</v>
      </c>
      <c r="E27" s="8">
        <f t="shared" si="0"/>
        <v>0</v>
      </c>
    </row>
    <row r="28" spans="1:5" ht="12.75" customHeight="1">
      <c r="A28" s="6" t="s">
        <v>737</v>
      </c>
      <c r="B28" s="6" t="s">
        <v>738</v>
      </c>
      <c r="C28" s="8">
        <f>'SO 432'!H74</f>
        <v>0</v>
      </c>
      <c r="D28" s="8">
        <f>'SO 432'!P74</f>
        <v>0</v>
      </c>
      <c r="E28" s="8">
        <f t="shared" si="0"/>
        <v>0</v>
      </c>
    </row>
    <row r="29" spans="1:5" ht="12.75" customHeight="1">
      <c r="A29" s="6" t="s">
        <v>757</v>
      </c>
      <c r="B29" s="6" t="s">
        <v>758</v>
      </c>
      <c r="C29" s="8">
        <f>'SO 451'!H24</f>
        <v>0</v>
      </c>
      <c r="D29" s="8">
        <f>'SO 451'!P24</f>
        <v>0</v>
      </c>
      <c r="E29" s="8">
        <f t="shared" si="0"/>
        <v>0</v>
      </c>
    </row>
    <row r="30" spans="1:5" ht="12.75" customHeight="1">
      <c r="A30" s="6" t="s">
        <v>760</v>
      </c>
      <c r="B30" s="6" t="s">
        <v>761</v>
      </c>
      <c r="C30" s="8">
        <f>'SO 501'!H57</f>
        <v>0</v>
      </c>
      <c r="D30" s="8">
        <f>'SO 501'!P57</f>
        <v>0</v>
      </c>
      <c r="E30" s="8">
        <f t="shared" si="0"/>
        <v>0</v>
      </c>
    </row>
  </sheetData>
  <sheetProtection formatColumns="0"/>
  <hyperlinks>
    <hyperlink ref="A11" location="#'SO 000.1'!A1" tooltip="Odkaz na stranku objektu [SO 000.1]" display="SO 000.1"/>
    <hyperlink ref="A12" location="#'SO 000.2'!A1" tooltip="Odkaz na stranku objektu [SO 000.2]" display="SO 000.2"/>
    <hyperlink ref="A13" location="#'SO 020'!A1" tooltip="Odkaz na stranku objektu [SO 020]" display="SO 020"/>
    <hyperlink ref="A14" location="#'SO 030'!A1" tooltip="Odkaz na stranku objektu [SO 030]" display="SO 030"/>
    <hyperlink ref="A15" location="#'SO 101.1'!A1" tooltip="Odkaz na stranku objektu [SO 101.1]" display="SO 101.1"/>
    <hyperlink ref="A16" location="#'SO 101.2'!A1" tooltip="Odkaz na stranku objektu [SO 101.2]" display="SO 101.2"/>
    <hyperlink ref="A17" location="#'SO 121'!A1" tooltip="Odkaz na stranku objektu [SO 121]" display="SO 121"/>
    <hyperlink ref="A18" location="#'SO 122'!A1" tooltip="Odkaz na stranku objektu [SO 122]" display="SO 122"/>
    <hyperlink ref="A19" location="#'SO 301'!A1" tooltip="Odkaz na stranku objektu [SO 301]" display="SO 301"/>
    <hyperlink ref="A20" location="#'SO 331'!A1" tooltip="Odkaz na stranku objektu [SO 331]" display="SO 331"/>
    <hyperlink ref="A21" location="#'SO 341'!A1" tooltip="Odkaz na stranku objektu [SO 341]" display="SO 341"/>
    <hyperlink ref="A22" location="#'SO 401'!A1" tooltip="Odkaz na stranku objektu [SO 401]" display="SO 401"/>
    <hyperlink ref="A23" location="#'SO 402'!A1" tooltip="Odkaz na stranku objektu [SO 402]" display="SO 402"/>
    <hyperlink ref="A24" location="#'SO 411'!A1" tooltip="Odkaz na stranku objektu [SO 411]" display="SO 411"/>
    <hyperlink ref="A25" location="#'SO 412'!A1" tooltip="Odkaz na stranku objektu [SO 412]" display="SO 412"/>
    <hyperlink ref="A26" location="#'SO 413'!A1" tooltip="Odkaz na stranku objektu [SO 413]" display="SO 413"/>
    <hyperlink ref="A27" location="#'SO 431'!A1" tooltip="Odkaz na stranku objektu [SO 431]" display="SO 431"/>
    <hyperlink ref="A28" location="#'SO 432'!A1" tooltip="Odkaz na stranku objektu [SO 432]" display="SO 432"/>
    <hyperlink ref="A29" location="#'SO 451'!A1" tooltip="Odkaz na stranku objektu [SO 451]" display="SO 451"/>
    <hyperlink ref="A30" location="#'SO 501'!A1" tooltip="Odkaz na stranku objektu [SO 501]" display="SO 501"/>
  </hyperlinks>
  <printOptions/>
  <pageMargins left="0.75" right="0.75" top="1" bottom="1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445</v>
      </c>
      <c r="D5" s="5" t="s">
        <v>446</v>
      </c>
      <c r="E5" s="5"/>
    </row>
    <row r="6" spans="1:5" ht="12.75" customHeight="1">
      <c r="A6" t="s">
        <v>18</v>
      </c>
      <c r="C6" s="5" t="s">
        <v>445</v>
      </c>
      <c r="D6" s="5" t="s">
        <v>446</v>
      </c>
      <c r="E6" s="5"/>
    </row>
    <row r="7" spans="3:5" ht="12.75" customHeight="1">
      <c r="C7" s="5"/>
      <c r="D7" s="5"/>
      <c r="E7" s="5"/>
    </row>
    <row r="8" spans="1:16" ht="12.75" customHeight="1">
      <c r="A8" s="13" t="s">
        <v>23</v>
      </c>
      <c r="B8" s="13" t="s">
        <v>25</v>
      </c>
      <c r="C8" s="13" t="s">
        <v>26</v>
      </c>
      <c r="D8" s="13" t="s">
        <v>27</v>
      </c>
      <c r="E8" s="13" t="s">
        <v>28</v>
      </c>
      <c r="F8" s="13" t="s">
        <v>29</v>
      </c>
      <c r="G8" s="13" t="s">
        <v>30</v>
      </c>
      <c r="H8" s="13"/>
      <c r="O8" t="s">
        <v>33</v>
      </c>
      <c r="P8" t="s">
        <v>11</v>
      </c>
    </row>
    <row r="9" spans="1:15" ht="13.5">
      <c r="A9" s="13"/>
      <c r="B9" s="13"/>
      <c r="C9" s="13"/>
      <c r="D9" s="13"/>
      <c r="E9" s="13"/>
      <c r="F9" s="13"/>
      <c r="G9" s="4" t="s">
        <v>31</v>
      </c>
      <c r="H9" s="4" t="s">
        <v>32</v>
      </c>
      <c r="O9" t="s">
        <v>11</v>
      </c>
    </row>
    <row r="10" spans="1:8" ht="13.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6.25">
      <c r="A12" s="6">
        <v>1</v>
      </c>
      <c r="B12" s="6" t="s">
        <v>109</v>
      </c>
      <c r="C12" s="6" t="s">
        <v>44</v>
      </c>
      <c r="D12" s="6" t="s">
        <v>447</v>
      </c>
      <c r="E12" s="6" t="s">
        <v>106</v>
      </c>
      <c r="F12" s="8">
        <v>246.594</v>
      </c>
      <c r="G12" s="10"/>
      <c r="H12" s="8">
        <f>ROUND((G12*F12),2)</f>
        <v>0</v>
      </c>
      <c r="O12">
        <f>rekapitulace!H8</f>
        <v>21</v>
      </c>
      <c r="P12">
        <f>O12/100*H12</f>
        <v>0</v>
      </c>
    </row>
    <row r="13" ht="12.75">
      <c r="D13" s="11" t="s">
        <v>448</v>
      </c>
    </row>
    <row r="14" spans="1:16" ht="26.25">
      <c r="A14" s="6">
        <v>2</v>
      </c>
      <c r="B14" s="6" t="s">
        <v>96</v>
      </c>
      <c r="C14" s="6" t="s">
        <v>44</v>
      </c>
      <c r="D14" s="6" t="s">
        <v>449</v>
      </c>
      <c r="E14" s="6" t="s">
        <v>98</v>
      </c>
      <c r="F14" s="8">
        <v>9.728</v>
      </c>
      <c r="G14" s="10"/>
      <c r="H14" s="8">
        <f>ROUND((G14*F14),2)</f>
        <v>0</v>
      </c>
      <c r="O14">
        <f>rekapitulace!H8</f>
        <v>21</v>
      </c>
      <c r="P14">
        <f>O14/100*H14</f>
        <v>0</v>
      </c>
    </row>
    <row r="15" ht="12.75">
      <c r="D15" s="11" t="s">
        <v>450</v>
      </c>
    </row>
    <row r="16" spans="1:16" ht="12.75" customHeight="1">
      <c r="A16" s="12"/>
      <c r="B16" s="12"/>
      <c r="C16" s="12" t="s">
        <v>42</v>
      </c>
      <c r="D16" s="12" t="s">
        <v>41</v>
      </c>
      <c r="E16" s="12"/>
      <c r="F16" s="12"/>
      <c r="G16" s="12"/>
      <c r="H16" s="12">
        <f>SUM(H12:H15)</f>
        <v>0</v>
      </c>
      <c r="P16">
        <f>ROUND(SUM(P12:P15),2)</f>
        <v>0</v>
      </c>
    </row>
    <row r="18" spans="1:8" ht="12.75" customHeight="1">
      <c r="A18" s="7"/>
      <c r="B18" s="7"/>
      <c r="C18" s="7" t="s">
        <v>24</v>
      </c>
      <c r="D18" s="7" t="s">
        <v>81</v>
      </c>
      <c r="E18" s="7"/>
      <c r="F18" s="9"/>
      <c r="G18" s="7"/>
      <c r="H18" s="9"/>
    </row>
    <row r="19" spans="1:16" ht="52.5">
      <c r="A19" s="6">
        <v>3</v>
      </c>
      <c r="B19" s="6" t="s">
        <v>451</v>
      </c>
      <c r="C19" s="6" t="s">
        <v>44</v>
      </c>
      <c r="D19" s="6" t="s">
        <v>452</v>
      </c>
      <c r="E19" s="6" t="s">
        <v>106</v>
      </c>
      <c r="F19" s="8">
        <v>253.61</v>
      </c>
      <c r="G19" s="10"/>
      <c r="H19" s="8">
        <f>ROUND((G19*F19),2)</f>
        <v>0</v>
      </c>
      <c r="O19">
        <f>rekapitulace!H8</f>
        <v>21</v>
      </c>
      <c r="P19">
        <f>O19/100*H19</f>
        <v>0</v>
      </c>
    </row>
    <row r="20" ht="12.75">
      <c r="D20" s="11" t="s">
        <v>453</v>
      </c>
    </row>
    <row r="21" spans="1:16" ht="78.75">
      <c r="A21" s="6">
        <v>4</v>
      </c>
      <c r="B21" s="6" t="s">
        <v>454</v>
      </c>
      <c r="C21" s="6" t="s">
        <v>44</v>
      </c>
      <c r="D21" s="6" t="s">
        <v>455</v>
      </c>
      <c r="E21" s="6" t="s">
        <v>106</v>
      </c>
      <c r="F21" s="8">
        <v>246.59</v>
      </c>
      <c r="G21" s="10"/>
      <c r="H21" s="8">
        <f>ROUND((G21*F21),2)</f>
        <v>0</v>
      </c>
      <c r="O21">
        <f>rekapitulace!H8</f>
        <v>21</v>
      </c>
      <c r="P21">
        <f>O21/100*H21</f>
        <v>0</v>
      </c>
    </row>
    <row r="22" ht="12.75">
      <c r="D22" s="11" t="s">
        <v>456</v>
      </c>
    </row>
    <row r="23" spans="1:16" ht="26.25">
      <c r="A23" s="6">
        <v>5</v>
      </c>
      <c r="B23" s="6" t="s">
        <v>158</v>
      </c>
      <c r="C23" s="6" t="s">
        <v>44</v>
      </c>
      <c r="D23" s="6" t="s">
        <v>457</v>
      </c>
      <c r="E23" s="6" t="s">
        <v>106</v>
      </c>
      <c r="F23" s="8">
        <v>246.594</v>
      </c>
      <c r="G23" s="10"/>
      <c r="H23" s="8">
        <f>ROUND((G23*F23),2)</f>
        <v>0</v>
      </c>
      <c r="O23">
        <f>rekapitulace!H8</f>
        <v>21</v>
      </c>
      <c r="P23">
        <f>O23/100*H23</f>
        <v>0</v>
      </c>
    </row>
    <row r="24" ht="12.75">
      <c r="D24" s="11" t="s">
        <v>448</v>
      </c>
    </row>
    <row r="25" spans="1:16" ht="26.25">
      <c r="A25" s="6">
        <v>6</v>
      </c>
      <c r="B25" s="6" t="s">
        <v>458</v>
      </c>
      <c r="C25" s="6" t="s">
        <v>44</v>
      </c>
      <c r="D25" s="6" t="s">
        <v>459</v>
      </c>
      <c r="E25" s="6" t="s">
        <v>106</v>
      </c>
      <c r="F25" s="8">
        <v>253.606</v>
      </c>
      <c r="G25" s="10"/>
      <c r="H25" s="8">
        <f>ROUND((G25*F25),2)</f>
        <v>0</v>
      </c>
      <c r="O25">
        <f>rekapitulace!H8</f>
        <v>21</v>
      </c>
      <c r="P25">
        <f>O25/100*H25</f>
        <v>0</v>
      </c>
    </row>
    <row r="26" ht="12.75">
      <c r="D26" s="11" t="s">
        <v>460</v>
      </c>
    </row>
    <row r="27" spans="1:16" ht="26.25">
      <c r="A27" s="6">
        <v>7</v>
      </c>
      <c r="B27" s="6" t="s">
        <v>461</v>
      </c>
      <c r="C27" s="6" t="s">
        <v>44</v>
      </c>
      <c r="D27" s="6" t="s">
        <v>462</v>
      </c>
      <c r="E27" s="6" t="s">
        <v>106</v>
      </c>
      <c r="F27" s="8">
        <v>139.906</v>
      </c>
      <c r="G27" s="10"/>
      <c r="H27" s="8">
        <f>ROUND((G27*F27),2)</f>
        <v>0</v>
      </c>
      <c r="O27">
        <f>rekapitulace!H8</f>
        <v>21</v>
      </c>
      <c r="P27">
        <f>O27/100*H27</f>
        <v>0</v>
      </c>
    </row>
    <row r="28" ht="12.75">
      <c r="D28" s="11" t="s">
        <v>463</v>
      </c>
    </row>
    <row r="29" spans="1:16" ht="12.75" customHeight="1">
      <c r="A29" s="12"/>
      <c r="B29" s="12"/>
      <c r="C29" s="12" t="s">
        <v>24</v>
      </c>
      <c r="D29" s="12" t="s">
        <v>81</v>
      </c>
      <c r="E29" s="12"/>
      <c r="F29" s="12"/>
      <c r="G29" s="12"/>
      <c r="H29" s="12">
        <f>SUM(H19:H28)</f>
        <v>0</v>
      </c>
      <c r="P29">
        <f>ROUND(SUM(P19:P28),2)</f>
        <v>0</v>
      </c>
    </row>
    <row r="31" spans="1:8" ht="12.75" customHeight="1">
      <c r="A31" s="7"/>
      <c r="B31" s="7"/>
      <c r="C31" s="7" t="s">
        <v>34</v>
      </c>
      <c r="D31" s="7" t="s">
        <v>180</v>
      </c>
      <c r="E31" s="7"/>
      <c r="F31" s="9"/>
      <c r="G31" s="7"/>
      <c r="H31" s="9"/>
    </row>
    <row r="32" spans="1:16" ht="39">
      <c r="A32" s="6">
        <v>8</v>
      </c>
      <c r="B32" s="6" t="s">
        <v>464</v>
      </c>
      <c r="C32" s="6" t="s">
        <v>44</v>
      </c>
      <c r="D32" s="6" t="s">
        <v>465</v>
      </c>
      <c r="E32" s="6" t="s">
        <v>131</v>
      </c>
      <c r="F32" s="8">
        <v>281.5</v>
      </c>
      <c r="G32" s="10"/>
      <c r="H32" s="8">
        <f>ROUND((G32*F32),2)</f>
        <v>0</v>
      </c>
      <c r="O32">
        <f>rekapitulace!H8</f>
        <v>21</v>
      </c>
      <c r="P32">
        <f>O32/100*H32</f>
        <v>0</v>
      </c>
    </row>
    <row r="33" ht="12.75">
      <c r="D33" s="11" t="s">
        <v>466</v>
      </c>
    </row>
    <row r="34" spans="1:16" ht="12.75" customHeight="1">
      <c r="A34" s="12"/>
      <c r="B34" s="12"/>
      <c r="C34" s="12" t="s">
        <v>34</v>
      </c>
      <c r="D34" s="12" t="s">
        <v>180</v>
      </c>
      <c r="E34" s="12"/>
      <c r="F34" s="12"/>
      <c r="G34" s="12"/>
      <c r="H34" s="12">
        <f>SUM(H32:H33)</f>
        <v>0</v>
      </c>
      <c r="P34">
        <f>ROUND(SUM(P32:P33),2)</f>
        <v>0</v>
      </c>
    </row>
    <row r="36" spans="1:8" ht="12.75" customHeight="1">
      <c r="A36" s="7"/>
      <c r="B36" s="7"/>
      <c r="C36" s="7" t="s">
        <v>36</v>
      </c>
      <c r="D36" s="7" t="s">
        <v>191</v>
      </c>
      <c r="E36" s="7"/>
      <c r="F36" s="9"/>
      <c r="G36" s="7"/>
      <c r="H36" s="9"/>
    </row>
    <row r="37" spans="1:16" ht="26.25">
      <c r="A37" s="6">
        <v>9</v>
      </c>
      <c r="B37" s="6" t="s">
        <v>467</v>
      </c>
      <c r="C37" s="6" t="s">
        <v>44</v>
      </c>
      <c r="D37" s="6" t="s">
        <v>468</v>
      </c>
      <c r="E37" s="6" t="s">
        <v>106</v>
      </c>
      <c r="F37" s="8">
        <v>54.33</v>
      </c>
      <c r="G37" s="10"/>
      <c r="H37" s="8">
        <f>ROUND((G37*F37),2)</f>
        <v>0</v>
      </c>
      <c r="O37">
        <f>rekapitulace!H8</f>
        <v>21</v>
      </c>
      <c r="P37">
        <f>O37/100*H37</f>
        <v>0</v>
      </c>
    </row>
    <row r="38" ht="12.75">
      <c r="D38" s="11" t="s">
        <v>469</v>
      </c>
    </row>
    <row r="39" spans="1:16" ht="12.75" customHeight="1">
      <c r="A39" s="12"/>
      <c r="B39" s="12"/>
      <c r="C39" s="12" t="s">
        <v>36</v>
      </c>
      <c r="D39" s="12" t="s">
        <v>191</v>
      </c>
      <c r="E39" s="12"/>
      <c r="F39" s="12"/>
      <c r="G39" s="12"/>
      <c r="H39" s="12">
        <f>SUM(H37:H38)</f>
        <v>0</v>
      </c>
      <c r="P39">
        <f>ROUND(SUM(P37:P38),2)</f>
        <v>0</v>
      </c>
    </row>
    <row r="41" spans="1:8" ht="12.75" customHeight="1">
      <c r="A41" s="7"/>
      <c r="B41" s="7"/>
      <c r="C41" s="7" t="s">
        <v>40</v>
      </c>
      <c r="D41" s="7" t="s">
        <v>273</v>
      </c>
      <c r="E41" s="7"/>
      <c r="F41" s="9"/>
      <c r="G41" s="7"/>
      <c r="H41" s="9"/>
    </row>
    <row r="42" spans="1:16" ht="39">
      <c r="A42" s="6">
        <v>10</v>
      </c>
      <c r="B42" s="6" t="s">
        <v>470</v>
      </c>
      <c r="C42" s="6" t="s">
        <v>44</v>
      </c>
      <c r="D42" s="6" t="s">
        <v>471</v>
      </c>
      <c r="E42" s="6" t="s">
        <v>131</v>
      </c>
      <c r="F42" s="8">
        <v>290.5</v>
      </c>
      <c r="G42" s="10"/>
      <c r="H42" s="8">
        <f>ROUND((G42*F42),2)</f>
        <v>0</v>
      </c>
      <c r="O42">
        <f>rekapitulace!H8</f>
        <v>21</v>
      </c>
      <c r="P42">
        <f>O42/100*H42</f>
        <v>0</v>
      </c>
    </row>
    <row r="43" ht="12.75">
      <c r="D43" s="11" t="s">
        <v>472</v>
      </c>
    </row>
    <row r="44" spans="1:16" ht="52.5">
      <c r="A44" s="6">
        <v>11</v>
      </c>
      <c r="B44" s="6" t="s">
        <v>473</v>
      </c>
      <c r="C44" s="6" t="s">
        <v>44</v>
      </c>
      <c r="D44" s="6" t="s">
        <v>474</v>
      </c>
      <c r="E44" s="6" t="s">
        <v>62</v>
      </c>
      <c r="F44" s="8">
        <v>2</v>
      </c>
      <c r="G44" s="10"/>
      <c r="H44" s="8">
        <f>ROUND((G44*F44),2)</f>
        <v>0</v>
      </c>
      <c r="O44">
        <f>rekapitulace!H8</f>
        <v>21</v>
      </c>
      <c r="P44">
        <f>O44/100*H44</f>
        <v>0</v>
      </c>
    </row>
    <row r="45" ht="12.75">
      <c r="D45" s="11" t="s">
        <v>475</v>
      </c>
    </row>
    <row r="46" spans="1:16" ht="26.25">
      <c r="A46" s="6">
        <v>12</v>
      </c>
      <c r="B46" s="6" t="s">
        <v>476</v>
      </c>
      <c r="C46" s="6" t="s">
        <v>44</v>
      </c>
      <c r="D46" s="6" t="s">
        <v>477</v>
      </c>
      <c r="E46" s="6" t="s">
        <v>131</v>
      </c>
      <c r="F46" s="8">
        <v>281.5</v>
      </c>
      <c r="G46" s="10"/>
      <c r="H46" s="8">
        <f>ROUND((G46*F46),2)</f>
        <v>0</v>
      </c>
      <c r="O46">
        <f>rekapitulace!H8</f>
        <v>21</v>
      </c>
      <c r="P46">
        <f>O46/100*H46</f>
        <v>0</v>
      </c>
    </row>
    <row r="47" ht="12.75">
      <c r="D47" s="11" t="s">
        <v>466</v>
      </c>
    </row>
    <row r="48" spans="1:16" ht="78.75">
      <c r="A48" s="6">
        <v>13</v>
      </c>
      <c r="B48" s="6" t="s">
        <v>478</v>
      </c>
      <c r="C48" s="6" t="s">
        <v>44</v>
      </c>
      <c r="D48" s="6" t="s">
        <v>479</v>
      </c>
      <c r="E48" s="6" t="s">
        <v>62</v>
      </c>
      <c r="F48" s="8">
        <v>106</v>
      </c>
      <c r="G48" s="10"/>
      <c r="H48" s="8">
        <f>ROUND((G48*F48),2)</f>
        <v>0</v>
      </c>
      <c r="O48">
        <f>rekapitulace!H8</f>
        <v>21</v>
      </c>
      <c r="P48">
        <f>O48/100*H48</f>
        <v>0</v>
      </c>
    </row>
    <row r="49" ht="12.75">
      <c r="D49" s="11" t="s">
        <v>480</v>
      </c>
    </row>
    <row r="50" spans="1:16" ht="26.25">
      <c r="A50" s="6">
        <v>14</v>
      </c>
      <c r="B50" s="6" t="s">
        <v>481</v>
      </c>
      <c r="C50" s="6" t="s">
        <v>44</v>
      </c>
      <c r="D50" s="6" t="s">
        <v>482</v>
      </c>
      <c r="E50" s="6" t="s">
        <v>131</v>
      </c>
      <c r="F50" s="8">
        <v>290.5</v>
      </c>
      <c r="G50" s="10"/>
      <c r="H50" s="8">
        <f>ROUND((G50*F50),2)</f>
        <v>0</v>
      </c>
      <c r="O50">
        <f>rekapitulace!H8</f>
        <v>21</v>
      </c>
      <c r="P50">
        <f>O50/100*H50</f>
        <v>0</v>
      </c>
    </row>
    <row r="51" ht="12.75">
      <c r="D51" s="11" t="s">
        <v>472</v>
      </c>
    </row>
    <row r="52" spans="1:16" ht="26.25">
      <c r="A52" s="6">
        <v>15</v>
      </c>
      <c r="B52" s="6" t="s">
        <v>483</v>
      </c>
      <c r="C52" s="6" t="s">
        <v>44</v>
      </c>
      <c r="D52" s="6" t="s">
        <v>484</v>
      </c>
      <c r="E52" s="6" t="s">
        <v>131</v>
      </c>
      <c r="F52" s="8">
        <v>290.5</v>
      </c>
      <c r="G52" s="10"/>
      <c r="H52" s="8">
        <f>ROUND((G52*F52),2)</f>
        <v>0</v>
      </c>
      <c r="O52">
        <f>rekapitulace!H8</f>
        <v>21</v>
      </c>
      <c r="P52">
        <f>O52/100*H52</f>
        <v>0</v>
      </c>
    </row>
    <row r="53" ht="12.75">
      <c r="D53" s="11" t="s">
        <v>472</v>
      </c>
    </row>
    <row r="54" spans="1:16" ht="12.75" customHeight="1">
      <c r="A54" s="12"/>
      <c r="B54" s="12"/>
      <c r="C54" s="12" t="s">
        <v>40</v>
      </c>
      <c r="D54" s="12" t="s">
        <v>273</v>
      </c>
      <c r="E54" s="12"/>
      <c r="F54" s="12"/>
      <c r="G54" s="12"/>
      <c r="H54" s="12">
        <f>SUM(H42:H53)</f>
        <v>0</v>
      </c>
      <c r="P54">
        <f>ROUND(SUM(P42:P53),2)</f>
        <v>0</v>
      </c>
    </row>
    <row r="56" spans="1:8" ht="12.75" customHeight="1">
      <c r="A56" s="7"/>
      <c r="B56" s="7"/>
      <c r="C56" s="7" t="s">
        <v>87</v>
      </c>
      <c r="D56" s="7" t="s">
        <v>86</v>
      </c>
      <c r="E56" s="7"/>
      <c r="F56" s="9"/>
      <c r="G56" s="7"/>
      <c r="H56" s="9"/>
    </row>
    <row r="57" spans="1:16" ht="39">
      <c r="A57" s="6">
        <v>16</v>
      </c>
      <c r="B57" s="6" t="s">
        <v>485</v>
      </c>
      <c r="C57" s="6" t="s">
        <v>44</v>
      </c>
      <c r="D57" s="6" t="s">
        <v>486</v>
      </c>
      <c r="E57" s="6" t="s">
        <v>106</v>
      </c>
      <c r="F57" s="8">
        <v>3</v>
      </c>
      <c r="G57" s="10"/>
      <c r="H57" s="8">
        <f>ROUND((G57*F57),2)</f>
        <v>0</v>
      </c>
      <c r="O57">
        <f>rekapitulace!H8</f>
        <v>21</v>
      </c>
      <c r="P57">
        <f>O57/100*H57</f>
        <v>0</v>
      </c>
    </row>
    <row r="58" ht="12.75">
      <c r="D58" s="11" t="s">
        <v>487</v>
      </c>
    </row>
    <row r="59" spans="1:16" ht="52.5">
      <c r="A59" s="6">
        <v>17</v>
      </c>
      <c r="B59" s="6" t="s">
        <v>488</v>
      </c>
      <c r="C59" s="6" t="s">
        <v>44</v>
      </c>
      <c r="D59" s="6" t="s">
        <v>489</v>
      </c>
      <c r="E59" s="6" t="s">
        <v>131</v>
      </c>
      <c r="F59" s="8">
        <v>110</v>
      </c>
      <c r="G59" s="10"/>
      <c r="H59" s="8">
        <f>ROUND((G59*F59),2)</f>
        <v>0</v>
      </c>
      <c r="O59">
        <f>rekapitulace!H8</f>
        <v>21</v>
      </c>
      <c r="P59">
        <f>O59/100*H59</f>
        <v>0</v>
      </c>
    </row>
    <row r="60" ht="12.75">
      <c r="D60" s="11" t="s">
        <v>490</v>
      </c>
    </row>
    <row r="61" spans="1:16" ht="12.75" customHeight="1">
      <c r="A61" s="12"/>
      <c r="B61" s="12"/>
      <c r="C61" s="12" t="s">
        <v>87</v>
      </c>
      <c r="D61" s="12" t="s">
        <v>86</v>
      </c>
      <c r="E61" s="12"/>
      <c r="F61" s="12"/>
      <c r="G61" s="12"/>
      <c r="H61" s="12">
        <f>SUM(H57:H60)</f>
        <v>0</v>
      </c>
      <c r="P61">
        <f>ROUND(SUM(P57:P60),2)</f>
        <v>0</v>
      </c>
    </row>
    <row r="63" spans="1:16" ht="12.75" customHeight="1">
      <c r="A63" s="12"/>
      <c r="B63" s="12"/>
      <c r="C63" s="12"/>
      <c r="D63" s="12" t="s">
        <v>67</v>
      </c>
      <c r="E63" s="12"/>
      <c r="F63" s="12"/>
      <c r="G63" s="12"/>
      <c r="H63" s="12">
        <f>+H16+H29+H34+H39+H54+H61</f>
        <v>0</v>
      </c>
      <c r="P63">
        <f>+P16+P29+P34+P39+P54+P61</f>
        <v>0</v>
      </c>
    </row>
    <row r="65" spans="1:8" ht="12.75" customHeight="1">
      <c r="A65" s="7" t="s">
        <v>68</v>
      </c>
      <c r="B65" s="7"/>
      <c r="C65" s="7"/>
      <c r="D65" s="7"/>
      <c r="E65" s="7"/>
      <c r="F65" s="7"/>
      <c r="G65" s="7"/>
      <c r="H65" s="7"/>
    </row>
    <row r="66" spans="1:8" ht="12.75" customHeight="1">
      <c r="A66" s="7"/>
      <c r="B66" s="7"/>
      <c r="C66" s="7"/>
      <c r="D66" s="7" t="s">
        <v>69</v>
      </c>
      <c r="E66" s="7"/>
      <c r="F66" s="7"/>
      <c r="G66" s="7"/>
      <c r="H66" s="7"/>
    </row>
    <row r="67" spans="1:16" ht="12.75" customHeight="1">
      <c r="A67" s="12"/>
      <c r="B67" s="12"/>
      <c r="C67" s="12"/>
      <c r="D67" s="12" t="s">
        <v>70</v>
      </c>
      <c r="E67" s="12"/>
      <c r="F67" s="12"/>
      <c r="G67" s="12"/>
      <c r="H67" s="12">
        <v>0</v>
      </c>
      <c r="P67">
        <v>0</v>
      </c>
    </row>
    <row r="68" spans="1:8" ht="12.75" customHeight="1">
      <c r="A68" s="12"/>
      <c r="B68" s="12"/>
      <c r="C68" s="12"/>
      <c r="D68" s="12" t="s">
        <v>71</v>
      </c>
      <c r="E68" s="12"/>
      <c r="F68" s="12"/>
      <c r="G68" s="12"/>
      <c r="H68" s="12"/>
    </row>
    <row r="69" spans="1:16" ht="12.75" customHeight="1">
      <c r="A69" s="12"/>
      <c r="B69" s="12"/>
      <c r="C69" s="12"/>
      <c r="D69" s="12" t="s">
        <v>72</v>
      </c>
      <c r="E69" s="12"/>
      <c r="F69" s="12"/>
      <c r="G69" s="12"/>
      <c r="H69" s="12">
        <v>0</v>
      </c>
      <c r="P69">
        <v>0</v>
      </c>
    </row>
    <row r="70" spans="1:16" ht="12.75" customHeight="1">
      <c r="A70" s="12"/>
      <c r="B70" s="12"/>
      <c r="C70" s="12"/>
      <c r="D70" s="12" t="s">
        <v>73</v>
      </c>
      <c r="E70" s="12"/>
      <c r="F70" s="12"/>
      <c r="G70" s="12"/>
      <c r="H70" s="12">
        <f>H67+H69</f>
        <v>0</v>
      </c>
      <c r="P70">
        <f>P67+P69</f>
        <v>0</v>
      </c>
    </row>
    <row r="72" spans="1:16" ht="12.75" customHeight="1">
      <c r="A72" s="12"/>
      <c r="B72" s="12"/>
      <c r="C72" s="12"/>
      <c r="D72" s="12" t="s">
        <v>73</v>
      </c>
      <c r="E72" s="12"/>
      <c r="F72" s="12"/>
      <c r="G72" s="12"/>
      <c r="H72" s="12">
        <f>H63+H70</f>
        <v>0</v>
      </c>
      <c r="P72">
        <f>P63+P70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491</v>
      </c>
      <c r="D5" s="5" t="s">
        <v>492</v>
      </c>
      <c r="E5" s="5"/>
    </row>
    <row r="6" spans="1:5" ht="12.75" customHeight="1">
      <c r="A6" t="s">
        <v>18</v>
      </c>
      <c r="C6" s="5" t="s">
        <v>491</v>
      </c>
      <c r="D6" s="5" t="s">
        <v>492</v>
      </c>
      <c r="E6" s="5"/>
    </row>
    <row r="7" spans="3:5" ht="12.75" customHeight="1">
      <c r="C7" s="5"/>
      <c r="D7" s="5"/>
      <c r="E7" s="5"/>
    </row>
    <row r="8" spans="1:16" ht="12.75" customHeight="1">
      <c r="A8" s="13" t="s">
        <v>23</v>
      </c>
      <c r="B8" s="13" t="s">
        <v>25</v>
      </c>
      <c r="C8" s="13" t="s">
        <v>26</v>
      </c>
      <c r="D8" s="13" t="s">
        <v>27</v>
      </c>
      <c r="E8" s="13" t="s">
        <v>28</v>
      </c>
      <c r="F8" s="13" t="s">
        <v>29</v>
      </c>
      <c r="G8" s="13" t="s">
        <v>30</v>
      </c>
      <c r="H8" s="13"/>
      <c r="O8" t="s">
        <v>33</v>
      </c>
      <c r="P8" t="s">
        <v>11</v>
      </c>
    </row>
    <row r="9" spans="1:15" ht="13.5">
      <c r="A9" s="13"/>
      <c r="B9" s="13"/>
      <c r="C9" s="13"/>
      <c r="D9" s="13"/>
      <c r="E9" s="13"/>
      <c r="F9" s="13"/>
      <c r="G9" s="4" t="s">
        <v>31</v>
      </c>
      <c r="H9" s="4" t="s">
        <v>32</v>
      </c>
      <c r="O9" t="s">
        <v>11</v>
      </c>
    </row>
    <row r="10" spans="1:8" ht="13.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6.25">
      <c r="A12" s="6">
        <v>1</v>
      </c>
      <c r="B12" s="6" t="s">
        <v>109</v>
      </c>
      <c r="C12" s="6" t="s">
        <v>44</v>
      </c>
      <c r="D12" s="6" t="s">
        <v>493</v>
      </c>
      <c r="E12" s="6" t="s">
        <v>106</v>
      </c>
      <c r="F12" s="8">
        <v>64.125</v>
      </c>
      <c r="G12" s="10"/>
      <c r="H12" s="8">
        <f>ROUND((G12*F12),2)</f>
        <v>0</v>
      </c>
      <c r="O12">
        <f>rekapitulace!H8</f>
        <v>21</v>
      </c>
      <c r="P12">
        <f>O12/100*H12</f>
        <v>0</v>
      </c>
    </row>
    <row r="13" ht="12.75">
      <c r="D13" s="11" t="s">
        <v>494</v>
      </c>
    </row>
    <row r="14" spans="1:16" ht="12.75" customHeight="1">
      <c r="A14" s="12"/>
      <c r="B14" s="12"/>
      <c r="C14" s="12" t="s">
        <v>42</v>
      </c>
      <c r="D14" s="12" t="s">
        <v>41</v>
      </c>
      <c r="E14" s="12"/>
      <c r="F14" s="12"/>
      <c r="G14" s="12"/>
      <c r="H14" s="12">
        <f>SUM(H12:H13)</f>
        <v>0</v>
      </c>
      <c r="P14">
        <f>ROUND(SUM(P12:P13),2)</f>
        <v>0</v>
      </c>
    </row>
    <row r="16" spans="1:8" ht="12.75" customHeight="1">
      <c r="A16" s="7"/>
      <c r="B16" s="7"/>
      <c r="C16" s="7" t="s">
        <v>24</v>
      </c>
      <c r="D16" s="7" t="s">
        <v>81</v>
      </c>
      <c r="E16" s="7"/>
      <c r="F16" s="9"/>
      <c r="G16" s="7"/>
      <c r="H16" s="9"/>
    </row>
    <row r="17" spans="1:16" ht="26.25">
      <c r="A17" s="6">
        <v>2</v>
      </c>
      <c r="B17" s="6" t="s">
        <v>356</v>
      </c>
      <c r="C17" s="6" t="s">
        <v>44</v>
      </c>
      <c r="D17" s="6" t="s">
        <v>495</v>
      </c>
      <c r="E17" s="6" t="s">
        <v>106</v>
      </c>
      <c r="F17" s="8">
        <v>64.125</v>
      </c>
      <c r="G17" s="10"/>
      <c r="H17" s="8">
        <f>ROUND((G17*F17),2)</f>
        <v>0</v>
      </c>
      <c r="O17">
        <f>rekapitulace!H8</f>
        <v>21</v>
      </c>
      <c r="P17">
        <f>O17/100*H17</f>
        <v>0</v>
      </c>
    </row>
    <row r="18" ht="12.75">
      <c r="D18" s="11" t="s">
        <v>496</v>
      </c>
    </row>
    <row r="19" spans="1:16" ht="52.5">
      <c r="A19" s="6">
        <v>3</v>
      </c>
      <c r="B19" s="6" t="s">
        <v>126</v>
      </c>
      <c r="C19" s="6" t="s">
        <v>44</v>
      </c>
      <c r="D19" s="6" t="s">
        <v>497</v>
      </c>
      <c r="E19" s="6" t="s">
        <v>106</v>
      </c>
      <c r="F19" s="8">
        <v>64.13</v>
      </c>
      <c r="G19" s="10"/>
      <c r="H19" s="8">
        <f>ROUND((G19*F19),2)</f>
        <v>0</v>
      </c>
      <c r="O19">
        <f>rekapitulace!H8</f>
        <v>21</v>
      </c>
      <c r="P19">
        <f>O19/100*H19</f>
        <v>0</v>
      </c>
    </row>
    <row r="20" ht="12.75">
      <c r="D20" s="11" t="s">
        <v>496</v>
      </c>
    </row>
    <row r="21" spans="1:16" ht="12.75">
      <c r="A21" s="6">
        <v>4</v>
      </c>
      <c r="B21" s="6" t="s">
        <v>498</v>
      </c>
      <c r="C21" s="6" t="s">
        <v>170</v>
      </c>
      <c r="D21" s="6" t="s">
        <v>499</v>
      </c>
      <c r="E21" s="6" t="s">
        <v>84</v>
      </c>
      <c r="F21" s="8">
        <v>1672</v>
      </c>
      <c r="G21" s="10"/>
      <c r="H21" s="8">
        <f>ROUND((G21*F21),2)</f>
        <v>0</v>
      </c>
      <c r="O21">
        <f>rekapitulace!H8</f>
        <v>21</v>
      </c>
      <c r="P21">
        <f>O21/100*H21</f>
        <v>0</v>
      </c>
    </row>
    <row r="22" ht="12.75">
      <c r="D22" s="11" t="s">
        <v>500</v>
      </c>
    </row>
    <row r="23" spans="1:16" ht="26.25">
      <c r="A23" s="6">
        <v>5</v>
      </c>
      <c r="B23" s="6" t="s">
        <v>158</v>
      </c>
      <c r="C23" s="6" t="s">
        <v>44</v>
      </c>
      <c r="D23" s="6" t="s">
        <v>501</v>
      </c>
      <c r="E23" s="6" t="s">
        <v>106</v>
      </c>
      <c r="F23" s="8">
        <v>64.125</v>
      </c>
      <c r="G23" s="10"/>
      <c r="H23" s="8">
        <f>ROUND((G23*F23),2)</f>
        <v>0</v>
      </c>
      <c r="O23">
        <f>rekapitulace!H8</f>
        <v>21</v>
      </c>
      <c r="P23">
        <f>O23/100*H23</f>
        <v>0</v>
      </c>
    </row>
    <row r="24" ht="12.75">
      <c r="D24" s="11" t="s">
        <v>496</v>
      </c>
    </row>
    <row r="25" spans="1:16" ht="12.75" customHeight="1">
      <c r="A25" s="12"/>
      <c r="B25" s="12"/>
      <c r="C25" s="12" t="s">
        <v>24</v>
      </c>
      <c r="D25" s="12" t="s">
        <v>81</v>
      </c>
      <c r="E25" s="12"/>
      <c r="F25" s="12"/>
      <c r="G25" s="12"/>
      <c r="H25" s="12">
        <f>SUM(H17:H24)</f>
        <v>0</v>
      </c>
      <c r="P25">
        <f>ROUND(SUM(P17:P24),2)</f>
        <v>0</v>
      </c>
    </row>
    <row r="27" spans="1:8" ht="12.75" customHeight="1">
      <c r="A27" s="7"/>
      <c r="B27" s="7"/>
      <c r="C27" s="7" t="s">
        <v>37</v>
      </c>
      <c r="D27" s="7" t="s">
        <v>207</v>
      </c>
      <c r="E27" s="7"/>
      <c r="F27" s="9"/>
      <c r="G27" s="7"/>
      <c r="H27" s="9"/>
    </row>
    <row r="28" spans="1:16" ht="26.25">
      <c r="A28" s="6">
        <v>6</v>
      </c>
      <c r="B28" s="6" t="s">
        <v>502</v>
      </c>
      <c r="C28" s="6" t="s">
        <v>44</v>
      </c>
      <c r="D28" s="6" t="s">
        <v>503</v>
      </c>
      <c r="E28" s="6" t="s">
        <v>84</v>
      </c>
      <c r="F28" s="8">
        <v>427.5</v>
      </c>
      <c r="G28" s="10"/>
      <c r="H28" s="8">
        <f>ROUND((G28*F28),2)</f>
        <v>0</v>
      </c>
      <c r="O28">
        <f>rekapitulace!H8</f>
        <v>21</v>
      </c>
      <c r="P28">
        <f>O28/100*H28</f>
        <v>0</v>
      </c>
    </row>
    <row r="29" ht="12.75">
      <c r="D29" s="11" t="s">
        <v>504</v>
      </c>
    </row>
    <row r="30" spans="1:16" ht="39">
      <c r="A30" s="6">
        <v>7</v>
      </c>
      <c r="B30" s="6" t="s">
        <v>505</v>
      </c>
      <c r="C30" s="6" t="s">
        <v>170</v>
      </c>
      <c r="D30" s="6" t="s">
        <v>506</v>
      </c>
      <c r="E30" s="6" t="s">
        <v>84</v>
      </c>
      <c r="F30" s="8">
        <v>427.5</v>
      </c>
      <c r="G30" s="10"/>
      <c r="H30" s="8">
        <f>ROUND((G30*F30),2)</f>
        <v>0</v>
      </c>
      <c r="O30">
        <f>rekapitulace!H8</f>
        <v>21</v>
      </c>
      <c r="P30">
        <f>O30/100*H30</f>
        <v>0</v>
      </c>
    </row>
    <row r="31" ht="12.75">
      <c r="D31" s="11" t="s">
        <v>504</v>
      </c>
    </row>
    <row r="32" spans="1:16" ht="12.75" customHeight="1">
      <c r="A32" s="12"/>
      <c r="B32" s="12"/>
      <c r="C32" s="12" t="s">
        <v>37</v>
      </c>
      <c r="D32" s="12" t="s">
        <v>207</v>
      </c>
      <c r="E32" s="12"/>
      <c r="F32" s="12"/>
      <c r="G32" s="12"/>
      <c r="H32" s="12">
        <f>SUM(H28:H31)</f>
        <v>0</v>
      </c>
      <c r="P32">
        <f>ROUND(SUM(P28:P31),2)</f>
        <v>0</v>
      </c>
    </row>
    <row r="34" spans="1:16" ht="12.75" customHeight="1">
      <c r="A34" s="12"/>
      <c r="B34" s="12"/>
      <c r="C34" s="12"/>
      <c r="D34" s="12" t="s">
        <v>67</v>
      </c>
      <c r="E34" s="12"/>
      <c r="F34" s="12"/>
      <c r="G34" s="12"/>
      <c r="H34" s="12">
        <f>+H14+H25+H32</f>
        <v>0</v>
      </c>
      <c r="P34">
        <f>+P14+P25+P32</f>
        <v>0</v>
      </c>
    </row>
    <row r="36" spans="1:8" ht="12.75" customHeight="1">
      <c r="A36" s="7" t="s">
        <v>68</v>
      </c>
      <c r="B36" s="7"/>
      <c r="C36" s="7"/>
      <c r="D36" s="7"/>
      <c r="E36" s="7"/>
      <c r="F36" s="7"/>
      <c r="G36" s="7"/>
      <c r="H36" s="7"/>
    </row>
    <row r="37" spans="1:8" ht="12.75" customHeight="1">
      <c r="A37" s="7"/>
      <c r="B37" s="7"/>
      <c r="C37" s="7"/>
      <c r="D37" s="7" t="s">
        <v>69</v>
      </c>
      <c r="E37" s="7"/>
      <c r="F37" s="7"/>
      <c r="G37" s="7"/>
      <c r="H37" s="7"/>
    </row>
    <row r="38" spans="1:16" ht="12.75" customHeight="1">
      <c r="A38" s="12"/>
      <c r="B38" s="12"/>
      <c r="C38" s="12"/>
      <c r="D38" s="12" t="s">
        <v>70</v>
      </c>
      <c r="E38" s="12"/>
      <c r="F38" s="12"/>
      <c r="G38" s="12"/>
      <c r="H38" s="12">
        <v>0</v>
      </c>
      <c r="P38">
        <v>0</v>
      </c>
    </row>
    <row r="39" spans="1:8" ht="12.75" customHeight="1">
      <c r="A39" s="12"/>
      <c r="B39" s="12"/>
      <c r="C39" s="12"/>
      <c r="D39" s="12" t="s">
        <v>71</v>
      </c>
      <c r="E39" s="12"/>
      <c r="F39" s="12"/>
      <c r="G39" s="12"/>
      <c r="H39" s="12"/>
    </row>
    <row r="40" spans="1:16" ht="12.75" customHeight="1">
      <c r="A40" s="12"/>
      <c r="B40" s="12"/>
      <c r="C40" s="12"/>
      <c r="D40" s="12" t="s">
        <v>72</v>
      </c>
      <c r="E40" s="12"/>
      <c r="F40" s="12"/>
      <c r="G40" s="12"/>
      <c r="H40" s="12">
        <v>0</v>
      </c>
      <c r="P40">
        <v>0</v>
      </c>
    </row>
    <row r="41" spans="1:16" ht="12.75" customHeight="1">
      <c r="A41" s="12"/>
      <c r="B41" s="12"/>
      <c r="C41" s="12"/>
      <c r="D41" s="12" t="s">
        <v>73</v>
      </c>
      <c r="E41" s="12"/>
      <c r="F41" s="12"/>
      <c r="G41" s="12"/>
      <c r="H41" s="12">
        <f>H38+H40</f>
        <v>0</v>
      </c>
      <c r="P41">
        <f>P38+P40</f>
        <v>0</v>
      </c>
    </row>
    <row r="43" spans="1:16" ht="12.75" customHeight="1">
      <c r="A43" s="12"/>
      <c r="B43" s="12"/>
      <c r="C43" s="12"/>
      <c r="D43" s="12" t="s">
        <v>73</v>
      </c>
      <c r="E43" s="12"/>
      <c r="F43" s="12"/>
      <c r="G43" s="12"/>
      <c r="H43" s="12">
        <f>H34+H41</f>
        <v>0</v>
      </c>
      <c r="P43">
        <f>P34+P41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507</v>
      </c>
      <c r="D5" s="5" t="s">
        <v>508</v>
      </c>
      <c r="E5" s="5"/>
    </row>
    <row r="6" spans="1:5" ht="12.75" customHeight="1">
      <c r="A6" t="s">
        <v>18</v>
      </c>
      <c r="C6" s="5" t="s">
        <v>507</v>
      </c>
      <c r="D6" s="5" t="s">
        <v>508</v>
      </c>
      <c r="E6" s="5"/>
    </row>
    <row r="7" spans="3:5" ht="12.75" customHeight="1">
      <c r="C7" s="5"/>
      <c r="D7" s="5"/>
      <c r="E7" s="5"/>
    </row>
    <row r="8" spans="1:16" ht="12.75" customHeight="1">
      <c r="A8" s="13" t="s">
        <v>23</v>
      </c>
      <c r="B8" s="13" t="s">
        <v>25</v>
      </c>
      <c r="C8" s="13" t="s">
        <v>26</v>
      </c>
      <c r="D8" s="13" t="s">
        <v>27</v>
      </c>
      <c r="E8" s="13" t="s">
        <v>28</v>
      </c>
      <c r="F8" s="13" t="s">
        <v>29</v>
      </c>
      <c r="G8" s="13" t="s">
        <v>30</v>
      </c>
      <c r="H8" s="13"/>
      <c r="O8" t="s">
        <v>33</v>
      </c>
      <c r="P8" t="s">
        <v>11</v>
      </c>
    </row>
    <row r="9" spans="1:15" ht="13.5">
      <c r="A9" s="13"/>
      <c r="B9" s="13"/>
      <c r="C9" s="13"/>
      <c r="D9" s="13"/>
      <c r="E9" s="13"/>
      <c r="F9" s="13"/>
      <c r="G9" s="4" t="s">
        <v>31</v>
      </c>
      <c r="H9" s="4" t="s">
        <v>32</v>
      </c>
      <c r="O9" t="s">
        <v>11</v>
      </c>
    </row>
    <row r="10" spans="1:8" ht="13.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6.25">
      <c r="A12" s="6">
        <v>1</v>
      </c>
      <c r="B12" s="6" t="s">
        <v>109</v>
      </c>
      <c r="C12" s="6" t="s">
        <v>44</v>
      </c>
      <c r="D12" s="6" t="s">
        <v>509</v>
      </c>
      <c r="E12" s="6" t="s">
        <v>106</v>
      </c>
      <c r="F12" s="8">
        <v>24.3</v>
      </c>
      <c r="G12" s="10"/>
      <c r="H12" s="8">
        <f>ROUND((G12*F12),2)</f>
        <v>0</v>
      </c>
      <c r="O12">
        <f>rekapitulace!H8</f>
        <v>21</v>
      </c>
      <c r="P12">
        <f>O12/100*H12</f>
        <v>0</v>
      </c>
    </row>
    <row r="13" ht="12.75">
      <c r="D13" s="11" t="s">
        <v>510</v>
      </c>
    </row>
    <row r="14" spans="1:16" ht="12.75" customHeight="1">
      <c r="A14" s="12"/>
      <c r="B14" s="12"/>
      <c r="C14" s="12" t="s">
        <v>42</v>
      </c>
      <c r="D14" s="12" t="s">
        <v>41</v>
      </c>
      <c r="E14" s="12"/>
      <c r="F14" s="12"/>
      <c r="G14" s="12"/>
      <c r="H14" s="12">
        <f>SUM(H12:H13)</f>
        <v>0</v>
      </c>
      <c r="P14">
        <f>ROUND(SUM(P12:P13),2)</f>
        <v>0</v>
      </c>
    </row>
    <row r="16" spans="1:8" ht="12.75" customHeight="1">
      <c r="A16" s="7"/>
      <c r="B16" s="7"/>
      <c r="C16" s="7" t="s">
        <v>24</v>
      </c>
      <c r="D16" s="7" t="s">
        <v>81</v>
      </c>
      <c r="E16" s="7"/>
      <c r="F16" s="9"/>
      <c r="G16" s="7"/>
      <c r="H16" s="9"/>
    </row>
    <row r="17" spans="1:16" ht="26.25">
      <c r="A17" s="6">
        <v>2</v>
      </c>
      <c r="B17" s="6" t="s">
        <v>356</v>
      </c>
      <c r="C17" s="6" t="s">
        <v>44</v>
      </c>
      <c r="D17" s="6" t="s">
        <v>495</v>
      </c>
      <c r="E17" s="6" t="s">
        <v>106</v>
      </c>
      <c r="F17" s="8">
        <v>24.3</v>
      </c>
      <c r="G17" s="10"/>
      <c r="H17" s="8">
        <f>ROUND((G17*F17),2)</f>
        <v>0</v>
      </c>
      <c r="O17">
        <f>rekapitulace!H8</f>
        <v>21</v>
      </c>
      <c r="P17">
        <f>O17/100*H17</f>
        <v>0</v>
      </c>
    </row>
    <row r="18" ht="12.75">
      <c r="D18" s="11" t="s">
        <v>511</v>
      </c>
    </row>
    <row r="19" spans="1:16" ht="52.5">
      <c r="A19" s="6">
        <v>3</v>
      </c>
      <c r="B19" s="6" t="s">
        <v>126</v>
      </c>
      <c r="C19" s="6" t="s">
        <v>44</v>
      </c>
      <c r="D19" s="6" t="s">
        <v>512</v>
      </c>
      <c r="E19" s="6" t="s">
        <v>106</v>
      </c>
      <c r="F19" s="8">
        <v>24.3</v>
      </c>
      <c r="G19" s="10"/>
      <c r="H19" s="8">
        <f>ROUND((G19*F19),2)</f>
        <v>0</v>
      </c>
      <c r="O19">
        <f>rekapitulace!H8</f>
        <v>21</v>
      </c>
      <c r="P19">
        <f>O19/100*H19</f>
        <v>0</v>
      </c>
    </row>
    <row r="20" ht="12.75">
      <c r="D20" s="11" t="s">
        <v>511</v>
      </c>
    </row>
    <row r="21" spans="1:16" ht="12.75">
      <c r="A21" s="6">
        <v>4</v>
      </c>
      <c r="B21" s="6" t="s">
        <v>498</v>
      </c>
      <c r="C21" s="6" t="s">
        <v>170</v>
      </c>
      <c r="D21" s="6" t="s">
        <v>513</v>
      </c>
      <c r="E21" s="6" t="s">
        <v>84</v>
      </c>
      <c r="F21" s="8">
        <v>3392</v>
      </c>
      <c r="G21" s="10"/>
      <c r="H21" s="8">
        <f>ROUND((G21*F21),2)</f>
        <v>0</v>
      </c>
      <c r="O21">
        <f>rekapitulace!H8</f>
        <v>21</v>
      </c>
      <c r="P21">
        <f>O21/100*H21</f>
        <v>0</v>
      </c>
    </row>
    <row r="22" ht="12.75">
      <c r="D22" s="11" t="s">
        <v>514</v>
      </c>
    </row>
    <row r="23" spans="1:16" ht="26.25">
      <c r="A23" s="6">
        <v>5</v>
      </c>
      <c r="B23" s="6" t="s">
        <v>158</v>
      </c>
      <c r="C23" s="6" t="s">
        <v>44</v>
      </c>
      <c r="D23" s="6" t="s">
        <v>501</v>
      </c>
      <c r="E23" s="6" t="s">
        <v>106</v>
      </c>
      <c r="F23" s="8">
        <v>24.3</v>
      </c>
      <c r="G23" s="10"/>
      <c r="H23" s="8">
        <f>ROUND((G23*F23),2)</f>
        <v>0</v>
      </c>
      <c r="O23">
        <f>rekapitulace!H8</f>
        <v>21</v>
      </c>
      <c r="P23">
        <f>O23/100*H23</f>
        <v>0</v>
      </c>
    </row>
    <row r="24" ht="12.75">
      <c r="D24" s="11" t="s">
        <v>511</v>
      </c>
    </row>
    <row r="25" spans="1:16" ht="12.75" customHeight="1">
      <c r="A25" s="12"/>
      <c r="B25" s="12"/>
      <c r="C25" s="12" t="s">
        <v>24</v>
      </c>
      <c r="D25" s="12" t="s">
        <v>81</v>
      </c>
      <c r="E25" s="12"/>
      <c r="F25" s="12"/>
      <c r="G25" s="12"/>
      <c r="H25" s="12">
        <f>SUM(H17:H24)</f>
        <v>0</v>
      </c>
      <c r="P25">
        <f>ROUND(SUM(P17:P24),2)</f>
        <v>0</v>
      </c>
    </row>
    <row r="27" spans="1:8" ht="12.75" customHeight="1">
      <c r="A27" s="7"/>
      <c r="B27" s="7"/>
      <c r="C27" s="7" t="s">
        <v>37</v>
      </c>
      <c r="D27" s="7" t="s">
        <v>207</v>
      </c>
      <c r="E27" s="7"/>
      <c r="F27" s="9"/>
      <c r="G27" s="7"/>
      <c r="H27" s="9"/>
    </row>
    <row r="28" spans="1:16" ht="26.25">
      <c r="A28" s="6">
        <v>6</v>
      </c>
      <c r="B28" s="6" t="s">
        <v>502</v>
      </c>
      <c r="C28" s="6" t="s">
        <v>44</v>
      </c>
      <c r="D28" s="6" t="s">
        <v>503</v>
      </c>
      <c r="E28" s="6" t="s">
        <v>84</v>
      </c>
      <c r="F28" s="8">
        <v>162</v>
      </c>
      <c r="G28" s="10"/>
      <c r="H28" s="8">
        <f>ROUND((G28*F28),2)</f>
        <v>0</v>
      </c>
      <c r="O28">
        <f>rekapitulace!H8</f>
        <v>21</v>
      </c>
      <c r="P28">
        <f>O28/100*H28</f>
        <v>0</v>
      </c>
    </row>
    <row r="29" ht="12.75">
      <c r="D29" s="11" t="s">
        <v>515</v>
      </c>
    </row>
    <row r="30" spans="1:16" ht="39">
      <c r="A30" s="6">
        <v>7</v>
      </c>
      <c r="B30" s="6" t="s">
        <v>505</v>
      </c>
      <c r="C30" s="6" t="s">
        <v>170</v>
      </c>
      <c r="D30" s="6" t="s">
        <v>516</v>
      </c>
      <c r="E30" s="6" t="s">
        <v>84</v>
      </c>
      <c r="F30" s="8">
        <v>162</v>
      </c>
      <c r="G30" s="10"/>
      <c r="H30" s="8">
        <f>ROUND((G30*F30),2)</f>
        <v>0</v>
      </c>
      <c r="O30">
        <f>rekapitulace!H8</f>
        <v>21</v>
      </c>
      <c r="P30">
        <f>O30/100*H30</f>
        <v>0</v>
      </c>
    </row>
    <row r="31" ht="12.75">
      <c r="D31" s="11" t="s">
        <v>515</v>
      </c>
    </row>
    <row r="32" spans="1:16" ht="12.75" customHeight="1">
      <c r="A32" s="12"/>
      <c r="B32" s="12"/>
      <c r="C32" s="12" t="s">
        <v>37</v>
      </c>
      <c r="D32" s="12" t="s">
        <v>207</v>
      </c>
      <c r="E32" s="12"/>
      <c r="F32" s="12"/>
      <c r="G32" s="12"/>
      <c r="H32" s="12">
        <f>SUM(H28:H31)</f>
        <v>0</v>
      </c>
      <c r="P32">
        <f>ROUND(SUM(P28:P31),2)</f>
        <v>0</v>
      </c>
    </row>
    <row r="34" spans="1:16" ht="12.75" customHeight="1">
      <c r="A34" s="12"/>
      <c r="B34" s="12"/>
      <c r="C34" s="12"/>
      <c r="D34" s="12" t="s">
        <v>67</v>
      </c>
      <c r="E34" s="12"/>
      <c r="F34" s="12"/>
      <c r="G34" s="12"/>
      <c r="H34" s="12">
        <f>+H14+H25+H32</f>
        <v>0</v>
      </c>
      <c r="P34">
        <f>+P14+P25+P32</f>
        <v>0</v>
      </c>
    </row>
    <row r="36" spans="1:8" ht="12.75" customHeight="1">
      <c r="A36" s="7" t="s">
        <v>68</v>
      </c>
      <c r="B36" s="7"/>
      <c r="C36" s="7"/>
      <c r="D36" s="7"/>
      <c r="E36" s="7"/>
      <c r="F36" s="7"/>
      <c r="G36" s="7"/>
      <c r="H36" s="7"/>
    </row>
    <row r="37" spans="1:8" ht="12.75" customHeight="1">
      <c r="A37" s="7"/>
      <c r="B37" s="7"/>
      <c r="C37" s="7"/>
      <c r="D37" s="7" t="s">
        <v>69</v>
      </c>
      <c r="E37" s="7"/>
      <c r="F37" s="7"/>
      <c r="G37" s="7"/>
      <c r="H37" s="7"/>
    </row>
    <row r="38" spans="1:16" ht="12.75" customHeight="1">
      <c r="A38" s="12"/>
      <c r="B38" s="12"/>
      <c r="C38" s="12"/>
      <c r="D38" s="12" t="s">
        <v>70</v>
      </c>
      <c r="E38" s="12"/>
      <c r="F38" s="12"/>
      <c r="G38" s="12"/>
      <c r="H38" s="12">
        <v>0</v>
      </c>
      <c r="P38">
        <v>0</v>
      </c>
    </row>
    <row r="39" spans="1:8" ht="12.75" customHeight="1">
      <c r="A39" s="12"/>
      <c r="B39" s="12"/>
      <c r="C39" s="12"/>
      <c r="D39" s="12" t="s">
        <v>71</v>
      </c>
      <c r="E39" s="12"/>
      <c r="F39" s="12"/>
      <c r="G39" s="12"/>
      <c r="H39" s="12"/>
    </row>
    <row r="40" spans="1:16" ht="12.75" customHeight="1">
      <c r="A40" s="12"/>
      <c r="B40" s="12"/>
      <c r="C40" s="12"/>
      <c r="D40" s="12" t="s">
        <v>72</v>
      </c>
      <c r="E40" s="12"/>
      <c r="F40" s="12"/>
      <c r="G40" s="12"/>
      <c r="H40" s="12">
        <v>0</v>
      </c>
      <c r="P40">
        <v>0</v>
      </c>
    </row>
    <row r="41" spans="1:16" ht="12.75" customHeight="1">
      <c r="A41" s="12"/>
      <c r="B41" s="12"/>
      <c r="C41" s="12"/>
      <c r="D41" s="12" t="s">
        <v>73</v>
      </c>
      <c r="E41" s="12"/>
      <c r="F41" s="12"/>
      <c r="G41" s="12"/>
      <c r="H41" s="12">
        <f>H38+H40</f>
        <v>0</v>
      </c>
      <c r="P41">
        <f>P38+P40</f>
        <v>0</v>
      </c>
    </row>
    <row r="43" spans="1:16" ht="12.75" customHeight="1">
      <c r="A43" s="12"/>
      <c r="B43" s="12"/>
      <c r="C43" s="12"/>
      <c r="D43" s="12" t="s">
        <v>73</v>
      </c>
      <c r="E43" s="12"/>
      <c r="F43" s="12"/>
      <c r="G43" s="12"/>
      <c r="H43" s="12">
        <f>H34+H41</f>
        <v>0</v>
      </c>
      <c r="P43">
        <f>P34+P41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517</v>
      </c>
      <c r="D5" s="5" t="s">
        <v>518</v>
      </c>
      <c r="E5" s="5"/>
    </row>
    <row r="6" spans="1:5" ht="12.75" customHeight="1">
      <c r="A6" t="s">
        <v>18</v>
      </c>
      <c r="C6" s="5" t="s">
        <v>517</v>
      </c>
      <c r="D6" s="5" t="s">
        <v>518</v>
      </c>
      <c r="E6" s="5"/>
    </row>
    <row r="7" spans="3:5" ht="12.75" customHeight="1">
      <c r="C7" s="5"/>
      <c r="D7" s="5"/>
      <c r="E7" s="5"/>
    </row>
    <row r="8" spans="1:16" ht="12.75" customHeight="1">
      <c r="A8" s="13" t="s">
        <v>23</v>
      </c>
      <c r="B8" s="13" t="s">
        <v>25</v>
      </c>
      <c r="C8" s="13" t="s">
        <v>26</v>
      </c>
      <c r="D8" s="13" t="s">
        <v>27</v>
      </c>
      <c r="E8" s="13" t="s">
        <v>28</v>
      </c>
      <c r="F8" s="13" t="s">
        <v>29</v>
      </c>
      <c r="G8" s="13" t="s">
        <v>30</v>
      </c>
      <c r="H8" s="13"/>
      <c r="O8" t="s">
        <v>33</v>
      </c>
      <c r="P8" t="s">
        <v>11</v>
      </c>
    </row>
    <row r="9" spans="1:15" ht="13.5">
      <c r="A9" s="13"/>
      <c r="B9" s="13"/>
      <c r="C9" s="13"/>
      <c r="D9" s="13"/>
      <c r="E9" s="13"/>
      <c r="F9" s="13"/>
      <c r="G9" s="4" t="s">
        <v>31</v>
      </c>
      <c r="H9" s="4" t="s">
        <v>32</v>
      </c>
      <c r="O9" t="s">
        <v>11</v>
      </c>
    </row>
    <row r="10" spans="1:8" ht="13.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6.25">
      <c r="A12" s="6">
        <v>1</v>
      </c>
      <c r="B12" s="6" t="s">
        <v>109</v>
      </c>
      <c r="C12" s="6" t="s">
        <v>44</v>
      </c>
      <c r="D12" s="6" t="s">
        <v>519</v>
      </c>
      <c r="E12" s="6" t="s">
        <v>106</v>
      </c>
      <c r="F12" s="8">
        <v>110.32</v>
      </c>
      <c r="G12" s="10"/>
      <c r="H12" s="8">
        <f>ROUND((G12*F12),2)</f>
        <v>0</v>
      </c>
      <c r="O12">
        <f>rekapitulace!H8</f>
        <v>21</v>
      </c>
      <c r="P12">
        <f>O12/100*H12</f>
        <v>0</v>
      </c>
    </row>
    <row r="13" ht="39">
      <c r="D13" s="11" t="s">
        <v>520</v>
      </c>
    </row>
    <row r="14" spans="1:16" ht="26.25">
      <c r="A14" s="6">
        <v>2</v>
      </c>
      <c r="B14" s="6" t="s">
        <v>79</v>
      </c>
      <c r="C14" s="6" t="s">
        <v>44</v>
      </c>
      <c r="D14" s="6" t="s">
        <v>521</v>
      </c>
      <c r="E14" s="6" t="s">
        <v>46</v>
      </c>
      <c r="F14" s="8">
        <v>1</v>
      </c>
      <c r="G14" s="10"/>
      <c r="H14" s="8">
        <f>ROUND((G14*F14),2)</f>
        <v>0</v>
      </c>
      <c r="O14">
        <f>rekapitulace!H8</f>
        <v>21</v>
      </c>
      <c r="P14">
        <f>O14/100*H14</f>
        <v>0</v>
      </c>
    </row>
    <row r="15" spans="1:16" ht="39">
      <c r="A15" s="6">
        <v>3</v>
      </c>
      <c r="B15" s="6" t="s">
        <v>522</v>
      </c>
      <c r="C15" s="6" t="s">
        <v>44</v>
      </c>
      <c r="D15" s="6" t="s">
        <v>523</v>
      </c>
      <c r="E15" s="6" t="s">
        <v>46</v>
      </c>
      <c r="F15" s="8">
        <v>1</v>
      </c>
      <c r="G15" s="10"/>
      <c r="H15" s="8">
        <f>ROUND((G15*F15),2)</f>
        <v>0</v>
      </c>
      <c r="O15">
        <f>rekapitulace!H8</f>
        <v>21</v>
      </c>
      <c r="P15">
        <f>O15/100*H15</f>
        <v>0</v>
      </c>
    </row>
    <row r="16" spans="1:16" ht="12.75" customHeight="1">
      <c r="A16" s="12"/>
      <c r="B16" s="12"/>
      <c r="C16" s="12" t="s">
        <v>42</v>
      </c>
      <c r="D16" s="12" t="s">
        <v>41</v>
      </c>
      <c r="E16" s="12"/>
      <c r="F16" s="12"/>
      <c r="G16" s="12"/>
      <c r="H16" s="12">
        <f>SUM(H12:H15)</f>
        <v>0</v>
      </c>
      <c r="P16">
        <f>ROUND(SUM(P12:P15),2)</f>
        <v>0</v>
      </c>
    </row>
    <row r="18" spans="1:8" ht="12.75" customHeight="1">
      <c r="A18" s="7"/>
      <c r="B18" s="7"/>
      <c r="C18" s="7" t="s">
        <v>24</v>
      </c>
      <c r="D18" s="7" t="s">
        <v>81</v>
      </c>
      <c r="E18" s="7"/>
      <c r="F18" s="9"/>
      <c r="G18" s="7"/>
      <c r="H18" s="9"/>
    </row>
    <row r="19" spans="1:16" ht="26.25">
      <c r="A19" s="6">
        <v>4</v>
      </c>
      <c r="B19" s="6" t="s">
        <v>524</v>
      </c>
      <c r="C19" s="6" t="s">
        <v>44</v>
      </c>
      <c r="D19" s="6" t="s">
        <v>525</v>
      </c>
      <c r="E19" s="6" t="s">
        <v>106</v>
      </c>
      <c r="F19" s="8">
        <v>110.32</v>
      </c>
      <c r="G19" s="10"/>
      <c r="H19" s="8">
        <f>ROUND((G19*F19),2)</f>
        <v>0</v>
      </c>
      <c r="O19">
        <f>rekapitulace!H8</f>
        <v>21</v>
      </c>
      <c r="P19">
        <f>O19/100*H19</f>
        <v>0</v>
      </c>
    </row>
    <row r="20" ht="39">
      <c r="D20" s="11" t="s">
        <v>520</v>
      </c>
    </row>
    <row r="21" spans="1:16" ht="26.25">
      <c r="A21" s="6">
        <v>5</v>
      </c>
      <c r="B21" s="6" t="s">
        <v>526</v>
      </c>
      <c r="C21" s="6" t="s">
        <v>44</v>
      </c>
      <c r="D21" s="6" t="s">
        <v>527</v>
      </c>
      <c r="E21" s="6" t="s">
        <v>106</v>
      </c>
      <c r="F21" s="8">
        <v>5</v>
      </c>
      <c r="G21" s="10"/>
      <c r="H21" s="8">
        <f>ROUND((G21*F21),2)</f>
        <v>0</v>
      </c>
      <c r="O21">
        <f>rekapitulace!H8</f>
        <v>21</v>
      </c>
      <c r="P21">
        <f>O21/100*H21</f>
        <v>0</v>
      </c>
    </row>
    <row r="22" spans="1:16" ht="26.25">
      <c r="A22" s="6">
        <v>6</v>
      </c>
      <c r="B22" s="6" t="s">
        <v>451</v>
      </c>
      <c r="C22" s="6" t="s">
        <v>44</v>
      </c>
      <c r="D22" s="6" t="s">
        <v>528</v>
      </c>
      <c r="E22" s="6" t="s">
        <v>106</v>
      </c>
      <c r="F22" s="8">
        <v>110.32</v>
      </c>
      <c r="G22" s="10"/>
      <c r="H22" s="8">
        <f>ROUND((G22*F22),2)</f>
        <v>0</v>
      </c>
      <c r="O22">
        <f>rekapitulace!H8</f>
        <v>21</v>
      </c>
      <c r="P22">
        <f>O22/100*H22</f>
        <v>0</v>
      </c>
    </row>
    <row r="23" ht="39">
      <c r="D23" s="11" t="s">
        <v>520</v>
      </c>
    </row>
    <row r="24" spans="1:16" ht="26.25">
      <c r="A24" s="6">
        <v>7</v>
      </c>
      <c r="B24" s="6" t="s">
        <v>158</v>
      </c>
      <c r="C24" s="6" t="s">
        <v>44</v>
      </c>
      <c r="D24" s="6" t="s">
        <v>529</v>
      </c>
      <c r="E24" s="6" t="s">
        <v>106</v>
      </c>
      <c r="F24" s="8">
        <v>110.32</v>
      </c>
      <c r="G24" s="10"/>
      <c r="H24" s="8">
        <f>ROUND((G24*F24),2)</f>
        <v>0</v>
      </c>
      <c r="O24">
        <f>rekapitulace!H8</f>
        <v>21</v>
      </c>
      <c r="P24">
        <f>O24/100*H24</f>
        <v>0</v>
      </c>
    </row>
    <row r="25" ht="39">
      <c r="D25" s="11" t="s">
        <v>520</v>
      </c>
    </row>
    <row r="26" spans="1:16" ht="26.25">
      <c r="A26" s="6">
        <v>8</v>
      </c>
      <c r="B26" s="6" t="s">
        <v>458</v>
      </c>
      <c r="C26" s="6" t="s">
        <v>44</v>
      </c>
      <c r="D26" s="6" t="s">
        <v>530</v>
      </c>
      <c r="E26" s="6" t="s">
        <v>106</v>
      </c>
      <c r="F26" s="8">
        <v>5</v>
      </c>
      <c r="G26" s="10"/>
      <c r="H26" s="8">
        <f>ROUND((G26*F26),2)</f>
        <v>0</v>
      </c>
      <c r="O26">
        <f>rekapitulace!H8</f>
        <v>21</v>
      </c>
      <c r="P26">
        <f>O26/100*H26</f>
        <v>0</v>
      </c>
    </row>
    <row r="27" spans="1:16" ht="12.75" customHeight="1">
      <c r="A27" s="12"/>
      <c r="B27" s="12"/>
      <c r="C27" s="12" t="s">
        <v>24</v>
      </c>
      <c r="D27" s="12" t="s">
        <v>81</v>
      </c>
      <c r="E27" s="12"/>
      <c r="F27" s="12"/>
      <c r="G27" s="12"/>
      <c r="H27" s="12">
        <f>SUM(H19:H26)</f>
        <v>0</v>
      </c>
      <c r="P27">
        <f>ROUND(SUM(P19:P26),2)</f>
        <v>0</v>
      </c>
    </row>
    <row r="29" spans="1:8" ht="12.75" customHeight="1">
      <c r="A29" s="7"/>
      <c r="B29" s="7"/>
      <c r="C29" s="7" t="s">
        <v>39</v>
      </c>
      <c r="D29" s="7" t="s">
        <v>531</v>
      </c>
      <c r="E29" s="7"/>
      <c r="F29" s="9"/>
      <c r="G29" s="7"/>
      <c r="H29" s="9"/>
    </row>
    <row r="30" spans="1:16" ht="26.25">
      <c r="A30" s="6">
        <v>9</v>
      </c>
      <c r="B30" s="6" t="s">
        <v>532</v>
      </c>
      <c r="C30" s="6" t="s">
        <v>44</v>
      </c>
      <c r="D30" s="6" t="s">
        <v>533</v>
      </c>
      <c r="E30" s="6" t="s">
        <v>46</v>
      </c>
      <c r="F30" s="8">
        <v>1</v>
      </c>
      <c r="G30" s="10"/>
      <c r="H30" s="8">
        <f>ROUND((G30*F30),2)</f>
        <v>0</v>
      </c>
      <c r="O30">
        <f>rekapitulace!H8</f>
        <v>21</v>
      </c>
      <c r="P30">
        <f>O30/100*H30</f>
        <v>0</v>
      </c>
    </row>
    <row r="31" spans="1:16" ht="26.25">
      <c r="A31" s="6">
        <v>10</v>
      </c>
      <c r="B31" s="6" t="s">
        <v>534</v>
      </c>
      <c r="C31" s="6" t="s">
        <v>44</v>
      </c>
      <c r="D31" s="6" t="s">
        <v>535</v>
      </c>
      <c r="E31" s="6" t="s">
        <v>46</v>
      </c>
      <c r="F31" s="8">
        <v>1</v>
      </c>
      <c r="G31" s="10"/>
      <c r="H31" s="8">
        <f>ROUND((G31*F31),2)</f>
        <v>0</v>
      </c>
      <c r="O31">
        <f>rekapitulace!H8</f>
        <v>21</v>
      </c>
      <c r="P31">
        <f>O31/100*H31</f>
        <v>0</v>
      </c>
    </row>
    <row r="32" spans="1:16" ht="26.25">
      <c r="A32" s="6">
        <v>11</v>
      </c>
      <c r="B32" s="6" t="s">
        <v>536</v>
      </c>
      <c r="C32" s="6" t="s">
        <v>44</v>
      </c>
      <c r="D32" s="6" t="s">
        <v>537</v>
      </c>
      <c r="E32" s="6" t="s">
        <v>131</v>
      </c>
      <c r="F32" s="8">
        <v>43.05</v>
      </c>
      <c r="G32" s="10"/>
      <c r="H32" s="8">
        <f>ROUND((G32*F32),2)</f>
        <v>0</v>
      </c>
      <c r="O32">
        <f>rekapitulace!H8</f>
        <v>21</v>
      </c>
      <c r="P32">
        <f>O32/100*H32</f>
        <v>0</v>
      </c>
    </row>
    <row r="33" ht="12.75">
      <c r="D33" s="11" t="s">
        <v>538</v>
      </c>
    </row>
    <row r="34" spans="1:16" ht="26.25">
      <c r="A34" s="6">
        <v>12</v>
      </c>
      <c r="B34" s="6" t="s">
        <v>539</v>
      </c>
      <c r="C34" s="6" t="s">
        <v>44</v>
      </c>
      <c r="D34" s="6" t="s">
        <v>540</v>
      </c>
      <c r="E34" s="6" t="s">
        <v>131</v>
      </c>
      <c r="F34" s="8">
        <v>16.05</v>
      </c>
      <c r="G34" s="10"/>
      <c r="H34" s="8">
        <f>ROUND((G34*F34),2)</f>
        <v>0</v>
      </c>
      <c r="O34">
        <f>rekapitulace!H8</f>
        <v>21</v>
      </c>
      <c r="P34">
        <f>O34/100*H34</f>
        <v>0</v>
      </c>
    </row>
    <row r="35" ht="12.75">
      <c r="D35" s="11" t="s">
        <v>541</v>
      </c>
    </row>
    <row r="36" spans="1:16" ht="12.75" customHeight="1">
      <c r="A36" s="12"/>
      <c r="B36" s="12"/>
      <c r="C36" s="12" t="s">
        <v>39</v>
      </c>
      <c r="D36" s="12" t="s">
        <v>531</v>
      </c>
      <c r="E36" s="12"/>
      <c r="F36" s="12"/>
      <c r="G36" s="12"/>
      <c r="H36" s="12">
        <f>SUM(H30:H35)</f>
        <v>0</v>
      </c>
      <c r="P36">
        <f>ROUND(SUM(P30:P35),2)</f>
        <v>0</v>
      </c>
    </row>
    <row r="38" spans="1:8" ht="12.75" customHeight="1">
      <c r="A38" s="7"/>
      <c r="B38" s="7"/>
      <c r="C38" s="7" t="s">
        <v>40</v>
      </c>
      <c r="D38" s="7" t="s">
        <v>273</v>
      </c>
      <c r="E38" s="7"/>
      <c r="F38" s="9"/>
      <c r="G38" s="7"/>
      <c r="H38" s="9"/>
    </row>
    <row r="39" spans="1:16" ht="26.25">
      <c r="A39" s="6">
        <v>13</v>
      </c>
      <c r="B39" s="6" t="s">
        <v>542</v>
      </c>
      <c r="C39" s="6" t="s">
        <v>44</v>
      </c>
      <c r="D39" s="6" t="s">
        <v>543</v>
      </c>
      <c r="E39" s="6" t="s">
        <v>131</v>
      </c>
      <c r="F39" s="8">
        <v>143.5</v>
      </c>
      <c r="G39" s="10"/>
      <c r="H39" s="8">
        <f>ROUND((G39*F39),2)</f>
        <v>0</v>
      </c>
      <c r="O39">
        <f>rekapitulace!H8</f>
        <v>21</v>
      </c>
      <c r="P39">
        <f>O39/100*H39</f>
        <v>0</v>
      </c>
    </row>
    <row r="40" ht="12.75">
      <c r="D40" s="11" t="s">
        <v>544</v>
      </c>
    </row>
    <row r="41" spans="1:16" ht="26.25">
      <c r="A41" s="6">
        <v>14</v>
      </c>
      <c r="B41" s="6" t="s">
        <v>545</v>
      </c>
      <c r="C41" s="6" t="s">
        <v>44</v>
      </c>
      <c r="D41" s="6" t="s">
        <v>546</v>
      </c>
      <c r="E41" s="6" t="s">
        <v>131</v>
      </c>
      <c r="F41" s="8">
        <v>53.5</v>
      </c>
      <c r="G41" s="10"/>
      <c r="H41" s="8">
        <f>ROUND((G41*F41),2)</f>
        <v>0</v>
      </c>
      <c r="O41">
        <f>rekapitulace!H8</f>
        <v>21</v>
      </c>
      <c r="P41">
        <f>O41/100*H41</f>
        <v>0</v>
      </c>
    </row>
    <row r="42" ht="12.75">
      <c r="D42" s="11" t="s">
        <v>547</v>
      </c>
    </row>
    <row r="43" spans="1:16" ht="26.25">
      <c r="A43" s="6">
        <v>15</v>
      </c>
      <c r="B43" s="6" t="s">
        <v>548</v>
      </c>
      <c r="C43" s="6" t="s">
        <v>44</v>
      </c>
      <c r="D43" s="6" t="s">
        <v>549</v>
      </c>
      <c r="E43" s="6" t="s">
        <v>131</v>
      </c>
      <c r="F43" s="8">
        <v>43.05</v>
      </c>
      <c r="G43" s="10"/>
      <c r="H43" s="8">
        <f>ROUND((G43*F43),2)</f>
        <v>0</v>
      </c>
      <c r="O43">
        <f>rekapitulace!H8</f>
        <v>21</v>
      </c>
      <c r="P43">
        <f>O43/100*H43</f>
        <v>0</v>
      </c>
    </row>
    <row r="44" ht="12.75">
      <c r="D44" s="11" t="s">
        <v>538</v>
      </c>
    </row>
    <row r="45" spans="1:16" ht="26.25">
      <c r="A45" s="6">
        <v>16</v>
      </c>
      <c r="B45" s="6" t="s">
        <v>550</v>
      </c>
      <c r="C45" s="6" t="s">
        <v>44</v>
      </c>
      <c r="D45" s="6" t="s">
        <v>551</v>
      </c>
      <c r="E45" s="6" t="s">
        <v>131</v>
      </c>
      <c r="F45" s="8">
        <v>16.05</v>
      </c>
      <c r="G45" s="10"/>
      <c r="H45" s="8">
        <f>ROUND((G45*F45),2)</f>
        <v>0</v>
      </c>
      <c r="O45">
        <f>rekapitulace!H8</f>
        <v>21</v>
      </c>
      <c r="P45">
        <f>O45/100*H45</f>
        <v>0</v>
      </c>
    </row>
    <row r="46" ht="12.75">
      <c r="D46" s="11" t="s">
        <v>541</v>
      </c>
    </row>
    <row r="47" spans="1:16" ht="26.25">
      <c r="A47" s="6">
        <v>17</v>
      </c>
      <c r="B47" s="6" t="s">
        <v>552</v>
      </c>
      <c r="C47" s="6" t="s">
        <v>44</v>
      </c>
      <c r="D47" s="6" t="s">
        <v>553</v>
      </c>
      <c r="E47" s="6" t="s">
        <v>106</v>
      </c>
      <c r="F47" s="8">
        <v>7.88</v>
      </c>
      <c r="G47" s="10"/>
      <c r="H47" s="8">
        <f>ROUND((G47*F47),2)</f>
        <v>0</v>
      </c>
      <c r="O47">
        <f>rekapitulace!H8</f>
        <v>21</v>
      </c>
      <c r="P47">
        <f>O47/100*H47</f>
        <v>0</v>
      </c>
    </row>
    <row r="48" ht="12.75">
      <c r="D48" s="11" t="s">
        <v>554</v>
      </c>
    </row>
    <row r="49" spans="1:16" ht="26.25">
      <c r="A49" s="6">
        <v>18</v>
      </c>
      <c r="B49" s="6" t="s">
        <v>555</v>
      </c>
      <c r="C49" s="6" t="s">
        <v>44</v>
      </c>
      <c r="D49" s="6" t="s">
        <v>556</v>
      </c>
      <c r="E49" s="6" t="s">
        <v>106</v>
      </c>
      <c r="F49" s="8">
        <v>39.4</v>
      </c>
      <c r="G49" s="10"/>
      <c r="H49" s="8">
        <f>ROUND((G49*F49),2)</f>
        <v>0</v>
      </c>
      <c r="O49">
        <f>rekapitulace!H8</f>
        <v>21</v>
      </c>
      <c r="P49">
        <f>O49/100*H49</f>
        <v>0</v>
      </c>
    </row>
    <row r="50" ht="12.75">
      <c r="D50" s="11" t="s">
        <v>557</v>
      </c>
    </row>
    <row r="51" spans="1:16" ht="12.75" customHeight="1">
      <c r="A51" s="12"/>
      <c r="B51" s="12"/>
      <c r="C51" s="12" t="s">
        <v>40</v>
      </c>
      <c r="D51" s="12" t="s">
        <v>273</v>
      </c>
      <c r="E51" s="12"/>
      <c r="F51" s="12"/>
      <c r="G51" s="12"/>
      <c r="H51" s="12">
        <f>SUM(H39:H50)</f>
        <v>0</v>
      </c>
      <c r="P51">
        <f>ROUND(SUM(P39:P50),2)</f>
        <v>0</v>
      </c>
    </row>
    <row r="53" spans="1:16" ht="12.75" customHeight="1">
      <c r="A53" s="12"/>
      <c r="B53" s="12"/>
      <c r="C53" s="12"/>
      <c r="D53" s="12" t="s">
        <v>67</v>
      </c>
      <c r="E53" s="12"/>
      <c r="F53" s="12"/>
      <c r="G53" s="12"/>
      <c r="H53" s="12">
        <f>+H16+H27+H36+H51</f>
        <v>0</v>
      </c>
      <c r="P53">
        <f>+P16+P27+P36+P51</f>
        <v>0</v>
      </c>
    </row>
    <row r="55" spans="1:8" ht="12.75" customHeight="1">
      <c r="A55" s="7" t="s">
        <v>68</v>
      </c>
      <c r="B55" s="7"/>
      <c r="C55" s="7"/>
      <c r="D55" s="7"/>
      <c r="E55" s="7"/>
      <c r="F55" s="7"/>
      <c r="G55" s="7"/>
      <c r="H55" s="7"/>
    </row>
    <row r="56" spans="1:8" ht="12.75" customHeight="1">
      <c r="A56" s="7"/>
      <c r="B56" s="7"/>
      <c r="C56" s="7"/>
      <c r="D56" s="7" t="s">
        <v>69</v>
      </c>
      <c r="E56" s="7"/>
      <c r="F56" s="7"/>
      <c r="G56" s="7"/>
      <c r="H56" s="7"/>
    </row>
    <row r="57" spans="1:16" ht="12.75" customHeight="1">
      <c r="A57" s="12"/>
      <c r="B57" s="12"/>
      <c r="C57" s="12"/>
      <c r="D57" s="12" t="s">
        <v>70</v>
      </c>
      <c r="E57" s="12"/>
      <c r="F57" s="12"/>
      <c r="G57" s="12"/>
      <c r="H57" s="12">
        <v>0</v>
      </c>
      <c r="P57">
        <v>0</v>
      </c>
    </row>
    <row r="58" spans="1:8" ht="12.75" customHeight="1">
      <c r="A58" s="12"/>
      <c r="B58" s="12"/>
      <c r="C58" s="12"/>
      <c r="D58" s="12" t="s">
        <v>71</v>
      </c>
      <c r="E58" s="12"/>
      <c r="F58" s="12"/>
      <c r="G58" s="12"/>
      <c r="H58" s="12"/>
    </row>
    <row r="59" spans="1:16" ht="12.75" customHeight="1">
      <c r="A59" s="12"/>
      <c r="B59" s="12"/>
      <c r="C59" s="12"/>
      <c r="D59" s="12" t="s">
        <v>72</v>
      </c>
      <c r="E59" s="12"/>
      <c r="F59" s="12"/>
      <c r="G59" s="12"/>
      <c r="H59" s="12">
        <v>0</v>
      </c>
      <c r="P59">
        <v>0</v>
      </c>
    </row>
    <row r="60" spans="1:16" ht="12.75" customHeight="1">
      <c r="A60" s="12"/>
      <c r="B60" s="12"/>
      <c r="C60" s="12"/>
      <c r="D60" s="12" t="s">
        <v>73</v>
      </c>
      <c r="E60" s="12"/>
      <c r="F60" s="12"/>
      <c r="G60" s="12"/>
      <c r="H60" s="12">
        <f>H57+H59</f>
        <v>0</v>
      </c>
      <c r="P60">
        <f>P57+P59</f>
        <v>0</v>
      </c>
    </row>
    <row r="62" spans="1:16" ht="12.75" customHeight="1">
      <c r="A62" s="12"/>
      <c r="B62" s="12"/>
      <c r="C62" s="12"/>
      <c r="D62" s="12" t="s">
        <v>73</v>
      </c>
      <c r="E62" s="12"/>
      <c r="F62" s="12"/>
      <c r="G62" s="12"/>
      <c r="H62" s="12">
        <f>H53+H60</f>
        <v>0</v>
      </c>
      <c r="P62">
        <f>P53+P60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7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558</v>
      </c>
      <c r="D5" s="5" t="s">
        <v>559</v>
      </c>
      <c r="E5" s="5"/>
    </row>
    <row r="6" spans="1:5" ht="12.75" customHeight="1">
      <c r="A6" t="s">
        <v>18</v>
      </c>
      <c r="C6" s="5" t="s">
        <v>558</v>
      </c>
      <c r="D6" s="5" t="s">
        <v>559</v>
      </c>
      <c r="E6" s="5"/>
    </row>
    <row r="7" spans="3:5" ht="12.75" customHeight="1">
      <c r="C7" s="5"/>
      <c r="D7" s="5"/>
      <c r="E7" s="5"/>
    </row>
    <row r="8" spans="1:16" ht="12.75" customHeight="1">
      <c r="A8" s="13" t="s">
        <v>23</v>
      </c>
      <c r="B8" s="13" t="s">
        <v>25</v>
      </c>
      <c r="C8" s="13" t="s">
        <v>26</v>
      </c>
      <c r="D8" s="13" t="s">
        <v>27</v>
      </c>
      <c r="E8" s="13" t="s">
        <v>28</v>
      </c>
      <c r="F8" s="13" t="s">
        <v>29</v>
      </c>
      <c r="G8" s="13" t="s">
        <v>30</v>
      </c>
      <c r="H8" s="13"/>
      <c r="O8" t="s">
        <v>33</v>
      </c>
      <c r="P8" t="s">
        <v>11</v>
      </c>
    </row>
    <row r="9" spans="1:15" ht="13.5">
      <c r="A9" s="13"/>
      <c r="B9" s="13"/>
      <c r="C9" s="13"/>
      <c r="D9" s="13"/>
      <c r="E9" s="13"/>
      <c r="F9" s="13"/>
      <c r="G9" s="4" t="s">
        <v>31</v>
      </c>
      <c r="H9" s="4" t="s">
        <v>32</v>
      </c>
      <c r="O9" t="s">
        <v>11</v>
      </c>
    </row>
    <row r="10" spans="1:8" ht="13.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6.25">
      <c r="A12" s="6">
        <v>1</v>
      </c>
      <c r="B12" s="6" t="s">
        <v>109</v>
      </c>
      <c r="C12" s="6" t="s">
        <v>44</v>
      </c>
      <c r="D12" s="6" t="s">
        <v>519</v>
      </c>
      <c r="E12" s="6" t="s">
        <v>106</v>
      </c>
      <c r="F12" s="8">
        <v>14</v>
      </c>
      <c r="G12" s="10"/>
      <c r="H12" s="8">
        <f>ROUND((G12*F12),2)</f>
        <v>0</v>
      </c>
      <c r="O12">
        <f>rekapitulace!H8</f>
        <v>21</v>
      </c>
      <c r="P12">
        <f>O12/100*H12</f>
        <v>0</v>
      </c>
    </row>
    <row r="13" ht="39">
      <c r="D13" s="11" t="s">
        <v>560</v>
      </c>
    </row>
    <row r="14" spans="1:16" ht="39">
      <c r="A14" s="6">
        <v>2</v>
      </c>
      <c r="B14" s="6" t="s">
        <v>522</v>
      </c>
      <c r="C14" s="6" t="s">
        <v>44</v>
      </c>
      <c r="D14" s="6" t="s">
        <v>523</v>
      </c>
      <c r="E14" s="6" t="s">
        <v>46</v>
      </c>
      <c r="F14" s="8">
        <v>1</v>
      </c>
      <c r="G14" s="10"/>
      <c r="H14" s="8">
        <f>ROUND((G14*F14),2)</f>
        <v>0</v>
      </c>
      <c r="O14">
        <f>rekapitulace!H8</f>
        <v>21</v>
      </c>
      <c r="P14">
        <f>O14/100*H14</f>
        <v>0</v>
      </c>
    </row>
    <row r="15" spans="1:16" ht="12.75" customHeight="1">
      <c r="A15" s="12"/>
      <c r="B15" s="12"/>
      <c r="C15" s="12" t="s">
        <v>42</v>
      </c>
      <c r="D15" s="12" t="s">
        <v>41</v>
      </c>
      <c r="E15" s="12"/>
      <c r="F15" s="12"/>
      <c r="G15" s="12"/>
      <c r="H15" s="12">
        <f>SUM(H12:H14)</f>
        <v>0</v>
      </c>
      <c r="P15">
        <f>ROUND(SUM(P12:P14),2)</f>
        <v>0</v>
      </c>
    </row>
    <row r="17" spans="1:8" ht="12.75" customHeight="1">
      <c r="A17" s="7"/>
      <c r="B17" s="7"/>
      <c r="C17" s="7" t="s">
        <v>24</v>
      </c>
      <c r="D17" s="7" t="s">
        <v>81</v>
      </c>
      <c r="E17" s="7"/>
      <c r="F17" s="9"/>
      <c r="G17" s="7"/>
      <c r="H17" s="9"/>
    </row>
    <row r="18" spans="1:16" ht="39">
      <c r="A18" s="6">
        <v>3</v>
      </c>
      <c r="B18" s="6" t="s">
        <v>561</v>
      </c>
      <c r="C18" s="6" t="s">
        <v>44</v>
      </c>
      <c r="D18" s="6" t="s">
        <v>562</v>
      </c>
      <c r="E18" s="6" t="s">
        <v>106</v>
      </c>
      <c r="F18" s="8">
        <v>2.7</v>
      </c>
      <c r="G18" s="10"/>
      <c r="H18" s="8">
        <f>ROUND((G18*F18),2)</f>
        <v>0</v>
      </c>
      <c r="O18">
        <f>rekapitulace!H8</f>
        <v>21</v>
      </c>
      <c r="P18">
        <f>O18/100*H18</f>
        <v>0</v>
      </c>
    </row>
    <row r="19" ht="12.75">
      <c r="D19" s="11" t="s">
        <v>563</v>
      </c>
    </row>
    <row r="20" spans="1:16" ht="26.25">
      <c r="A20" s="6">
        <v>4</v>
      </c>
      <c r="B20" s="6" t="s">
        <v>524</v>
      </c>
      <c r="C20" s="6" t="s">
        <v>44</v>
      </c>
      <c r="D20" s="6" t="s">
        <v>564</v>
      </c>
      <c r="E20" s="6" t="s">
        <v>106</v>
      </c>
      <c r="F20" s="8">
        <v>14</v>
      </c>
      <c r="G20" s="10"/>
      <c r="H20" s="8">
        <f>ROUND((G20*F20),2)</f>
        <v>0</v>
      </c>
      <c r="O20">
        <f>rekapitulace!H8</f>
        <v>21</v>
      </c>
      <c r="P20">
        <f>O20/100*H20</f>
        <v>0</v>
      </c>
    </row>
    <row r="21" ht="39">
      <c r="D21" s="11" t="s">
        <v>560</v>
      </c>
    </row>
    <row r="22" spans="1:16" ht="26.25">
      <c r="A22" s="6">
        <v>5</v>
      </c>
      <c r="B22" s="6" t="s">
        <v>526</v>
      </c>
      <c r="C22" s="6" t="s">
        <v>44</v>
      </c>
      <c r="D22" s="6" t="s">
        <v>527</v>
      </c>
      <c r="E22" s="6" t="s">
        <v>106</v>
      </c>
      <c r="F22" s="8">
        <v>5</v>
      </c>
      <c r="G22" s="10"/>
      <c r="H22" s="8">
        <f>ROUND((G22*F22),2)</f>
        <v>0</v>
      </c>
      <c r="O22">
        <f>rekapitulace!H8</f>
        <v>21</v>
      </c>
      <c r="P22">
        <f>O22/100*H22</f>
        <v>0</v>
      </c>
    </row>
    <row r="23" spans="1:16" ht="26.25">
      <c r="A23" s="6">
        <v>6</v>
      </c>
      <c r="B23" s="6" t="s">
        <v>451</v>
      </c>
      <c r="C23" s="6" t="s">
        <v>44</v>
      </c>
      <c r="D23" s="6" t="s">
        <v>565</v>
      </c>
      <c r="E23" s="6" t="s">
        <v>106</v>
      </c>
      <c r="F23" s="8">
        <v>22.31</v>
      </c>
      <c r="G23" s="10"/>
      <c r="H23" s="8">
        <f>ROUND((G23*F23),2)</f>
        <v>0</v>
      </c>
      <c r="O23">
        <f>rekapitulace!H8</f>
        <v>21</v>
      </c>
      <c r="P23">
        <f>O23/100*H23</f>
        <v>0</v>
      </c>
    </row>
    <row r="24" ht="66">
      <c r="D24" s="11" t="s">
        <v>566</v>
      </c>
    </row>
    <row r="25" spans="1:16" ht="26.25">
      <c r="A25" s="6">
        <v>7</v>
      </c>
      <c r="B25" s="6" t="s">
        <v>158</v>
      </c>
      <c r="C25" s="6" t="s">
        <v>44</v>
      </c>
      <c r="D25" s="6" t="s">
        <v>529</v>
      </c>
      <c r="E25" s="6" t="s">
        <v>106</v>
      </c>
      <c r="F25" s="8">
        <v>14</v>
      </c>
      <c r="G25" s="10"/>
      <c r="H25" s="8">
        <f>ROUND((G25*F25),2)</f>
        <v>0</v>
      </c>
      <c r="O25">
        <f>rekapitulace!H8</f>
        <v>21</v>
      </c>
      <c r="P25">
        <f>O25/100*H25</f>
        <v>0</v>
      </c>
    </row>
    <row r="26" ht="39">
      <c r="D26" s="11" t="s">
        <v>560</v>
      </c>
    </row>
    <row r="27" spans="1:16" ht="12.75">
      <c r="A27" s="6">
        <v>8</v>
      </c>
      <c r="B27" s="6" t="s">
        <v>458</v>
      </c>
      <c r="C27" s="6" t="s">
        <v>44</v>
      </c>
      <c r="D27" s="6" t="s">
        <v>567</v>
      </c>
      <c r="E27" s="6" t="s">
        <v>106</v>
      </c>
      <c r="F27" s="8">
        <v>13.31</v>
      </c>
      <c r="G27" s="10"/>
      <c r="H27" s="8">
        <f>ROUND((G27*F27),2)</f>
        <v>0</v>
      </c>
      <c r="O27">
        <f>rekapitulace!H8</f>
        <v>21</v>
      </c>
      <c r="P27">
        <f>O27/100*H27</f>
        <v>0</v>
      </c>
    </row>
    <row r="28" ht="39">
      <c r="D28" s="11" t="s">
        <v>568</v>
      </c>
    </row>
    <row r="29" spans="1:16" ht="26.25">
      <c r="A29" s="6">
        <v>9</v>
      </c>
      <c r="B29" s="6" t="s">
        <v>569</v>
      </c>
      <c r="C29" s="6" t="s">
        <v>44</v>
      </c>
      <c r="D29" s="6" t="s">
        <v>570</v>
      </c>
      <c r="E29" s="6" t="s">
        <v>84</v>
      </c>
      <c r="F29" s="8">
        <v>10</v>
      </c>
      <c r="G29" s="10"/>
      <c r="H29" s="8">
        <f>ROUND((G29*F29),2)</f>
        <v>0</v>
      </c>
      <c r="O29">
        <f>rekapitulace!H8</f>
        <v>21</v>
      </c>
      <c r="P29">
        <f>O29/100*H29</f>
        <v>0</v>
      </c>
    </row>
    <row r="30" ht="12.75">
      <c r="D30" s="11" t="s">
        <v>571</v>
      </c>
    </row>
    <row r="31" spans="1:16" ht="26.25">
      <c r="A31" s="6">
        <v>10</v>
      </c>
      <c r="B31" s="6" t="s">
        <v>175</v>
      </c>
      <c r="C31" s="6" t="s">
        <v>44</v>
      </c>
      <c r="D31" s="6" t="s">
        <v>572</v>
      </c>
      <c r="E31" s="6" t="s">
        <v>84</v>
      </c>
      <c r="F31" s="8">
        <v>10</v>
      </c>
      <c r="G31" s="10"/>
      <c r="H31" s="8">
        <f>ROUND((G31*F31),2)</f>
        <v>0</v>
      </c>
      <c r="O31">
        <f>rekapitulace!H8</f>
        <v>21</v>
      </c>
      <c r="P31">
        <f>O31/100*H31</f>
        <v>0</v>
      </c>
    </row>
    <row r="32" ht="12.75">
      <c r="D32" s="11" t="s">
        <v>571</v>
      </c>
    </row>
    <row r="33" spans="1:16" ht="12.75" customHeight="1">
      <c r="A33" s="12"/>
      <c r="B33" s="12"/>
      <c r="C33" s="12" t="s">
        <v>24</v>
      </c>
      <c r="D33" s="12" t="s">
        <v>81</v>
      </c>
      <c r="E33" s="12"/>
      <c r="F33" s="12"/>
      <c r="G33" s="12"/>
      <c r="H33" s="12">
        <f>SUM(H18:H32)</f>
        <v>0</v>
      </c>
      <c r="P33">
        <f>ROUND(SUM(P18:P32),2)</f>
        <v>0</v>
      </c>
    </row>
    <row r="35" spans="1:8" ht="12.75" customHeight="1">
      <c r="A35" s="7"/>
      <c r="B35" s="7"/>
      <c r="C35" s="7" t="s">
        <v>37</v>
      </c>
      <c r="D35" s="7" t="s">
        <v>207</v>
      </c>
      <c r="E35" s="7"/>
      <c r="F35" s="9"/>
      <c r="G35" s="7"/>
      <c r="H35" s="9"/>
    </row>
    <row r="36" spans="1:16" ht="26.25">
      <c r="A36" s="6">
        <v>11</v>
      </c>
      <c r="B36" s="6" t="s">
        <v>573</v>
      </c>
      <c r="C36" s="6" t="s">
        <v>44</v>
      </c>
      <c r="D36" s="6" t="s">
        <v>574</v>
      </c>
      <c r="E36" s="6" t="s">
        <v>84</v>
      </c>
      <c r="F36" s="8">
        <v>13.5</v>
      </c>
      <c r="G36" s="10"/>
      <c r="H36" s="8">
        <f>ROUND((G36*F36),2)</f>
        <v>0</v>
      </c>
      <c r="O36">
        <f>rekapitulace!H8</f>
        <v>21</v>
      </c>
      <c r="P36">
        <f>O36/100*H36</f>
        <v>0</v>
      </c>
    </row>
    <row r="37" ht="12.75">
      <c r="D37" s="11" t="s">
        <v>575</v>
      </c>
    </row>
    <row r="38" spans="1:16" ht="12.75" customHeight="1">
      <c r="A38" s="12"/>
      <c r="B38" s="12"/>
      <c r="C38" s="12" t="s">
        <v>37</v>
      </c>
      <c r="D38" s="12" t="s">
        <v>207</v>
      </c>
      <c r="E38" s="12"/>
      <c r="F38" s="12"/>
      <c r="G38" s="12"/>
      <c r="H38" s="12">
        <f>SUM(H36:H37)</f>
        <v>0</v>
      </c>
      <c r="P38">
        <f>ROUND(SUM(P36:P37),2)</f>
        <v>0</v>
      </c>
    </row>
    <row r="40" spans="1:8" ht="12.75" customHeight="1">
      <c r="A40" s="7"/>
      <c r="B40" s="7"/>
      <c r="C40" s="7" t="s">
        <v>39</v>
      </c>
      <c r="D40" s="7" t="s">
        <v>531</v>
      </c>
      <c r="E40" s="7"/>
      <c r="F40" s="9"/>
      <c r="G40" s="7"/>
      <c r="H40" s="9"/>
    </row>
    <row r="41" spans="1:16" ht="26.25">
      <c r="A41" s="6">
        <v>12</v>
      </c>
      <c r="B41" s="6" t="s">
        <v>576</v>
      </c>
      <c r="C41" s="6" t="s">
        <v>44</v>
      </c>
      <c r="D41" s="6" t="s">
        <v>577</v>
      </c>
      <c r="E41" s="6" t="s">
        <v>131</v>
      </c>
      <c r="F41" s="8">
        <v>160</v>
      </c>
      <c r="G41" s="10"/>
      <c r="H41" s="8">
        <f aca="true" t="shared" si="0" ref="H41:H47">ROUND((G41*F41),2)</f>
        <v>0</v>
      </c>
      <c r="O41">
        <f>rekapitulace!H8</f>
        <v>21</v>
      </c>
      <c r="P41">
        <f aca="true" t="shared" si="1" ref="P41:P47">O41/100*H41</f>
        <v>0</v>
      </c>
    </row>
    <row r="42" spans="1:16" ht="26.25">
      <c r="A42" s="6">
        <v>13</v>
      </c>
      <c r="B42" s="6" t="s">
        <v>578</v>
      </c>
      <c r="C42" s="6" t="s">
        <v>44</v>
      </c>
      <c r="D42" s="6" t="s">
        <v>579</v>
      </c>
      <c r="E42" s="6" t="s">
        <v>131</v>
      </c>
      <c r="F42" s="8">
        <v>40</v>
      </c>
      <c r="G42" s="10"/>
      <c r="H42" s="8">
        <f t="shared" si="0"/>
        <v>0</v>
      </c>
      <c r="O42">
        <f>rekapitulace!H8</f>
        <v>21</v>
      </c>
      <c r="P42">
        <f t="shared" si="1"/>
        <v>0</v>
      </c>
    </row>
    <row r="43" spans="1:16" ht="26.25">
      <c r="A43" s="6">
        <v>14</v>
      </c>
      <c r="B43" s="6" t="s">
        <v>580</v>
      </c>
      <c r="C43" s="6" t="s">
        <v>44</v>
      </c>
      <c r="D43" s="6" t="s">
        <v>581</v>
      </c>
      <c r="E43" s="6" t="s">
        <v>131</v>
      </c>
      <c r="F43" s="8">
        <v>60</v>
      </c>
      <c r="G43" s="10"/>
      <c r="H43" s="8">
        <f t="shared" si="0"/>
        <v>0</v>
      </c>
      <c r="O43">
        <f>rekapitulace!H8</f>
        <v>21</v>
      </c>
      <c r="P43">
        <f t="shared" si="1"/>
        <v>0</v>
      </c>
    </row>
    <row r="44" spans="1:16" ht="26.25">
      <c r="A44" s="6">
        <v>15</v>
      </c>
      <c r="B44" s="6" t="s">
        <v>582</v>
      </c>
      <c r="C44" s="6" t="s">
        <v>44</v>
      </c>
      <c r="D44" s="6" t="s">
        <v>583</v>
      </c>
      <c r="E44" s="6" t="s">
        <v>131</v>
      </c>
      <c r="F44" s="8">
        <v>8.5</v>
      </c>
      <c r="G44" s="10"/>
      <c r="H44" s="8">
        <f t="shared" si="0"/>
        <v>0</v>
      </c>
      <c r="O44">
        <f>rekapitulace!H8</f>
        <v>21</v>
      </c>
      <c r="P44">
        <f t="shared" si="1"/>
        <v>0</v>
      </c>
    </row>
    <row r="45" spans="1:16" ht="39">
      <c r="A45" s="6">
        <v>16</v>
      </c>
      <c r="B45" s="6" t="s">
        <v>584</v>
      </c>
      <c r="C45" s="6" t="s">
        <v>44</v>
      </c>
      <c r="D45" s="6" t="s">
        <v>585</v>
      </c>
      <c r="E45" s="6" t="s">
        <v>62</v>
      </c>
      <c r="F45" s="8">
        <v>14</v>
      </c>
      <c r="G45" s="10"/>
      <c r="H45" s="8">
        <f t="shared" si="0"/>
        <v>0</v>
      </c>
      <c r="O45">
        <f>rekapitulace!H8</f>
        <v>21</v>
      </c>
      <c r="P45">
        <f t="shared" si="1"/>
        <v>0</v>
      </c>
    </row>
    <row r="46" spans="1:16" ht="26.25">
      <c r="A46" s="6">
        <v>17</v>
      </c>
      <c r="B46" s="6" t="s">
        <v>586</v>
      </c>
      <c r="C46" s="6" t="s">
        <v>44</v>
      </c>
      <c r="D46" s="6" t="s">
        <v>587</v>
      </c>
      <c r="E46" s="6" t="s">
        <v>62</v>
      </c>
      <c r="F46" s="8">
        <v>5</v>
      </c>
      <c r="G46" s="10"/>
      <c r="H46" s="8">
        <f t="shared" si="0"/>
        <v>0</v>
      </c>
      <c r="O46">
        <f>rekapitulace!H8</f>
        <v>21</v>
      </c>
      <c r="P46">
        <f t="shared" si="1"/>
        <v>0</v>
      </c>
    </row>
    <row r="47" spans="1:16" ht="26.25">
      <c r="A47" s="6">
        <v>18</v>
      </c>
      <c r="B47" s="6" t="s">
        <v>588</v>
      </c>
      <c r="C47" s="6" t="s">
        <v>44</v>
      </c>
      <c r="D47" s="6" t="s">
        <v>589</v>
      </c>
      <c r="E47" s="6" t="s">
        <v>131</v>
      </c>
      <c r="F47" s="8">
        <v>95</v>
      </c>
      <c r="G47" s="10"/>
      <c r="H47" s="8">
        <f t="shared" si="0"/>
        <v>0</v>
      </c>
      <c r="O47">
        <f>rekapitulace!H8</f>
        <v>21</v>
      </c>
      <c r="P47">
        <f t="shared" si="1"/>
        <v>0</v>
      </c>
    </row>
    <row r="48" ht="12.75">
      <c r="D48" s="11" t="s">
        <v>590</v>
      </c>
    </row>
    <row r="49" spans="1:16" ht="26.25">
      <c r="A49" s="6">
        <v>19</v>
      </c>
      <c r="B49" s="6" t="s">
        <v>532</v>
      </c>
      <c r="C49" s="6" t="s">
        <v>44</v>
      </c>
      <c r="D49" s="6" t="s">
        <v>591</v>
      </c>
      <c r="E49" s="6" t="s">
        <v>46</v>
      </c>
      <c r="F49" s="8">
        <v>1</v>
      </c>
      <c r="G49" s="10"/>
      <c r="H49" s="8">
        <f>ROUND((G49*F49),2)</f>
        <v>0</v>
      </c>
      <c r="O49">
        <f>rekapitulace!H8</f>
        <v>21</v>
      </c>
      <c r="P49">
        <f>O49/100*H49</f>
        <v>0</v>
      </c>
    </row>
    <row r="50" spans="1:16" ht="26.25">
      <c r="A50" s="6">
        <v>20</v>
      </c>
      <c r="B50" s="6" t="s">
        <v>592</v>
      </c>
      <c r="C50" s="6" t="s">
        <v>44</v>
      </c>
      <c r="D50" s="6" t="s">
        <v>593</v>
      </c>
      <c r="E50" s="6" t="s">
        <v>131</v>
      </c>
      <c r="F50" s="8">
        <v>144</v>
      </c>
      <c r="G50" s="10"/>
      <c r="H50" s="8">
        <f>ROUND((G50*F50),2)</f>
        <v>0</v>
      </c>
      <c r="O50">
        <f>rekapitulace!H8</f>
        <v>21</v>
      </c>
      <c r="P50">
        <f>O50/100*H50</f>
        <v>0</v>
      </c>
    </row>
    <row r="51" ht="12.75">
      <c r="D51" s="11" t="s">
        <v>594</v>
      </c>
    </row>
    <row r="52" spans="1:16" ht="39">
      <c r="A52" s="6">
        <v>21</v>
      </c>
      <c r="B52" s="6" t="s">
        <v>595</v>
      </c>
      <c r="C52" s="6" t="s">
        <v>44</v>
      </c>
      <c r="D52" s="6" t="s">
        <v>596</v>
      </c>
      <c r="E52" s="6" t="s">
        <v>131</v>
      </c>
      <c r="F52" s="8">
        <v>172</v>
      </c>
      <c r="G52" s="10"/>
      <c r="H52" s="8">
        <f>ROUND((G52*F52),2)</f>
        <v>0</v>
      </c>
      <c r="O52">
        <f>rekapitulace!H8</f>
        <v>21</v>
      </c>
      <c r="P52">
        <f>O52/100*H52</f>
        <v>0</v>
      </c>
    </row>
    <row r="53" ht="12.75">
      <c r="D53" s="11" t="s">
        <v>597</v>
      </c>
    </row>
    <row r="54" spans="1:16" ht="12.75" customHeight="1">
      <c r="A54" s="12"/>
      <c r="B54" s="12"/>
      <c r="C54" s="12" t="s">
        <v>39</v>
      </c>
      <c r="D54" s="12" t="s">
        <v>531</v>
      </c>
      <c r="E54" s="12"/>
      <c r="F54" s="12"/>
      <c r="G54" s="12"/>
      <c r="H54" s="12">
        <f>SUM(H41:H53)</f>
        <v>0</v>
      </c>
      <c r="P54">
        <f>ROUND(SUM(P41:P53),2)</f>
        <v>0</v>
      </c>
    </row>
    <row r="56" spans="1:8" ht="12.75" customHeight="1">
      <c r="A56" s="7"/>
      <c r="B56" s="7"/>
      <c r="C56" s="7" t="s">
        <v>40</v>
      </c>
      <c r="D56" s="7" t="s">
        <v>273</v>
      </c>
      <c r="E56" s="7"/>
      <c r="F56" s="9"/>
      <c r="G56" s="7"/>
      <c r="H56" s="9"/>
    </row>
    <row r="57" spans="1:16" ht="26.25">
      <c r="A57" s="6">
        <v>22</v>
      </c>
      <c r="B57" s="6" t="s">
        <v>598</v>
      </c>
      <c r="C57" s="6" t="s">
        <v>44</v>
      </c>
      <c r="D57" s="6" t="s">
        <v>599</v>
      </c>
      <c r="E57" s="6" t="s">
        <v>131</v>
      </c>
      <c r="F57" s="8">
        <v>107.8</v>
      </c>
      <c r="G57" s="10"/>
      <c r="H57" s="8">
        <f>ROUND((G57*F57),2)</f>
        <v>0</v>
      </c>
      <c r="O57">
        <f>rekapitulace!H8</f>
        <v>21</v>
      </c>
      <c r="P57">
        <f>O57/100*H57</f>
        <v>0</v>
      </c>
    </row>
    <row r="58" ht="12.75">
      <c r="D58" s="11" t="s">
        <v>600</v>
      </c>
    </row>
    <row r="59" spans="1:16" ht="26.25">
      <c r="A59" s="6">
        <v>23</v>
      </c>
      <c r="B59" s="6" t="s">
        <v>552</v>
      </c>
      <c r="C59" s="6" t="s">
        <v>44</v>
      </c>
      <c r="D59" s="6" t="s">
        <v>601</v>
      </c>
      <c r="E59" s="6" t="s">
        <v>106</v>
      </c>
      <c r="F59" s="8">
        <v>1.47</v>
      </c>
      <c r="G59" s="10"/>
      <c r="H59" s="8">
        <f>ROUND((G59*F59),2)</f>
        <v>0</v>
      </c>
      <c r="O59">
        <f>rekapitulace!H8</f>
        <v>21</v>
      </c>
      <c r="P59">
        <f>O59/100*H59</f>
        <v>0</v>
      </c>
    </row>
    <row r="60" ht="12.75">
      <c r="D60" s="11" t="s">
        <v>602</v>
      </c>
    </row>
    <row r="61" spans="1:16" ht="26.25">
      <c r="A61" s="6">
        <v>24</v>
      </c>
      <c r="B61" s="6" t="s">
        <v>603</v>
      </c>
      <c r="C61" s="6" t="s">
        <v>44</v>
      </c>
      <c r="D61" s="6" t="s">
        <v>604</v>
      </c>
      <c r="E61" s="6" t="s">
        <v>106</v>
      </c>
      <c r="F61" s="8">
        <v>5.88</v>
      </c>
      <c r="G61" s="10"/>
      <c r="H61" s="8">
        <f>ROUND((G61*F61),2)</f>
        <v>0</v>
      </c>
      <c r="O61">
        <f>rekapitulace!H8</f>
        <v>21</v>
      </c>
      <c r="P61">
        <f>O61/100*H61</f>
        <v>0</v>
      </c>
    </row>
    <row r="62" ht="12.75">
      <c r="D62" s="11" t="s">
        <v>605</v>
      </c>
    </row>
    <row r="63" spans="1:16" ht="12.75" customHeight="1">
      <c r="A63" s="12"/>
      <c r="B63" s="12"/>
      <c r="C63" s="12" t="s">
        <v>40</v>
      </c>
      <c r="D63" s="12" t="s">
        <v>273</v>
      </c>
      <c r="E63" s="12"/>
      <c r="F63" s="12"/>
      <c r="G63" s="12"/>
      <c r="H63" s="12">
        <f>SUM(H57:H62)</f>
        <v>0</v>
      </c>
      <c r="P63">
        <f>ROUND(SUM(P57:P62),2)</f>
        <v>0</v>
      </c>
    </row>
    <row r="65" spans="1:16" ht="12.75" customHeight="1">
      <c r="A65" s="12"/>
      <c r="B65" s="12"/>
      <c r="C65" s="12"/>
      <c r="D65" s="12" t="s">
        <v>67</v>
      </c>
      <c r="E65" s="12"/>
      <c r="F65" s="12"/>
      <c r="G65" s="12"/>
      <c r="H65" s="12">
        <f>+H15+H33+H38+H54+H63</f>
        <v>0</v>
      </c>
      <c r="P65">
        <f>+P15+P33+P38+P54+P63</f>
        <v>0</v>
      </c>
    </row>
    <row r="67" spans="1:8" ht="12.75" customHeight="1">
      <c r="A67" s="7" t="s">
        <v>68</v>
      </c>
      <c r="B67" s="7"/>
      <c r="C67" s="7"/>
      <c r="D67" s="7"/>
      <c r="E67" s="7"/>
      <c r="F67" s="7"/>
      <c r="G67" s="7"/>
      <c r="H67" s="7"/>
    </row>
    <row r="68" spans="1:8" ht="12.75" customHeight="1">
      <c r="A68" s="7"/>
      <c r="B68" s="7"/>
      <c r="C68" s="7"/>
      <c r="D68" s="7" t="s">
        <v>69</v>
      </c>
      <c r="E68" s="7"/>
      <c r="F68" s="7"/>
      <c r="G68" s="7"/>
      <c r="H68" s="7"/>
    </row>
    <row r="69" spans="1:16" ht="12.75" customHeight="1">
      <c r="A69" s="12"/>
      <c r="B69" s="12"/>
      <c r="C69" s="12"/>
      <c r="D69" s="12" t="s">
        <v>70</v>
      </c>
      <c r="E69" s="12"/>
      <c r="F69" s="12"/>
      <c r="G69" s="12"/>
      <c r="H69" s="12">
        <v>0</v>
      </c>
      <c r="P69">
        <v>0</v>
      </c>
    </row>
    <row r="70" spans="1:8" ht="12.75" customHeight="1">
      <c r="A70" s="12"/>
      <c r="B70" s="12"/>
      <c r="C70" s="12"/>
      <c r="D70" s="12" t="s">
        <v>71</v>
      </c>
      <c r="E70" s="12"/>
      <c r="F70" s="12"/>
      <c r="G70" s="12"/>
      <c r="H70" s="12"/>
    </row>
    <row r="71" spans="1:16" ht="12.75" customHeight="1">
      <c r="A71" s="12"/>
      <c r="B71" s="12"/>
      <c r="C71" s="12"/>
      <c r="D71" s="12" t="s">
        <v>72</v>
      </c>
      <c r="E71" s="12"/>
      <c r="F71" s="12"/>
      <c r="G71" s="12"/>
      <c r="H71" s="12">
        <v>0</v>
      </c>
      <c r="P71">
        <v>0</v>
      </c>
    </row>
    <row r="72" spans="1:16" ht="12.75" customHeight="1">
      <c r="A72" s="12"/>
      <c r="B72" s="12"/>
      <c r="C72" s="12"/>
      <c r="D72" s="12" t="s">
        <v>73</v>
      </c>
      <c r="E72" s="12"/>
      <c r="F72" s="12"/>
      <c r="G72" s="12"/>
      <c r="H72" s="12">
        <f>H69+H71</f>
        <v>0</v>
      </c>
      <c r="P72">
        <f>P69+P71</f>
        <v>0</v>
      </c>
    </row>
    <row r="74" spans="1:16" ht="12.75" customHeight="1">
      <c r="A74" s="12"/>
      <c r="B74" s="12"/>
      <c r="C74" s="12"/>
      <c r="D74" s="12" t="s">
        <v>73</v>
      </c>
      <c r="E74" s="12"/>
      <c r="F74" s="12"/>
      <c r="G74" s="12"/>
      <c r="H74" s="12">
        <f>H65+H72</f>
        <v>0</v>
      </c>
      <c r="P74">
        <f>P65+P72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606</v>
      </c>
      <c r="D5" s="5" t="s">
        <v>607</v>
      </c>
      <c r="E5" s="5"/>
    </row>
    <row r="6" spans="1:5" ht="12.75" customHeight="1">
      <c r="A6" t="s">
        <v>18</v>
      </c>
      <c r="C6" s="5" t="s">
        <v>606</v>
      </c>
      <c r="D6" s="5" t="s">
        <v>607</v>
      </c>
      <c r="E6" s="5"/>
    </row>
    <row r="7" spans="3:5" ht="12.75" customHeight="1">
      <c r="C7" s="5"/>
      <c r="D7" s="5"/>
      <c r="E7" s="5"/>
    </row>
    <row r="8" spans="1:16" ht="12.75" customHeight="1">
      <c r="A8" s="13" t="s">
        <v>23</v>
      </c>
      <c r="B8" s="13" t="s">
        <v>25</v>
      </c>
      <c r="C8" s="13" t="s">
        <v>26</v>
      </c>
      <c r="D8" s="13" t="s">
        <v>27</v>
      </c>
      <c r="E8" s="13" t="s">
        <v>28</v>
      </c>
      <c r="F8" s="13" t="s">
        <v>29</v>
      </c>
      <c r="G8" s="13" t="s">
        <v>30</v>
      </c>
      <c r="H8" s="13"/>
      <c r="O8" t="s">
        <v>33</v>
      </c>
      <c r="P8" t="s">
        <v>11</v>
      </c>
    </row>
    <row r="9" spans="1:15" ht="13.5">
      <c r="A9" s="13"/>
      <c r="B9" s="13"/>
      <c r="C9" s="13"/>
      <c r="D9" s="13"/>
      <c r="E9" s="13"/>
      <c r="F9" s="13"/>
      <c r="G9" s="4" t="s">
        <v>31</v>
      </c>
      <c r="H9" s="4" t="s">
        <v>32</v>
      </c>
      <c r="O9" t="s">
        <v>11</v>
      </c>
    </row>
    <row r="10" spans="1:8" ht="13.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12.75">
      <c r="A12" s="6">
        <v>1</v>
      </c>
      <c r="B12" s="6" t="s">
        <v>109</v>
      </c>
      <c r="C12" s="6" t="s">
        <v>44</v>
      </c>
      <c r="D12" s="6" t="s">
        <v>97</v>
      </c>
      <c r="E12" s="6" t="s">
        <v>106</v>
      </c>
      <c r="F12" s="8">
        <v>33.04</v>
      </c>
      <c r="G12" s="10"/>
      <c r="H12" s="8">
        <f>ROUND((G12*F12),2)</f>
        <v>0</v>
      </c>
      <c r="O12">
        <f>rekapitulace!H8</f>
        <v>21</v>
      </c>
      <c r="P12">
        <f>O12/100*H12</f>
        <v>0</v>
      </c>
    </row>
    <row r="13" ht="12.75">
      <c r="D13" s="11" t="s">
        <v>608</v>
      </c>
    </row>
    <row r="14" spans="1:16" ht="39">
      <c r="A14" s="6">
        <v>2</v>
      </c>
      <c r="B14" s="6" t="s">
        <v>522</v>
      </c>
      <c r="C14" s="6" t="s">
        <v>44</v>
      </c>
      <c r="D14" s="6" t="s">
        <v>523</v>
      </c>
      <c r="E14" s="6" t="s">
        <v>46</v>
      </c>
      <c r="F14" s="8">
        <v>1</v>
      </c>
      <c r="G14" s="10"/>
      <c r="H14" s="8">
        <f>ROUND((G14*F14),2)</f>
        <v>0</v>
      </c>
      <c r="O14">
        <f>rekapitulace!H8</f>
        <v>21</v>
      </c>
      <c r="P14">
        <f>O14/100*H14</f>
        <v>0</v>
      </c>
    </row>
    <row r="15" spans="1:16" ht="12.75" customHeight="1">
      <c r="A15" s="12"/>
      <c r="B15" s="12"/>
      <c r="C15" s="12" t="s">
        <v>42</v>
      </c>
      <c r="D15" s="12" t="s">
        <v>41</v>
      </c>
      <c r="E15" s="12"/>
      <c r="F15" s="12"/>
      <c r="G15" s="12"/>
      <c r="H15" s="12">
        <f>SUM(H12:H14)</f>
        <v>0</v>
      </c>
      <c r="P15">
        <f>ROUND(SUM(P12:P14),2)</f>
        <v>0</v>
      </c>
    </row>
    <row r="17" spans="1:8" ht="12.75" customHeight="1">
      <c r="A17" s="7"/>
      <c r="B17" s="7"/>
      <c r="C17" s="7" t="s">
        <v>24</v>
      </c>
      <c r="D17" s="7" t="s">
        <v>81</v>
      </c>
      <c r="E17" s="7"/>
      <c r="F17" s="9"/>
      <c r="G17" s="7"/>
      <c r="H17" s="9"/>
    </row>
    <row r="18" spans="1:16" ht="26.25">
      <c r="A18" s="6">
        <v>3</v>
      </c>
      <c r="B18" s="6" t="s">
        <v>524</v>
      </c>
      <c r="C18" s="6" t="s">
        <v>44</v>
      </c>
      <c r="D18" s="6" t="s">
        <v>525</v>
      </c>
      <c r="E18" s="6" t="s">
        <v>106</v>
      </c>
      <c r="F18" s="8">
        <v>33.04</v>
      </c>
      <c r="G18" s="10"/>
      <c r="H18" s="8">
        <f>ROUND((G18*F18),2)</f>
        <v>0</v>
      </c>
      <c r="O18">
        <f>rekapitulace!H8</f>
        <v>21</v>
      </c>
      <c r="P18">
        <f>O18/100*H18</f>
        <v>0</v>
      </c>
    </row>
    <row r="19" ht="12.75">
      <c r="D19" s="11" t="s">
        <v>608</v>
      </c>
    </row>
    <row r="20" spans="1:16" ht="26.25">
      <c r="A20" s="6">
        <v>4</v>
      </c>
      <c r="B20" s="6" t="s">
        <v>526</v>
      </c>
      <c r="C20" s="6" t="s">
        <v>44</v>
      </c>
      <c r="D20" s="6" t="s">
        <v>527</v>
      </c>
      <c r="E20" s="6" t="s">
        <v>106</v>
      </c>
      <c r="F20" s="8">
        <v>5</v>
      </c>
      <c r="G20" s="10"/>
      <c r="H20" s="8">
        <f>ROUND((G20*F20),2)</f>
        <v>0</v>
      </c>
      <c r="O20">
        <f>rekapitulace!H8</f>
        <v>21</v>
      </c>
      <c r="P20">
        <f>O20/100*H20</f>
        <v>0</v>
      </c>
    </row>
    <row r="21" spans="1:16" ht="26.25">
      <c r="A21" s="6">
        <v>5</v>
      </c>
      <c r="B21" s="6" t="s">
        <v>451</v>
      </c>
      <c r="C21" s="6" t="s">
        <v>44</v>
      </c>
      <c r="D21" s="6" t="s">
        <v>528</v>
      </c>
      <c r="E21" s="6" t="s">
        <v>106</v>
      </c>
      <c r="F21" s="8">
        <v>33.04</v>
      </c>
      <c r="G21" s="10"/>
      <c r="H21" s="8">
        <f>ROUND((G21*F21),2)</f>
        <v>0</v>
      </c>
      <c r="O21">
        <f>rekapitulace!H8</f>
        <v>21</v>
      </c>
      <c r="P21">
        <f>O21/100*H21</f>
        <v>0</v>
      </c>
    </row>
    <row r="22" ht="12.75">
      <c r="D22" s="11" t="s">
        <v>608</v>
      </c>
    </row>
    <row r="23" spans="1:16" ht="26.25">
      <c r="A23" s="6">
        <v>6</v>
      </c>
      <c r="B23" s="6" t="s">
        <v>158</v>
      </c>
      <c r="C23" s="6" t="s">
        <v>44</v>
      </c>
      <c r="D23" s="6" t="s">
        <v>529</v>
      </c>
      <c r="E23" s="6" t="s">
        <v>106</v>
      </c>
      <c r="F23" s="8">
        <v>33.04</v>
      </c>
      <c r="G23" s="10"/>
      <c r="H23" s="8">
        <f>ROUND((G23*F23),2)</f>
        <v>0</v>
      </c>
      <c r="O23">
        <f>rekapitulace!H8</f>
        <v>21</v>
      </c>
      <c r="P23">
        <f>O23/100*H23</f>
        <v>0</v>
      </c>
    </row>
    <row r="24" ht="12.75">
      <c r="D24" s="11" t="s">
        <v>608</v>
      </c>
    </row>
    <row r="25" spans="1:16" ht="26.25">
      <c r="A25" s="6">
        <v>7</v>
      </c>
      <c r="B25" s="6" t="s">
        <v>458</v>
      </c>
      <c r="C25" s="6" t="s">
        <v>44</v>
      </c>
      <c r="D25" s="6" t="s">
        <v>530</v>
      </c>
      <c r="E25" s="6" t="s">
        <v>106</v>
      </c>
      <c r="F25" s="8">
        <v>5</v>
      </c>
      <c r="G25" s="10"/>
      <c r="H25" s="8">
        <f>ROUND((G25*F25),2)</f>
        <v>0</v>
      </c>
      <c r="O25">
        <f>rekapitulace!H8</f>
        <v>21</v>
      </c>
      <c r="P25">
        <f>O25/100*H25</f>
        <v>0</v>
      </c>
    </row>
    <row r="26" spans="1:16" ht="12.75" customHeight="1">
      <c r="A26" s="12"/>
      <c r="B26" s="12"/>
      <c r="C26" s="12" t="s">
        <v>24</v>
      </c>
      <c r="D26" s="12" t="s">
        <v>81</v>
      </c>
      <c r="E26" s="12"/>
      <c r="F26" s="12"/>
      <c r="G26" s="12"/>
      <c r="H26" s="12">
        <f>SUM(H18:H25)</f>
        <v>0</v>
      </c>
      <c r="P26">
        <f>ROUND(SUM(P18:P25),2)</f>
        <v>0</v>
      </c>
    </row>
    <row r="28" spans="1:8" ht="12.75" customHeight="1">
      <c r="A28" s="7"/>
      <c r="B28" s="7"/>
      <c r="C28" s="7" t="s">
        <v>39</v>
      </c>
      <c r="D28" s="7" t="s">
        <v>531</v>
      </c>
      <c r="E28" s="7"/>
      <c r="F28" s="9"/>
      <c r="G28" s="7"/>
      <c r="H28" s="9"/>
    </row>
    <row r="29" spans="1:16" ht="26.25">
      <c r="A29" s="6">
        <v>8</v>
      </c>
      <c r="B29" s="6" t="s">
        <v>609</v>
      </c>
      <c r="C29" s="6" t="s">
        <v>44</v>
      </c>
      <c r="D29" s="6" t="s">
        <v>610</v>
      </c>
      <c r="E29" s="6" t="s">
        <v>131</v>
      </c>
      <c r="F29" s="8">
        <v>59</v>
      </c>
      <c r="G29" s="10"/>
      <c r="H29" s="8">
        <f>ROUND((G29*F29),2)</f>
        <v>0</v>
      </c>
      <c r="O29">
        <f>rekapitulace!H8</f>
        <v>21</v>
      </c>
      <c r="P29">
        <f>O29/100*H29</f>
        <v>0</v>
      </c>
    </row>
    <row r="30" spans="1:16" ht="26.25">
      <c r="A30" s="6">
        <v>9</v>
      </c>
      <c r="B30" s="6" t="s">
        <v>611</v>
      </c>
      <c r="C30" s="6" t="s">
        <v>44</v>
      </c>
      <c r="D30" s="6" t="s">
        <v>612</v>
      </c>
      <c r="E30" s="6" t="s">
        <v>131</v>
      </c>
      <c r="F30" s="8">
        <v>17.7</v>
      </c>
      <c r="G30" s="10"/>
      <c r="H30" s="8">
        <f>ROUND((G30*F30),2)</f>
        <v>0</v>
      </c>
      <c r="O30">
        <f>rekapitulace!H8</f>
        <v>21</v>
      </c>
      <c r="P30">
        <f>O30/100*H30</f>
        <v>0</v>
      </c>
    </row>
    <row r="31" ht="12.75">
      <c r="D31" s="11" t="s">
        <v>613</v>
      </c>
    </row>
    <row r="32" spans="1:16" ht="26.25">
      <c r="A32" s="6">
        <v>10</v>
      </c>
      <c r="B32" s="6" t="s">
        <v>614</v>
      </c>
      <c r="C32" s="6" t="s">
        <v>44</v>
      </c>
      <c r="D32" s="6" t="s">
        <v>615</v>
      </c>
      <c r="E32" s="6" t="s">
        <v>616</v>
      </c>
      <c r="F32" s="8">
        <v>12</v>
      </c>
      <c r="G32" s="10"/>
      <c r="H32" s="8">
        <f>ROUND((G32*F32),2)</f>
        <v>0</v>
      </c>
      <c r="O32">
        <f>rekapitulace!H8</f>
        <v>21</v>
      </c>
      <c r="P32">
        <f>O32/100*H32</f>
        <v>0</v>
      </c>
    </row>
    <row r="33" ht="12.75">
      <c r="D33" s="11" t="s">
        <v>617</v>
      </c>
    </row>
    <row r="34" spans="1:16" ht="26.25">
      <c r="A34" s="6">
        <v>11</v>
      </c>
      <c r="B34" s="6" t="s">
        <v>618</v>
      </c>
      <c r="C34" s="6" t="s">
        <v>44</v>
      </c>
      <c r="D34" s="6" t="s">
        <v>619</v>
      </c>
      <c r="E34" s="6" t="s">
        <v>62</v>
      </c>
      <c r="F34" s="8">
        <v>12</v>
      </c>
      <c r="G34" s="10"/>
      <c r="H34" s="8">
        <f>ROUND((G34*F34),2)</f>
        <v>0</v>
      </c>
      <c r="O34">
        <f>rekapitulace!H8</f>
        <v>21</v>
      </c>
      <c r="P34">
        <f>O34/100*H34</f>
        <v>0</v>
      </c>
    </row>
    <row r="35" ht="12.75">
      <c r="D35" s="11" t="s">
        <v>620</v>
      </c>
    </row>
    <row r="36" spans="1:16" ht="12.75" customHeight="1">
      <c r="A36" s="12"/>
      <c r="B36" s="12"/>
      <c r="C36" s="12" t="s">
        <v>39</v>
      </c>
      <c r="D36" s="12" t="s">
        <v>531</v>
      </c>
      <c r="E36" s="12"/>
      <c r="F36" s="12"/>
      <c r="G36" s="12"/>
      <c r="H36" s="12">
        <f>SUM(H29:H35)</f>
        <v>0</v>
      </c>
      <c r="P36">
        <f>ROUND(SUM(P29:P35),2)</f>
        <v>0</v>
      </c>
    </row>
    <row r="38" spans="1:8" ht="12.75" customHeight="1">
      <c r="A38" s="7"/>
      <c r="B38" s="7"/>
      <c r="C38" s="7" t="s">
        <v>40</v>
      </c>
      <c r="D38" s="7" t="s">
        <v>273</v>
      </c>
      <c r="E38" s="7"/>
      <c r="F38" s="9"/>
      <c r="G38" s="7"/>
      <c r="H38" s="9"/>
    </row>
    <row r="39" spans="1:16" ht="26.25">
      <c r="A39" s="6">
        <v>12</v>
      </c>
      <c r="B39" s="6" t="s">
        <v>598</v>
      </c>
      <c r="C39" s="6" t="s">
        <v>44</v>
      </c>
      <c r="D39" s="6" t="s">
        <v>599</v>
      </c>
      <c r="E39" s="6" t="s">
        <v>131</v>
      </c>
      <c r="F39" s="8">
        <v>59</v>
      </c>
      <c r="G39" s="10"/>
      <c r="H39" s="8">
        <f>ROUND((G39*F39),2)</f>
        <v>0</v>
      </c>
      <c r="O39">
        <f>rekapitulace!H8</f>
        <v>21</v>
      </c>
      <c r="P39">
        <f>O39/100*H39</f>
        <v>0</v>
      </c>
    </row>
    <row r="40" ht="12.75">
      <c r="D40" s="11" t="s">
        <v>621</v>
      </c>
    </row>
    <row r="41" spans="1:16" ht="26.25">
      <c r="A41" s="6">
        <v>13</v>
      </c>
      <c r="B41" s="6" t="s">
        <v>548</v>
      </c>
      <c r="C41" s="6" t="s">
        <v>44</v>
      </c>
      <c r="D41" s="6" t="s">
        <v>622</v>
      </c>
      <c r="E41" s="6" t="s">
        <v>131</v>
      </c>
      <c r="F41" s="8">
        <v>17.7</v>
      </c>
      <c r="G41" s="10"/>
      <c r="H41" s="8">
        <f>ROUND((G41*F41),2)</f>
        <v>0</v>
      </c>
      <c r="O41">
        <f>rekapitulace!H8</f>
        <v>21</v>
      </c>
      <c r="P41">
        <f>O41/100*H41</f>
        <v>0</v>
      </c>
    </row>
    <row r="42" ht="12.75">
      <c r="D42" s="11" t="s">
        <v>613</v>
      </c>
    </row>
    <row r="43" spans="1:16" ht="26.25">
      <c r="A43" s="6">
        <v>14</v>
      </c>
      <c r="B43" s="6" t="s">
        <v>552</v>
      </c>
      <c r="C43" s="6" t="s">
        <v>44</v>
      </c>
      <c r="D43" s="6" t="s">
        <v>623</v>
      </c>
      <c r="E43" s="6" t="s">
        <v>106</v>
      </c>
      <c r="F43" s="8">
        <v>2.36</v>
      </c>
      <c r="G43" s="10"/>
      <c r="H43" s="8">
        <f>ROUND((G43*F43),2)</f>
        <v>0</v>
      </c>
      <c r="O43">
        <f>rekapitulace!H8</f>
        <v>21</v>
      </c>
      <c r="P43">
        <f>O43/100*H43</f>
        <v>0</v>
      </c>
    </row>
    <row r="44" ht="12.75">
      <c r="D44" s="11" t="s">
        <v>624</v>
      </c>
    </row>
    <row r="45" spans="1:16" ht="26.25">
      <c r="A45" s="6">
        <v>15</v>
      </c>
      <c r="B45" s="6" t="s">
        <v>555</v>
      </c>
      <c r="C45" s="6" t="s">
        <v>44</v>
      </c>
      <c r="D45" s="6" t="s">
        <v>625</v>
      </c>
      <c r="E45" s="6" t="s">
        <v>106</v>
      </c>
      <c r="F45" s="8">
        <v>9.44</v>
      </c>
      <c r="G45" s="10"/>
      <c r="H45" s="8">
        <f>ROUND((G45*F45),2)</f>
        <v>0</v>
      </c>
      <c r="O45">
        <f>rekapitulace!H8</f>
        <v>21</v>
      </c>
      <c r="P45">
        <f>O45/100*H45</f>
        <v>0</v>
      </c>
    </row>
    <row r="46" ht="12.75">
      <c r="D46" s="11" t="s">
        <v>626</v>
      </c>
    </row>
    <row r="47" spans="1:16" ht="12.75" customHeight="1">
      <c r="A47" s="12"/>
      <c r="B47" s="12"/>
      <c r="C47" s="12" t="s">
        <v>40</v>
      </c>
      <c r="D47" s="12" t="s">
        <v>273</v>
      </c>
      <c r="E47" s="12"/>
      <c r="F47" s="12"/>
      <c r="G47" s="12"/>
      <c r="H47" s="12">
        <f>SUM(H39:H46)</f>
        <v>0</v>
      </c>
      <c r="P47">
        <f>ROUND(SUM(P39:P46),2)</f>
        <v>0</v>
      </c>
    </row>
    <row r="49" spans="1:16" ht="12.75" customHeight="1">
      <c r="A49" s="12"/>
      <c r="B49" s="12"/>
      <c r="C49" s="12"/>
      <c r="D49" s="12" t="s">
        <v>67</v>
      </c>
      <c r="E49" s="12"/>
      <c r="F49" s="12"/>
      <c r="G49" s="12"/>
      <c r="H49" s="12">
        <f>+H15+H26+H36+H47</f>
        <v>0</v>
      </c>
      <c r="P49">
        <f>+P15+P26+P36+P47</f>
        <v>0</v>
      </c>
    </row>
    <row r="51" spans="1:8" ht="12.75" customHeight="1">
      <c r="A51" s="7" t="s">
        <v>68</v>
      </c>
      <c r="B51" s="7"/>
      <c r="C51" s="7"/>
      <c r="D51" s="7"/>
      <c r="E51" s="7"/>
      <c r="F51" s="7"/>
      <c r="G51" s="7"/>
      <c r="H51" s="7"/>
    </row>
    <row r="52" spans="1:8" ht="12.75" customHeight="1">
      <c r="A52" s="7"/>
      <c r="B52" s="7"/>
      <c r="C52" s="7"/>
      <c r="D52" s="7" t="s">
        <v>69</v>
      </c>
      <c r="E52" s="7"/>
      <c r="F52" s="7"/>
      <c r="G52" s="7"/>
      <c r="H52" s="7"/>
    </row>
    <row r="53" spans="1:16" ht="12.75" customHeight="1">
      <c r="A53" s="12"/>
      <c r="B53" s="12"/>
      <c r="C53" s="12"/>
      <c r="D53" s="12" t="s">
        <v>70</v>
      </c>
      <c r="E53" s="12"/>
      <c r="F53" s="12"/>
      <c r="G53" s="12"/>
      <c r="H53" s="12">
        <v>0</v>
      </c>
      <c r="P53">
        <v>0</v>
      </c>
    </row>
    <row r="54" spans="1:8" ht="12.75" customHeight="1">
      <c r="A54" s="12"/>
      <c r="B54" s="12"/>
      <c r="C54" s="12"/>
      <c r="D54" s="12" t="s">
        <v>71</v>
      </c>
      <c r="E54" s="12"/>
      <c r="F54" s="12"/>
      <c r="G54" s="12"/>
      <c r="H54" s="12"/>
    </row>
    <row r="55" spans="1:16" ht="12.75" customHeight="1">
      <c r="A55" s="12"/>
      <c r="B55" s="12"/>
      <c r="C55" s="12"/>
      <c r="D55" s="12" t="s">
        <v>72</v>
      </c>
      <c r="E55" s="12"/>
      <c r="F55" s="12"/>
      <c r="G55" s="12"/>
      <c r="H55" s="12">
        <v>0</v>
      </c>
      <c r="P55">
        <v>0</v>
      </c>
    </row>
    <row r="56" spans="1:16" ht="12.75" customHeight="1">
      <c r="A56" s="12"/>
      <c r="B56" s="12"/>
      <c r="C56" s="12"/>
      <c r="D56" s="12" t="s">
        <v>73</v>
      </c>
      <c r="E56" s="12"/>
      <c r="F56" s="12"/>
      <c r="G56" s="12"/>
      <c r="H56" s="12">
        <f>H53+H55</f>
        <v>0</v>
      </c>
      <c r="P56">
        <f>P53+P55</f>
        <v>0</v>
      </c>
    </row>
    <row r="58" spans="1:16" ht="12.75" customHeight="1">
      <c r="A58" s="12"/>
      <c r="B58" s="12"/>
      <c r="C58" s="12"/>
      <c r="D58" s="12" t="s">
        <v>73</v>
      </c>
      <c r="E58" s="12"/>
      <c r="F58" s="12"/>
      <c r="G58" s="12"/>
      <c r="H58" s="12">
        <f>H49+H56</f>
        <v>0</v>
      </c>
      <c r="P58">
        <f>P49+P56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627</v>
      </c>
      <c r="D5" s="5" t="s">
        <v>628</v>
      </c>
      <c r="E5" s="5"/>
    </row>
    <row r="6" spans="1:5" ht="12.75" customHeight="1">
      <c r="A6" t="s">
        <v>18</v>
      </c>
      <c r="C6" s="5" t="s">
        <v>627</v>
      </c>
      <c r="D6" s="5" t="s">
        <v>628</v>
      </c>
      <c r="E6" s="5"/>
    </row>
    <row r="7" spans="3:5" ht="12.75" customHeight="1">
      <c r="C7" s="5"/>
      <c r="D7" s="5"/>
      <c r="E7" s="5"/>
    </row>
    <row r="8" spans="1:16" ht="12.75" customHeight="1">
      <c r="A8" s="13" t="s">
        <v>23</v>
      </c>
      <c r="B8" s="13" t="s">
        <v>25</v>
      </c>
      <c r="C8" s="13" t="s">
        <v>26</v>
      </c>
      <c r="D8" s="13" t="s">
        <v>27</v>
      </c>
      <c r="E8" s="13" t="s">
        <v>28</v>
      </c>
      <c r="F8" s="13" t="s">
        <v>29</v>
      </c>
      <c r="G8" s="13" t="s">
        <v>30</v>
      </c>
      <c r="H8" s="13"/>
      <c r="O8" t="s">
        <v>33</v>
      </c>
      <c r="P8" t="s">
        <v>11</v>
      </c>
    </row>
    <row r="9" spans="1:15" ht="13.5">
      <c r="A9" s="13"/>
      <c r="B9" s="13"/>
      <c r="C9" s="13"/>
      <c r="D9" s="13"/>
      <c r="E9" s="13"/>
      <c r="F9" s="13"/>
      <c r="G9" s="4" t="s">
        <v>31</v>
      </c>
      <c r="H9" s="4" t="s">
        <v>32</v>
      </c>
      <c r="O9" t="s">
        <v>11</v>
      </c>
    </row>
    <row r="10" spans="1:8" ht="13.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12.75">
      <c r="A12" s="6">
        <v>1</v>
      </c>
      <c r="B12" s="6" t="s">
        <v>109</v>
      </c>
      <c r="C12" s="6" t="s">
        <v>44</v>
      </c>
      <c r="D12" s="6" t="s">
        <v>97</v>
      </c>
      <c r="E12" s="6" t="s">
        <v>106</v>
      </c>
      <c r="F12" s="8">
        <v>6.17</v>
      </c>
      <c r="G12" s="10"/>
      <c r="H12" s="8">
        <f>ROUND((G12*F12),2)</f>
        <v>0</v>
      </c>
      <c r="O12">
        <f>rekapitulace!H8</f>
        <v>21</v>
      </c>
      <c r="P12">
        <f>O12/100*H12</f>
        <v>0</v>
      </c>
    </row>
    <row r="13" ht="39">
      <c r="D13" s="11" t="s">
        <v>629</v>
      </c>
    </row>
    <row r="14" spans="1:16" ht="39">
      <c r="A14" s="6">
        <v>2</v>
      </c>
      <c r="B14" s="6" t="s">
        <v>522</v>
      </c>
      <c r="C14" s="6" t="s">
        <v>44</v>
      </c>
      <c r="D14" s="6" t="s">
        <v>630</v>
      </c>
      <c r="E14" s="6" t="s">
        <v>46</v>
      </c>
      <c r="F14" s="8">
        <v>1</v>
      </c>
      <c r="G14" s="10"/>
      <c r="H14" s="8">
        <f>ROUND((G14*F14),2)</f>
        <v>0</v>
      </c>
      <c r="O14">
        <f>rekapitulace!H8</f>
        <v>21</v>
      </c>
      <c r="P14">
        <f>O14/100*H14</f>
        <v>0</v>
      </c>
    </row>
    <row r="15" spans="1:16" ht="12.75" customHeight="1">
      <c r="A15" s="12"/>
      <c r="B15" s="12"/>
      <c r="C15" s="12" t="s">
        <v>42</v>
      </c>
      <c r="D15" s="12" t="s">
        <v>41</v>
      </c>
      <c r="E15" s="12"/>
      <c r="F15" s="12"/>
      <c r="G15" s="12"/>
      <c r="H15" s="12">
        <f>SUM(H12:H14)</f>
        <v>0</v>
      </c>
      <c r="P15">
        <f>ROUND(SUM(P12:P14),2)</f>
        <v>0</v>
      </c>
    </row>
    <row r="17" spans="1:8" ht="12.75" customHeight="1">
      <c r="A17" s="7"/>
      <c r="B17" s="7"/>
      <c r="C17" s="7" t="s">
        <v>24</v>
      </c>
      <c r="D17" s="7" t="s">
        <v>81</v>
      </c>
      <c r="E17" s="7"/>
      <c r="F17" s="9"/>
      <c r="G17" s="7"/>
      <c r="H17" s="9"/>
    </row>
    <row r="18" spans="1:16" ht="26.25">
      <c r="A18" s="6">
        <v>3</v>
      </c>
      <c r="B18" s="6" t="s">
        <v>524</v>
      </c>
      <c r="C18" s="6" t="s">
        <v>44</v>
      </c>
      <c r="D18" s="6" t="s">
        <v>525</v>
      </c>
      <c r="E18" s="6" t="s">
        <v>106</v>
      </c>
      <c r="F18" s="8">
        <v>6.17</v>
      </c>
      <c r="G18" s="10"/>
      <c r="H18" s="8">
        <f>ROUND((G18*F18),2)</f>
        <v>0</v>
      </c>
      <c r="O18">
        <f>rekapitulace!H8</f>
        <v>21</v>
      </c>
      <c r="P18">
        <f>O18/100*H18</f>
        <v>0</v>
      </c>
    </row>
    <row r="19" ht="39">
      <c r="D19" s="11" t="s">
        <v>629</v>
      </c>
    </row>
    <row r="20" spans="1:16" ht="26.25">
      <c r="A20" s="6">
        <v>4</v>
      </c>
      <c r="B20" s="6" t="s">
        <v>526</v>
      </c>
      <c r="C20" s="6" t="s">
        <v>44</v>
      </c>
      <c r="D20" s="6" t="s">
        <v>527</v>
      </c>
      <c r="E20" s="6" t="s">
        <v>106</v>
      </c>
      <c r="F20" s="8">
        <v>1.5</v>
      </c>
      <c r="G20" s="10"/>
      <c r="H20" s="8">
        <f>ROUND((G20*F20),2)</f>
        <v>0</v>
      </c>
      <c r="O20">
        <f>rekapitulace!H8</f>
        <v>21</v>
      </c>
      <c r="P20">
        <f>O20/100*H20</f>
        <v>0</v>
      </c>
    </row>
    <row r="21" spans="1:16" ht="26.25">
      <c r="A21" s="6">
        <v>5</v>
      </c>
      <c r="B21" s="6" t="s">
        <v>451</v>
      </c>
      <c r="C21" s="6" t="s">
        <v>44</v>
      </c>
      <c r="D21" s="6" t="s">
        <v>631</v>
      </c>
      <c r="E21" s="6" t="s">
        <v>106</v>
      </c>
      <c r="F21" s="8">
        <v>9.09</v>
      </c>
      <c r="G21" s="10"/>
      <c r="H21" s="8">
        <f>ROUND((G21*F21),2)</f>
        <v>0</v>
      </c>
      <c r="O21">
        <f>rekapitulace!H8</f>
        <v>21</v>
      </c>
      <c r="P21">
        <f>O21/100*H21</f>
        <v>0</v>
      </c>
    </row>
    <row r="22" ht="39">
      <c r="D22" s="11" t="s">
        <v>632</v>
      </c>
    </row>
    <row r="23" spans="1:16" ht="26.25">
      <c r="A23" s="6">
        <v>6</v>
      </c>
      <c r="B23" s="6" t="s">
        <v>158</v>
      </c>
      <c r="C23" s="6" t="s">
        <v>44</v>
      </c>
      <c r="D23" s="6" t="s">
        <v>529</v>
      </c>
      <c r="E23" s="6" t="s">
        <v>106</v>
      </c>
      <c r="F23" s="8">
        <v>6.17</v>
      </c>
      <c r="G23" s="10"/>
      <c r="H23" s="8">
        <f>ROUND((G23*F23),2)</f>
        <v>0</v>
      </c>
      <c r="O23">
        <f>rekapitulace!H8</f>
        <v>21</v>
      </c>
      <c r="P23">
        <f>O23/100*H23</f>
        <v>0</v>
      </c>
    </row>
    <row r="24" ht="39">
      <c r="D24" s="11" t="s">
        <v>629</v>
      </c>
    </row>
    <row r="25" spans="1:16" ht="12.75">
      <c r="A25" s="6">
        <v>7</v>
      </c>
      <c r="B25" s="6" t="s">
        <v>458</v>
      </c>
      <c r="C25" s="6" t="s">
        <v>44</v>
      </c>
      <c r="D25" s="6" t="s">
        <v>567</v>
      </c>
      <c r="E25" s="6" t="s">
        <v>106</v>
      </c>
      <c r="F25" s="8">
        <v>4.43</v>
      </c>
      <c r="G25" s="10"/>
      <c r="H25" s="8">
        <f>ROUND((G25*F25),2)</f>
        <v>0</v>
      </c>
      <c r="O25">
        <f>rekapitulace!H8</f>
        <v>21</v>
      </c>
      <c r="P25">
        <f>O25/100*H25</f>
        <v>0</v>
      </c>
    </row>
    <row r="26" ht="39">
      <c r="D26" s="11" t="s">
        <v>633</v>
      </c>
    </row>
    <row r="27" spans="1:16" ht="12.75" customHeight="1">
      <c r="A27" s="12"/>
      <c r="B27" s="12"/>
      <c r="C27" s="12" t="s">
        <v>24</v>
      </c>
      <c r="D27" s="12" t="s">
        <v>81</v>
      </c>
      <c r="E27" s="12"/>
      <c r="F27" s="12"/>
      <c r="G27" s="12"/>
      <c r="H27" s="12">
        <f>SUM(H18:H26)</f>
        <v>0</v>
      </c>
      <c r="P27">
        <f>ROUND(SUM(P18:P26),2)</f>
        <v>0</v>
      </c>
    </row>
    <row r="29" spans="1:8" ht="12.75" customHeight="1">
      <c r="A29" s="7"/>
      <c r="B29" s="7"/>
      <c r="C29" s="7" t="s">
        <v>35</v>
      </c>
      <c r="D29" s="7" t="s">
        <v>634</v>
      </c>
      <c r="E29" s="7"/>
      <c r="F29" s="9"/>
      <c r="G29" s="7"/>
      <c r="H29" s="9"/>
    </row>
    <row r="30" spans="1:16" ht="26.25">
      <c r="A30" s="6">
        <v>8</v>
      </c>
      <c r="B30" s="6" t="s">
        <v>635</v>
      </c>
      <c r="C30" s="6" t="s">
        <v>44</v>
      </c>
      <c r="D30" s="6" t="s">
        <v>636</v>
      </c>
      <c r="E30" s="6" t="s">
        <v>131</v>
      </c>
      <c r="F30" s="8">
        <v>13</v>
      </c>
      <c r="G30" s="10"/>
      <c r="H30" s="8">
        <f>ROUND((G30*F30),2)</f>
        <v>0</v>
      </c>
      <c r="O30">
        <f>rekapitulace!H8</f>
        <v>21</v>
      </c>
      <c r="P30">
        <f>O30/100*H30</f>
        <v>0</v>
      </c>
    </row>
    <row r="31" spans="1:16" ht="12.75" customHeight="1">
      <c r="A31" s="12"/>
      <c r="B31" s="12"/>
      <c r="C31" s="12" t="s">
        <v>35</v>
      </c>
      <c r="D31" s="12" t="s">
        <v>634</v>
      </c>
      <c r="E31" s="12"/>
      <c r="F31" s="12"/>
      <c r="G31" s="12"/>
      <c r="H31" s="12">
        <f>SUM(H30:H30)</f>
        <v>0</v>
      </c>
      <c r="P31">
        <f>ROUND(SUM(P30:P30),2)</f>
        <v>0</v>
      </c>
    </row>
    <row r="33" spans="1:8" ht="12.75" customHeight="1">
      <c r="A33" s="7"/>
      <c r="B33" s="7"/>
      <c r="C33" s="7" t="s">
        <v>36</v>
      </c>
      <c r="D33" s="7" t="s">
        <v>191</v>
      </c>
      <c r="E33" s="7"/>
      <c r="F33" s="9"/>
      <c r="G33" s="7"/>
      <c r="H33" s="9"/>
    </row>
    <row r="34" spans="1:16" ht="26.25">
      <c r="A34" s="6">
        <v>9</v>
      </c>
      <c r="B34" s="6" t="s">
        <v>637</v>
      </c>
      <c r="C34" s="6" t="s">
        <v>44</v>
      </c>
      <c r="D34" s="6" t="s">
        <v>638</v>
      </c>
      <c r="E34" s="6" t="s">
        <v>106</v>
      </c>
      <c r="F34" s="8">
        <v>0.21</v>
      </c>
      <c r="G34" s="10"/>
      <c r="H34" s="8">
        <f>ROUND((G34*F34),2)</f>
        <v>0</v>
      </c>
      <c r="O34">
        <f>rekapitulace!H8</f>
        <v>21</v>
      </c>
      <c r="P34">
        <f>O34/100*H34</f>
        <v>0</v>
      </c>
    </row>
    <row r="35" ht="52.5">
      <c r="D35" s="11" t="s">
        <v>639</v>
      </c>
    </row>
    <row r="36" spans="1:16" ht="12.75" customHeight="1">
      <c r="A36" s="12"/>
      <c r="B36" s="12"/>
      <c r="C36" s="12" t="s">
        <v>36</v>
      </c>
      <c r="D36" s="12" t="s">
        <v>191</v>
      </c>
      <c r="E36" s="12"/>
      <c r="F36" s="12"/>
      <c r="G36" s="12"/>
      <c r="H36" s="12">
        <f>SUM(H34:H35)</f>
        <v>0</v>
      </c>
      <c r="P36">
        <f>ROUND(SUM(P34:P35),2)</f>
        <v>0</v>
      </c>
    </row>
    <row r="38" spans="1:8" ht="12.75" customHeight="1">
      <c r="A38" s="7"/>
      <c r="B38" s="7"/>
      <c r="C38" s="7" t="s">
        <v>39</v>
      </c>
      <c r="D38" s="7" t="s">
        <v>531</v>
      </c>
      <c r="E38" s="7"/>
      <c r="F38" s="9"/>
      <c r="G38" s="7"/>
      <c r="H38" s="9"/>
    </row>
    <row r="39" spans="1:16" ht="26.25">
      <c r="A39" s="6">
        <v>10</v>
      </c>
      <c r="B39" s="6" t="s">
        <v>611</v>
      </c>
      <c r="C39" s="6" t="s">
        <v>44</v>
      </c>
      <c r="D39" s="6" t="s">
        <v>640</v>
      </c>
      <c r="E39" s="6" t="s">
        <v>131</v>
      </c>
      <c r="F39" s="8">
        <v>13</v>
      </c>
      <c r="G39" s="10"/>
      <c r="H39" s="8">
        <f>ROUND((G39*F39),2)</f>
        <v>0</v>
      </c>
      <c r="O39">
        <f>rekapitulace!H8</f>
        <v>21</v>
      </c>
      <c r="P39">
        <f>O39/100*H39</f>
        <v>0</v>
      </c>
    </row>
    <row r="40" ht="12.75">
      <c r="D40" s="11" t="s">
        <v>641</v>
      </c>
    </row>
    <row r="41" spans="1:16" ht="26.25">
      <c r="A41" s="6">
        <v>11</v>
      </c>
      <c r="B41" s="6" t="s">
        <v>642</v>
      </c>
      <c r="C41" s="6" t="s">
        <v>44</v>
      </c>
      <c r="D41" s="6" t="s">
        <v>643</v>
      </c>
      <c r="E41" s="6" t="s">
        <v>131</v>
      </c>
      <c r="F41" s="8">
        <v>24.5</v>
      </c>
      <c r="G41" s="10"/>
      <c r="H41" s="8">
        <f>ROUND((G41*F41),2)</f>
        <v>0</v>
      </c>
      <c r="O41">
        <f>rekapitulace!H8</f>
        <v>21</v>
      </c>
      <c r="P41">
        <f>O41/100*H41</f>
        <v>0</v>
      </c>
    </row>
    <row r="42" ht="12.75">
      <c r="D42" s="11" t="s">
        <v>644</v>
      </c>
    </row>
    <row r="43" spans="1:16" ht="26.25">
      <c r="A43" s="6">
        <v>12</v>
      </c>
      <c r="B43" s="6" t="s">
        <v>645</v>
      </c>
      <c r="C43" s="6" t="s">
        <v>44</v>
      </c>
      <c r="D43" s="6" t="s">
        <v>646</v>
      </c>
      <c r="E43" s="6" t="s">
        <v>616</v>
      </c>
      <c r="F43" s="8">
        <v>2</v>
      </c>
      <c r="G43" s="10"/>
      <c r="H43" s="8">
        <f>ROUND((G43*F43),2)</f>
        <v>0</v>
      </c>
      <c r="O43">
        <f>rekapitulace!H8</f>
        <v>21</v>
      </c>
      <c r="P43">
        <f>O43/100*H43</f>
        <v>0</v>
      </c>
    </row>
    <row r="44" spans="1:16" ht="26.25">
      <c r="A44" s="6">
        <v>13</v>
      </c>
      <c r="B44" s="6" t="s">
        <v>647</v>
      </c>
      <c r="C44" s="6" t="s">
        <v>44</v>
      </c>
      <c r="D44" s="6" t="s">
        <v>648</v>
      </c>
      <c r="E44" s="6" t="s">
        <v>616</v>
      </c>
      <c r="F44" s="8">
        <v>2</v>
      </c>
      <c r="G44" s="10"/>
      <c r="H44" s="8">
        <f>ROUND((G44*F44),2)</f>
        <v>0</v>
      </c>
      <c r="O44">
        <f>rekapitulace!H8</f>
        <v>21</v>
      </c>
      <c r="P44">
        <f>O44/100*H44</f>
        <v>0</v>
      </c>
    </row>
    <row r="45" spans="1:16" ht="26.25">
      <c r="A45" s="6">
        <v>14</v>
      </c>
      <c r="B45" s="6" t="s">
        <v>618</v>
      </c>
      <c r="C45" s="6" t="s">
        <v>44</v>
      </c>
      <c r="D45" s="6" t="s">
        <v>619</v>
      </c>
      <c r="E45" s="6" t="s">
        <v>62</v>
      </c>
      <c r="F45" s="8">
        <v>4</v>
      </c>
      <c r="G45" s="10"/>
      <c r="H45" s="8">
        <f>ROUND((G45*F45),2)</f>
        <v>0</v>
      </c>
      <c r="O45">
        <f>rekapitulace!H8</f>
        <v>21</v>
      </c>
      <c r="P45">
        <f>O45/100*H45</f>
        <v>0</v>
      </c>
    </row>
    <row r="46" ht="12.75">
      <c r="D46" s="11" t="s">
        <v>649</v>
      </c>
    </row>
    <row r="47" spans="1:16" ht="12.75" customHeight="1">
      <c r="A47" s="12"/>
      <c r="B47" s="12"/>
      <c r="C47" s="12" t="s">
        <v>39</v>
      </c>
      <c r="D47" s="12" t="s">
        <v>531</v>
      </c>
      <c r="E47" s="12"/>
      <c r="F47" s="12"/>
      <c r="G47" s="12"/>
      <c r="H47" s="12">
        <f>SUM(H39:H46)</f>
        <v>0</v>
      </c>
      <c r="P47">
        <f>ROUND(SUM(P39:P46),2)</f>
        <v>0</v>
      </c>
    </row>
    <row r="49" spans="1:8" ht="12.75" customHeight="1">
      <c r="A49" s="7"/>
      <c r="B49" s="7"/>
      <c r="C49" s="7" t="s">
        <v>40</v>
      </c>
      <c r="D49" s="7" t="s">
        <v>273</v>
      </c>
      <c r="E49" s="7"/>
      <c r="F49" s="9"/>
      <c r="G49" s="7"/>
      <c r="H49" s="9"/>
    </row>
    <row r="50" spans="1:16" ht="26.25">
      <c r="A50" s="6">
        <v>15</v>
      </c>
      <c r="B50" s="6" t="s">
        <v>545</v>
      </c>
      <c r="C50" s="6" t="s">
        <v>44</v>
      </c>
      <c r="D50" s="6" t="s">
        <v>650</v>
      </c>
      <c r="E50" s="6" t="s">
        <v>131</v>
      </c>
      <c r="F50" s="8">
        <v>12.65</v>
      </c>
      <c r="G50" s="10"/>
      <c r="H50" s="8">
        <f>ROUND((G50*F50),2)</f>
        <v>0</v>
      </c>
      <c r="O50">
        <f>rekapitulace!H8</f>
        <v>21</v>
      </c>
      <c r="P50">
        <f>O50/100*H50</f>
        <v>0</v>
      </c>
    </row>
    <row r="51" ht="12.75">
      <c r="D51" s="11" t="s">
        <v>651</v>
      </c>
    </row>
    <row r="52" spans="1:16" ht="26.25">
      <c r="A52" s="6">
        <v>16</v>
      </c>
      <c r="B52" s="6" t="s">
        <v>552</v>
      </c>
      <c r="C52" s="6" t="s">
        <v>44</v>
      </c>
      <c r="D52" s="6" t="s">
        <v>623</v>
      </c>
      <c r="E52" s="6" t="s">
        <v>106</v>
      </c>
      <c r="F52" s="8">
        <v>0.57</v>
      </c>
      <c r="G52" s="10"/>
      <c r="H52" s="8">
        <f>ROUND((G52*F52),2)</f>
        <v>0</v>
      </c>
      <c r="O52">
        <f>rekapitulace!H8</f>
        <v>21</v>
      </c>
      <c r="P52">
        <f>O52/100*H52</f>
        <v>0</v>
      </c>
    </row>
    <row r="53" ht="12.75">
      <c r="D53" s="11" t="s">
        <v>652</v>
      </c>
    </row>
    <row r="54" spans="1:16" ht="26.25">
      <c r="A54" s="6">
        <v>17</v>
      </c>
      <c r="B54" s="6" t="s">
        <v>555</v>
      </c>
      <c r="C54" s="6" t="s">
        <v>44</v>
      </c>
      <c r="D54" s="6" t="s">
        <v>625</v>
      </c>
      <c r="E54" s="6" t="s">
        <v>106</v>
      </c>
      <c r="F54" s="8">
        <v>1.5</v>
      </c>
      <c r="G54" s="10"/>
      <c r="H54" s="8">
        <f>ROUND((G54*F54),2)</f>
        <v>0</v>
      </c>
      <c r="O54">
        <f>rekapitulace!H8</f>
        <v>21</v>
      </c>
      <c r="P54">
        <f>O54/100*H54</f>
        <v>0</v>
      </c>
    </row>
    <row r="55" ht="12.75">
      <c r="D55" s="11" t="s">
        <v>653</v>
      </c>
    </row>
    <row r="56" spans="1:16" ht="12.75" customHeight="1">
      <c r="A56" s="12"/>
      <c r="B56" s="12"/>
      <c r="C56" s="12" t="s">
        <v>40</v>
      </c>
      <c r="D56" s="12" t="s">
        <v>273</v>
      </c>
      <c r="E56" s="12"/>
      <c r="F56" s="12"/>
      <c r="G56" s="12"/>
      <c r="H56" s="12">
        <f>SUM(H50:H55)</f>
        <v>0</v>
      </c>
      <c r="P56">
        <f>ROUND(SUM(P50:P55),2)</f>
        <v>0</v>
      </c>
    </row>
    <row r="58" spans="1:16" ht="12.75" customHeight="1">
      <c r="A58" s="12"/>
      <c r="B58" s="12"/>
      <c r="C58" s="12"/>
      <c r="D58" s="12" t="s">
        <v>67</v>
      </c>
      <c r="E58" s="12"/>
      <c r="F58" s="12"/>
      <c r="G58" s="12"/>
      <c r="H58" s="12">
        <f>+H15+H27+H31+H36+H47+H56</f>
        <v>0</v>
      </c>
      <c r="P58">
        <f>+P15+P27+P31+P36+P47+P56</f>
        <v>0</v>
      </c>
    </row>
    <row r="60" spans="1:8" ht="12.75" customHeight="1">
      <c r="A60" s="7" t="s">
        <v>68</v>
      </c>
      <c r="B60" s="7"/>
      <c r="C60" s="7"/>
      <c r="D60" s="7"/>
      <c r="E60" s="7"/>
      <c r="F60" s="7"/>
      <c r="G60" s="7"/>
      <c r="H60" s="7"/>
    </row>
    <row r="61" spans="1:8" ht="12.75" customHeight="1">
      <c r="A61" s="7"/>
      <c r="B61" s="7"/>
      <c r="C61" s="7"/>
      <c r="D61" s="7" t="s">
        <v>69</v>
      </c>
      <c r="E61" s="7"/>
      <c r="F61" s="7"/>
      <c r="G61" s="7"/>
      <c r="H61" s="7"/>
    </row>
    <row r="62" spans="1:16" ht="12.75" customHeight="1">
      <c r="A62" s="12"/>
      <c r="B62" s="12"/>
      <c r="C62" s="12"/>
      <c r="D62" s="12" t="s">
        <v>70</v>
      </c>
      <c r="E62" s="12"/>
      <c r="F62" s="12"/>
      <c r="G62" s="12"/>
      <c r="H62" s="12">
        <v>0</v>
      </c>
      <c r="P62">
        <v>0</v>
      </c>
    </row>
    <row r="63" spans="1:8" ht="12.75" customHeight="1">
      <c r="A63" s="12"/>
      <c r="B63" s="12"/>
      <c r="C63" s="12"/>
      <c r="D63" s="12" t="s">
        <v>71</v>
      </c>
      <c r="E63" s="12"/>
      <c r="F63" s="12"/>
      <c r="G63" s="12"/>
      <c r="H63" s="12"/>
    </row>
    <row r="64" spans="1:16" ht="12.75" customHeight="1">
      <c r="A64" s="12"/>
      <c r="B64" s="12"/>
      <c r="C64" s="12"/>
      <c r="D64" s="12" t="s">
        <v>72</v>
      </c>
      <c r="E64" s="12"/>
      <c r="F64" s="12"/>
      <c r="G64" s="12"/>
      <c r="H64" s="12">
        <v>0</v>
      </c>
      <c r="P64">
        <v>0</v>
      </c>
    </row>
    <row r="65" spans="1:16" ht="12.75" customHeight="1">
      <c r="A65" s="12"/>
      <c r="B65" s="12"/>
      <c r="C65" s="12"/>
      <c r="D65" s="12" t="s">
        <v>73</v>
      </c>
      <c r="E65" s="12"/>
      <c r="F65" s="12"/>
      <c r="G65" s="12"/>
      <c r="H65" s="12">
        <f>H62+H64</f>
        <v>0</v>
      </c>
      <c r="P65">
        <f>P62+P64</f>
        <v>0</v>
      </c>
    </row>
    <row r="67" spans="1:16" ht="12.75" customHeight="1">
      <c r="A67" s="12"/>
      <c r="B67" s="12"/>
      <c r="C67" s="12"/>
      <c r="D67" s="12" t="s">
        <v>73</v>
      </c>
      <c r="E67" s="12"/>
      <c r="F67" s="12"/>
      <c r="G67" s="12"/>
      <c r="H67" s="12">
        <f>H58+H65</f>
        <v>0</v>
      </c>
      <c r="P67">
        <f>P58+P65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654</v>
      </c>
      <c r="D5" s="5" t="s">
        <v>655</v>
      </c>
      <c r="E5" s="5"/>
    </row>
    <row r="6" spans="1:5" ht="12.75" customHeight="1">
      <c r="A6" t="s">
        <v>18</v>
      </c>
      <c r="C6" s="5" t="s">
        <v>654</v>
      </c>
      <c r="D6" s="5" t="s">
        <v>655</v>
      </c>
      <c r="E6" s="5"/>
    </row>
    <row r="7" spans="3:5" ht="12.75" customHeight="1">
      <c r="C7" s="5"/>
      <c r="D7" s="5"/>
      <c r="E7" s="5"/>
    </row>
    <row r="8" spans="1:16" ht="12.75" customHeight="1">
      <c r="A8" s="13" t="s">
        <v>23</v>
      </c>
      <c r="B8" s="13" t="s">
        <v>25</v>
      </c>
      <c r="C8" s="13" t="s">
        <v>26</v>
      </c>
      <c r="D8" s="13" t="s">
        <v>27</v>
      </c>
      <c r="E8" s="13" t="s">
        <v>28</v>
      </c>
      <c r="F8" s="13" t="s">
        <v>29</v>
      </c>
      <c r="G8" s="13" t="s">
        <v>30</v>
      </c>
      <c r="H8" s="13"/>
      <c r="O8" t="s">
        <v>33</v>
      </c>
      <c r="P8" t="s">
        <v>11</v>
      </c>
    </row>
    <row r="9" spans="1:15" ht="13.5">
      <c r="A9" s="13"/>
      <c r="B9" s="13"/>
      <c r="C9" s="13"/>
      <c r="D9" s="13"/>
      <c r="E9" s="13"/>
      <c r="F9" s="13"/>
      <c r="G9" s="4" t="s">
        <v>31</v>
      </c>
      <c r="H9" s="4" t="s">
        <v>32</v>
      </c>
      <c r="O9" t="s">
        <v>11</v>
      </c>
    </row>
    <row r="10" spans="1:8" ht="13.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12.75">
      <c r="A12" s="6">
        <v>1</v>
      </c>
      <c r="B12" s="6" t="s">
        <v>109</v>
      </c>
      <c r="C12" s="6" t="s">
        <v>44</v>
      </c>
      <c r="D12" s="6" t="s">
        <v>97</v>
      </c>
      <c r="E12" s="6" t="s">
        <v>106</v>
      </c>
      <c r="F12" s="8">
        <v>26.32</v>
      </c>
      <c r="G12" s="10"/>
      <c r="H12" s="8">
        <f>ROUND((G12*F12),2)</f>
        <v>0</v>
      </c>
      <c r="O12">
        <f>rekapitulace!H8</f>
        <v>21</v>
      </c>
      <c r="P12">
        <f>O12/100*H12</f>
        <v>0</v>
      </c>
    </row>
    <row r="13" ht="12.75">
      <c r="D13" s="11" t="s">
        <v>656</v>
      </c>
    </row>
    <row r="14" spans="1:16" ht="39">
      <c r="A14" s="6">
        <v>2</v>
      </c>
      <c r="B14" s="6" t="s">
        <v>522</v>
      </c>
      <c r="C14" s="6" t="s">
        <v>44</v>
      </c>
      <c r="D14" s="6" t="s">
        <v>523</v>
      </c>
      <c r="E14" s="6" t="s">
        <v>46</v>
      </c>
      <c r="F14" s="8">
        <v>1</v>
      </c>
      <c r="G14" s="10"/>
      <c r="H14" s="8">
        <f>ROUND((G14*F14),2)</f>
        <v>0</v>
      </c>
      <c r="O14">
        <f>rekapitulace!H8</f>
        <v>21</v>
      </c>
      <c r="P14">
        <f>O14/100*H14</f>
        <v>0</v>
      </c>
    </row>
    <row r="15" spans="1:16" ht="12.75" customHeight="1">
      <c r="A15" s="12"/>
      <c r="B15" s="12"/>
      <c r="C15" s="12" t="s">
        <v>42</v>
      </c>
      <c r="D15" s="12" t="s">
        <v>41</v>
      </c>
      <c r="E15" s="12"/>
      <c r="F15" s="12"/>
      <c r="G15" s="12"/>
      <c r="H15" s="12">
        <f>SUM(H12:H14)</f>
        <v>0</v>
      </c>
      <c r="P15">
        <f>ROUND(SUM(P12:P14),2)</f>
        <v>0</v>
      </c>
    </row>
    <row r="17" spans="1:8" ht="12.75" customHeight="1">
      <c r="A17" s="7"/>
      <c r="B17" s="7"/>
      <c r="C17" s="7" t="s">
        <v>24</v>
      </c>
      <c r="D17" s="7" t="s">
        <v>81</v>
      </c>
      <c r="E17" s="7"/>
      <c r="F17" s="9"/>
      <c r="G17" s="7"/>
      <c r="H17" s="9"/>
    </row>
    <row r="18" spans="1:16" ht="26.25">
      <c r="A18" s="6">
        <v>3</v>
      </c>
      <c r="B18" s="6" t="s">
        <v>524</v>
      </c>
      <c r="C18" s="6" t="s">
        <v>44</v>
      </c>
      <c r="D18" s="6" t="s">
        <v>525</v>
      </c>
      <c r="E18" s="6" t="s">
        <v>106</v>
      </c>
      <c r="F18" s="8">
        <v>26.32</v>
      </c>
      <c r="G18" s="10"/>
      <c r="H18" s="8">
        <f>ROUND((G18*F18),2)</f>
        <v>0</v>
      </c>
      <c r="O18">
        <f>rekapitulace!H8</f>
        <v>21</v>
      </c>
      <c r="P18">
        <f>O18/100*H18</f>
        <v>0</v>
      </c>
    </row>
    <row r="19" ht="12.75">
      <c r="D19" s="11" t="s">
        <v>656</v>
      </c>
    </row>
    <row r="20" spans="1:16" ht="26.25">
      <c r="A20" s="6">
        <v>4</v>
      </c>
      <c r="B20" s="6" t="s">
        <v>526</v>
      </c>
      <c r="C20" s="6" t="s">
        <v>44</v>
      </c>
      <c r="D20" s="6" t="s">
        <v>527</v>
      </c>
      <c r="E20" s="6" t="s">
        <v>106</v>
      </c>
      <c r="F20" s="8">
        <v>5</v>
      </c>
      <c r="G20" s="10"/>
      <c r="H20" s="8">
        <f>ROUND((G20*F20),2)</f>
        <v>0</v>
      </c>
      <c r="O20">
        <f>rekapitulace!H8</f>
        <v>21</v>
      </c>
      <c r="P20">
        <f>O20/100*H20</f>
        <v>0</v>
      </c>
    </row>
    <row r="21" spans="1:16" ht="26.25">
      <c r="A21" s="6">
        <v>5</v>
      </c>
      <c r="B21" s="6" t="s">
        <v>451</v>
      </c>
      <c r="C21" s="6" t="s">
        <v>44</v>
      </c>
      <c r="D21" s="6" t="s">
        <v>528</v>
      </c>
      <c r="E21" s="6" t="s">
        <v>106</v>
      </c>
      <c r="F21" s="8">
        <v>26.32</v>
      </c>
      <c r="G21" s="10"/>
      <c r="H21" s="8">
        <f>ROUND((G21*F21),2)</f>
        <v>0</v>
      </c>
      <c r="O21">
        <f>rekapitulace!H8</f>
        <v>21</v>
      </c>
      <c r="P21">
        <f>O21/100*H21</f>
        <v>0</v>
      </c>
    </row>
    <row r="22" ht="12.75">
      <c r="D22" s="11" t="s">
        <v>656</v>
      </c>
    </row>
    <row r="23" spans="1:16" ht="26.25">
      <c r="A23" s="6">
        <v>6</v>
      </c>
      <c r="B23" s="6" t="s">
        <v>158</v>
      </c>
      <c r="C23" s="6" t="s">
        <v>44</v>
      </c>
      <c r="D23" s="6" t="s">
        <v>529</v>
      </c>
      <c r="E23" s="6" t="s">
        <v>106</v>
      </c>
      <c r="F23" s="8">
        <v>26.32</v>
      </c>
      <c r="G23" s="10"/>
      <c r="H23" s="8">
        <f>ROUND((G23*F23),2)</f>
        <v>0</v>
      </c>
      <c r="O23">
        <f>rekapitulace!H8</f>
        <v>21</v>
      </c>
      <c r="P23">
        <f>O23/100*H23</f>
        <v>0</v>
      </c>
    </row>
    <row r="24" ht="12.75">
      <c r="D24" s="11" t="s">
        <v>656</v>
      </c>
    </row>
    <row r="25" spans="1:16" ht="26.25">
      <c r="A25" s="6">
        <v>7</v>
      </c>
      <c r="B25" s="6" t="s">
        <v>458</v>
      </c>
      <c r="C25" s="6" t="s">
        <v>44</v>
      </c>
      <c r="D25" s="6" t="s">
        <v>530</v>
      </c>
      <c r="E25" s="6" t="s">
        <v>106</v>
      </c>
      <c r="F25" s="8">
        <v>5</v>
      </c>
      <c r="G25" s="10"/>
      <c r="H25" s="8">
        <f>ROUND((G25*F25),2)</f>
        <v>0</v>
      </c>
      <c r="O25">
        <f>rekapitulace!H8</f>
        <v>21</v>
      </c>
      <c r="P25">
        <f>O25/100*H25</f>
        <v>0</v>
      </c>
    </row>
    <row r="26" spans="1:16" ht="12.75" customHeight="1">
      <c r="A26" s="12"/>
      <c r="B26" s="12"/>
      <c r="C26" s="12" t="s">
        <v>24</v>
      </c>
      <c r="D26" s="12" t="s">
        <v>81</v>
      </c>
      <c r="E26" s="12"/>
      <c r="F26" s="12"/>
      <c r="G26" s="12"/>
      <c r="H26" s="12">
        <f>SUM(H18:H25)</f>
        <v>0</v>
      </c>
      <c r="P26">
        <f>ROUND(SUM(P18:P25),2)</f>
        <v>0</v>
      </c>
    </row>
    <row r="28" spans="1:8" ht="12.75" customHeight="1">
      <c r="A28" s="7"/>
      <c r="B28" s="7"/>
      <c r="C28" s="7" t="s">
        <v>39</v>
      </c>
      <c r="D28" s="7" t="s">
        <v>531</v>
      </c>
      <c r="E28" s="7"/>
      <c r="F28" s="9"/>
      <c r="G28" s="7"/>
      <c r="H28" s="9"/>
    </row>
    <row r="29" spans="1:16" ht="26.25">
      <c r="A29" s="6">
        <v>8</v>
      </c>
      <c r="B29" s="6" t="s">
        <v>611</v>
      </c>
      <c r="C29" s="6" t="s">
        <v>44</v>
      </c>
      <c r="D29" s="6" t="s">
        <v>612</v>
      </c>
      <c r="E29" s="6" t="s">
        <v>131</v>
      </c>
      <c r="F29" s="8">
        <v>14.1</v>
      </c>
      <c r="G29" s="10"/>
      <c r="H29" s="8">
        <f>ROUND((G29*F29),2)</f>
        <v>0</v>
      </c>
      <c r="O29">
        <f>rekapitulace!H8</f>
        <v>21</v>
      </c>
      <c r="P29">
        <f>O29/100*H29</f>
        <v>0</v>
      </c>
    </row>
    <row r="30" ht="12.75">
      <c r="D30" s="11" t="s">
        <v>657</v>
      </c>
    </row>
    <row r="31" spans="1:16" ht="26.25">
      <c r="A31" s="6">
        <v>9</v>
      </c>
      <c r="B31" s="6" t="s">
        <v>642</v>
      </c>
      <c r="C31" s="6" t="s">
        <v>44</v>
      </c>
      <c r="D31" s="6" t="s">
        <v>610</v>
      </c>
      <c r="E31" s="6" t="s">
        <v>131</v>
      </c>
      <c r="F31" s="8">
        <v>47</v>
      </c>
      <c r="G31" s="10"/>
      <c r="H31" s="8">
        <f>ROUND((G31*F31),2)</f>
        <v>0</v>
      </c>
      <c r="O31">
        <f>rekapitulace!H8</f>
        <v>21</v>
      </c>
      <c r="P31">
        <f>O31/100*H31</f>
        <v>0</v>
      </c>
    </row>
    <row r="32" spans="1:16" ht="26.25">
      <c r="A32" s="6">
        <v>10</v>
      </c>
      <c r="B32" s="6" t="s">
        <v>645</v>
      </c>
      <c r="C32" s="6" t="s">
        <v>44</v>
      </c>
      <c r="D32" s="6" t="s">
        <v>658</v>
      </c>
      <c r="E32" s="6" t="s">
        <v>616</v>
      </c>
      <c r="F32" s="8">
        <v>10</v>
      </c>
      <c r="G32" s="10"/>
      <c r="H32" s="8">
        <f>ROUND((G32*F32),2)</f>
        <v>0</v>
      </c>
      <c r="O32">
        <f>rekapitulace!H8</f>
        <v>21</v>
      </c>
      <c r="P32">
        <f>O32/100*H32</f>
        <v>0</v>
      </c>
    </row>
    <row r="33" ht="12.75">
      <c r="D33" s="11" t="s">
        <v>659</v>
      </c>
    </row>
    <row r="34" spans="1:16" ht="26.25">
      <c r="A34" s="6">
        <v>11</v>
      </c>
      <c r="B34" s="6" t="s">
        <v>618</v>
      </c>
      <c r="C34" s="6" t="s">
        <v>44</v>
      </c>
      <c r="D34" s="6" t="s">
        <v>619</v>
      </c>
      <c r="E34" s="6" t="s">
        <v>62</v>
      </c>
      <c r="F34" s="8">
        <v>10</v>
      </c>
      <c r="G34" s="10"/>
      <c r="H34" s="8">
        <f>ROUND((G34*F34),2)</f>
        <v>0</v>
      </c>
      <c r="O34">
        <f>rekapitulace!H8</f>
        <v>21</v>
      </c>
      <c r="P34">
        <f>O34/100*H34</f>
        <v>0</v>
      </c>
    </row>
    <row r="35" ht="12.75">
      <c r="D35" s="11" t="s">
        <v>660</v>
      </c>
    </row>
    <row r="36" spans="1:16" ht="12.75" customHeight="1">
      <c r="A36" s="12"/>
      <c r="B36" s="12"/>
      <c r="C36" s="12" t="s">
        <v>39</v>
      </c>
      <c r="D36" s="12" t="s">
        <v>531</v>
      </c>
      <c r="E36" s="12"/>
      <c r="F36" s="12"/>
      <c r="G36" s="12"/>
      <c r="H36" s="12">
        <f>SUM(H29:H35)</f>
        <v>0</v>
      </c>
      <c r="P36">
        <f>ROUND(SUM(P29:P35),2)</f>
        <v>0</v>
      </c>
    </row>
    <row r="38" spans="1:8" ht="12.75" customHeight="1">
      <c r="A38" s="7"/>
      <c r="B38" s="7"/>
      <c r="C38" s="7" t="s">
        <v>40</v>
      </c>
      <c r="D38" s="7" t="s">
        <v>273</v>
      </c>
      <c r="E38" s="7"/>
      <c r="F38" s="9"/>
      <c r="G38" s="7"/>
      <c r="H38" s="9"/>
    </row>
    <row r="39" spans="1:16" ht="26.25">
      <c r="A39" s="6">
        <v>12</v>
      </c>
      <c r="B39" s="6" t="s">
        <v>598</v>
      </c>
      <c r="C39" s="6" t="s">
        <v>44</v>
      </c>
      <c r="D39" s="6" t="s">
        <v>599</v>
      </c>
      <c r="E39" s="6" t="s">
        <v>131</v>
      </c>
      <c r="F39" s="8">
        <v>47</v>
      </c>
      <c r="G39" s="10"/>
      <c r="H39" s="8">
        <f>ROUND((G39*F39),2)</f>
        <v>0</v>
      </c>
      <c r="O39">
        <f>rekapitulace!H8</f>
        <v>21</v>
      </c>
      <c r="P39">
        <f>O39/100*H39</f>
        <v>0</v>
      </c>
    </row>
    <row r="40" ht="12.75">
      <c r="D40" s="11" t="s">
        <v>661</v>
      </c>
    </row>
    <row r="41" spans="1:16" ht="26.25">
      <c r="A41" s="6">
        <v>13</v>
      </c>
      <c r="B41" s="6" t="s">
        <v>548</v>
      </c>
      <c r="C41" s="6" t="s">
        <v>44</v>
      </c>
      <c r="D41" s="6" t="s">
        <v>622</v>
      </c>
      <c r="E41" s="6" t="s">
        <v>131</v>
      </c>
      <c r="F41" s="8">
        <v>14.1</v>
      </c>
      <c r="G41" s="10"/>
      <c r="H41" s="8">
        <f>ROUND((G41*F41),2)</f>
        <v>0</v>
      </c>
      <c r="O41">
        <f>rekapitulace!H8</f>
        <v>21</v>
      </c>
      <c r="P41">
        <f>O41/100*H41</f>
        <v>0</v>
      </c>
    </row>
    <row r="42" ht="12.75">
      <c r="D42" s="11" t="s">
        <v>657</v>
      </c>
    </row>
    <row r="43" spans="1:16" ht="26.25">
      <c r="A43" s="6">
        <v>14</v>
      </c>
      <c r="B43" s="6" t="s">
        <v>552</v>
      </c>
      <c r="C43" s="6" t="s">
        <v>44</v>
      </c>
      <c r="D43" s="6" t="s">
        <v>623</v>
      </c>
      <c r="E43" s="6" t="s">
        <v>106</v>
      </c>
      <c r="F43" s="8">
        <v>1.88</v>
      </c>
      <c r="G43" s="10"/>
      <c r="H43" s="8">
        <f>ROUND((G43*F43),2)</f>
        <v>0</v>
      </c>
      <c r="O43">
        <f>rekapitulace!H8</f>
        <v>21</v>
      </c>
      <c r="P43">
        <f>O43/100*H43</f>
        <v>0</v>
      </c>
    </row>
    <row r="44" ht="12.75">
      <c r="D44" s="11" t="s">
        <v>662</v>
      </c>
    </row>
    <row r="45" spans="1:16" ht="26.25">
      <c r="A45" s="6">
        <v>15</v>
      </c>
      <c r="B45" s="6" t="s">
        <v>555</v>
      </c>
      <c r="C45" s="6" t="s">
        <v>44</v>
      </c>
      <c r="D45" s="6" t="s">
        <v>625</v>
      </c>
      <c r="E45" s="6" t="s">
        <v>106</v>
      </c>
      <c r="F45" s="8">
        <v>7.52</v>
      </c>
      <c r="G45" s="10"/>
      <c r="H45" s="8">
        <f>ROUND((G45*F45),2)</f>
        <v>0</v>
      </c>
      <c r="O45">
        <f>rekapitulace!H8</f>
        <v>21</v>
      </c>
      <c r="P45">
        <f>O45/100*H45</f>
        <v>0</v>
      </c>
    </row>
    <row r="46" ht="12.75">
      <c r="D46" s="11" t="s">
        <v>663</v>
      </c>
    </row>
    <row r="47" spans="1:16" ht="12.75" customHeight="1">
      <c r="A47" s="12"/>
      <c r="B47" s="12"/>
      <c r="C47" s="12" t="s">
        <v>40</v>
      </c>
      <c r="D47" s="12" t="s">
        <v>273</v>
      </c>
      <c r="E47" s="12"/>
      <c r="F47" s="12"/>
      <c r="G47" s="12"/>
      <c r="H47" s="12">
        <f>SUM(H39:H46)</f>
        <v>0</v>
      </c>
      <c r="P47">
        <f>ROUND(SUM(P39:P46),2)</f>
        <v>0</v>
      </c>
    </row>
    <row r="49" spans="1:16" ht="12.75" customHeight="1">
      <c r="A49" s="12"/>
      <c r="B49" s="12"/>
      <c r="C49" s="12"/>
      <c r="D49" s="12" t="s">
        <v>67</v>
      </c>
      <c r="E49" s="12"/>
      <c r="F49" s="12"/>
      <c r="G49" s="12"/>
      <c r="H49" s="12">
        <f>+H15+H26+H36+H47</f>
        <v>0</v>
      </c>
      <c r="P49">
        <f>+P15+P26+P36+P47</f>
        <v>0</v>
      </c>
    </row>
    <row r="51" spans="1:8" ht="12.75" customHeight="1">
      <c r="A51" s="7" t="s">
        <v>68</v>
      </c>
      <c r="B51" s="7"/>
      <c r="C51" s="7"/>
      <c r="D51" s="7"/>
      <c r="E51" s="7"/>
      <c r="F51" s="7"/>
      <c r="G51" s="7"/>
      <c r="H51" s="7"/>
    </row>
    <row r="52" spans="1:8" ht="12.75" customHeight="1">
      <c r="A52" s="7"/>
      <c r="B52" s="7"/>
      <c r="C52" s="7"/>
      <c r="D52" s="7" t="s">
        <v>69</v>
      </c>
      <c r="E52" s="7"/>
      <c r="F52" s="7"/>
      <c r="G52" s="7"/>
      <c r="H52" s="7"/>
    </row>
    <row r="53" spans="1:16" ht="12.75" customHeight="1">
      <c r="A53" s="12"/>
      <c r="B53" s="12"/>
      <c r="C53" s="12"/>
      <c r="D53" s="12" t="s">
        <v>70</v>
      </c>
      <c r="E53" s="12"/>
      <c r="F53" s="12"/>
      <c r="G53" s="12"/>
      <c r="H53" s="12">
        <v>0</v>
      </c>
      <c r="P53">
        <v>0</v>
      </c>
    </row>
    <row r="54" spans="1:8" ht="12.75" customHeight="1">
      <c r="A54" s="12"/>
      <c r="B54" s="12"/>
      <c r="C54" s="12"/>
      <c r="D54" s="12" t="s">
        <v>71</v>
      </c>
      <c r="E54" s="12"/>
      <c r="F54" s="12"/>
      <c r="G54" s="12"/>
      <c r="H54" s="12"/>
    </row>
    <row r="55" spans="1:16" ht="12.75" customHeight="1">
      <c r="A55" s="12"/>
      <c r="B55" s="12"/>
      <c r="C55" s="12"/>
      <c r="D55" s="12" t="s">
        <v>72</v>
      </c>
      <c r="E55" s="12"/>
      <c r="F55" s="12"/>
      <c r="G55" s="12"/>
      <c r="H55" s="12">
        <v>0</v>
      </c>
      <c r="P55">
        <v>0</v>
      </c>
    </row>
    <row r="56" spans="1:16" ht="12.75" customHeight="1">
      <c r="A56" s="12"/>
      <c r="B56" s="12"/>
      <c r="C56" s="12"/>
      <c r="D56" s="12" t="s">
        <v>73</v>
      </c>
      <c r="E56" s="12"/>
      <c r="F56" s="12"/>
      <c r="G56" s="12"/>
      <c r="H56" s="12">
        <f>H53+H55</f>
        <v>0</v>
      </c>
      <c r="P56">
        <f>P53+P55</f>
        <v>0</v>
      </c>
    </row>
    <row r="58" spans="1:16" ht="12.75" customHeight="1">
      <c r="A58" s="12"/>
      <c r="B58" s="12"/>
      <c r="C58" s="12"/>
      <c r="D58" s="12" t="s">
        <v>73</v>
      </c>
      <c r="E58" s="12"/>
      <c r="F58" s="12"/>
      <c r="G58" s="12"/>
      <c r="H58" s="12">
        <f>H49+H56</f>
        <v>0</v>
      </c>
      <c r="P58">
        <f>P49+P56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0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664</v>
      </c>
      <c r="D5" s="5" t="s">
        <v>665</v>
      </c>
      <c r="E5" s="5"/>
    </row>
    <row r="6" spans="1:5" ht="12.75" customHeight="1">
      <c r="A6" t="s">
        <v>18</v>
      </c>
      <c r="C6" s="5" t="s">
        <v>664</v>
      </c>
      <c r="D6" s="5" t="s">
        <v>665</v>
      </c>
      <c r="E6" s="5"/>
    </row>
    <row r="7" spans="3:5" ht="12.75" customHeight="1">
      <c r="C7" s="5"/>
      <c r="D7" s="5"/>
      <c r="E7" s="5"/>
    </row>
    <row r="8" spans="1:16" ht="12.75" customHeight="1">
      <c r="A8" s="13" t="s">
        <v>23</v>
      </c>
      <c r="B8" s="13" t="s">
        <v>25</v>
      </c>
      <c r="C8" s="13" t="s">
        <v>26</v>
      </c>
      <c r="D8" s="13" t="s">
        <v>27</v>
      </c>
      <c r="E8" s="13" t="s">
        <v>28</v>
      </c>
      <c r="F8" s="13" t="s">
        <v>29</v>
      </c>
      <c r="G8" s="13" t="s">
        <v>30</v>
      </c>
      <c r="H8" s="13"/>
      <c r="O8" t="s">
        <v>33</v>
      </c>
      <c r="P8" t="s">
        <v>11</v>
      </c>
    </row>
    <row r="9" spans="1:15" ht="13.5">
      <c r="A9" s="13"/>
      <c r="B9" s="13"/>
      <c r="C9" s="13"/>
      <c r="D9" s="13"/>
      <c r="E9" s="13"/>
      <c r="F9" s="13"/>
      <c r="G9" s="4" t="s">
        <v>31</v>
      </c>
      <c r="H9" s="4" t="s">
        <v>32</v>
      </c>
      <c r="O9" t="s">
        <v>11</v>
      </c>
    </row>
    <row r="10" spans="1:8" ht="13.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6.25">
      <c r="A12" s="6">
        <v>1</v>
      </c>
      <c r="B12" s="6" t="s">
        <v>109</v>
      </c>
      <c r="C12" s="6" t="s">
        <v>44</v>
      </c>
      <c r="D12" s="6" t="s">
        <v>519</v>
      </c>
      <c r="E12" s="6" t="s">
        <v>106</v>
      </c>
      <c r="F12" s="8">
        <v>21.61</v>
      </c>
      <c r="G12" s="10"/>
      <c r="H12" s="8">
        <f>ROUND((G12*F12),2)</f>
        <v>0</v>
      </c>
      <c r="O12">
        <f>rekapitulace!H8</f>
        <v>21</v>
      </c>
      <c r="P12">
        <f>O12/100*H12</f>
        <v>0</v>
      </c>
    </row>
    <row r="13" ht="105">
      <c r="D13" s="11" t="s">
        <v>666</v>
      </c>
    </row>
    <row r="14" spans="1:16" ht="26.25">
      <c r="A14" s="6">
        <v>2</v>
      </c>
      <c r="B14" s="6" t="s">
        <v>667</v>
      </c>
      <c r="C14" s="6" t="s">
        <v>44</v>
      </c>
      <c r="D14" s="6" t="s">
        <v>668</v>
      </c>
      <c r="E14" s="6" t="s">
        <v>669</v>
      </c>
      <c r="F14" s="8">
        <v>2.5</v>
      </c>
      <c r="G14" s="10"/>
      <c r="H14" s="8">
        <f>ROUND((G14*F14),2)</f>
        <v>0</v>
      </c>
      <c r="O14">
        <f>rekapitulace!H8</f>
        <v>21</v>
      </c>
      <c r="P14">
        <f>O14/100*H14</f>
        <v>0</v>
      </c>
    </row>
    <row r="15" ht="12.75">
      <c r="D15" s="11" t="s">
        <v>670</v>
      </c>
    </row>
    <row r="16" spans="1:16" ht="12.75" customHeight="1">
      <c r="A16" s="12"/>
      <c r="B16" s="12"/>
      <c r="C16" s="12" t="s">
        <v>42</v>
      </c>
      <c r="D16" s="12" t="s">
        <v>41</v>
      </c>
      <c r="E16" s="12"/>
      <c r="F16" s="12"/>
      <c r="G16" s="12"/>
      <c r="H16" s="12">
        <f>SUM(H12:H15)</f>
        <v>0</v>
      </c>
      <c r="P16">
        <f>ROUND(SUM(P12:P15),2)</f>
        <v>0</v>
      </c>
    </row>
    <row r="18" spans="1:8" ht="12.75" customHeight="1">
      <c r="A18" s="7"/>
      <c r="B18" s="7"/>
      <c r="C18" s="7" t="s">
        <v>24</v>
      </c>
      <c r="D18" s="7" t="s">
        <v>81</v>
      </c>
      <c r="E18" s="7"/>
      <c r="F18" s="9"/>
      <c r="G18" s="7"/>
      <c r="H18" s="9"/>
    </row>
    <row r="19" spans="1:16" ht="26.25">
      <c r="A19" s="6">
        <v>3</v>
      </c>
      <c r="B19" s="6" t="s">
        <v>561</v>
      </c>
      <c r="C19" s="6" t="s">
        <v>44</v>
      </c>
      <c r="D19" s="6" t="s">
        <v>671</v>
      </c>
      <c r="E19" s="6" t="s">
        <v>106</v>
      </c>
      <c r="F19" s="8">
        <v>5</v>
      </c>
      <c r="G19" s="10"/>
      <c r="H19" s="8">
        <f>ROUND((G19*F19),2)</f>
        <v>0</v>
      </c>
      <c r="O19">
        <f>rekapitulace!H8</f>
        <v>21</v>
      </c>
      <c r="P19">
        <f>O19/100*H19</f>
        <v>0</v>
      </c>
    </row>
    <row r="20" ht="12.75">
      <c r="D20" s="11" t="s">
        <v>672</v>
      </c>
    </row>
    <row r="21" spans="1:16" ht="26.25">
      <c r="A21" s="6">
        <v>4</v>
      </c>
      <c r="B21" s="6" t="s">
        <v>524</v>
      </c>
      <c r="C21" s="6" t="s">
        <v>44</v>
      </c>
      <c r="D21" s="6" t="s">
        <v>564</v>
      </c>
      <c r="E21" s="6" t="s">
        <v>106</v>
      </c>
      <c r="F21" s="8">
        <v>20.73</v>
      </c>
      <c r="G21" s="10"/>
      <c r="H21" s="8">
        <f>ROUND((G21*F21),2)</f>
        <v>0</v>
      </c>
      <c r="O21">
        <f>rekapitulace!H8</f>
        <v>21</v>
      </c>
      <c r="P21">
        <f>O21/100*H21</f>
        <v>0</v>
      </c>
    </row>
    <row r="22" ht="52.5">
      <c r="D22" s="11" t="s">
        <v>673</v>
      </c>
    </row>
    <row r="23" spans="1:16" ht="26.25">
      <c r="A23" s="6">
        <v>5</v>
      </c>
      <c r="B23" s="6" t="s">
        <v>674</v>
      </c>
      <c r="C23" s="6" t="s">
        <v>44</v>
      </c>
      <c r="D23" s="6" t="s">
        <v>675</v>
      </c>
      <c r="E23" s="6" t="s">
        <v>106</v>
      </c>
      <c r="F23" s="8">
        <v>5.73</v>
      </c>
      <c r="G23" s="10"/>
      <c r="H23" s="8">
        <f>ROUND((G23*F23),2)</f>
        <v>0</v>
      </c>
      <c r="O23">
        <f>rekapitulace!H8</f>
        <v>21</v>
      </c>
      <c r="P23">
        <f>O23/100*H23</f>
        <v>0</v>
      </c>
    </row>
    <row r="24" ht="52.5">
      <c r="D24" s="11" t="s">
        <v>676</v>
      </c>
    </row>
    <row r="25" spans="1:16" ht="26.25">
      <c r="A25" s="6">
        <v>6</v>
      </c>
      <c r="B25" s="6" t="s">
        <v>451</v>
      </c>
      <c r="C25" s="6" t="s">
        <v>44</v>
      </c>
      <c r="D25" s="6" t="s">
        <v>565</v>
      </c>
      <c r="E25" s="6" t="s">
        <v>106</v>
      </c>
      <c r="F25" s="8">
        <v>38.22</v>
      </c>
      <c r="G25" s="10"/>
      <c r="H25" s="8">
        <f>ROUND((G25*F25),2)</f>
        <v>0</v>
      </c>
      <c r="O25">
        <f>rekapitulace!H8</f>
        <v>21</v>
      </c>
      <c r="P25">
        <f>O25/100*H25</f>
        <v>0</v>
      </c>
    </row>
    <row r="26" ht="52.5">
      <c r="D26" s="11" t="s">
        <v>677</v>
      </c>
    </row>
    <row r="27" spans="1:16" ht="26.25">
      <c r="A27" s="6">
        <v>7</v>
      </c>
      <c r="B27" s="6" t="s">
        <v>158</v>
      </c>
      <c r="C27" s="6" t="s">
        <v>44</v>
      </c>
      <c r="D27" s="6" t="s">
        <v>529</v>
      </c>
      <c r="E27" s="6" t="s">
        <v>106</v>
      </c>
      <c r="F27" s="8">
        <v>19.62</v>
      </c>
      <c r="G27" s="10"/>
      <c r="H27" s="8">
        <f>ROUND((G27*F27),2)</f>
        <v>0</v>
      </c>
      <c r="O27">
        <f>rekapitulace!H8</f>
        <v>21</v>
      </c>
      <c r="P27">
        <f>O27/100*H27</f>
        <v>0</v>
      </c>
    </row>
    <row r="28" ht="92.25">
      <c r="D28" s="11" t="s">
        <v>678</v>
      </c>
    </row>
    <row r="29" spans="1:16" ht="12.75">
      <c r="A29" s="6">
        <v>8</v>
      </c>
      <c r="B29" s="6" t="s">
        <v>458</v>
      </c>
      <c r="C29" s="6" t="s">
        <v>44</v>
      </c>
      <c r="D29" s="6" t="s">
        <v>567</v>
      </c>
      <c r="E29" s="6" t="s">
        <v>106</v>
      </c>
      <c r="F29" s="8">
        <v>18.56</v>
      </c>
      <c r="G29" s="10"/>
      <c r="H29" s="8">
        <f>ROUND((G29*F29),2)</f>
        <v>0</v>
      </c>
      <c r="O29">
        <f>rekapitulace!H8</f>
        <v>21</v>
      </c>
      <c r="P29">
        <f>O29/100*H29</f>
        <v>0</v>
      </c>
    </row>
    <row r="30" ht="52.5">
      <c r="D30" s="11" t="s">
        <v>679</v>
      </c>
    </row>
    <row r="31" spans="1:16" ht="12.75">
      <c r="A31" s="6">
        <v>9</v>
      </c>
      <c r="B31" s="6" t="s">
        <v>569</v>
      </c>
      <c r="C31" s="6" t="s">
        <v>44</v>
      </c>
      <c r="D31" s="6" t="s">
        <v>680</v>
      </c>
      <c r="E31" s="6" t="s">
        <v>84</v>
      </c>
      <c r="F31" s="8">
        <v>15</v>
      </c>
      <c r="G31" s="10"/>
      <c r="H31" s="8">
        <f>ROUND((G31*F31),2)</f>
        <v>0</v>
      </c>
      <c r="O31">
        <f>rekapitulace!H8</f>
        <v>21</v>
      </c>
      <c r="P31">
        <f>O31/100*H31</f>
        <v>0</v>
      </c>
    </row>
    <row r="32" ht="12.75">
      <c r="D32" s="11" t="s">
        <v>681</v>
      </c>
    </row>
    <row r="33" spans="1:16" ht="12.75">
      <c r="A33" s="6">
        <v>10</v>
      </c>
      <c r="B33" s="6" t="s">
        <v>175</v>
      </c>
      <c r="C33" s="6" t="s">
        <v>44</v>
      </c>
      <c r="D33" s="6" t="s">
        <v>176</v>
      </c>
      <c r="E33" s="6" t="s">
        <v>84</v>
      </c>
      <c r="F33" s="8">
        <v>15</v>
      </c>
      <c r="G33" s="10"/>
      <c r="H33" s="8">
        <f>ROUND((G33*F33),2)</f>
        <v>0</v>
      </c>
      <c r="O33">
        <f>rekapitulace!H8</f>
        <v>21</v>
      </c>
      <c r="P33">
        <f>O33/100*H33</f>
        <v>0</v>
      </c>
    </row>
    <row r="34" ht="12.75">
      <c r="D34" s="11" t="s">
        <v>681</v>
      </c>
    </row>
    <row r="35" spans="1:16" ht="12.75" customHeight="1">
      <c r="A35" s="12"/>
      <c r="B35" s="12"/>
      <c r="C35" s="12" t="s">
        <v>24</v>
      </c>
      <c r="D35" s="12" t="s">
        <v>81</v>
      </c>
      <c r="E35" s="12"/>
      <c r="F35" s="12"/>
      <c r="G35" s="12"/>
      <c r="H35" s="12">
        <f>SUM(H19:H34)</f>
        <v>0</v>
      </c>
      <c r="P35">
        <f>ROUND(SUM(P19:P34),2)</f>
        <v>0</v>
      </c>
    </row>
    <row r="37" spans="1:8" ht="12.75" customHeight="1">
      <c r="A37" s="7"/>
      <c r="B37" s="7"/>
      <c r="C37" s="7" t="s">
        <v>34</v>
      </c>
      <c r="D37" s="7" t="s">
        <v>180</v>
      </c>
      <c r="E37" s="7"/>
      <c r="F37" s="9"/>
      <c r="G37" s="7"/>
      <c r="H37" s="9"/>
    </row>
    <row r="38" spans="1:16" ht="26.25">
      <c r="A38" s="6">
        <v>11</v>
      </c>
      <c r="B38" s="6" t="s">
        <v>682</v>
      </c>
      <c r="C38" s="6" t="s">
        <v>44</v>
      </c>
      <c r="D38" s="6" t="s">
        <v>683</v>
      </c>
      <c r="E38" s="6" t="s">
        <v>106</v>
      </c>
      <c r="F38" s="8">
        <v>5.73</v>
      </c>
      <c r="G38" s="10"/>
      <c r="H38" s="8">
        <f>ROUND((G38*F38),2)</f>
        <v>0</v>
      </c>
      <c r="O38">
        <f>rekapitulace!H8</f>
        <v>21</v>
      </c>
      <c r="P38">
        <f>O38/100*H38</f>
        <v>0</v>
      </c>
    </row>
    <row r="39" ht="52.5">
      <c r="D39" s="11" t="s">
        <v>676</v>
      </c>
    </row>
    <row r="40" spans="1:16" ht="12.75" customHeight="1">
      <c r="A40" s="12"/>
      <c r="B40" s="12"/>
      <c r="C40" s="12" t="s">
        <v>34</v>
      </c>
      <c r="D40" s="12" t="s">
        <v>180</v>
      </c>
      <c r="E40" s="12"/>
      <c r="F40" s="12"/>
      <c r="G40" s="12"/>
      <c r="H40" s="12">
        <f>SUM(H38:H39)</f>
        <v>0</v>
      </c>
      <c r="P40">
        <f>ROUND(SUM(P38:P39),2)</f>
        <v>0</v>
      </c>
    </row>
    <row r="42" spans="1:8" ht="12.75" customHeight="1">
      <c r="A42" s="7"/>
      <c r="B42" s="7"/>
      <c r="C42" s="7" t="s">
        <v>37</v>
      </c>
      <c r="D42" s="7" t="s">
        <v>207</v>
      </c>
      <c r="E42" s="7"/>
      <c r="F42" s="9"/>
      <c r="G42" s="7"/>
      <c r="H42" s="9"/>
    </row>
    <row r="43" spans="1:16" ht="26.25">
      <c r="A43" s="6">
        <v>12</v>
      </c>
      <c r="B43" s="6" t="s">
        <v>573</v>
      </c>
      <c r="C43" s="6" t="s">
        <v>44</v>
      </c>
      <c r="D43" s="6" t="s">
        <v>684</v>
      </c>
      <c r="E43" s="6" t="s">
        <v>84</v>
      </c>
      <c r="F43" s="8">
        <v>25</v>
      </c>
      <c r="G43" s="10"/>
      <c r="H43" s="8">
        <f>ROUND((G43*F43),2)</f>
        <v>0</v>
      </c>
      <c r="O43">
        <f>rekapitulace!H8</f>
        <v>21</v>
      </c>
      <c r="P43">
        <f>O43/100*H43</f>
        <v>0</v>
      </c>
    </row>
    <row r="44" ht="12.75">
      <c r="D44" s="11" t="s">
        <v>685</v>
      </c>
    </row>
    <row r="45" spans="1:16" ht="12.75" customHeight="1">
      <c r="A45" s="12"/>
      <c r="B45" s="12"/>
      <c r="C45" s="12" t="s">
        <v>37</v>
      </c>
      <c r="D45" s="12" t="s">
        <v>207</v>
      </c>
      <c r="E45" s="12"/>
      <c r="F45" s="12"/>
      <c r="G45" s="12"/>
      <c r="H45" s="12">
        <f>SUM(H43:H44)</f>
        <v>0</v>
      </c>
      <c r="P45">
        <f>ROUND(SUM(P43:P44),2)</f>
        <v>0</v>
      </c>
    </row>
    <row r="47" spans="1:8" ht="12.75" customHeight="1">
      <c r="A47" s="7"/>
      <c r="B47" s="7"/>
      <c r="C47" s="7" t="s">
        <v>39</v>
      </c>
      <c r="D47" s="7" t="s">
        <v>531</v>
      </c>
      <c r="E47" s="7"/>
      <c r="F47" s="9"/>
      <c r="G47" s="7"/>
      <c r="H47" s="9"/>
    </row>
    <row r="48" spans="1:16" ht="39">
      <c r="A48" s="6">
        <v>13</v>
      </c>
      <c r="B48" s="6" t="s">
        <v>686</v>
      </c>
      <c r="C48" s="6" t="s">
        <v>44</v>
      </c>
      <c r="D48" s="6" t="s">
        <v>687</v>
      </c>
      <c r="E48" s="6" t="s">
        <v>62</v>
      </c>
      <c r="F48" s="8">
        <v>2</v>
      </c>
      <c r="G48" s="10"/>
      <c r="H48" s="8">
        <f aca="true" t="shared" si="0" ref="H48:H53">ROUND((G48*F48),2)</f>
        <v>0</v>
      </c>
      <c r="O48">
        <f>rekapitulace!H8</f>
        <v>21</v>
      </c>
      <c r="P48">
        <f aca="true" t="shared" si="1" ref="P48:P53">O48/100*H48</f>
        <v>0</v>
      </c>
    </row>
    <row r="49" spans="1:16" ht="39">
      <c r="A49" s="6">
        <v>14</v>
      </c>
      <c r="B49" s="6" t="s">
        <v>688</v>
      </c>
      <c r="C49" s="6" t="s">
        <v>44</v>
      </c>
      <c r="D49" s="6" t="s">
        <v>689</v>
      </c>
      <c r="E49" s="6" t="s">
        <v>62</v>
      </c>
      <c r="F49" s="8">
        <v>2</v>
      </c>
      <c r="G49" s="10"/>
      <c r="H49" s="8">
        <f t="shared" si="0"/>
        <v>0</v>
      </c>
      <c r="O49">
        <f>rekapitulace!H8</f>
        <v>21</v>
      </c>
      <c r="P49">
        <f t="shared" si="1"/>
        <v>0</v>
      </c>
    </row>
    <row r="50" spans="1:16" ht="39">
      <c r="A50" s="6">
        <v>15</v>
      </c>
      <c r="B50" s="6" t="s">
        <v>690</v>
      </c>
      <c r="C50" s="6" t="s">
        <v>44</v>
      </c>
      <c r="D50" s="6" t="s">
        <v>691</v>
      </c>
      <c r="E50" s="6" t="s">
        <v>62</v>
      </c>
      <c r="F50" s="8">
        <v>1</v>
      </c>
      <c r="G50" s="10"/>
      <c r="H50" s="8">
        <f t="shared" si="0"/>
        <v>0</v>
      </c>
      <c r="O50">
        <f>rekapitulace!H8</f>
        <v>21</v>
      </c>
      <c r="P50">
        <f t="shared" si="1"/>
        <v>0</v>
      </c>
    </row>
    <row r="51" spans="1:16" ht="26.25">
      <c r="A51" s="6">
        <v>16</v>
      </c>
      <c r="B51" s="6" t="s">
        <v>692</v>
      </c>
      <c r="C51" s="6" t="s">
        <v>44</v>
      </c>
      <c r="D51" s="6" t="s">
        <v>693</v>
      </c>
      <c r="E51" s="6" t="s">
        <v>62</v>
      </c>
      <c r="F51" s="8">
        <v>2</v>
      </c>
      <c r="G51" s="10"/>
      <c r="H51" s="8">
        <f t="shared" si="0"/>
        <v>0</v>
      </c>
      <c r="O51">
        <f>rekapitulace!H8</f>
        <v>21</v>
      </c>
      <c r="P51">
        <f t="shared" si="1"/>
        <v>0</v>
      </c>
    </row>
    <row r="52" spans="1:16" ht="26.25">
      <c r="A52" s="6">
        <v>17</v>
      </c>
      <c r="B52" s="6" t="s">
        <v>694</v>
      </c>
      <c r="C52" s="6" t="s">
        <v>44</v>
      </c>
      <c r="D52" s="6" t="s">
        <v>695</v>
      </c>
      <c r="E52" s="6" t="s">
        <v>62</v>
      </c>
      <c r="F52" s="8">
        <v>1</v>
      </c>
      <c r="G52" s="10"/>
      <c r="H52" s="8">
        <f t="shared" si="0"/>
        <v>0</v>
      </c>
      <c r="O52">
        <f>rekapitulace!H8</f>
        <v>21</v>
      </c>
      <c r="P52">
        <f t="shared" si="1"/>
        <v>0</v>
      </c>
    </row>
    <row r="53" spans="1:16" ht="26.25">
      <c r="A53" s="6">
        <v>18</v>
      </c>
      <c r="B53" s="6" t="s">
        <v>576</v>
      </c>
      <c r="C53" s="6" t="s">
        <v>44</v>
      </c>
      <c r="D53" s="6" t="s">
        <v>577</v>
      </c>
      <c r="E53" s="6" t="s">
        <v>131</v>
      </c>
      <c r="F53" s="8">
        <v>199.5</v>
      </c>
      <c r="G53" s="10"/>
      <c r="H53" s="8">
        <f t="shared" si="0"/>
        <v>0</v>
      </c>
      <c r="O53">
        <f>rekapitulace!H8</f>
        <v>21</v>
      </c>
      <c r="P53">
        <f t="shared" si="1"/>
        <v>0</v>
      </c>
    </row>
    <row r="54" ht="12.75">
      <c r="D54" s="11" t="s">
        <v>696</v>
      </c>
    </row>
    <row r="55" spans="1:16" ht="26.25">
      <c r="A55" s="6">
        <v>19</v>
      </c>
      <c r="B55" s="6" t="s">
        <v>578</v>
      </c>
      <c r="C55" s="6" t="s">
        <v>44</v>
      </c>
      <c r="D55" s="6" t="s">
        <v>697</v>
      </c>
      <c r="E55" s="6" t="s">
        <v>131</v>
      </c>
      <c r="F55" s="8">
        <v>90</v>
      </c>
      <c r="G55" s="10"/>
      <c r="H55" s="8">
        <f>ROUND((G55*F55),2)</f>
        <v>0</v>
      </c>
      <c r="O55">
        <f>rekapitulace!H8</f>
        <v>21</v>
      </c>
      <c r="P55">
        <f>O55/100*H55</f>
        <v>0</v>
      </c>
    </row>
    <row r="56" spans="1:16" ht="26.25">
      <c r="A56" s="6">
        <v>20</v>
      </c>
      <c r="B56" s="6" t="s">
        <v>580</v>
      </c>
      <c r="C56" s="6" t="s">
        <v>44</v>
      </c>
      <c r="D56" s="6" t="s">
        <v>698</v>
      </c>
      <c r="E56" s="6" t="s">
        <v>131</v>
      </c>
      <c r="F56" s="8">
        <v>40.53</v>
      </c>
      <c r="G56" s="10"/>
      <c r="H56" s="8">
        <f>ROUND((G56*F56),2)</f>
        <v>0</v>
      </c>
      <c r="O56">
        <f>rekapitulace!H8</f>
        <v>21</v>
      </c>
      <c r="P56">
        <f>O56/100*H56</f>
        <v>0</v>
      </c>
    </row>
    <row r="57" ht="12.75">
      <c r="D57" s="11" t="s">
        <v>699</v>
      </c>
    </row>
    <row r="58" spans="1:16" ht="26.25">
      <c r="A58" s="6">
        <v>21</v>
      </c>
      <c r="B58" s="6" t="s">
        <v>582</v>
      </c>
      <c r="C58" s="6" t="s">
        <v>44</v>
      </c>
      <c r="D58" s="6" t="s">
        <v>583</v>
      </c>
      <c r="E58" s="6" t="s">
        <v>131</v>
      </c>
      <c r="F58" s="8">
        <v>6</v>
      </c>
      <c r="G58" s="10"/>
      <c r="H58" s="8">
        <f>ROUND((G58*F58),2)</f>
        <v>0</v>
      </c>
      <c r="O58">
        <f>rekapitulace!H8</f>
        <v>21</v>
      </c>
      <c r="P58">
        <f>O58/100*H58</f>
        <v>0</v>
      </c>
    </row>
    <row r="59" ht="12.75">
      <c r="D59" s="11" t="s">
        <v>700</v>
      </c>
    </row>
    <row r="60" spans="1:16" ht="26.25">
      <c r="A60" s="6">
        <v>22</v>
      </c>
      <c r="B60" s="6" t="s">
        <v>701</v>
      </c>
      <c r="C60" s="6" t="s">
        <v>44</v>
      </c>
      <c r="D60" s="6" t="s">
        <v>702</v>
      </c>
      <c r="E60" s="6" t="s">
        <v>131</v>
      </c>
      <c r="F60" s="8">
        <v>55</v>
      </c>
      <c r="G60" s="10"/>
      <c r="H60" s="8">
        <f>ROUND((G60*F60),2)</f>
        <v>0</v>
      </c>
      <c r="O60">
        <f>rekapitulace!H8</f>
        <v>21</v>
      </c>
      <c r="P60">
        <f>O60/100*H60</f>
        <v>0</v>
      </c>
    </row>
    <row r="61" ht="12.75">
      <c r="D61" s="11" t="s">
        <v>703</v>
      </c>
    </row>
    <row r="62" spans="1:16" ht="26.25">
      <c r="A62" s="6">
        <v>23</v>
      </c>
      <c r="B62" s="6" t="s">
        <v>704</v>
      </c>
      <c r="C62" s="6" t="s">
        <v>44</v>
      </c>
      <c r="D62" s="6" t="s">
        <v>705</v>
      </c>
      <c r="E62" s="6" t="s">
        <v>62</v>
      </c>
      <c r="F62" s="8">
        <v>16</v>
      </c>
      <c r="G62" s="10"/>
      <c r="H62" s="8">
        <f>ROUND((G62*F62),2)</f>
        <v>0</v>
      </c>
      <c r="O62">
        <f>rekapitulace!H8</f>
        <v>21</v>
      </c>
      <c r="P62">
        <f>O62/100*H62</f>
        <v>0</v>
      </c>
    </row>
    <row r="63" spans="1:16" ht="26.25">
      <c r="A63" s="6">
        <v>24</v>
      </c>
      <c r="B63" s="6" t="s">
        <v>586</v>
      </c>
      <c r="C63" s="6" t="s">
        <v>44</v>
      </c>
      <c r="D63" s="6" t="s">
        <v>706</v>
      </c>
      <c r="E63" s="6" t="s">
        <v>62</v>
      </c>
      <c r="F63" s="8">
        <v>4</v>
      </c>
      <c r="G63" s="10"/>
      <c r="H63" s="8">
        <f>ROUND((G63*F63),2)</f>
        <v>0</v>
      </c>
      <c r="O63">
        <f>rekapitulace!H8</f>
        <v>21</v>
      </c>
      <c r="P63">
        <f>O63/100*H63</f>
        <v>0</v>
      </c>
    </row>
    <row r="64" spans="1:16" ht="26.25">
      <c r="A64" s="6">
        <v>25</v>
      </c>
      <c r="B64" s="6" t="s">
        <v>707</v>
      </c>
      <c r="C64" s="6" t="s">
        <v>44</v>
      </c>
      <c r="D64" s="6" t="s">
        <v>708</v>
      </c>
      <c r="E64" s="6" t="s">
        <v>131</v>
      </c>
      <c r="F64" s="8">
        <v>29.5</v>
      </c>
      <c r="G64" s="10"/>
      <c r="H64" s="8">
        <f>ROUND((G64*F64),2)</f>
        <v>0</v>
      </c>
      <c r="O64">
        <f>rekapitulace!H8</f>
        <v>21</v>
      </c>
      <c r="P64">
        <f>O64/100*H64</f>
        <v>0</v>
      </c>
    </row>
    <row r="65" ht="12.75">
      <c r="D65" s="11" t="s">
        <v>709</v>
      </c>
    </row>
    <row r="66" spans="1:16" ht="12.75">
      <c r="A66" s="6">
        <v>26</v>
      </c>
      <c r="B66" s="6" t="s">
        <v>588</v>
      </c>
      <c r="C66" s="6" t="s">
        <v>44</v>
      </c>
      <c r="D66" s="6" t="s">
        <v>710</v>
      </c>
      <c r="E66" s="6" t="s">
        <v>131</v>
      </c>
      <c r="F66" s="8">
        <v>180</v>
      </c>
      <c r="G66" s="10"/>
      <c r="H66" s="8">
        <f>ROUND((G66*F66),2)</f>
        <v>0</v>
      </c>
      <c r="O66">
        <f>rekapitulace!H8</f>
        <v>21</v>
      </c>
      <c r="P66">
        <f>O66/100*H66</f>
        <v>0</v>
      </c>
    </row>
    <row r="67" ht="12.75">
      <c r="D67" s="11" t="s">
        <v>711</v>
      </c>
    </row>
    <row r="68" spans="1:16" ht="39">
      <c r="A68" s="6">
        <v>27</v>
      </c>
      <c r="B68" s="6" t="s">
        <v>532</v>
      </c>
      <c r="C68" s="6" t="s">
        <v>44</v>
      </c>
      <c r="D68" s="6" t="s">
        <v>712</v>
      </c>
      <c r="E68" s="6" t="s">
        <v>713</v>
      </c>
      <c r="F68" s="8">
        <v>1</v>
      </c>
      <c r="G68" s="10"/>
      <c r="H68" s="8">
        <f aca="true" t="shared" si="2" ref="H68:H73">ROUND((G68*F68),2)</f>
        <v>0</v>
      </c>
      <c r="O68">
        <f>rekapitulace!H8</f>
        <v>21</v>
      </c>
      <c r="P68">
        <f aca="true" t="shared" si="3" ref="P68:P73">O68/100*H68</f>
        <v>0</v>
      </c>
    </row>
    <row r="69" spans="1:16" ht="26.25">
      <c r="A69" s="6">
        <v>28</v>
      </c>
      <c r="B69" s="6" t="s">
        <v>592</v>
      </c>
      <c r="C69" s="6" t="s">
        <v>44</v>
      </c>
      <c r="D69" s="6" t="s">
        <v>714</v>
      </c>
      <c r="E69" s="6" t="s">
        <v>131</v>
      </c>
      <c r="F69" s="8">
        <v>150</v>
      </c>
      <c r="G69" s="10"/>
      <c r="H69" s="8">
        <f t="shared" si="2"/>
        <v>0</v>
      </c>
      <c r="O69">
        <f>rekapitulace!H8</f>
        <v>21</v>
      </c>
      <c r="P69">
        <f t="shared" si="3"/>
        <v>0</v>
      </c>
    </row>
    <row r="70" spans="1:16" ht="39">
      <c r="A70" s="6">
        <v>29</v>
      </c>
      <c r="B70" s="6" t="s">
        <v>715</v>
      </c>
      <c r="C70" s="6" t="s">
        <v>44</v>
      </c>
      <c r="D70" s="6" t="s">
        <v>716</v>
      </c>
      <c r="E70" s="6" t="s">
        <v>62</v>
      </c>
      <c r="F70" s="8">
        <v>2</v>
      </c>
      <c r="G70" s="10"/>
      <c r="H70" s="8">
        <f t="shared" si="2"/>
        <v>0</v>
      </c>
      <c r="O70">
        <f>rekapitulace!H8</f>
        <v>21</v>
      </c>
      <c r="P70">
        <f t="shared" si="3"/>
        <v>0</v>
      </c>
    </row>
    <row r="71" spans="1:16" ht="39">
      <c r="A71" s="6">
        <v>30</v>
      </c>
      <c r="B71" s="6" t="s">
        <v>717</v>
      </c>
      <c r="C71" s="6" t="s">
        <v>44</v>
      </c>
      <c r="D71" s="6" t="s">
        <v>718</v>
      </c>
      <c r="E71" s="6" t="s">
        <v>62</v>
      </c>
      <c r="F71" s="8">
        <v>1</v>
      </c>
      <c r="G71" s="10"/>
      <c r="H71" s="8">
        <f t="shared" si="2"/>
        <v>0</v>
      </c>
      <c r="O71">
        <f>rekapitulace!H8</f>
        <v>21</v>
      </c>
      <c r="P71">
        <f t="shared" si="3"/>
        <v>0</v>
      </c>
    </row>
    <row r="72" spans="1:16" ht="39">
      <c r="A72" s="6">
        <v>31</v>
      </c>
      <c r="B72" s="6" t="s">
        <v>719</v>
      </c>
      <c r="C72" s="6" t="s">
        <v>44</v>
      </c>
      <c r="D72" s="6" t="s">
        <v>720</v>
      </c>
      <c r="E72" s="6" t="s">
        <v>62</v>
      </c>
      <c r="F72" s="8">
        <v>2</v>
      </c>
      <c r="G72" s="10"/>
      <c r="H72" s="8">
        <f t="shared" si="2"/>
        <v>0</v>
      </c>
      <c r="O72">
        <f>rekapitulace!H8</f>
        <v>21</v>
      </c>
      <c r="P72">
        <f t="shared" si="3"/>
        <v>0</v>
      </c>
    </row>
    <row r="73" spans="1:16" ht="26.25">
      <c r="A73" s="6">
        <v>32</v>
      </c>
      <c r="B73" s="6" t="s">
        <v>595</v>
      </c>
      <c r="C73" s="6" t="s">
        <v>44</v>
      </c>
      <c r="D73" s="6" t="s">
        <v>721</v>
      </c>
      <c r="E73" s="6" t="s">
        <v>131</v>
      </c>
      <c r="F73" s="8">
        <v>188.6</v>
      </c>
      <c r="G73" s="10"/>
      <c r="H73" s="8">
        <f t="shared" si="2"/>
        <v>0</v>
      </c>
      <c r="O73">
        <f>rekapitulace!H8</f>
        <v>21</v>
      </c>
      <c r="P73">
        <f t="shared" si="3"/>
        <v>0</v>
      </c>
    </row>
    <row r="74" ht="12.75">
      <c r="D74" s="11" t="s">
        <v>722</v>
      </c>
    </row>
    <row r="75" spans="1:16" ht="39">
      <c r="A75" s="6">
        <v>33</v>
      </c>
      <c r="B75" s="6" t="s">
        <v>723</v>
      </c>
      <c r="C75" s="6" t="s">
        <v>44</v>
      </c>
      <c r="D75" s="6" t="s">
        <v>724</v>
      </c>
      <c r="E75" s="6" t="s">
        <v>131</v>
      </c>
      <c r="F75" s="8">
        <v>10.5</v>
      </c>
      <c r="G75" s="10"/>
      <c r="H75" s="8">
        <f>ROUND((G75*F75),2)</f>
        <v>0</v>
      </c>
      <c r="O75">
        <f>rekapitulace!H8</f>
        <v>21</v>
      </c>
      <c r="P75">
        <f>O75/100*H75</f>
        <v>0</v>
      </c>
    </row>
    <row r="76" ht="12.75">
      <c r="D76" s="11" t="s">
        <v>725</v>
      </c>
    </row>
    <row r="77" spans="1:16" ht="26.25">
      <c r="A77" s="6">
        <v>34</v>
      </c>
      <c r="B77" s="6" t="s">
        <v>726</v>
      </c>
      <c r="C77" s="6" t="s">
        <v>44</v>
      </c>
      <c r="D77" s="6" t="s">
        <v>727</v>
      </c>
      <c r="E77" s="6" t="s">
        <v>62</v>
      </c>
      <c r="F77" s="8">
        <v>1</v>
      </c>
      <c r="G77" s="10"/>
      <c r="H77" s="8">
        <f>ROUND((G77*F77),2)</f>
        <v>0</v>
      </c>
      <c r="O77">
        <f>rekapitulace!H8</f>
        <v>21</v>
      </c>
      <c r="P77">
        <f>O77/100*H77</f>
        <v>0</v>
      </c>
    </row>
    <row r="78" spans="1:16" ht="12.75" customHeight="1">
      <c r="A78" s="12"/>
      <c r="B78" s="12"/>
      <c r="C78" s="12" t="s">
        <v>39</v>
      </c>
      <c r="D78" s="12" t="s">
        <v>531</v>
      </c>
      <c r="E78" s="12"/>
      <c r="F78" s="12"/>
      <c r="G78" s="12"/>
      <c r="H78" s="12">
        <f>SUM(H48:H77)</f>
        <v>0</v>
      </c>
      <c r="P78">
        <f>ROUND(SUM(P48:P77),2)</f>
        <v>0</v>
      </c>
    </row>
    <row r="80" spans="1:8" ht="12.75" customHeight="1">
      <c r="A80" s="7"/>
      <c r="B80" s="7"/>
      <c r="C80" s="7" t="s">
        <v>40</v>
      </c>
      <c r="D80" s="7" t="s">
        <v>273</v>
      </c>
      <c r="E80" s="7"/>
      <c r="F80" s="9"/>
      <c r="G80" s="7"/>
      <c r="H80" s="9"/>
    </row>
    <row r="81" spans="1:16" ht="26.25">
      <c r="A81" s="6">
        <v>35</v>
      </c>
      <c r="B81" s="6" t="s">
        <v>598</v>
      </c>
      <c r="C81" s="6" t="s">
        <v>44</v>
      </c>
      <c r="D81" s="6" t="s">
        <v>728</v>
      </c>
      <c r="E81" s="6" t="s">
        <v>131</v>
      </c>
      <c r="F81" s="8">
        <v>80.54</v>
      </c>
      <c r="G81" s="10"/>
      <c r="H81" s="8">
        <f>ROUND((G81*F81),2)</f>
        <v>0</v>
      </c>
      <c r="O81">
        <f>rekapitulace!H8</f>
        <v>21</v>
      </c>
      <c r="P81">
        <f>O81/100*H81</f>
        <v>0</v>
      </c>
    </row>
    <row r="82" ht="12.75">
      <c r="D82" s="11" t="s">
        <v>729</v>
      </c>
    </row>
    <row r="83" spans="1:16" ht="26.25">
      <c r="A83" s="6">
        <v>36</v>
      </c>
      <c r="B83" s="6" t="s">
        <v>552</v>
      </c>
      <c r="C83" s="6" t="s">
        <v>44</v>
      </c>
      <c r="D83" s="6" t="s">
        <v>730</v>
      </c>
      <c r="E83" s="6" t="s">
        <v>106</v>
      </c>
      <c r="F83" s="8">
        <v>0.26</v>
      </c>
      <c r="G83" s="10"/>
      <c r="H83" s="8">
        <f>ROUND((G83*F83),2)</f>
        <v>0</v>
      </c>
      <c r="O83">
        <f>rekapitulace!H8</f>
        <v>21</v>
      </c>
      <c r="P83">
        <f>O83/100*H83</f>
        <v>0</v>
      </c>
    </row>
    <row r="84" ht="12.75">
      <c r="D84" s="11" t="s">
        <v>731</v>
      </c>
    </row>
    <row r="85" spans="1:16" ht="26.25">
      <c r="A85" s="6">
        <v>37</v>
      </c>
      <c r="B85" s="6" t="s">
        <v>555</v>
      </c>
      <c r="C85" s="6" t="s">
        <v>44</v>
      </c>
      <c r="D85" s="6" t="s">
        <v>732</v>
      </c>
      <c r="E85" s="6" t="s">
        <v>106</v>
      </c>
      <c r="F85" s="8">
        <v>1.03</v>
      </c>
      <c r="G85" s="10"/>
      <c r="H85" s="8">
        <f>ROUND((G85*F85),2)</f>
        <v>0</v>
      </c>
      <c r="O85">
        <f>rekapitulace!H8</f>
        <v>21</v>
      </c>
      <c r="P85">
        <f>O85/100*H85</f>
        <v>0</v>
      </c>
    </row>
    <row r="86" ht="12.75">
      <c r="D86" s="11" t="s">
        <v>733</v>
      </c>
    </row>
    <row r="87" spans="1:16" ht="12.75" customHeight="1">
      <c r="A87" s="12"/>
      <c r="B87" s="12"/>
      <c r="C87" s="12" t="s">
        <v>40</v>
      </c>
      <c r="D87" s="12" t="s">
        <v>273</v>
      </c>
      <c r="E87" s="12"/>
      <c r="F87" s="12"/>
      <c r="G87" s="12"/>
      <c r="H87" s="12">
        <f>SUM(H81:H86)</f>
        <v>0</v>
      </c>
      <c r="P87">
        <f>ROUND(SUM(P81:P86),2)</f>
        <v>0</v>
      </c>
    </row>
    <row r="89" spans="1:8" ht="12.75" customHeight="1">
      <c r="A89" s="7"/>
      <c r="B89" s="7"/>
      <c r="C89" s="7" t="s">
        <v>87</v>
      </c>
      <c r="D89" s="7" t="s">
        <v>86</v>
      </c>
      <c r="E89" s="7"/>
      <c r="F89" s="9"/>
      <c r="G89" s="7"/>
      <c r="H89" s="9"/>
    </row>
    <row r="90" spans="1:16" ht="26.25">
      <c r="A90" s="6">
        <v>38</v>
      </c>
      <c r="B90" s="6" t="s">
        <v>734</v>
      </c>
      <c r="C90" s="6" t="s">
        <v>44</v>
      </c>
      <c r="D90" s="6" t="s">
        <v>735</v>
      </c>
      <c r="E90" s="6" t="s">
        <v>106</v>
      </c>
      <c r="F90" s="8">
        <v>1.99</v>
      </c>
      <c r="G90" s="10"/>
      <c r="H90" s="8">
        <f>ROUND((G90*F90),2)</f>
        <v>0</v>
      </c>
      <c r="O90">
        <f>rekapitulace!H8</f>
        <v>21</v>
      </c>
      <c r="P90">
        <f>O90/100*H90</f>
        <v>0</v>
      </c>
    </row>
    <row r="91" ht="12.75">
      <c r="D91" s="11" t="s">
        <v>736</v>
      </c>
    </row>
    <row r="92" spans="1:16" ht="12.75" customHeight="1">
      <c r="A92" s="12"/>
      <c r="B92" s="12"/>
      <c r="C92" s="12" t="s">
        <v>87</v>
      </c>
      <c r="D92" s="12" t="s">
        <v>86</v>
      </c>
      <c r="E92" s="12"/>
      <c r="F92" s="12"/>
      <c r="G92" s="12"/>
      <c r="H92" s="12">
        <f>SUM(H90:H91)</f>
        <v>0</v>
      </c>
      <c r="P92">
        <f>ROUND(SUM(P90:P91),2)</f>
        <v>0</v>
      </c>
    </row>
    <row r="94" spans="1:16" ht="12.75" customHeight="1">
      <c r="A94" s="12"/>
      <c r="B94" s="12"/>
      <c r="C94" s="12"/>
      <c r="D94" s="12" t="s">
        <v>67</v>
      </c>
      <c r="E94" s="12"/>
      <c r="F94" s="12"/>
      <c r="G94" s="12"/>
      <c r="H94" s="12">
        <f>+H16+H35+H40+H45+H78+H87+H92</f>
        <v>0</v>
      </c>
      <c r="P94">
        <f>+P16+P35+P40+P45+P78+P87+P92</f>
        <v>0</v>
      </c>
    </row>
    <row r="96" spans="1:8" ht="12.75" customHeight="1">
      <c r="A96" s="7" t="s">
        <v>68</v>
      </c>
      <c r="B96" s="7"/>
      <c r="C96" s="7"/>
      <c r="D96" s="7"/>
      <c r="E96" s="7"/>
      <c r="F96" s="7"/>
      <c r="G96" s="7"/>
      <c r="H96" s="7"/>
    </row>
    <row r="97" spans="1:8" ht="12.75" customHeight="1">
      <c r="A97" s="7"/>
      <c r="B97" s="7"/>
      <c r="C97" s="7"/>
      <c r="D97" s="7" t="s">
        <v>69</v>
      </c>
      <c r="E97" s="7"/>
      <c r="F97" s="7"/>
      <c r="G97" s="7"/>
      <c r="H97" s="7"/>
    </row>
    <row r="98" spans="1:16" ht="12.75" customHeight="1">
      <c r="A98" s="12"/>
      <c r="B98" s="12"/>
      <c r="C98" s="12"/>
      <c r="D98" s="12" t="s">
        <v>70</v>
      </c>
      <c r="E98" s="12"/>
      <c r="F98" s="12"/>
      <c r="G98" s="12"/>
      <c r="H98" s="12">
        <v>0</v>
      </c>
      <c r="P98">
        <v>0</v>
      </c>
    </row>
    <row r="99" spans="1:8" ht="12.75" customHeight="1">
      <c r="A99" s="12"/>
      <c r="B99" s="12"/>
      <c r="C99" s="12"/>
      <c r="D99" s="12" t="s">
        <v>71</v>
      </c>
      <c r="E99" s="12"/>
      <c r="F99" s="12"/>
      <c r="G99" s="12"/>
      <c r="H99" s="12"/>
    </row>
    <row r="100" spans="1:16" ht="12.75" customHeight="1">
      <c r="A100" s="12"/>
      <c r="B100" s="12"/>
      <c r="C100" s="12"/>
      <c r="D100" s="12" t="s">
        <v>72</v>
      </c>
      <c r="E100" s="12"/>
      <c r="F100" s="12"/>
      <c r="G100" s="12"/>
      <c r="H100" s="12">
        <v>0</v>
      </c>
      <c r="P100">
        <v>0</v>
      </c>
    </row>
    <row r="101" spans="1:16" ht="12.75" customHeight="1">
      <c r="A101" s="12"/>
      <c r="B101" s="12"/>
      <c r="C101" s="12"/>
      <c r="D101" s="12" t="s">
        <v>73</v>
      </c>
      <c r="E101" s="12"/>
      <c r="F101" s="12"/>
      <c r="G101" s="12"/>
      <c r="H101" s="12">
        <f>H98+H100</f>
        <v>0</v>
      </c>
      <c r="P101">
        <f>P98+P100</f>
        <v>0</v>
      </c>
    </row>
    <row r="103" spans="1:16" ht="12.75" customHeight="1">
      <c r="A103" s="12"/>
      <c r="B103" s="12"/>
      <c r="C103" s="12"/>
      <c r="D103" s="12" t="s">
        <v>73</v>
      </c>
      <c r="E103" s="12"/>
      <c r="F103" s="12"/>
      <c r="G103" s="12"/>
      <c r="H103" s="12">
        <f>H94+H101</f>
        <v>0</v>
      </c>
      <c r="P103">
        <f>P94+P101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7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737</v>
      </c>
      <c r="D5" s="5" t="s">
        <v>738</v>
      </c>
      <c r="E5" s="5"/>
    </row>
    <row r="6" spans="1:5" ht="12.75" customHeight="1">
      <c r="A6" t="s">
        <v>18</v>
      </c>
      <c r="C6" s="5" t="s">
        <v>737</v>
      </c>
      <c r="D6" s="5" t="s">
        <v>738</v>
      </c>
      <c r="E6" s="5"/>
    </row>
    <row r="7" spans="3:5" ht="12.75" customHeight="1">
      <c r="C7" s="5"/>
      <c r="D7" s="5"/>
      <c r="E7" s="5"/>
    </row>
    <row r="8" spans="1:16" ht="12.75" customHeight="1">
      <c r="A8" s="13" t="s">
        <v>23</v>
      </c>
      <c r="B8" s="13" t="s">
        <v>25</v>
      </c>
      <c r="C8" s="13" t="s">
        <v>26</v>
      </c>
      <c r="D8" s="13" t="s">
        <v>27</v>
      </c>
      <c r="E8" s="13" t="s">
        <v>28</v>
      </c>
      <c r="F8" s="13" t="s">
        <v>29</v>
      </c>
      <c r="G8" s="13" t="s">
        <v>30</v>
      </c>
      <c r="H8" s="13"/>
      <c r="O8" t="s">
        <v>33</v>
      </c>
      <c r="P8" t="s">
        <v>11</v>
      </c>
    </row>
    <row r="9" spans="1:15" ht="13.5">
      <c r="A9" s="13"/>
      <c r="B9" s="13"/>
      <c r="C9" s="13"/>
      <c r="D9" s="13"/>
      <c r="E9" s="13"/>
      <c r="F9" s="13"/>
      <c r="G9" s="4" t="s">
        <v>31</v>
      </c>
      <c r="H9" s="4" t="s">
        <v>32</v>
      </c>
      <c r="O9" t="s">
        <v>11</v>
      </c>
    </row>
    <row r="10" spans="1:8" ht="13.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6.25">
      <c r="A12" s="6">
        <v>1</v>
      </c>
      <c r="B12" s="6" t="s">
        <v>109</v>
      </c>
      <c r="C12" s="6" t="s">
        <v>44</v>
      </c>
      <c r="D12" s="6" t="s">
        <v>519</v>
      </c>
      <c r="E12" s="6" t="s">
        <v>106</v>
      </c>
      <c r="F12" s="8">
        <v>21.55</v>
      </c>
      <c r="G12" s="10"/>
      <c r="H12" s="8">
        <f>ROUND((G12*F12),2)</f>
        <v>0</v>
      </c>
      <c r="O12">
        <f>rekapitulace!H8</f>
        <v>21</v>
      </c>
      <c r="P12">
        <f>O12/100*H12</f>
        <v>0</v>
      </c>
    </row>
    <row r="13" ht="39">
      <c r="D13" s="11" t="s">
        <v>739</v>
      </c>
    </row>
    <row r="14" spans="1:16" ht="39">
      <c r="A14" s="6">
        <v>2</v>
      </c>
      <c r="B14" s="6" t="s">
        <v>522</v>
      </c>
      <c r="C14" s="6" t="s">
        <v>44</v>
      </c>
      <c r="D14" s="6" t="s">
        <v>523</v>
      </c>
      <c r="E14" s="6" t="s">
        <v>46</v>
      </c>
      <c r="F14" s="8">
        <v>1</v>
      </c>
      <c r="G14" s="10"/>
      <c r="H14" s="8">
        <f>ROUND((G14*F14),2)</f>
        <v>0</v>
      </c>
      <c r="O14">
        <f>rekapitulace!H8</f>
        <v>21</v>
      </c>
      <c r="P14">
        <f>O14/100*H14</f>
        <v>0</v>
      </c>
    </row>
    <row r="15" spans="1:16" ht="12.75" customHeight="1">
      <c r="A15" s="12"/>
      <c r="B15" s="12"/>
      <c r="C15" s="12" t="s">
        <v>42</v>
      </c>
      <c r="D15" s="12" t="s">
        <v>41</v>
      </c>
      <c r="E15" s="12"/>
      <c r="F15" s="12"/>
      <c r="G15" s="12"/>
      <c r="H15" s="12">
        <f>SUM(H12:H14)</f>
        <v>0</v>
      </c>
      <c r="P15">
        <f>ROUND(SUM(P12:P14),2)</f>
        <v>0</v>
      </c>
    </row>
    <row r="17" spans="1:8" ht="12.75" customHeight="1">
      <c r="A17" s="7"/>
      <c r="B17" s="7"/>
      <c r="C17" s="7" t="s">
        <v>24</v>
      </c>
      <c r="D17" s="7" t="s">
        <v>81</v>
      </c>
      <c r="E17" s="7"/>
      <c r="F17" s="9"/>
      <c r="G17" s="7"/>
      <c r="H17" s="9"/>
    </row>
    <row r="18" spans="1:16" ht="39">
      <c r="A18" s="6">
        <v>3</v>
      </c>
      <c r="B18" s="6" t="s">
        <v>561</v>
      </c>
      <c r="C18" s="6" t="s">
        <v>44</v>
      </c>
      <c r="D18" s="6" t="s">
        <v>740</v>
      </c>
      <c r="E18" s="6" t="s">
        <v>106</v>
      </c>
      <c r="F18" s="8">
        <v>7.5</v>
      </c>
      <c r="G18" s="10"/>
      <c r="H18" s="8">
        <f>ROUND((G18*F18),2)</f>
        <v>0</v>
      </c>
      <c r="O18">
        <f>rekapitulace!H8</f>
        <v>21</v>
      </c>
      <c r="P18">
        <f>O18/100*H18</f>
        <v>0</v>
      </c>
    </row>
    <row r="19" ht="12.75">
      <c r="D19" s="11" t="s">
        <v>741</v>
      </c>
    </row>
    <row r="20" spans="1:16" ht="26.25">
      <c r="A20" s="6">
        <v>4</v>
      </c>
      <c r="B20" s="6" t="s">
        <v>524</v>
      </c>
      <c r="C20" s="6" t="s">
        <v>44</v>
      </c>
      <c r="D20" s="6" t="s">
        <v>564</v>
      </c>
      <c r="E20" s="6" t="s">
        <v>106</v>
      </c>
      <c r="F20" s="8">
        <v>21.55</v>
      </c>
      <c r="G20" s="10"/>
      <c r="H20" s="8">
        <f>ROUND((G20*F20),2)</f>
        <v>0</v>
      </c>
      <c r="O20">
        <f>rekapitulace!H8</f>
        <v>21</v>
      </c>
      <c r="P20">
        <f>O20/100*H20</f>
        <v>0</v>
      </c>
    </row>
    <row r="21" ht="39">
      <c r="D21" s="11" t="s">
        <v>742</v>
      </c>
    </row>
    <row r="22" spans="1:16" ht="26.25">
      <c r="A22" s="6">
        <v>5</v>
      </c>
      <c r="B22" s="6" t="s">
        <v>526</v>
      </c>
      <c r="C22" s="6" t="s">
        <v>44</v>
      </c>
      <c r="D22" s="6" t="s">
        <v>527</v>
      </c>
      <c r="E22" s="6" t="s">
        <v>106</v>
      </c>
      <c r="F22" s="8">
        <v>5</v>
      </c>
      <c r="G22" s="10"/>
      <c r="H22" s="8">
        <f>ROUND((G22*F22),2)</f>
        <v>0</v>
      </c>
      <c r="O22">
        <f>rekapitulace!H8</f>
        <v>21</v>
      </c>
      <c r="P22">
        <f>O22/100*H22</f>
        <v>0</v>
      </c>
    </row>
    <row r="23" spans="1:16" ht="26.25">
      <c r="A23" s="6">
        <v>6</v>
      </c>
      <c r="B23" s="6" t="s">
        <v>451</v>
      </c>
      <c r="C23" s="6" t="s">
        <v>44</v>
      </c>
      <c r="D23" s="6" t="s">
        <v>565</v>
      </c>
      <c r="E23" s="6" t="s">
        <v>106</v>
      </c>
      <c r="F23" s="8">
        <v>34.24</v>
      </c>
      <c r="G23" s="10"/>
      <c r="H23" s="8">
        <f>ROUND((G23*F23),2)</f>
        <v>0</v>
      </c>
      <c r="O23">
        <f>rekapitulace!H8</f>
        <v>21</v>
      </c>
      <c r="P23">
        <f>O23/100*H23</f>
        <v>0</v>
      </c>
    </row>
    <row r="24" ht="66">
      <c r="D24" s="11" t="s">
        <v>743</v>
      </c>
    </row>
    <row r="25" spans="1:16" ht="26.25">
      <c r="A25" s="6">
        <v>7</v>
      </c>
      <c r="B25" s="6" t="s">
        <v>158</v>
      </c>
      <c r="C25" s="6" t="s">
        <v>44</v>
      </c>
      <c r="D25" s="6" t="s">
        <v>529</v>
      </c>
      <c r="E25" s="6" t="s">
        <v>106</v>
      </c>
      <c r="F25" s="8">
        <v>21.55</v>
      </c>
      <c r="G25" s="10"/>
      <c r="H25" s="8">
        <f>ROUND((G25*F25),2)</f>
        <v>0</v>
      </c>
      <c r="O25">
        <f>rekapitulace!H8</f>
        <v>21</v>
      </c>
      <c r="P25">
        <f>O25/100*H25</f>
        <v>0</v>
      </c>
    </row>
    <row r="26" ht="39">
      <c r="D26" s="11" t="s">
        <v>742</v>
      </c>
    </row>
    <row r="27" spans="1:16" ht="12.75">
      <c r="A27" s="6">
        <v>8</v>
      </c>
      <c r="B27" s="6" t="s">
        <v>458</v>
      </c>
      <c r="C27" s="6" t="s">
        <v>44</v>
      </c>
      <c r="D27" s="6" t="s">
        <v>567</v>
      </c>
      <c r="E27" s="6" t="s">
        <v>106</v>
      </c>
      <c r="F27" s="8">
        <v>17.69</v>
      </c>
      <c r="G27" s="10"/>
      <c r="H27" s="8">
        <f>ROUND((G27*F27),2)</f>
        <v>0</v>
      </c>
      <c r="O27">
        <f>rekapitulace!H8</f>
        <v>21</v>
      </c>
      <c r="P27">
        <f>O27/100*H27</f>
        <v>0</v>
      </c>
    </row>
    <row r="28" ht="39">
      <c r="D28" s="11" t="s">
        <v>744</v>
      </c>
    </row>
    <row r="29" spans="1:16" ht="26.25">
      <c r="A29" s="6">
        <v>9</v>
      </c>
      <c r="B29" s="6" t="s">
        <v>569</v>
      </c>
      <c r="C29" s="6" t="s">
        <v>44</v>
      </c>
      <c r="D29" s="6" t="s">
        <v>570</v>
      </c>
      <c r="E29" s="6" t="s">
        <v>84</v>
      </c>
      <c r="F29" s="8">
        <v>7.5</v>
      </c>
      <c r="G29" s="10"/>
      <c r="H29" s="8">
        <f>ROUND((G29*F29),2)</f>
        <v>0</v>
      </c>
      <c r="O29">
        <f>rekapitulace!H8</f>
        <v>21</v>
      </c>
      <c r="P29">
        <f>O29/100*H29</f>
        <v>0</v>
      </c>
    </row>
    <row r="30" ht="12.75">
      <c r="D30" s="11" t="s">
        <v>745</v>
      </c>
    </row>
    <row r="31" spans="1:16" ht="26.25">
      <c r="A31" s="6">
        <v>10</v>
      </c>
      <c r="B31" s="6" t="s">
        <v>175</v>
      </c>
      <c r="C31" s="6" t="s">
        <v>44</v>
      </c>
      <c r="D31" s="6" t="s">
        <v>572</v>
      </c>
      <c r="E31" s="6" t="s">
        <v>84</v>
      </c>
      <c r="F31" s="8">
        <v>7.5</v>
      </c>
      <c r="G31" s="10"/>
      <c r="H31" s="8">
        <f>ROUND((G31*F31),2)</f>
        <v>0</v>
      </c>
      <c r="O31">
        <f>rekapitulace!H8</f>
        <v>21</v>
      </c>
      <c r="P31">
        <f>O31/100*H31</f>
        <v>0</v>
      </c>
    </row>
    <row r="32" ht="12.75">
      <c r="D32" s="11" t="s">
        <v>745</v>
      </c>
    </row>
    <row r="33" spans="1:16" ht="12.75" customHeight="1">
      <c r="A33" s="12"/>
      <c r="B33" s="12"/>
      <c r="C33" s="12" t="s">
        <v>24</v>
      </c>
      <c r="D33" s="12" t="s">
        <v>81</v>
      </c>
      <c r="E33" s="12"/>
      <c r="F33" s="12"/>
      <c r="G33" s="12"/>
      <c r="H33" s="12">
        <f>SUM(H18:H32)</f>
        <v>0</v>
      </c>
      <c r="P33">
        <f>ROUND(SUM(P18:P32),2)</f>
        <v>0</v>
      </c>
    </row>
    <row r="35" spans="1:8" ht="12.75" customHeight="1">
      <c r="A35" s="7"/>
      <c r="B35" s="7"/>
      <c r="C35" s="7" t="s">
        <v>37</v>
      </c>
      <c r="D35" s="7" t="s">
        <v>207</v>
      </c>
      <c r="E35" s="7"/>
      <c r="F35" s="9"/>
      <c r="G35" s="7"/>
      <c r="H35" s="9"/>
    </row>
    <row r="36" spans="1:16" ht="26.25">
      <c r="A36" s="6">
        <v>11</v>
      </c>
      <c r="B36" s="6" t="s">
        <v>573</v>
      </c>
      <c r="C36" s="6" t="s">
        <v>44</v>
      </c>
      <c r="D36" s="6" t="s">
        <v>746</v>
      </c>
      <c r="E36" s="6" t="s">
        <v>84</v>
      </c>
      <c r="F36" s="8">
        <v>37.5</v>
      </c>
      <c r="G36" s="10"/>
      <c r="H36" s="8">
        <f>ROUND((G36*F36),2)</f>
        <v>0</v>
      </c>
      <c r="O36">
        <f>rekapitulace!H8</f>
        <v>21</v>
      </c>
      <c r="P36">
        <f>O36/100*H36</f>
        <v>0</v>
      </c>
    </row>
    <row r="37" ht="12.75">
      <c r="D37" s="11" t="s">
        <v>747</v>
      </c>
    </row>
    <row r="38" spans="1:16" ht="12.75" customHeight="1">
      <c r="A38" s="12"/>
      <c r="B38" s="12"/>
      <c r="C38" s="12" t="s">
        <v>37</v>
      </c>
      <c r="D38" s="12" t="s">
        <v>207</v>
      </c>
      <c r="E38" s="12"/>
      <c r="F38" s="12"/>
      <c r="G38" s="12"/>
      <c r="H38" s="12">
        <f>SUM(H36:H37)</f>
        <v>0</v>
      </c>
      <c r="P38">
        <f>ROUND(SUM(P36:P37),2)</f>
        <v>0</v>
      </c>
    </row>
    <row r="40" spans="1:8" ht="12.75" customHeight="1">
      <c r="A40" s="7"/>
      <c r="B40" s="7"/>
      <c r="C40" s="7" t="s">
        <v>39</v>
      </c>
      <c r="D40" s="7" t="s">
        <v>531</v>
      </c>
      <c r="E40" s="7"/>
      <c r="F40" s="9"/>
      <c r="G40" s="7"/>
      <c r="H40" s="9"/>
    </row>
    <row r="41" spans="1:16" ht="26.25">
      <c r="A41" s="6">
        <v>12</v>
      </c>
      <c r="B41" s="6" t="s">
        <v>576</v>
      </c>
      <c r="C41" s="6" t="s">
        <v>44</v>
      </c>
      <c r="D41" s="6" t="s">
        <v>748</v>
      </c>
      <c r="E41" s="6" t="s">
        <v>131</v>
      </c>
      <c r="F41" s="8">
        <v>223.13</v>
      </c>
      <c r="G41" s="10"/>
      <c r="H41" s="8">
        <f>ROUND((G41*F41),2)</f>
        <v>0</v>
      </c>
      <c r="O41">
        <f>rekapitulace!H8</f>
        <v>21</v>
      </c>
      <c r="P41">
        <f>O41/100*H41</f>
        <v>0</v>
      </c>
    </row>
    <row r="42" ht="12.75">
      <c r="D42" s="11" t="s">
        <v>749</v>
      </c>
    </row>
    <row r="43" spans="1:16" ht="26.25">
      <c r="A43" s="6">
        <v>13</v>
      </c>
      <c r="B43" s="6" t="s">
        <v>580</v>
      </c>
      <c r="C43" s="6" t="s">
        <v>44</v>
      </c>
      <c r="D43" s="6" t="s">
        <v>581</v>
      </c>
      <c r="E43" s="6" t="s">
        <v>131</v>
      </c>
      <c r="F43" s="8">
        <v>90.83</v>
      </c>
      <c r="G43" s="10"/>
      <c r="H43" s="8">
        <f>ROUND((G43*F43),2)</f>
        <v>0</v>
      </c>
      <c r="O43">
        <f>rekapitulace!H8</f>
        <v>21</v>
      </c>
      <c r="P43">
        <f>O43/100*H43</f>
        <v>0</v>
      </c>
    </row>
    <row r="44" ht="12.75">
      <c r="D44" s="11" t="s">
        <v>750</v>
      </c>
    </row>
    <row r="45" spans="1:16" ht="39">
      <c r="A45" s="6">
        <v>14</v>
      </c>
      <c r="B45" s="6" t="s">
        <v>584</v>
      </c>
      <c r="C45" s="6" t="s">
        <v>44</v>
      </c>
      <c r="D45" s="6" t="s">
        <v>585</v>
      </c>
      <c r="E45" s="6" t="s">
        <v>62</v>
      </c>
      <c r="F45" s="8">
        <v>15</v>
      </c>
      <c r="G45" s="10"/>
      <c r="H45" s="8">
        <f>ROUND((G45*F45),2)</f>
        <v>0</v>
      </c>
      <c r="O45">
        <f>rekapitulace!H8</f>
        <v>21</v>
      </c>
      <c r="P45">
        <f>O45/100*H45</f>
        <v>0</v>
      </c>
    </row>
    <row r="46" spans="1:16" ht="26.25">
      <c r="A46" s="6">
        <v>15</v>
      </c>
      <c r="B46" s="6" t="s">
        <v>586</v>
      </c>
      <c r="C46" s="6" t="s">
        <v>44</v>
      </c>
      <c r="D46" s="6" t="s">
        <v>587</v>
      </c>
      <c r="E46" s="6" t="s">
        <v>62</v>
      </c>
      <c r="F46" s="8">
        <v>4</v>
      </c>
      <c r="G46" s="10"/>
      <c r="H46" s="8">
        <f>ROUND((G46*F46),2)</f>
        <v>0</v>
      </c>
      <c r="O46">
        <f>rekapitulace!H8</f>
        <v>21</v>
      </c>
      <c r="P46">
        <f>O46/100*H46</f>
        <v>0</v>
      </c>
    </row>
    <row r="47" spans="1:16" ht="26.25">
      <c r="A47" s="6">
        <v>16</v>
      </c>
      <c r="B47" s="6" t="s">
        <v>588</v>
      </c>
      <c r="C47" s="6" t="s">
        <v>44</v>
      </c>
      <c r="D47" s="6" t="s">
        <v>589</v>
      </c>
      <c r="E47" s="6" t="s">
        <v>131</v>
      </c>
      <c r="F47" s="8">
        <v>145</v>
      </c>
      <c r="G47" s="10"/>
      <c r="H47" s="8">
        <f>ROUND((G47*F47),2)</f>
        <v>0</v>
      </c>
      <c r="O47">
        <f>rekapitulace!H8</f>
        <v>21</v>
      </c>
      <c r="P47">
        <f>O47/100*H47</f>
        <v>0</v>
      </c>
    </row>
    <row r="48" ht="12.75">
      <c r="D48" s="11" t="s">
        <v>751</v>
      </c>
    </row>
    <row r="49" spans="1:16" ht="26.25">
      <c r="A49" s="6">
        <v>17</v>
      </c>
      <c r="B49" s="6" t="s">
        <v>532</v>
      </c>
      <c r="C49" s="6" t="s">
        <v>44</v>
      </c>
      <c r="D49" s="6" t="s">
        <v>591</v>
      </c>
      <c r="E49" s="6" t="s">
        <v>46</v>
      </c>
      <c r="F49" s="8">
        <v>1</v>
      </c>
      <c r="G49" s="10"/>
      <c r="H49" s="8">
        <f>ROUND((G49*F49),2)</f>
        <v>0</v>
      </c>
      <c r="O49">
        <f>rekapitulace!H8</f>
        <v>21</v>
      </c>
      <c r="P49">
        <f>O49/100*H49</f>
        <v>0</v>
      </c>
    </row>
    <row r="50" spans="1:16" ht="26.25">
      <c r="A50" s="6">
        <v>18</v>
      </c>
      <c r="B50" s="6" t="s">
        <v>592</v>
      </c>
      <c r="C50" s="6" t="s">
        <v>44</v>
      </c>
      <c r="D50" s="6" t="s">
        <v>593</v>
      </c>
      <c r="E50" s="6" t="s">
        <v>131</v>
      </c>
      <c r="F50" s="8">
        <v>200</v>
      </c>
      <c r="G50" s="10"/>
      <c r="H50" s="8">
        <f>ROUND((G50*F50),2)</f>
        <v>0</v>
      </c>
      <c r="O50">
        <f>rekapitulace!H8</f>
        <v>21</v>
      </c>
      <c r="P50">
        <f>O50/100*H50</f>
        <v>0</v>
      </c>
    </row>
    <row r="51" ht="12.75">
      <c r="D51" s="11" t="s">
        <v>752</v>
      </c>
    </row>
    <row r="52" spans="1:16" ht="39">
      <c r="A52" s="6">
        <v>19</v>
      </c>
      <c r="B52" s="6" t="s">
        <v>595</v>
      </c>
      <c r="C52" s="6" t="s">
        <v>44</v>
      </c>
      <c r="D52" s="6" t="s">
        <v>596</v>
      </c>
      <c r="E52" s="6" t="s">
        <v>131</v>
      </c>
      <c r="F52" s="8">
        <v>251</v>
      </c>
      <c r="G52" s="10"/>
      <c r="H52" s="8">
        <f>ROUND((G52*F52),2)</f>
        <v>0</v>
      </c>
      <c r="O52">
        <f>rekapitulace!H8</f>
        <v>21</v>
      </c>
      <c r="P52">
        <f>O52/100*H52</f>
        <v>0</v>
      </c>
    </row>
    <row r="53" ht="12.75">
      <c r="D53" s="11" t="s">
        <v>753</v>
      </c>
    </row>
    <row r="54" spans="1:16" ht="12.75" customHeight="1">
      <c r="A54" s="12"/>
      <c r="B54" s="12"/>
      <c r="C54" s="12" t="s">
        <v>39</v>
      </c>
      <c r="D54" s="12" t="s">
        <v>531</v>
      </c>
      <c r="E54" s="12"/>
      <c r="F54" s="12"/>
      <c r="G54" s="12"/>
      <c r="H54" s="12">
        <f>SUM(H41:H53)</f>
        <v>0</v>
      </c>
      <c r="P54">
        <f>ROUND(SUM(P41:P53),2)</f>
        <v>0</v>
      </c>
    </row>
    <row r="56" spans="1:8" ht="12.75" customHeight="1">
      <c r="A56" s="7"/>
      <c r="B56" s="7"/>
      <c r="C56" s="7" t="s">
        <v>40</v>
      </c>
      <c r="D56" s="7" t="s">
        <v>273</v>
      </c>
      <c r="E56" s="7"/>
      <c r="F56" s="9"/>
      <c r="G56" s="7"/>
      <c r="H56" s="9"/>
    </row>
    <row r="57" spans="1:16" ht="26.25">
      <c r="A57" s="6">
        <v>20</v>
      </c>
      <c r="B57" s="6" t="s">
        <v>598</v>
      </c>
      <c r="C57" s="6" t="s">
        <v>44</v>
      </c>
      <c r="D57" s="6" t="s">
        <v>599</v>
      </c>
      <c r="E57" s="6" t="s">
        <v>131</v>
      </c>
      <c r="F57" s="8">
        <v>167.2</v>
      </c>
      <c r="G57" s="10"/>
      <c r="H57" s="8">
        <f>ROUND((G57*F57),2)</f>
        <v>0</v>
      </c>
      <c r="O57">
        <f>rekapitulace!H8</f>
        <v>21</v>
      </c>
      <c r="P57">
        <f>O57/100*H57</f>
        <v>0</v>
      </c>
    </row>
    <row r="58" ht="12.75">
      <c r="D58" s="11" t="s">
        <v>754</v>
      </c>
    </row>
    <row r="59" spans="1:16" ht="26.25">
      <c r="A59" s="6">
        <v>21</v>
      </c>
      <c r="B59" s="6" t="s">
        <v>552</v>
      </c>
      <c r="C59" s="6" t="s">
        <v>44</v>
      </c>
      <c r="D59" s="6" t="s">
        <v>601</v>
      </c>
      <c r="E59" s="6" t="s">
        <v>106</v>
      </c>
      <c r="F59" s="8">
        <v>2.28</v>
      </c>
      <c r="G59" s="10"/>
      <c r="H59" s="8">
        <f>ROUND((G59*F59),2)</f>
        <v>0</v>
      </c>
      <c r="O59">
        <f>rekapitulace!H8</f>
        <v>21</v>
      </c>
      <c r="P59">
        <f>O59/100*H59</f>
        <v>0</v>
      </c>
    </row>
    <row r="60" ht="12.75">
      <c r="D60" s="11" t="s">
        <v>755</v>
      </c>
    </row>
    <row r="61" spans="1:16" ht="26.25">
      <c r="A61" s="6">
        <v>22</v>
      </c>
      <c r="B61" s="6" t="s">
        <v>555</v>
      </c>
      <c r="C61" s="6" t="s">
        <v>44</v>
      </c>
      <c r="D61" s="6" t="s">
        <v>556</v>
      </c>
      <c r="E61" s="6" t="s">
        <v>106</v>
      </c>
      <c r="F61" s="8">
        <v>9.12</v>
      </c>
      <c r="G61" s="10"/>
      <c r="H61" s="8">
        <f>ROUND((G61*F61),2)</f>
        <v>0</v>
      </c>
      <c r="O61">
        <f>rekapitulace!H8</f>
        <v>21</v>
      </c>
      <c r="P61">
        <f>O61/100*H61</f>
        <v>0</v>
      </c>
    </row>
    <row r="62" ht="12.75">
      <c r="D62" s="11" t="s">
        <v>756</v>
      </c>
    </row>
    <row r="63" spans="1:16" ht="12.75" customHeight="1">
      <c r="A63" s="12"/>
      <c r="B63" s="12"/>
      <c r="C63" s="12" t="s">
        <v>40</v>
      </c>
      <c r="D63" s="12" t="s">
        <v>273</v>
      </c>
      <c r="E63" s="12"/>
      <c r="F63" s="12"/>
      <c r="G63" s="12"/>
      <c r="H63" s="12">
        <f>SUM(H57:H62)</f>
        <v>0</v>
      </c>
      <c r="P63">
        <f>ROUND(SUM(P57:P62),2)</f>
        <v>0</v>
      </c>
    </row>
    <row r="65" spans="1:16" ht="12.75" customHeight="1">
      <c r="A65" s="12"/>
      <c r="B65" s="12"/>
      <c r="C65" s="12"/>
      <c r="D65" s="12" t="s">
        <v>67</v>
      </c>
      <c r="E65" s="12"/>
      <c r="F65" s="12"/>
      <c r="G65" s="12"/>
      <c r="H65" s="12">
        <f>+H15+H33+H38+H54+H63</f>
        <v>0</v>
      </c>
      <c r="P65">
        <f>+P15+P33+P38+P54+P63</f>
        <v>0</v>
      </c>
    </row>
    <row r="67" spans="1:8" ht="12.75" customHeight="1">
      <c r="A67" s="7" t="s">
        <v>68</v>
      </c>
      <c r="B67" s="7"/>
      <c r="C67" s="7"/>
      <c r="D67" s="7"/>
      <c r="E67" s="7"/>
      <c r="F67" s="7"/>
      <c r="G67" s="7"/>
      <c r="H67" s="7"/>
    </row>
    <row r="68" spans="1:8" ht="12.75" customHeight="1">
      <c r="A68" s="7"/>
      <c r="B68" s="7"/>
      <c r="C68" s="7"/>
      <c r="D68" s="7" t="s">
        <v>69</v>
      </c>
      <c r="E68" s="7"/>
      <c r="F68" s="7"/>
      <c r="G68" s="7"/>
      <c r="H68" s="7"/>
    </row>
    <row r="69" spans="1:16" ht="12.75" customHeight="1">
      <c r="A69" s="12"/>
      <c r="B69" s="12"/>
      <c r="C69" s="12"/>
      <c r="D69" s="12" t="s">
        <v>70</v>
      </c>
      <c r="E69" s="12"/>
      <c r="F69" s="12"/>
      <c r="G69" s="12"/>
      <c r="H69" s="12">
        <v>0</v>
      </c>
      <c r="P69">
        <v>0</v>
      </c>
    </row>
    <row r="70" spans="1:8" ht="12.75" customHeight="1">
      <c r="A70" s="12"/>
      <c r="B70" s="12"/>
      <c r="C70" s="12"/>
      <c r="D70" s="12" t="s">
        <v>71</v>
      </c>
      <c r="E70" s="12"/>
      <c r="F70" s="12"/>
      <c r="G70" s="12"/>
      <c r="H70" s="12"/>
    </row>
    <row r="71" spans="1:16" ht="12.75" customHeight="1">
      <c r="A71" s="12"/>
      <c r="B71" s="12"/>
      <c r="C71" s="12"/>
      <c r="D71" s="12" t="s">
        <v>72</v>
      </c>
      <c r="E71" s="12"/>
      <c r="F71" s="12"/>
      <c r="G71" s="12"/>
      <c r="H71" s="12">
        <v>0</v>
      </c>
      <c r="P71">
        <v>0</v>
      </c>
    </row>
    <row r="72" spans="1:16" ht="12.75" customHeight="1">
      <c r="A72" s="12"/>
      <c r="B72" s="12"/>
      <c r="C72" s="12"/>
      <c r="D72" s="12" t="s">
        <v>73</v>
      </c>
      <c r="E72" s="12"/>
      <c r="F72" s="12"/>
      <c r="G72" s="12"/>
      <c r="H72" s="12">
        <f>H69+H71</f>
        <v>0</v>
      </c>
      <c r="P72">
        <f>P69+P71</f>
        <v>0</v>
      </c>
    </row>
    <row r="74" spans="1:16" ht="12.75" customHeight="1">
      <c r="A74" s="12"/>
      <c r="B74" s="12"/>
      <c r="C74" s="12"/>
      <c r="D74" s="12" t="s">
        <v>73</v>
      </c>
      <c r="E74" s="12"/>
      <c r="F74" s="12"/>
      <c r="G74" s="12"/>
      <c r="H74" s="12">
        <f>H65+H72</f>
        <v>0</v>
      </c>
      <c r="P74">
        <f>P65+P72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21</v>
      </c>
      <c r="D5" s="5" t="s">
        <v>22</v>
      </c>
      <c r="E5" s="5"/>
    </row>
    <row r="6" spans="1:5" ht="12.75" customHeight="1">
      <c r="A6" t="s">
        <v>18</v>
      </c>
      <c r="C6" s="5" t="s">
        <v>21</v>
      </c>
      <c r="D6" s="5" t="s">
        <v>22</v>
      </c>
      <c r="E6" s="5"/>
    </row>
    <row r="7" spans="3:5" ht="12.75" customHeight="1">
      <c r="C7" s="5"/>
      <c r="D7" s="5"/>
      <c r="E7" s="5"/>
    </row>
    <row r="8" spans="1:16" ht="12.75" customHeight="1">
      <c r="A8" s="13" t="s">
        <v>23</v>
      </c>
      <c r="B8" s="13" t="s">
        <v>25</v>
      </c>
      <c r="C8" s="13" t="s">
        <v>26</v>
      </c>
      <c r="D8" s="13" t="s">
        <v>27</v>
      </c>
      <c r="E8" s="13" t="s">
        <v>28</v>
      </c>
      <c r="F8" s="13" t="s">
        <v>29</v>
      </c>
      <c r="G8" s="13" t="s">
        <v>30</v>
      </c>
      <c r="H8" s="13"/>
      <c r="O8" t="s">
        <v>33</v>
      </c>
      <c r="P8" t="s">
        <v>11</v>
      </c>
    </row>
    <row r="9" spans="1:15" ht="13.5">
      <c r="A9" s="13"/>
      <c r="B9" s="13"/>
      <c r="C9" s="13"/>
      <c r="D9" s="13"/>
      <c r="E9" s="13"/>
      <c r="F9" s="13"/>
      <c r="G9" s="4" t="s">
        <v>31</v>
      </c>
      <c r="H9" s="4" t="s">
        <v>32</v>
      </c>
      <c r="O9" t="s">
        <v>11</v>
      </c>
    </row>
    <row r="10" spans="1:8" ht="13.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12.75">
      <c r="A12" s="6">
        <v>1</v>
      </c>
      <c r="B12" s="6" t="s">
        <v>43</v>
      </c>
      <c r="C12" s="6" t="s">
        <v>44</v>
      </c>
      <c r="D12" s="6" t="s">
        <v>45</v>
      </c>
      <c r="E12" s="6" t="s">
        <v>46</v>
      </c>
      <c r="F12" s="8">
        <v>1</v>
      </c>
      <c r="G12" s="10"/>
      <c r="H12" s="8">
        <f>ROUND((G12*F12),2)</f>
        <v>0</v>
      </c>
      <c r="O12">
        <f>rekapitulace!H8</f>
        <v>21</v>
      </c>
      <c r="P12">
        <f>O12/100*H12</f>
        <v>0</v>
      </c>
    </row>
    <row r="13" ht="12.75">
      <c r="D13" s="11" t="s">
        <v>47</v>
      </c>
    </row>
    <row r="14" spans="1:16" ht="78.75">
      <c r="A14" s="6">
        <v>2</v>
      </c>
      <c r="B14" s="6" t="s">
        <v>48</v>
      </c>
      <c r="C14" s="6" t="s">
        <v>44</v>
      </c>
      <c r="D14" s="6" t="s">
        <v>49</v>
      </c>
      <c r="E14" s="6" t="s">
        <v>46</v>
      </c>
      <c r="F14" s="8">
        <v>1</v>
      </c>
      <c r="G14" s="10"/>
      <c r="H14" s="8">
        <f>ROUND((G14*F14),2)</f>
        <v>0</v>
      </c>
      <c r="O14">
        <f>rekapitulace!H8</f>
        <v>21</v>
      </c>
      <c r="P14">
        <f>O14/100*H14</f>
        <v>0</v>
      </c>
    </row>
    <row r="15" ht="12.75">
      <c r="D15" s="11" t="s">
        <v>47</v>
      </c>
    </row>
    <row r="16" spans="1:16" ht="26.25">
      <c r="A16" s="6">
        <v>3</v>
      </c>
      <c r="B16" s="6" t="s">
        <v>50</v>
      </c>
      <c r="C16" s="6" t="s">
        <v>44</v>
      </c>
      <c r="D16" s="6" t="s">
        <v>51</v>
      </c>
      <c r="E16" s="6" t="s">
        <v>46</v>
      </c>
      <c r="F16" s="8">
        <v>1</v>
      </c>
      <c r="G16" s="10"/>
      <c r="H16" s="8">
        <f>ROUND((G16*F16),2)</f>
        <v>0</v>
      </c>
      <c r="O16">
        <f>rekapitulace!H8</f>
        <v>21</v>
      </c>
      <c r="P16">
        <f>O16/100*H16</f>
        <v>0</v>
      </c>
    </row>
    <row r="17" ht="12.75">
      <c r="D17" s="11" t="s">
        <v>52</v>
      </c>
    </row>
    <row r="18" spans="1:16" ht="26.25">
      <c r="A18" s="6">
        <v>4</v>
      </c>
      <c r="B18" s="6" t="s">
        <v>53</v>
      </c>
      <c r="C18" s="6" t="s">
        <v>44</v>
      </c>
      <c r="D18" s="6" t="s">
        <v>54</v>
      </c>
      <c r="E18" s="6" t="s">
        <v>55</v>
      </c>
      <c r="F18" s="8">
        <v>1</v>
      </c>
      <c r="G18" s="10"/>
      <c r="H18" s="8">
        <f>ROUND((G18*F18),2)</f>
        <v>0</v>
      </c>
      <c r="O18">
        <f>rekapitulace!H8</f>
        <v>21</v>
      </c>
      <c r="P18">
        <f>O18/100*H18</f>
        <v>0</v>
      </c>
    </row>
    <row r="19" ht="12.75">
      <c r="D19" s="11" t="s">
        <v>52</v>
      </c>
    </row>
    <row r="20" spans="1:16" ht="12.75">
      <c r="A20" s="6">
        <v>5</v>
      </c>
      <c r="B20" s="6" t="s">
        <v>56</v>
      </c>
      <c r="C20" s="6" t="s">
        <v>44</v>
      </c>
      <c r="D20" s="6" t="s">
        <v>57</v>
      </c>
      <c r="E20" s="6" t="s">
        <v>46</v>
      </c>
      <c r="F20" s="8">
        <v>1</v>
      </c>
      <c r="G20" s="10"/>
      <c r="H20" s="8">
        <f>ROUND((G20*F20),2)</f>
        <v>0</v>
      </c>
      <c r="O20">
        <f>rekapitulace!H8</f>
        <v>21</v>
      </c>
      <c r="P20">
        <f>O20/100*H20</f>
        <v>0</v>
      </c>
    </row>
    <row r="21" ht="12.75">
      <c r="D21" s="11" t="s">
        <v>47</v>
      </c>
    </row>
    <row r="22" spans="1:16" ht="26.25">
      <c r="A22" s="6">
        <v>6</v>
      </c>
      <c r="B22" s="6" t="s">
        <v>58</v>
      </c>
      <c r="C22" s="6" t="s">
        <v>44</v>
      </c>
      <c r="D22" s="6" t="s">
        <v>59</v>
      </c>
      <c r="E22" s="6" t="s">
        <v>46</v>
      </c>
      <c r="F22" s="8">
        <v>1</v>
      </c>
      <c r="G22" s="10"/>
      <c r="H22" s="8">
        <f>ROUND((G22*F22),2)</f>
        <v>0</v>
      </c>
      <c r="O22">
        <f>rekapitulace!H8</f>
        <v>21</v>
      </c>
      <c r="P22">
        <f>O22/100*H22</f>
        <v>0</v>
      </c>
    </row>
    <row r="23" ht="12.75">
      <c r="D23" s="11" t="s">
        <v>47</v>
      </c>
    </row>
    <row r="24" spans="1:16" ht="12.75">
      <c r="A24" s="6">
        <v>7</v>
      </c>
      <c r="B24" s="6" t="s">
        <v>60</v>
      </c>
      <c r="C24" s="6" t="s">
        <v>44</v>
      </c>
      <c r="D24" s="6" t="s">
        <v>61</v>
      </c>
      <c r="E24" s="6" t="s">
        <v>62</v>
      </c>
      <c r="F24" s="8">
        <v>3</v>
      </c>
      <c r="G24" s="10"/>
      <c r="H24" s="8">
        <f>ROUND((G24*F24),2)</f>
        <v>0</v>
      </c>
      <c r="O24">
        <f>rekapitulace!H8</f>
        <v>21</v>
      </c>
      <c r="P24">
        <f>O24/100*H24</f>
        <v>0</v>
      </c>
    </row>
    <row r="25" ht="78.75">
      <c r="D25" s="11" t="s">
        <v>63</v>
      </c>
    </row>
    <row r="26" spans="1:16" ht="26.25">
      <c r="A26" s="6">
        <v>8</v>
      </c>
      <c r="B26" s="6" t="s">
        <v>64</v>
      </c>
      <c r="C26" s="6" t="s">
        <v>44</v>
      </c>
      <c r="D26" s="6" t="s">
        <v>65</v>
      </c>
      <c r="E26" s="6" t="s">
        <v>46</v>
      </c>
      <c r="F26" s="8">
        <v>1</v>
      </c>
      <c r="G26" s="10"/>
      <c r="H26" s="8">
        <f>ROUND((G26*F26),2)</f>
        <v>0</v>
      </c>
      <c r="O26">
        <f>rekapitulace!H8</f>
        <v>21</v>
      </c>
      <c r="P26">
        <f>O26/100*H26</f>
        <v>0</v>
      </c>
    </row>
    <row r="27" ht="12.75">
      <c r="D27" s="11" t="s">
        <v>66</v>
      </c>
    </row>
    <row r="28" spans="1:16" ht="12.75" customHeight="1">
      <c r="A28" s="12"/>
      <c r="B28" s="12"/>
      <c r="C28" s="12" t="s">
        <v>42</v>
      </c>
      <c r="D28" s="12" t="s">
        <v>41</v>
      </c>
      <c r="E28" s="12"/>
      <c r="F28" s="12"/>
      <c r="G28" s="12"/>
      <c r="H28" s="12">
        <f>SUM(H12:H27)</f>
        <v>0</v>
      </c>
      <c r="P28">
        <f>ROUND(SUM(P12:P27),2)</f>
        <v>0</v>
      </c>
    </row>
    <row r="30" spans="1:16" ht="12.75" customHeight="1">
      <c r="A30" s="12"/>
      <c r="B30" s="12"/>
      <c r="C30" s="12"/>
      <c r="D30" s="12" t="s">
        <v>67</v>
      </c>
      <c r="E30" s="12"/>
      <c r="F30" s="12"/>
      <c r="G30" s="12"/>
      <c r="H30" s="12">
        <f>+H28</f>
        <v>0</v>
      </c>
      <c r="P30">
        <f>+P28</f>
        <v>0</v>
      </c>
    </row>
    <row r="32" spans="1:8" ht="12.75" customHeight="1">
      <c r="A32" s="7" t="s">
        <v>68</v>
      </c>
      <c r="B32" s="7"/>
      <c r="C32" s="7"/>
      <c r="D32" s="7"/>
      <c r="E32" s="7"/>
      <c r="F32" s="7"/>
      <c r="G32" s="7"/>
      <c r="H32" s="7"/>
    </row>
    <row r="33" spans="1:8" ht="12.75" customHeight="1">
      <c r="A33" s="7"/>
      <c r="B33" s="7"/>
      <c r="C33" s="7"/>
      <c r="D33" s="7" t="s">
        <v>69</v>
      </c>
      <c r="E33" s="7"/>
      <c r="F33" s="7"/>
      <c r="G33" s="7"/>
      <c r="H33" s="7"/>
    </row>
    <row r="34" spans="1:16" ht="12.75" customHeight="1">
      <c r="A34" s="12"/>
      <c r="B34" s="12"/>
      <c r="C34" s="12"/>
      <c r="D34" s="12" t="s">
        <v>70</v>
      </c>
      <c r="E34" s="12"/>
      <c r="F34" s="12"/>
      <c r="G34" s="12"/>
      <c r="H34" s="12">
        <v>0</v>
      </c>
      <c r="P34">
        <v>0</v>
      </c>
    </row>
    <row r="35" spans="1:8" ht="12.75" customHeight="1">
      <c r="A35" s="12"/>
      <c r="B35" s="12"/>
      <c r="C35" s="12"/>
      <c r="D35" s="12" t="s">
        <v>71</v>
      </c>
      <c r="E35" s="12"/>
      <c r="F35" s="12"/>
      <c r="G35" s="12"/>
      <c r="H35" s="12"/>
    </row>
    <row r="36" spans="1:16" ht="12.75" customHeight="1">
      <c r="A36" s="12"/>
      <c r="B36" s="12"/>
      <c r="C36" s="12"/>
      <c r="D36" s="12" t="s">
        <v>72</v>
      </c>
      <c r="E36" s="12"/>
      <c r="F36" s="12"/>
      <c r="G36" s="12"/>
      <c r="H36" s="12">
        <v>0</v>
      </c>
      <c r="P36">
        <v>0</v>
      </c>
    </row>
    <row r="37" spans="1:16" ht="12.75" customHeight="1">
      <c r="A37" s="12"/>
      <c r="B37" s="12"/>
      <c r="C37" s="12"/>
      <c r="D37" s="12" t="s">
        <v>73</v>
      </c>
      <c r="E37" s="12"/>
      <c r="F37" s="12"/>
      <c r="G37" s="12"/>
      <c r="H37" s="12">
        <f>H34+H36</f>
        <v>0</v>
      </c>
      <c r="P37">
        <f>P34+P36</f>
        <v>0</v>
      </c>
    </row>
    <row r="39" spans="1:16" ht="12.75" customHeight="1">
      <c r="A39" s="12"/>
      <c r="B39" s="12"/>
      <c r="C39" s="12"/>
      <c r="D39" s="12" t="s">
        <v>73</v>
      </c>
      <c r="E39" s="12"/>
      <c r="F39" s="12"/>
      <c r="G39" s="12"/>
      <c r="H39" s="12">
        <f>H30+H37</f>
        <v>0</v>
      </c>
      <c r="P39">
        <f>P30+P37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757</v>
      </c>
      <c r="D5" s="5" t="s">
        <v>758</v>
      </c>
      <c r="E5" s="5"/>
    </row>
    <row r="6" spans="1:5" ht="12.75" customHeight="1">
      <c r="A6" t="s">
        <v>18</v>
      </c>
      <c r="C6" s="5" t="s">
        <v>757</v>
      </c>
      <c r="D6" s="5" t="s">
        <v>758</v>
      </c>
      <c r="E6" s="5"/>
    </row>
    <row r="7" spans="3:5" ht="12.75" customHeight="1">
      <c r="C7" s="5"/>
      <c r="D7" s="5"/>
      <c r="E7" s="5"/>
    </row>
    <row r="8" spans="1:16" ht="12.75" customHeight="1">
      <c r="A8" s="13" t="s">
        <v>23</v>
      </c>
      <c r="B8" s="13" t="s">
        <v>25</v>
      </c>
      <c r="C8" s="13" t="s">
        <v>26</v>
      </c>
      <c r="D8" s="13" t="s">
        <v>27</v>
      </c>
      <c r="E8" s="13" t="s">
        <v>28</v>
      </c>
      <c r="F8" s="13" t="s">
        <v>29</v>
      </c>
      <c r="G8" s="13" t="s">
        <v>30</v>
      </c>
      <c r="H8" s="13"/>
      <c r="O8" t="s">
        <v>33</v>
      </c>
      <c r="P8" t="s">
        <v>11</v>
      </c>
    </row>
    <row r="9" spans="1:15" ht="13.5">
      <c r="A9" s="13"/>
      <c r="B9" s="13"/>
      <c r="C9" s="13"/>
      <c r="D9" s="13"/>
      <c r="E9" s="13"/>
      <c r="F9" s="13"/>
      <c r="G9" s="4" t="s">
        <v>31</v>
      </c>
      <c r="H9" s="4" t="s">
        <v>32</v>
      </c>
      <c r="O9" t="s">
        <v>11</v>
      </c>
    </row>
    <row r="10" spans="1:8" ht="13.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40</v>
      </c>
      <c r="D11" s="7" t="s">
        <v>273</v>
      </c>
      <c r="E11" s="7"/>
      <c r="F11" s="9"/>
      <c r="G11" s="7"/>
      <c r="H11" s="9"/>
    </row>
    <row r="12" spans="1:16" ht="26.25">
      <c r="A12" s="6">
        <v>1</v>
      </c>
      <c r="B12" s="6" t="s">
        <v>280</v>
      </c>
      <c r="C12" s="6" t="s">
        <v>44</v>
      </c>
      <c r="D12" s="6" t="s">
        <v>759</v>
      </c>
      <c r="E12" s="6" t="s">
        <v>62</v>
      </c>
      <c r="F12" s="8">
        <v>2</v>
      </c>
      <c r="G12" s="10"/>
      <c r="H12" s="8">
        <f>ROUND((G12*F12),2)</f>
        <v>0</v>
      </c>
      <c r="O12">
        <f>rekapitulace!H8</f>
        <v>21</v>
      </c>
      <c r="P12">
        <f>O12/100*H12</f>
        <v>0</v>
      </c>
    </row>
    <row r="13" spans="1:16" ht="12.75" customHeight="1">
      <c r="A13" s="12"/>
      <c r="B13" s="12"/>
      <c r="C13" s="12" t="s">
        <v>40</v>
      </c>
      <c r="D13" s="12" t="s">
        <v>273</v>
      </c>
      <c r="E13" s="12"/>
      <c r="F13" s="12"/>
      <c r="G13" s="12"/>
      <c r="H13" s="12">
        <f>SUM(H12:H12)</f>
        <v>0</v>
      </c>
      <c r="P13">
        <f>ROUND(SUM(P12:P12),2)</f>
        <v>0</v>
      </c>
    </row>
    <row r="15" spans="1:16" ht="12.75" customHeight="1">
      <c r="A15" s="12"/>
      <c r="B15" s="12"/>
      <c r="C15" s="12"/>
      <c r="D15" s="12" t="s">
        <v>67</v>
      </c>
      <c r="E15" s="12"/>
      <c r="F15" s="12"/>
      <c r="G15" s="12"/>
      <c r="H15" s="12">
        <f>+H13</f>
        <v>0</v>
      </c>
      <c r="P15">
        <f>+P13</f>
        <v>0</v>
      </c>
    </row>
    <row r="17" spans="1:8" ht="12.75" customHeight="1">
      <c r="A17" s="7" t="s">
        <v>68</v>
      </c>
      <c r="B17" s="7"/>
      <c r="C17" s="7"/>
      <c r="D17" s="7"/>
      <c r="E17" s="7"/>
      <c r="F17" s="7"/>
      <c r="G17" s="7"/>
      <c r="H17" s="7"/>
    </row>
    <row r="18" spans="1:8" ht="12.75" customHeight="1">
      <c r="A18" s="7"/>
      <c r="B18" s="7"/>
      <c r="C18" s="7"/>
      <c r="D18" s="7" t="s">
        <v>69</v>
      </c>
      <c r="E18" s="7"/>
      <c r="F18" s="7"/>
      <c r="G18" s="7"/>
      <c r="H18" s="7"/>
    </row>
    <row r="19" spans="1:16" ht="12.75" customHeight="1">
      <c r="A19" s="12"/>
      <c r="B19" s="12"/>
      <c r="C19" s="12"/>
      <c r="D19" s="12" t="s">
        <v>70</v>
      </c>
      <c r="E19" s="12"/>
      <c r="F19" s="12"/>
      <c r="G19" s="12"/>
      <c r="H19" s="12">
        <v>0</v>
      </c>
      <c r="P19">
        <v>0</v>
      </c>
    </row>
    <row r="20" spans="1:8" ht="12.75" customHeight="1">
      <c r="A20" s="12"/>
      <c r="B20" s="12"/>
      <c r="C20" s="12"/>
      <c r="D20" s="12" t="s">
        <v>71</v>
      </c>
      <c r="E20" s="12"/>
      <c r="F20" s="12"/>
      <c r="G20" s="12"/>
      <c r="H20" s="12"/>
    </row>
    <row r="21" spans="1:16" ht="12.75" customHeight="1">
      <c r="A21" s="12"/>
      <c r="B21" s="12"/>
      <c r="C21" s="12"/>
      <c r="D21" s="12" t="s">
        <v>72</v>
      </c>
      <c r="E21" s="12"/>
      <c r="F21" s="12"/>
      <c r="G21" s="12"/>
      <c r="H21" s="12">
        <v>0</v>
      </c>
      <c r="P21">
        <v>0</v>
      </c>
    </row>
    <row r="22" spans="1:16" ht="12.75" customHeight="1">
      <c r="A22" s="12"/>
      <c r="B22" s="12"/>
      <c r="C22" s="12"/>
      <c r="D22" s="12" t="s">
        <v>73</v>
      </c>
      <c r="E22" s="12"/>
      <c r="F22" s="12"/>
      <c r="G22" s="12"/>
      <c r="H22" s="12">
        <f>H19+H21</f>
        <v>0</v>
      </c>
      <c r="P22">
        <f>P19+P21</f>
        <v>0</v>
      </c>
    </row>
    <row r="24" spans="1:16" ht="12.75" customHeight="1">
      <c r="A24" s="12"/>
      <c r="B24" s="12"/>
      <c r="C24" s="12"/>
      <c r="D24" s="12" t="s">
        <v>73</v>
      </c>
      <c r="E24" s="12"/>
      <c r="F24" s="12"/>
      <c r="G24" s="12"/>
      <c r="H24" s="12">
        <f>H15+H22</f>
        <v>0</v>
      </c>
      <c r="P24">
        <f>P15+P22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760</v>
      </c>
      <c r="D5" s="5" t="s">
        <v>761</v>
      </c>
      <c r="E5" s="5"/>
    </row>
    <row r="6" spans="1:5" ht="12.75" customHeight="1">
      <c r="A6" t="s">
        <v>18</v>
      </c>
      <c r="C6" s="5" t="s">
        <v>760</v>
      </c>
      <c r="D6" s="5" t="s">
        <v>761</v>
      </c>
      <c r="E6" s="5"/>
    </row>
    <row r="7" spans="3:5" ht="12.75" customHeight="1">
      <c r="C7" s="5"/>
      <c r="D7" s="5"/>
      <c r="E7" s="5"/>
    </row>
    <row r="8" spans="1:16" ht="12.75" customHeight="1">
      <c r="A8" s="13" t="s">
        <v>23</v>
      </c>
      <c r="B8" s="13" t="s">
        <v>25</v>
      </c>
      <c r="C8" s="13" t="s">
        <v>26</v>
      </c>
      <c r="D8" s="13" t="s">
        <v>27</v>
      </c>
      <c r="E8" s="13" t="s">
        <v>28</v>
      </c>
      <c r="F8" s="13" t="s">
        <v>29</v>
      </c>
      <c r="G8" s="13" t="s">
        <v>30</v>
      </c>
      <c r="H8" s="13"/>
      <c r="O8" t="s">
        <v>33</v>
      </c>
      <c r="P8" t="s">
        <v>11</v>
      </c>
    </row>
    <row r="9" spans="1:15" ht="13.5">
      <c r="A9" s="13"/>
      <c r="B9" s="13"/>
      <c r="C9" s="13"/>
      <c r="D9" s="13"/>
      <c r="E9" s="13"/>
      <c r="F9" s="13"/>
      <c r="G9" s="4" t="s">
        <v>31</v>
      </c>
      <c r="H9" s="4" t="s">
        <v>32</v>
      </c>
      <c r="O9" t="s">
        <v>11</v>
      </c>
    </row>
    <row r="10" spans="1:8" ht="13.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6.25">
      <c r="A12" s="6">
        <v>1</v>
      </c>
      <c r="B12" s="6" t="s">
        <v>109</v>
      </c>
      <c r="C12" s="6" t="s">
        <v>44</v>
      </c>
      <c r="D12" s="6" t="s">
        <v>762</v>
      </c>
      <c r="E12" s="6" t="s">
        <v>106</v>
      </c>
      <c r="F12" s="8">
        <v>11.475</v>
      </c>
      <c r="G12" s="10"/>
      <c r="H12" s="8">
        <f>ROUND((G12*F12),2)</f>
        <v>0</v>
      </c>
      <c r="O12">
        <f>rekapitulace!H8</f>
        <v>21</v>
      </c>
      <c r="P12">
        <f>O12/100*H12</f>
        <v>0</v>
      </c>
    </row>
    <row r="13" ht="12.75">
      <c r="D13" s="11" t="s">
        <v>763</v>
      </c>
    </row>
    <row r="14" spans="1:16" ht="12.75" customHeight="1">
      <c r="A14" s="12"/>
      <c r="B14" s="12"/>
      <c r="C14" s="12" t="s">
        <v>42</v>
      </c>
      <c r="D14" s="12" t="s">
        <v>41</v>
      </c>
      <c r="E14" s="12"/>
      <c r="F14" s="12"/>
      <c r="G14" s="12"/>
      <c r="H14" s="12">
        <f>SUM(H12:H13)</f>
        <v>0</v>
      </c>
      <c r="P14">
        <f>ROUND(SUM(P12:P13),2)</f>
        <v>0</v>
      </c>
    </row>
    <row r="16" spans="1:8" ht="12.75" customHeight="1">
      <c r="A16" s="7"/>
      <c r="B16" s="7"/>
      <c r="C16" s="7" t="s">
        <v>24</v>
      </c>
      <c r="D16" s="7" t="s">
        <v>81</v>
      </c>
      <c r="E16" s="7"/>
      <c r="F16" s="9"/>
      <c r="G16" s="7"/>
      <c r="H16" s="9"/>
    </row>
    <row r="17" spans="1:16" ht="26.25">
      <c r="A17" s="6">
        <v>2</v>
      </c>
      <c r="B17" s="6" t="s">
        <v>356</v>
      </c>
      <c r="C17" s="6" t="s">
        <v>44</v>
      </c>
      <c r="D17" s="6" t="s">
        <v>495</v>
      </c>
      <c r="E17" s="6" t="s">
        <v>106</v>
      </c>
      <c r="F17" s="8">
        <v>11.475</v>
      </c>
      <c r="G17" s="10"/>
      <c r="H17" s="8">
        <f>ROUND((G17*F17),2)</f>
        <v>0</v>
      </c>
      <c r="O17">
        <f>rekapitulace!H8</f>
        <v>21</v>
      </c>
      <c r="P17">
        <f>O17/100*H17</f>
        <v>0</v>
      </c>
    </row>
    <row r="18" ht="12.75">
      <c r="D18" s="11" t="s">
        <v>764</v>
      </c>
    </row>
    <row r="19" spans="1:16" ht="52.5">
      <c r="A19" s="6">
        <v>3</v>
      </c>
      <c r="B19" s="6" t="s">
        <v>126</v>
      </c>
      <c r="C19" s="6" t="s">
        <v>44</v>
      </c>
      <c r="D19" s="6" t="s">
        <v>765</v>
      </c>
      <c r="E19" s="6" t="s">
        <v>106</v>
      </c>
      <c r="F19" s="8">
        <v>11.48</v>
      </c>
      <c r="G19" s="10"/>
      <c r="H19" s="8">
        <f>ROUND((G19*F19),2)</f>
        <v>0</v>
      </c>
      <c r="O19">
        <f>rekapitulace!H8</f>
        <v>21</v>
      </c>
      <c r="P19">
        <f>O19/100*H19</f>
        <v>0</v>
      </c>
    </row>
    <row r="20" ht="12.75">
      <c r="D20" s="11" t="s">
        <v>766</v>
      </c>
    </row>
    <row r="21" spans="1:16" ht="12.75">
      <c r="A21" s="6">
        <v>4</v>
      </c>
      <c r="B21" s="6" t="s">
        <v>498</v>
      </c>
      <c r="C21" s="6" t="s">
        <v>170</v>
      </c>
      <c r="D21" s="6" t="s">
        <v>767</v>
      </c>
      <c r="E21" s="6" t="s">
        <v>84</v>
      </c>
      <c r="F21" s="8">
        <v>1858</v>
      </c>
      <c r="G21" s="10"/>
      <c r="H21" s="8">
        <f>ROUND((G21*F21),2)</f>
        <v>0</v>
      </c>
      <c r="O21">
        <f>rekapitulace!H8</f>
        <v>21</v>
      </c>
      <c r="P21">
        <f>O21/100*H21</f>
        <v>0</v>
      </c>
    </row>
    <row r="22" ht="12.75">
      <c r="D22" s="11" t="s">
        <v>768</v>
      </c>
    </row>
    <row r="23" spans="1:16" ht="26.25">
      <c r="A23" s="6">
        <v>5</v>
      </c>
      <c r="B23" s="6" t="s">
        <v>158</v>
      </c>
      <c r="C23" s="6" t="s">
        <v>44</v>
      </c>
      <c r="D23" s="6" t="s">
        <v>501</v>
      </c>
      <c r="E23" s="6" t="s">
        <v>106</v>
      </c>
      <c r="F23" s="8">
        <v>11.475</v>
      </c>
      <c r="G23" s="10"/>
      <c r="H23" s="8">
        <f>ROUND((G23*F23),2)</f>
        <v>0</v>
      </c>
      <c r="O23">
        <f>rekapitulace!H8</f>
        <v>21</v>
      </c>
      <c r="P23">
        <f>O23/100*H23</f>
        <v>0</v>
      </c>
    </row>
    <row r="24" ht="12.75">
      <c r="D24" s="11" t="s">
        <v>766</v>
      </c>
    </row>
    <row r="25" spans="1:16" ht="12.75" customHeight="1">
      <c r="A25" s="12"/>
      <c r="B25" s="12"/>
      <c r="C25" s="12" t="s">
        <v>24</v>
      </c>
      <c r="D25" s="12" t="s">
        <v>81</v>
      </c>
      <c r="E25" s="12"/>
      <c r="F25" s="12"/>
      <c r="G25" s="12"/>
      <c r="H25" s="12">
        <f>SUM(H17:H24)</f>
        <v>0</v>
      </c>
      <c r="P25">
        <f>ROUND(SUM(P17:P24),2)</f>
        <v>0</v>
      </c>
    </row>
    <row r="27" spans="1:8" ht="12.75" customHeight="1">
      <c r="A27" s="7"/>
      <c r="B27" s="7"/>
      <c r="C27" s="7" t="s">
        <v>34</v>
      </c>
      <c r="D27" s="7" t="s">
        <v>180</v>
      </c>
      <c r="E27" s="7"/>
      <c r="F27" s="9"/>
      <c r="G27" s="7"/>
      <c r="H27" s="9"/>
    </row>
    <row r="28" spans="1:16" ht="39">
      <c r="A28" s="6">
        <v>6</v>
      </c>
      <c r="B28" s="6" t="s">
        <v>769</v>
      </c>
      <c r="C28" s="6" t="s">
        <v>44</v>
      </c>
      <c r="D28" s="6" t="s">
        <v>770</v>
      </c>
      <c r="E28" s="6" t="s">
        <v>84</v>
      </c>
      <c r="F28" s="8">
        <v>193</v>
      </c>
      <c r="G28" s="10"/>
      <c r="H28" s="8">
        <f>ROUND((G28*F28),2)</f>
        <v>0</v>
      </c>
      <c r="O28">
        <f>rekapitulace!H8</f>
        <v>21</v>
      </c>
      <c r="P28">
        <f>O28/100*H28</f>
        <v>0</v>
      </c>
    </row>
    <row r="29" ht="12.75">
      <c r="D29" s="11" t="s">
        <v>771</v>
      </c>
    </row>
    <row r="30" spans="1:16" ht="12.75" customHeight="1">
      <c r="A30" s="12"/>
      <c r="B30" s="12"/>
      <c r="C30" s="12" t="s">
        <v>34</v>
      </c>
      <c r="D30" s="12" t="s">
        <v>180</v>
      </c>
      <c r="E30" s="12"/>
      <c r="F30" s="12"/>
      <c r="G30" s="12"/>
      <c r="H30" s="12">
        <f>SUM(H28:H29)</f>
        <v>0</v>
      </c>
      <c r="P30">
        <f>ROUND(SUM(P28:P29),2)</f>
        <v>0</v>
      </c>
    </row>
    <row r="32" spans="1:8" ht="12.75" customHeight="1">
      <c r="A32" s="7"/>
      <c r="B32" s="7"/>
      <c r="C32" s="7" t="s">
        <v>37</v>
      </c>
      <c r="D32" s="7" t="s">
        <v>207</v>
      </c>
      <c r="E32" s="7"/>
      <c r="F32" s="9"/>
      <c r="G32" s="7"/>
      <c r="H32" s="9"/>
    </row>
    <row r="33" spans="1:16" ht="26.25">
      <c r="A33" s="6">
        <v>7</v>
      </c>
      <c r="B33" s="6" t="s">
        <v>502</v>
      </c>
      <c r="C33" s="6" t="s">
        <v>44</v>
      </c>
      <c r="D33" s="6" t="s">
        <v>772</v>
      </c>
      <c r="E33" s="6" t="s">
        <v>84</v>
      </c>
      <c r="F33" s="8">
        <v>243</v>
      </c>
      <c r="G33" s="10"/>
      <c r="H33" s="8">
        <f>ROUND((G33*F33),2)</f>
        <v>0</v>
      </c>
      <c r="O33">
        <f>rekapitulace!H8</f>
        <v>21</v>
      </c>
      <c r="P33">
        <f>O33/100*H33</f>
        <v>0</v>
      </c>
    </row>
    <row r="34" ht="12.75">
      <c r="D34" s="11" t="s">
        <v>773</v>
      </c>
    </row>
    <row r="35" spans="1:16" ht="39">
      <c r="A35" s="6">
        <v>8</v>
      </c>
      <c r="B35" s="6" t="s">
        <v>505</v>
      </c>
      <c r="C35" s="6" t="s">
        <v>170</v>
      </c>
      <c r="D35" s="6" t="s">
        <v>774</v>
      </c>
      <c r="E35" s="6" t="s">
        <v>84</v>
      </c>
      <c r="F35" s="8">
        <v>76.5</v>
      </c>
      <c r="G35" s="10"/>
      <c r="H35" s="8">
        <f>ROUND((G35*F35),2)</f>
        <v>0</v>
      </c>
      <c r="O35">
        <f>rekapitulace!H8</f>
        <v>21</v>
      </c>
      <c r="P35">
        <f>O35/100*H35</f>
        <v>0</v>
      </c>
    </row>
    <row r="36" ht="12.75">
      <c r="D36" s="11" t="s">
        <v>775</v>
      </c>
    </row>
    <row r="37" spans="1:16" ht="26.25">
      <c r="A37" s="6">
        <v>9</v>
      </c>
      <c r="B37" s="6" t="s">
        <v>776</v>
      </c>
      <c r="C37" s="6" t="s">
        <v>44</v>
      </c>
      <c r="D37" s="6" t="s">
        <v>777</v>
      </c>
      <c r="E37" s="6" t="s">
        <v>84</v>
      </c>
      <c r="F37" s="8">
        <v>166.5</v>
      </c>
      <c r="G37" s="10"/>
      <c r="H37" s="8">
        <f>ROUND((G37*F37),2)</f>
        <v>0</v>
      </c>
      <c r="O37">
        <f>rekapitulace!H8</f>
        <v>21</v>
      </c>
      <c r="P37">
        <f>O37/100*H37</f>
        <v>0</v>
      </c>
    </row>
    <row r="38" ht="12.75">
      <c r="D38" s="11" t="s">
        <v>778</v>
      </c>
    </row>
    <row r="39" spans="1:16" ht="12.75" customHeight="1">
      <c r="A39" s="12"/>
      <c r="B39" s="12"/>
      <c r="C39" s="12" t="s">
        <v>37</v>
      </c>
      <c r="D39" s="12" t="s">
        <v>207</v>
      </c>
      <c r="E39" s="12"/>
      <c r="F39" s="12"/>
      <c r="G39" s="12"/>
      <c r="H39" s="12">
        <f>SUM(H33:H38)</f>
        <v>0</v>
      </c>
      <c r="P39">
        <f>ROUND(SUM(P33:P38),2)</f>
        <v>0</v>
      </c>
    </row>
    <row r="41" spans="1:8" ht="12.75" customHeight="1">
      <c r="A41" s="7"/>
      <c r="B41" s="7"/>
      <c r="C41" s="7" t="s">
        <v>40</v>
      </c>
      <c r="D41" s="7" t="s">
        <v>273</v>
      </c>
      <c r="E41" s="7"/>
      <c r="F41" s="9"/>
      <c r="G41" s="7"/>
      <c r="H41" s="9"/>
    </row>
    <row r="42" spans="1:16" ht="26.25">
      <c r="A42" s="6">
        <v>10</v>
      </c>
      <c r="B42" s="6" t="s">
        <v>779</v>
      </c>
      <c r="C42" s="6" t="s">
        <v>170</v>
      </c>
      <c r="D42" s="6" t="s">
        <v>780</v>
      </c>
      <c r="E42" s="6" t="s">
        <v>131</v>
      </c>
      <c r="F42" s="8">
        <v>15</v>
      </c>
      <c r="G42" s="10"/>
      <c r="H42" s="8">
        <f>ROUND((G42*F42),2)</f>
        <v>0</v>
      </c>
      <c r="O42">
        <f>rekapitulace!H8</f>
        <v>21</v>
      </c>
      <c r="P42">
        <f>O42/100*H42</f>
        <v>0</v>
      </c>
    </row>
    <row r="43" ht="12.75">
      <c r="D43" s="11" t="s">
        <v>781</v>
      </c>
    </row>
    <row r="44" spans="1:16" ht="26.25">
      <c r="A44" s="6">
        <v>11</v>
      </c>
      <c r="B44" s="6" t="s">
        <v>782</v>
      </c>
      <c r="C44" s="6" t="s">
        <v>44</v>
      </c>
      <c r="D44" s="6" t="s">
        <v>783</v>
      </c>
      <c r="E44" s="6" t="s">
        <v>131</v>
      </c>
      <c r="F44" s="8">
        <v>962</v>
      </c>
      <c r="G44" s="10"/>
      <c r="H44" s="8">
        <f>ROUND((G44*F44),2)</f>
        <v>0</v>
      </c>
      <c r="O44">
        <f>rekapitulace!H8</f>
        <v>21</v>
      </c>
      <c r="P44">
        <f>O44/100*H44</f>
        <v>0</v>
      </c>
    </row>
    <row r="45" ht="12.75">
      <c r="D45" s="11" t="s">
        <v>784</v>
      </c>
    </row>
    <row r="46" spans="1:16" ht="12.75" customHeight="1">
      <c r="A46" s="12"/>
      <c r="B46" s="12"/>
      <c r="C46" s="12" t="s">
        <v>40</v>
      </c>
      <c r="D46" s="12" t="s">
        <v>273</v>
      </c>
      <c r="E46" s="12"/>
      <c r="F46" s="12"/>
      <c r="G46" s="12"/>
      <c r="H46" s="12">
        <f>SUM(H42:H45)</f>
        <v>0</v>
      </c>
      <c r="P46">
        <f>ROUND(SUM(P42:P45),2)</f>
        <v>0</v>
      </c>
    </row>
    <row r="48" spans="1:16" ht="12.75" customHeight="1">
      <c r="A48" s="12"/>
      <c r="B48" s="12"/>
      <c r="C48" s="12"/>
      <c r="D48" s="12" t="s">
        <v>67</v>
      </c>
      <c r="E48" s="12"/>
      <c r="F48" s="12"/>
      <c r="G48" s="12"/>
      <c r="H48" s="12">
        <f>+H14+H25+H30+H39+H46</f>
        <v>0</v>
      </c>
      <c r="P48">
        <f>+P14+P25+P30+P39+P46</f>
        <v>0</v>
      </c>
    </row>
    <row r="50" spans="1:8" ht="12.75" customHeight="1">
      <c r="A50" s="7" t="s">
        <v>68</v>
      </c>
      <c r="B50" s="7"/>
      <c r="C50" s="7"/>
      <c r="D50" s="7"/>
      <c r="E50" s="7"/>
      <c r="F50" s="7"/>
      <c r="G50" s="7"/>
      <c r="H50" s="7"/>
    </row>
    <row r="51" spans="1:8" ht="12.75" customHeight="1">
      <c r="A51" s="7"/>
      <c r="B51" s="7"/>
      <c r="C51" s="7"/>
      <c r="D51" s="7" t="s">
        <v>69</v>
      </c>
      <c r="E51" s="7"/>
      <c r="F51" s="7"/>
      <c r="G51" s="7"/>
      <c r="H51" s="7"/>
    </row>
    <row r="52" spans="1:16" ht="12.75" customHeight="1">
      <c r="A52" s="12"/>
      <c r="B52" s="12"/>
      <c r="C52" s="12"/>
      <c r="D52" s="12" t="s">
        <v>70</v>
      </c>
      <c r="E52" s="12"/>
      <c r="F52" s="12"/>
      <c r="G52" s="12"/>
      <c r="H52" s="12">
        <v>0</v>
      </c>
      <c r="P52">
        <v>0</v>
      </c>
    </row>
    <row r="53" spans="1:8" ht="12.75" customHeight="1">
      <c r="A53" s="12"/>
      <c r="B53" s="12"/>
      <c r="C53" s="12"/>
      <c r="D53" s="12" t="s">
        <v>71</v>
      </c>
      <c r="E53" s="12"/>
      <c r="F53" s="12"/>
      <c r="G53" s="12"/>
      <c r="H53" s="12"/>
    </row>
    <row r="54" spans="1:16" ht="12.75" customHeight="1">
      <c r="A54" s="12"/>
      <c r="B54" s="12"/>
      <c r="C54" s="12"/>
      <c r="D54" s="12" t="s">
        <v>72</v>
      </c>
      <c r="E54" s="12"/>
      <c r="F54" s="12"/>
      <c r="G54" s="12"/>
      <c r="H54" s="12">
        <v>0</v>
      </c>
      <c r="P54">
        <v>0</v>
      </c>
    </row>
    <row r="55" spans="1:16" ht="12.75" customHeight="1">
      <c r="A55" s="12"/>
      <c r="B55" s="12"/>
      <c r="C55" s="12"/>
      <c r="D55" s="12" t="s">
        <v>73</v>
      </c>
      <c r="E55" s="12"/>
      <c r="F55" s="12"/>
      <c r="G55" s="12"/>
      <c r="H55" s="12">
        <f>H52+H54</f>
        <v>0</v>
      </c>
      <c r="P55">
        <f>P52+P54</f>
        <v>0</v>
      </c>
    </row>
    <row r="57" spans="1:16" ht="12.75" customHeight="1">
      <c r="A57" s="12"/>
      <c r="B57" s="12"/>
      <c r="C57" s="12"/>
      <c r="D57" s="12" t="s">
        <v>73</v>
      </c>
      <c r="E57" s="12"/>
      <c r="F57" s="12"/>
      <c r="G57" s="12"/>
      <c r="H57" s="12">
        <f>H48+H55</f>
        <v>0</v>
      </c>
      <c r="P57">
        <f>P48+P55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74</v>
      </c>
      <c r="D5" s="5" t="s">
        <v>75</v>
      </c>
      <c r="E5" s="5"/>
    </row>
    <row r="6" spans="1:5" ht="12.75" customHeight="1">
      <c r="A6" t="s">
        <v>18</v>
      </c>
      <c r="C6" s="5" t="s">
        <v>74</v>
      </c>
      <c r="D6" s="5" t="s">
        <v>75</v>
      </c>
      <c r="E6" s="5"/>
    </row>
    <row r="7" spans="3:5" ht="12.75" customHeight="1">
      <c r="C7" s="5"/>
      <c r="D7" s="5"/>
      <c r="E7" s="5"/>
    </row>
    <row r="8" spans="1:16" ht="12.75" customHeight="1">
      <c r="A8" s="13" t="s">
        <v>23</v>
      </c>
      <c r="B8" s="13" t="s">
        <v>25</v>
      </c>
      <c r="C8" s="13" t="s">
        <v>26</v>
      </c>
      <c r="D8" s="13" t="s">
        <v>27</v>
      </c>
      <c r="E8" s="13" t="s">
        <v>28</v>
      </c>
      <c r="F8" s="13" t="s">
        <v>29</v>
      </c>
      <c r="G8" s="13" t="s">
        <v>30</v>
      </c>
      <c r="H8" s="13"/>
      <c r="O8" t="s">
        <v>33</v>
      </c>
      <c r="P8" t="s">
        <v>11</v>
      </c>
    </row>
    <row r="9" spans="1:15" ht="13.5">
      <c r="A9" s="13"/>
      <c r="B9" s="13"/>
      <c r="C9" s="13"/>
      <c r="D9" s="13"/>
      <c r="E9" s="13"/>
      <c r="F9" s="13"/>
      <c r="G9" s="4" t="s">
        <v>31</v>
      </c>
      <c r="H9" s="4" t="s">
        <v>32</v>
      </c>
      <c r="O9" t="s">
        <v>11</v>
      </c>
    </row>
    <row r="10" spans="1:8" ht="13.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12.75">
      <c r="A12" s="6">
        <v>1</v>
      </c>
      <c r="B12" s="6" t="s">
        <v>43</v>
      </c>
      <c r="C12" s="6" t="s">
        <v>44</v>
      </c>
      <c r="D12" s="6" t="s">
        <v>45</v>
      </c>
      <c r="E12" s="6" t="s">
        <v>46</v>
      </c>
      <c r="F12" s="8">
        <v>1</v>
      </c>
      <c r="G12" s="10"/>
      <c r="H12" s="8">
        <f>ROUND((G12*F12),2)</f>
        <v>0</v>
      </c>
      <c r="O12">
        <f>rekapitulace!H8</f>
        <v>21</v>
      </c>
      <c r="P12">
        <f>O12/100*H12</f>
        <v>0</v>
      </c>
    </row>
    <row r="13" ht="12.75">
      <c r="D13" s="11" t="s">
        <v>47</v>
      </c>
    </row>
    <row r="14" spans="1:16" ht="78.75">
      <c r="A14" s="6">
        <v>2</v>
      </c>
      <c r="B14" s="6" t="s">
        <v>48</v>
      </c>
      <c r="C14" s="6" t="s">
        <v>44</v>
      </c>
      <c r="D14" s="6" t="s">
        <v>49</v>
      </c>
      <c r="E14" s="6" t="s">
        <v>46</v>
      </c>
      <c r="F14" s="8">
        <v>1</v>
      </c>
      <c r="G14" s="10"/>
      <c r="H14" s="8">
        <f>ROUND((G14*F14),2)</f>
        <v>0</v>
      </c>
      <c r="O14">
        <f>rekapitulace!H8</f>
        <v>21</v>
      </c>
      <c r="P14">
        <f>O14/100*H14</f>
        <v>0</v>
      </c>
    </row>
    <row r="15" ht="12.75">
      <c r="D15" s="11" t="s">
        <v>47</v>
      </c>
    </row>
    <row r="16" spans="1:16" ht="26.25">
      <c r="A16" s="6">
        <v>3</v>
      </c>
      <c r="B16" s="6" t="s">
        <v>50</v>
      </c>
      <c r="C16" s="6" t="s">
        <v>44</v>
      </c>
      <c r="D16" s="6" t="s">
        <v>51</v>
      </c>
      <c r="E16" s="6" t="s">
        <v>46</v>
      </c>
      <c r="F16" s="8">
        <v>1</v>
      </c>
      <c r="G16" s="10"/>
      <c r="H16" s="8">
        <f>ROUND((G16*F16),2)</f>
        <v>0</v>
      </c>
      <c r="O16">
        <f>rekapitulace!H8</f>
        <v>21</v>
      </c>
      <c r="P16">
        <f>O16/100*H16</f>
        <v>0</v>
      </c>
    </row>
    <row r="17" ht="12.75">
      <c r="D17" s="11" t="s">
        <v>52</v>
      </c>
    </row>
    <row r="18" spans="1:16" ht="26.25">
      <c r="A18" s="6">
        <v>4</v>
      </c>
      <c r="B18" s="6" t="s">
        <v>53</v>
      </c>
      <c r="C18" s="6" t="s">
        <v>44</v>
      </c>
      <c r="D18" s="6" t="s">
        <v>54</v>
      </c>
      <c r="E18" s="6" t="s">
        <v>55</v>
      </c>
      <c r="F18" s="8">
        <v>0.1</v>
      </c>
      <c r="G18" s="10"/>
      <c r="H18" s="8">
        <f>ROUND((G18*F18),2)</f>
        <v>0</v>
      </c>
      <c r="O18">
        <f>rekapitulace!H8</f>
        <v>21</v>
      </c>
      <c r="P18">
        <f>O18/100*H18</f>
        <v>0</v>
      </c>
    </row>
    <row r="19" ht="12.75">
      <c r="D19" s="11" t="s">
        <v>76</v>
      </c>
    </row>
    <row r="20" spans="1:16" ht="12.75">
      <c r="A20" s="6">
        <v>5</v>
      </c>
      <c r="B20" s="6" t="s">
        <v>56</v>
      </c>
      <c r="C20" s="6" t="s">
        <v>44</v>
      </c>
      <c r="D20" s="6" t="s">
        <v>57</v>
      </c>
      <c r="E20" s="6" t="s">
        <v>46</v>
      </c>
      <c r="F20" s="8">
        <v>1</v>
      </c>
      <c r="G20" s="10"/>
      <c r="H20" s="8">
        <f>ROUND((G20*F20),2)</f>
        <v>0</v>
      </c>
      <c r="O20">
        <f>rekapitulace!H8</f>
        <v>21</v>
      </c>
      <c r="P20">
        <f>O20/100*H20</f>
        <v>0</v>
      </c>
    </row>
    <row r="21" ht="12.75">
      <c r="D21" s="11" t="s">
        <v>47</v>
      </c>
    </row>
    <row r="22" spans="1:16" ht="26.25">
      <c r="A22" s="6">
        <v>6</v>
      </c>
      <c r="B22" s="6" t="s">
        <v>58</v>
      </c>
      <c r="C22" s="6" t="s">
        <v>44</v>
      </c>
      <c r="D22" s="6" t="s">
        <v>59</v>
      </c>
      <c r="E22" s="6" t="s">
        <v>46</v>
      </c>
      <c r="F22" s="8">
        <v>1</v>
      </c>
      <c r="G22" s="10"/>
      <c r="H22" s="8">
        <f>ROUND((G22*F22),2)</f>
        <v>0</v>
      </c>
      <c r="O22">
        <f>rekapitulace!H8</f>
        <v>21</v>
      </c>
      <c r="P22">
        <f>O22/100*H22</f>
        <v>0</v>
      </c>
    </row>
    <row r="23" ht="12.75">
      <c r="D23" s="11" t="s">
        <v>47</v>
      </c>
    </row>
    <row r="24" spans="1:16" ht="26.25">
      <c r="A24" s="6">
        <v>7</v>
      </c>
      <c r="B24" s="6" t="s">
        <v>64</v>
      </c>
      <c r="C24" s="6" t="s">
        <v>44</v>
      </c>
      <c r="D24" s="6" t="s">
        <v>65</v>
      </c>
      <c r="E24" s="6" t="s">
        <v>46</v>
      </c>
      <c r="F24" s="8">
        <v>1</v>
      </c>
      <c r="G24" s="10"/>
      <c r="H24" s="8">
        <f>ROUND((G24*F24),2)</f>
        <v>0</v>
      </c>
      <c r="O24">
        <f>rekapitulace!H8</f>
        <v>21</v>
      </c>
      <c r="P24">
        <f>O24/100*H24</f>
        <v>0</v>
      </c>
    </row>
    <row r="25" ht="12.75">
      <c r="D25" s="11" t="s">
        <v>66</v>
      </c>
    </row>
    <row r="26" spans="1:16" ht="12.75" customHeight="1">
      <c r="A26" s="12"/>
      <c r="B26" s="12"/>
      <c r="C26" s="12" t="s">
        <v>42</v>
      </c>
      <c r="D26" s="12" t="s">
        <v>41</v>
      </c>
      <c r="E26" s="12"/>
      <c r="F26" s="12"/>
      <c r="G26" s="12"/>
      <c r="H26" s="12">
        <f>SUM(H12:H25)</f>
        <v>0</v>
      </c>
      <c r="P26">
        <f>ROUND(SUM(P12:P25),2)</f>
        <v>0</v>
      </c>
    </row>
    <row r="28" spans="1:16" ht="12.75" customHeight="1">
      <c r="A28" s="12"/>
      <c r="B28" s="12"/>
      <c r="C28" s="12"/>
      <c r="D28" s="12" t="s">
        <v>67</v>
      </c>
      <c r="E28" s="12"/>
      <c r="F28" s="12"/>
      <c r="G28" s="12"/>
      <c r="H28" s="12">
        <f>+H26</f>
        <v>0</v>
      </c>
      <c r="P28">
        <f>+P26</f>
        <v>0</v>
      </c>
    </row>
    <row r="30" spans="1:8" ht="12.75" customHeight="1">
      <c r="A30" s="7" t="s">
        <v>68</v>
      </c>
      <c r="B30" s="7"/>
      <c r="C30" s="7"/>
      <c r="D30" s="7"/>
      <c r="E30" s="7"/>
      <c r="F30" s="7"/>
      <c r="G30" s="7"/>
      <c r="H30" s="7"/>
    </row>
    <row r="31" spans="1:8" ht="12.75" customHeight="1">
      <c r="A31" s="7"/>
      <c r="B31" s="7"/>
      <c r="C31" s="7"/>
      <c r="D31" s="7" t="s">
        <v>69</v>
      </c>
      <c r="E31" s="7"/>
      <c r="F31" s="7"/>
      <c r="G31" s="7"/>
      <c r="H31" s="7"/>
    </row>
    <row r="32" spans="1:16" ht="12.75" customHeight="1">
      <c r="A32" s="12"/>
      <c r="B32" s="12"/>
      <c r="C32" s="12"/>
      <c r="D32" s="12" t="s">
        <v>70</v>
      </c>
      <c r="E32" s="12"/>
      <c r="F32" s="12"/>
      <c r="G32" s="12"/>
      <c r="H32" s="12">
        <v>0</v>
      </c>
      <c r="P32">
        <v>0</v>
      </c>
    </row>
    <row r="33" spans="1:8" ht="12.75" customHeight="1">
      <c r="A33" s="12"/>
      <c r="B33" s="12"/>
      <c r="C33" s="12"/>
      <c r="D33" s="12" t="s">
        <v>71</v>
      </c>
      <c r="E33" s="12"/>
      <c r="F33" s="12"/>
      <c r="G33" s="12"/>
      <c r="H33" s="12"/>
    </row>
    <row r="34" spans="1:16" ht="12.75" customHeight="1">
      <c r="A34" s="12"/>
      <c r="B34" s="12"/>
      <c r="C34" s="12"/>
      <c r="D34" s="12" t="s">
        <v>72</v>
      </c>
      <c r="E34" s="12"/>
      <c r="F34" s="12"/>
      <c r="G34" s="12"/>
      <c r="H34" s="12">
        <v>0</v>
      </c>
      <c r="P34">
        <v>0</v>
      </c>
    </row>
    <row r="35" spans="1:16" ht="12.75" customHeight="1">
      <c r="A35" s="12"/>
      <c r="B35" s="12"/>
      <c r="C35" s="12"/>
      <c r="D35" s="12" t="s">
        <v>73</v>
      </c>
      <c r="E35" s="12"/>
      <c r="F35" s="12"/>
      <c r="G35" s="12"/>
      <c r="H35" s="12">
        <f>H32+H34</f>
        <v>0</v>
      </c>
      <c r="P35">
        <f>P32+P34</f>
        <v>0</v>
      </c>
    </row>
    <row r="37" spans="1:16" ht="12.75" customHeight="1">
      <c r="A37" s="12"/>
      <c r="B37" s="12"/>
      <c r="C37" s="12"/>
      <c r="D37" s="12" t="s">
        <v>73</v>
      </c>
      <c r="E37" s="12"/>
      <c r="F37" s="12"/>
      <c r="G37" s="12"/>
      <c r="H37" s="12">
        <f>H28+H35</f>
        <v>0</v>
      </c>
      <c r="P37">
        <f>P28+P35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77</v>
      </c>
      <c r="D5" s="5" t="s">
        <v>78</v>
      </c>
      <c r="E5" s="5"/>
    </row>
    <row r="6" spans="1:5" ht="12.75" customHeight="1">
      <c r="A6" t="s">
        <v>18</v>
      </c>
      <c r="C6" s="5" t="s">
        <v>77</v>
      </c>
      <c r="D6" s="5" t="s">
        <v>78</v>
      </c>
      <c r="E6" s="5"/>
    </row>
    <row r="7" spans="3:5" ht="12.75" customHeight="1">
      <c r="C7" s="5"/>
      <c r="D7" s="5"/>
      <c r="E7" s="5"/>
    </row>
    <row r="8" spans="1:16" ht="12.75" customHeight="1">
      <c r="A8" s="13" t="s">
        <v>23</v>
      </c>
      <c r="B8" s="13" t="s">
        <v>25</v>
      </c>
      <c r="C8" s="13" t="s">
        <v>26</v>
      </c>
      <c r="D8" s="13" t="s">
        <v>27</v>
      </c>
      <c r="E8" s="13" t="s">
        <v>28</v>
      </c>
      <c r="F8" s="13" t="s">
        <v>29</v>
      </c>
      <c r="G8" s="13" t="s">
        <v>30</v>
      </c>
      <c r="H8" s="13"/>
      <c r="O8" t="s">
        <v>33</v>
      </c>
      <c r="P8" t="s">
        <v>11</v>
      </c>
    </row>
    <row r="9" spans="1:15" ht="13.5">
      <c r="A9" s="13"/>
      <c r="B9" s="13"/>
      <c r="C9" s="13"/>
      <c r="D9" s="13"/>
      <c r="E9" s="13"/>
      <c r="F9" s="13"/>
      <c r="G9" s="4" t="s">
        <v>31</v>
      </c>
      <c r="H9" s="4" t="s">
        <v>32</v>
      </c>
      <c r="O9" t="s">
        <v>11</v>
      </c>
    </row>
    <row r="10" spans="1:8" ht="13.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6.25">
      <c r="A12" s="6">
        <v>1</v>
      </c>
      <c r="B12" s="6" t="s">
        <v>79</v>
      </c>
      <c r="C12" s="6" t="s">
        <v>44</v>
      </c>
      <c r="D12" s="6" t="s">
        <v>80</v>
      </c>
      <c r="E12" s="6" t="s">
        <v>46</v>
      </c>
      <c r="F12" s="8">
        <v>1</v>
      </c>
      <c r="G12" s="10"/>
      <c r="H12" s="8">
        <f>ROUND((G12*F12),2)</f>
        <v>0</v>
      </c>
      <c r="O12">
        <f>rekapitulace!H8</f>
        <v>21</v>
      </c>
      <c r="P12">
        <f>O12/100*H12</f>
        <v>0</v>
      </c>
    </row>
    <row r="13" ht="12.75">
      <c r="D13" s="11" t="s">
        <v>47</v>
      </c>
    </row>
    <row r="14" spans="1:16" ht="12.75" customHeight="1">
      <c r="A14" s="12"/>
      <c r="B14" s="12"/>
      <c r="C14" s="12" t="s">
        <v>42</v>
      </c>
      <c r="D14" s="12" t="s">
        <v>41</v>
      </c>
      <c r="E14" s="12"/>
      <c r="F14" s="12"/>
      <c r="G14" s="12"/>
      <c r="H14" s="12">
        <f>SUM(H12:H13)</f>
        <v>0</v>
      </c>
      <c r="P14">
        <f>ROUND(SUM(P12:P13),2)</f>
        <v>0</v>
      </c>
    </row>
    <row r="16" spans="1:8" ht="12.75" customHeight="1">
      <c r="A16" s="7"/>
      <c r="B16" s="7"/>
      <c r="C16" s="7" t="s">
        <v>24</v>
      </c>
      <c r="D16" s="7" t="s">
        <v>81</v>
      </c>
      <c r="E16" s="7"/>
      <c r="F16" s="9"/>
      <c r="G16" s="7"/>
      <c r="H16" s="9"/>
    </row>
    <row r="17" spans="1:16" ht="12.75">
      <c r="A17" s="6">
        <v>2</v>
      </c>
      <c r="B17" s="6" t="s">
        <v>82</v>
      </c>
      <c r="C17" s="6" t="s">
        <v>44</v>
      </c>
      <c r="D17" s="6" t="s">
        <v>83</v>
      </c>
      <c r="E17" s="6" t="s">
        <v>84</v>
      </c>
      <c r="F17" s="8">
        <v>174</v>
      </c>
      <c r="G17" s="10"/>
      <c r="H17" s="8">
        <f>ROUND((G17*F17),2)</f>
        <v>0</v>
      </c>
      <c r="O17">
        <f>rekapitulace!H8</f>
        <v>21</v>
      </c>
      <c r="P17">
        <f>O17/100*H17</f>
        <v>0</v>
      </c>
    </row>
    <row r="18" ht="12.75">
      <c r="D18" s="11" t="s">
        <v>85</v>
      </c>
    </row>
    <row r="19" spans="1:16" ht="12.75" customHeight="1">
      <c r="A19" s="12"/>
      <c r="B19" s="12"/>
      <c r="C19" s="12" t="s">
        <v>24</v>
      </c>
      <c r="D19" s="12" t="s">
        <v>81</v>
      </c>
      <c r="E19" s="12"/>
      <c r="F19" s="12"/>
      <c r="G19" s="12"/>
      <c r="H19" s="12">
        <f>SUM(H17:H18)</f>
        <v>0</v>
      </c>
      <c r="P19">
        <f>ROUND(SUM(P17:P18),2)</f>
        <v>0</v>
      </c>
    </row>
    <row r="21" spans="1:8" ht="12.75" customHeight="1">
      <c r="A21" s="7"/>
      <c r="B21" s="7"/>
      <c r="C21" s="7" t="s">
        <v>87</v>
      </c>
      <c r="D21" s="7" t="s">
        <v>86</v>
      </c>
      <c r="E21" s="7"/>
      <c r="F21" s="9"/>
      <c r="G21" s="7"/>
      <c r="H21" s="9"/>
    </row>
    <row r="22" spans="1:16" ht="26.25">
      <c r="A22" s="6">
        <v>3</v>
      </c>
      <c r="B22" s="6" t="s">
        <v>88</v>
      </c>
      <c r="C22" s="6" t="s">
        <v>44</v>
      </c>
      <c r="D22" s="6" t="s">
        <v>89</v>
      </c>
      <c r="E22" s="6" t="s">
        <v>62</v>
      </c>
      <c r="F22" s="8">
        <v>55</v>
      </c>
      <c r="G22" s="10"/>
      <c r="H22" s="8">
        <f>ROUND((G22*F22),2)</f>
        <v>0</v>
      </c>
      <c r="O22">
        <f>rekapitulace!H8</f>
        <v>21</v>
      </c>
      <c r="P22">
        <f>O22/100*H22</f>
        <v>0</v>
      </c>
    </row>
    <row r="23" ht="12.75">
      <c r="D23" s="11" t="s">
        <v>90</v>
      </c>
    </row>
    <row r="24" spans="1:16" ht="26.25">
      <c r="A24" s="6">
        <v>4</v>
      </c>
      <c r="B24" s="6" t="s">
        <v>91</v>
      </c>
      <c r="C24" s="6" t="s">
        <v>44</v>
      </c>
      <c r="D24" s="6" t="s">
        <v>92</v>
      </c>
      <c r="E24" s="6" t="s">
        <v>62</v>
      </c>
      <c r="F24" s="8">
        <v>47</v>
      </c>
      <c r="G24" s="10"/>
      <c r="H24" s="8">
        <f>ROUND((G24*F24),2)</f>
        <v>0</v>
      </c>
      <c r="O24">
        <f>rekapitulace!H8</f>
        <v>21</v>
      </c>
      <c r="P24">
        <f>O24/100*H24</f>
        <v>0</v>
      </c>
    </row>
    <row r="25" ht="26.25">
      <c r="D25" s="11" t="s">
        <v>93</v>
      </c>
    </row>
    <row r="26" spans="1:16" ht="12.75" customHeight="1">
      <c r="A26" s="12"/>
      <c r="B26" s="12"/>
      <c r="C26" s="12" t="s">
        <v>87</v>
      </c>
      <c r="D26" s="12" t="s">
        <v>86</v>
      </c>
      <c r="E26" s="12"/>
      <c r="F26" s="12"/>
      <c r="G26" s="12"/>
      <c r="H26" s="12">
        <f>SUM(H22:H25)</f>
        <v>0</v>
      </c>
      <c r="P26">
        <f>ROUND(SUM(P22:P25),2)</f>
        <v>0</v>
      </c>
    </row>
    <row r="28" spans="1:16" ht="12.75" customHeight="1">
      <c r="A28" s="12"/>
      <c r="B28" s="12"/>
      <c r="C28" s="12"/>
      <c r="D28" s="12" t="s">
        <v>67</v>
      </c>
      <c r="E28" s="12"/>
      <c r="F28" s="12"/>
      <c r="G28" s="12"/>
      <c r="H28" s="12">
        <f>+H14+H19+H26</f>
        <v>0</v>
      </c>
      <c r="P28">
        <f>+P14+P19+P26</f>
        <v>0</v>
      </c>
    </row>
    <row r="30" spans="1:8" ht="12.75" customHeight="1">
      <c r="A30" s="7" t="s">
        <v>68</v>
      </c>
      <c r="B30" s="7"/>
      <c r="C30" s="7"/>
      <c r="D30" s="7"/>
      <c r="E30" s="7"/>
      <c r="F30" s="7"/>
      <c r="G30" s="7"/>
      <c r="H30" s="7"/>
    </row>
    <row r="31" spans="1:8" ht="12.75" customHeight="1">
      <c r="A31" s="7"/>
      <c r="B31" s="7"/>
      <c r="C31" s="7"/>
      <c r="D31" s="7" t="s">
        <v>69</v>
      </c>
      <c r="E31" s="7"/>
      <c r="F31" s="7"/>
      <c r="G31" s="7"/>
      <c r="H31" s="7"/>
    </row>
    <row r="32" spans="1:16" ht="12.75" customHeight="1">
      <c r="A32" s="12"/>
      <c r="B32" s="12"/>
      <c r="C32" s="12"/>
      <c r="D32" s="12" t="s">
        <v>70</v>
      </c>
      <c r="E32" s="12"/>
      <c r="F32" s="12"/>
      <c r="G32" s="12"/>
      <c r="H32" s="12">
        <v>0</v>
      </c>
      <c r="P32">
        <v>0</v>
      </c>
    </row>
    <row r="33" spans="1:8" ht="12.75" customHeight="1">
      <c r="A33" s="12"/>
      <c r="B33" s="12"/>
      <c r="C33" s="12"/>
      <c r="D33" s="12" t="s">
        <v>71</v>
      </c>
      <c r="E33" s="12"/>
      <c r="F33" s="12"/>
      <c r="G33" s="12"/>
      <c r="H33" s="12"/>
    </row>
    <row r="34" spans="1:16" ht="12.75" customHeight="1">
      <c r="A34" s="12"/>
      <c r="B34" s="12"/>
      <c r="C34" s="12"/>
      <c r="D34" s="12" t="s">
        <v>72</v>
      </c>
      <c r="E34" s="12"/>
      <c r="F34" s="12"/>
      <c r="G34" s="12"/>
      <c r="H34" s="12">
        <v>0</v>
      </c>
      <c r="P34">
        <v>0</v>
      </c>
    </row>
    <row r="35" spans="1:16" ht="12.75" customHeight="1">
      <c r="A35" s="12"/>
      <c r="B35" s="12"/>
      <c r="C35" s="12"/>
      <c r="D35" s="12" t="s">
        <v>73</v>
      </c>
      <c r="E35" s="12"/>
      <c r="F35" s="12"/>
      <c r="G35" s="12"/>
      <c r="H35" s="12">
        <f>H32+H34</f>
        <v>0</v>
      </c>
      <c r="P35">
        <f>P32+P34</f>
        <v>0</v>
      </c>
    </row>
    <row r="37" spans="1:16" ht="12.75" customHeight="1">
      <c r="A37" s="12"/>
      <c r="B37" s="12"/>
      <c r="C37" s="12"/>
      <c r="D37" s="12" t="s">
        <v>73</v>
      </c>
      <c r="E37" s="12"/>
      <c r="F37" s="12"/>
      <c r="G37" s="12"/>
      <c r="H37" s="12">
        <f>H28+H35</f>
        <v>0</v>
      </c>
      <c r="P37">
        <f>P28+P35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94</v>
      </c>
      <c r="D5" s="5" t="s">
        <v>95</v>
      </c>
      <c r="E5" s="5"/>
    </row>
    <row r="6" spans="1:5" ht="12.75" customHeight="1">
      <c r="A6" t="s">
        <v>18</v>
      </c>
      <c r="C6" s="5" t="s">
        <v>94</v>
      </c>
      <c r="D6" s="5" t="s">
        <v>95</v>
      </c>
      <c r="E6" s="5"/>
    </row>
    <row r="7" spans="3:5" ht="12.75" customHeight="1">
      <c r="C7" s="5"/>
      <c r="D7" s="5"/>
      <c r="E7" s="5"/>
    </row>
    <row r="8" spans="1:16" ht="12.75" customHeight="1">
      <c r="A8" s="13" t="s">
        <v>23</v>
      </c>
      <c r="B8" s="13" t="s">
        <v>25</v>
      </c>
      <c r="C8" s="13" t="s">
        <v>26</v>
      </c>
      <c r="D8" s="13" t="s">
        <v>27</v>
      </c>
      <c r="E8" s="13" t="s">
        <v>28</v>
      </c>
      <c r="F8" s="13" t="s">
        <v>29</v>
      </c>
      <c r="G8" s="13" t="s">
        <v>30</v>
      </c>
      <c r="H8" s="13"/>
      <c r="O8" t="s">
        <v>33</v>
      </c>
      <c r="P8" t="s">
        <v>11</v>
      </c>
    </row>
    <row r="9" spans="1:15" ht="13.5">
      <c r="A9" s="13"/>
      <c r="B9" s="13"/>
      <c r="C9" s="13"/>
      <c r="D9" s="13"/>
      <c r="E9" s="13"/>
      <c r="F9" s="13"/>
      <c r="G9" s="4" t="s">
        <v>31</v>
      </c>
      <c r="H9" s="4" t="s">
        <v>32</v>
      </c>
      <c r="O9" t="s">
        <v>11</v>
      </c>
    </row>
    <row r="10" spans="1:8" ht="13.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12.75">
      <c r="A12" s="6">
        <v>1</v>
      </c>
      <c r="B12" s="6" t="s">
        <v>96</v>
      </c>
      <c r="C12" s="6" t="s">
        <v>44</v>
      </c>
      <c r="D12" s="6" t="s">
        <v>97</v>
      </c>
      <c r="E12" s="6" t="s">
        <v>98</v>
      </c>
      <c r="F12" s="8">
        <v>4.8</v>
      </c>
      <c r="G12" s="10"/>
      <c r="H12" s="8">
        <f>ROUND((G12*F12),2)</f>
        <v>0</v>
      </c>
      <c r="O12">
        <f>rekapitulace!H8</f>
        <v>21</v>
      </c>
      <c r="P12">
        <f>O12/100*H12</f>
        <v>0</v>
      </c>
    </row>
    <row r="13" ht="12.75">
      <c r="D13" s="11" t="s">
        <v>99</v>
      </c>
    </row>
    <row r="14" spans="1:16" ht="26.25">
      <c r="A14" s="6">
        <v>2</v>
      </c>
      <c r="B14" s="6" t="s">
        <v>79</v>
      </c>
      <c r="C14" s="6" t="s">
        <v>44</v>
      </c>
      <c r="D14" s="6" t="s">
        <v>80</v>
      </c>
      <c r="E14" s="6" t="s">
        <v>46</v>
      </c>
      <c r="F14" s="8">
        <v>1</v>
      </c>
      <c r="G14" s="10"/>
      <c r="H14" s="8">
        <f>ROUND((G14*F14),2)</f>
        <v>0</v>
      </c>
      <c r="O14">
        <f>rekapitulace!H8</f>
        <v>21</v>
      </c>
      <c r="P14">
        <f>O14/100*H14</f>
        <v>0</v>
      </c>
    </row>
    <row r="15" ht="12.75">
      <c r="D15" s="11" t="s">
        <v>47</v>
      </c>
    </row>
    <row r="16" spans="1:16" ht="12.75" customHeight="1">
      <c r="A16" s="12"/>
      <c r="B16" s="12"/>
      <c r="C16" s="12" t="s">
        <v>42</v>
      </c>
      <c r="D16" s="12" t="s">
        <v>41</v>
      </c>
      <c r="E16" s="12"/>
      <c r="F16" s="12"/>
      <c r="G16" s="12"/>
      <c r="H16" s="12">
        <f>SUM(H12:H15)</f>
        <v>0</v>
      </c>
      <c r="P16">
        <f>ROUND(SUM(P12:P15),2)</f>
        <v>0</v>
      </c>
    </row>
    <row r="18" spans="1:8" ht="12.75" customHeight="1">
      <c r="A18" s="7"/>
      <c r="B18" s="7"/>
      <c r="C18" s="7" t="s">
        <v>24</v>
      </c>
      <c r="D18" s="7" t="s">
        <v>81</v>
      </c>
      <c r="E18" s="7"/>
      <c r="F18" s="9"/>
      <c r="G18" s="7"/>
      <c r="H18" s="9"/>
    </row>
    <row r="19" spans="1:16" ht="39">
      <c r="A19" s="6">
        <v>3</v>
      </c>
      <c r="B19" s="6" t="s">
        <v>100</v>
      </c>
      <c r="C19" s="6" t="s">
        <v>44</v>
      </c>
      <c r="D19" s="6" t="s">
        <v>101</v>
      </c>
      <c r="E19" s="6" t="s">
        <v>62</v>
      </c>
      <c r="F19" s="8">
        <v>2</v>
      </c>
      <c r="G19" s="10"/>
      <c r="H19" s="8">
        <f>ROUND((G19*F19),2)</f>
        <v>0</v>
      </c>
      <c r="O19">
        <f>rekapitulace!H8</f>
        <v>21</v>
      </c>
      <c r="P19">
        <f>O19/100*H19</f>
        <v>0</v>
      </c>
    </row>
    <row r="20" ht="12.75">
      <c r="D20" s="11" t="s">
        <v>102</v>
      </c>
    </row>
    <row r="21" spans="1:16" ht="12.75">
      <c r="A21" s="6">
        <v>4</v>
      </c>
      <c r="B21" s="6" t="s">
        <v>82</v>
      </c>
      <c r="C21" s="6" t="s">
        <v>44</v>
      </c>
      <c r="D21" s="6" t="s">
        <v>83</v>
      </c>
      <c r="E21" s="6" t="s">
        <v>84</v>
      </c>
      <c r="F21" s="8">
        <v>8</v>
      </c>
      <c r="G21" s="10"/>
      <c r="H21" s="8">
        <f>ROUND((G21*F21),2)</f>
        <v>0</v>
      </c>
      <c r="O21">
        <f>rekapitulace!H8</f>
        <v>21</v>
      </c>
      <c r="P21">
        <f>O21/100*H21</f>
        <v>0</v>
      </c>
    </row>
    <row r="22" ht="12.75">
      <c r="D22" s="11" t="s">
        <v>103</v>
      </c>
    </row>
    <row r="23" spans="1:16" ht="12.75" customHeight="1">
      <c r="A23" s="12"/>
      <c r="B23" s="12"/>
      <c r="C23" s="12" t="s">
        <v>24</v>
      </c>
      <c r="D23" s="12" t="s">
        <v>81</v>
      </c>
      <c r="E23" s="12"/>
      <c r="F23" s="12"/>
      <c r="G23" s="12"/>
      <c r="H23" s="12">
        <f>SUM(H19:H22)</f>
        <v>0</v>
      </c>
      <c r="P23">
        <f>ROUND(SUM(P19:P22),2)</f>
        <v>0</v>
      </c>
    </row>
    <row r="25" spans="1:8" ht="12.75" customHeight="1">
      <c r="A25" s="7"/>
      <c r="B25" s="7"/>
      <c r="C25" s="7" t="s">
        <v>87</v>
      </c>
      <c r="D25" s="7" t="s">
        <v>86</v>
      </c>
      <c r="E25" s="7"/>
      <c r="F25" s="9"/>
      <c r="G25" s="7"/>
      <c r="H25" s="9"/>
    </row>
    <row r="26" spans="1:16" ht="26.25">
      <c r="A26" s="6">
        <v>5</v>
      </c>
      <c r="B26" s="6" t="s">
        <v>104</v>
      </c>
      <c r="C26" s="6" t="s">
        <v>44</v>
      </c>
      <c r="D26" s="6" t="s">
        <v>105</v>
      </c>
      <c r="E26" s="6" t="s">
        <v>106</v>
      </c>
      <c r="F26" s="8">
        <v>2</v>
      </c>
      <c r="G26" s="10"/>
      <c r="H26" s="8">
        <f>ROUND((G26*F26),2)</f>
        <v>0</v>
      </c>
      <c r="O26">
        <f>rekapitulace!H8</f>
        <v>21</v>
      </c>
      <c r="P26">
        <f>O26/100*H26</f>
        <v>0</v>
      </c>
    </row>
    <row r="27" ht="12.75">
      <c r="D27" s="11" t="s">
        <v>102</v>
      </c>
    </row>
    <row r="28" spans="1:16" ht="12.75" customHeight="1">
      <c r="A28" s="12"/>
      <c r="B28" s="12"/>
      <c r="C28" s="12" t="s">
        <v>87</v>
      </c>
      <c r="D28" s="12" t="s">
        <v>86</v>
      </c>
      <c r="E28" s="12"/>
      <c r="F28" s="12"/>
      <c r="G28" s="12"/>
      <c r="H28" s="12">
        <f>SUM(H26:H27)</f>
        <v>0</v>
      </c>
      <c r="P28">
        <f>ROUND(SUM(P26:P27),2)</f>
        <v>0</v>
      </c>
    </row>
    <row r="30" spans="1:16" ht="12.75" customHeight="1">
      <c r="A30" s="12"/>
      <c r="B30" s="12"/>
      <c r="C30" s="12"/>
      <c r="D30" s="12" t="s">
        <v>67</v>
      </c>
      <c r="E30" s="12"/>
      <c r="F30" s="12"/>
      <c r="G30" s="12"/>
      <c r="H30" s="12">
        <f>+H16+H23+H28</f>
        <v>0</v>
      </c>
      <c r="P30">
        <f>+P16+P23+P28</f>
        <v>0</v>
      </c>
    </row>
    <row r="32" spans="1:8" ht="12.75" customHeight="1">
      <c r="A32" s="7" t="s">
        <v>68</v>
      </c>
      <c r="B32" s="7"/>
      <c r="C32" s="7"/>
      <c r="D32" s="7"/>
      <c r="E32" s="7"/>
      <c r="F32" s="7"/>
      <c r="G32" s="7"/>
      <c r="H32" s="7"/>
    </row>
    <row r="33" spans="1:8" ht="12.75" customHeight="1">
      <c r="A33" s="7"/>
      <c r="B33" s="7"/>
      <c r="C33" s="7"/>
      <c r="D33" s="7" t="s">
        <v>69</v>
      </c>
      <c r="E33" s="7"/>
      <c r="F33" s="7"/>
      <c r="G33" s="7"/>
      <c r="H33" s="7"/>
    </row>
    <row r="34" spans="1:16" ht="12.75" customHeight="1">
      <c r="A34" s="12"/>
      <c r="B34" s="12"/>
      <c r="C34" s="12"/>
      <c r="D34" s="12" t="s">
        <v>70</v>
      </c>
      <c r="E34" s="12"/>
      <c r="F34" s="12"/>
      <c r="G34" s="12"/>
      <c r="H34" s="12">
        <v>0</v>
      </c>
      <c r="P34">
        <v>0</v>
      </c>
    </row>
    <row r="35" spans="1:8" ht="12.75" customHeight="1">
      <c r="A35" s="12"/>
      <c r="B35" s="12"/>
      <c r="C35" s="12"/>
      <c r="D35" s="12" t="s">
        <v>71</v>
      </c>
      <c r="E35" s="12"/>
      <c r="F35" s="12"/>
      <c r="G35" s="12"/>
      <c r="H35" s="12"/>
    </row>
    <row r="36" spans="1:16" ht="12.75" customHeight="1">
      <c r="A36" s="12"/>
      <c r="B36" s="12"/>
      <c r="C36" s="12"/>
      <c r="D36" s="12" t="s">
        <v>72</v>
      </c>
      <c r="E36" s="12"/>
      <c r="F36" s="12"/>
      <c r="G36" s="12"/>
      <c r="H36" s="12">
        <v>0</v>
      </c>
      <c r="P36">
        <v>0</v>
      </c>
    </row>
    <row r="37" spans="1:16" ht="12.75" customHeight="1">
      <c r="A37" s="12"/>
      <c r="B37" s="12"/>
      <c r="C37" s="12"/>
      <c r="D37" s="12" t="s">
        <v>73</v>
      </c>
      <c r="E37" s="12"/>
      <c r="F37" s="12"/>
      <c r="G37" s="12"/>
      <c r="H37" s="12">
        <f>H34+H36</f>
        <v>0</v>
      </c>
      <c r="P37">
        <f>P34+P36</f>
        <v>0</v>
      </c>
    </row>
    <row r="39" spans="1:16" ht="12.75" customHeight="1">
      <c r="A39" s="12"/>
      <c r="B39" s="12"/>
      <c r="C39" s="12"/>
      <c r="D39" s="12" t="s">
        <v>73</v>
      </c>
      <c r="E39" s="12"/>
      <c r="F39" s="12"/>
      <c r="G39" s="12"/>
      <c r="H39" s="12">
        <f>H30+H37</f>
        <v>0</v>
      </c>
      <c r="P39">
        <f>P30+P37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107</v>
      </c>
      <c r="D5" s="5" t="s">
        <v>108</v>
      </c>
      <c r="E5" s="5"/>
    </row>
    <row r="6" spans="1:5" ht="12.75" customHeight="1">
      <c r="A6" t="s">
        <v>18</v>
      </c>
      <c r="C6" s="5" t="s">
        <v>107</v>
      </c>
      <c r="D6" s="5" t="s">
        <v>108</v>
      </c>
      <c r="E6" s="5"/>
    </row>
    <row r="7" spans="3:5" ht="12.75" customHeight="1">
      <c r="C7" s="5"/>
      <c r="D7" s="5"/>
      <c r="E7" s="5"/>
    </row>
    <row r="8" spans="1:16" ht="12.75" customHeight="1">
      <c r="A8" s="13" t="s">
        <v>23</v>
      </c>
      <c r="B8" s="13" t="s">
        <v>25</v>
      </c>
      <c r="C8" s="13" t="s">
        <v>26</v>
      </c>
      <c r="D8" s="13" t="s">
        <v>27</v>
      </c>
      <c r="E8" s="13" t="s">
        <v>28</v>
      </c>
      <c r="F8" s="13" t="s">
        <v>29</v>
      </c>
      <c r="G8" s="13" t="s">
        <v>30</v>
      </c>
      <c r="H8" s="13"/>
      <c r="O8" t="s">
        <v>33</v>
      </c>
      <c r="P8" t="s">
        <v>11</v>
      </c>
    </row>
    <row r="9" spans="1:15" ht="13.5">
      <c r="A9" s="13"/>
      <c r="B9" s="13"/>
      <c r="C9" s="13"/>
      <c r="D9" s="13"/>
      <c r="E9" s="13"/>
      <c r="F9" s="13"/>
      <c r="G9" s="4" t="s">
        <v>31</v>
      </c>
      <c r="H9" s="4" t="s">
        <v>32</v>
      </c>
      <c r="O9" t="s">
        <v>11</v>
      </c>
    </row>
    <row r="10" spans="1:8" ht="13.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6.25">
      <c r="A12" s="6">
        <v>1</v>
      </c>
      <c r="B12" s="6" t="s">
        <v>109</v>
      </c>
      <c r="C12" s="6" t="s">
        <v>44</v>
      </c>
      <c r="D12" s="6" t="s">
        <v>110</v>
      </c>
      <c r="E12" s="6" t="s">
        <v>106</v>
      </c>
      <c r="F12" s="8">
        <v>5882.11</v>
      </c>
      <c r="G12" s="10"/>
      <c r="H12" s="8">
        <f>ROUND((G12*F12),2)</f>
        <v>0</v>
      </c>
      <c r="O12">
        <f>rekapitulace!H8</f>
        <v>21</v>
      </c>
      <c r="P12">
        <f>O12/100*H12</f>
        <v>0</v>
      </c>
    </row>
    <row r="13" ht="66">
      <c r="D13" s="11" t="s">
        <v>111</v>
      </c>
    </row>
    <row r="14" spans="1:16" ht="12.75">
      <c r="A14" s="6">
        <v>2</v>
      </c>
      <c r="B14" s="6" t="s">
        <v>96</v>
      </c>
      <c r="C14" s="6" t="s">
        <v>44</v>
      </c>
      <c r="D14" s="6" t="s">
        <v>97</v>
      </c>
      <c r="E14" s="6" t="s">
        <v>98</v>
      </c>
      <c r="F14" s="8">
        <v>73.92</v>
      </c>
      <c r="G14" s="10"/>
      <c r="H14" s="8">
        <f>ROUND((G14*F14),2)</f>
        <v>0</v>
      </c>
      <c r="O14">
        <f>rekapitulace!H8</f>
        <v>21</v>
      </c>
      <c r="P14">
        <f>O14/100*H14</f>
        <v>0</v>
      </c>
    </row>
    <row r="15" ht="12.75">
      <c r="D15" s="11" t="s">
        <v>112</v>
      </c>
    </row>
    <row r="16" spans="1:16" ht="12.75" customHeight="1">
      <c r="A16" s="12"/>
      <c r="B16" s="12"/>
      <c r="C16" s="12" t="s">
        <v>42</v>
      </c>
      <c r="D16" s="12" t="s">
        <v>41</v>
      </c>
      <c r="E16" s="12"/>
      <c r="F16" s="12"/>
      <c r="G16" s="12"/>
      <c r="H16" s="12">
        <f>SUM(H12:H15)</f>
        <v>0</v>
      </c>
      <c r="P16">
        <f>ROUND(SUM(P12:P15),2)</f>
        <v>0</v>
      </c>
    </row>
    <row r="18" spans="1:8" ht="12.75" customHeight="1">
      <c r="A18" s="7"/>
      <c r="B18" s="7"/>
      <c r="C18" s="7" t="s">
        <v>24</v>
      </c>
      <c r="D18" s="7" t="s">
        <v>81</v>
      </c>
      <c r="E18" s="7"/>
      <c r="F18" s="9"/>
      <c r="G18" s="7"/>
      <c r="H18" s="9"/>
    </row>
    <row r="19" spans="1:16" ht="52.5">
      <c r="A19" s="6">
        <v>3</v>
      </c>
      <c r="B19" s="6" t="s">
        <v>113</v>
      </c>
      <c r="C19" s="6" t="s">
        <v>114</v>
      </c>
      <c r="D19" s="6" t="s">
        <v>115</v>
      </c>
      <c r="E19" s="6" t="s">
        <v>106</v>
      </c>
      <c r="F19" s="8">
        <v>896.75</v>
      </c>
      <c r="G19" s="10"/>
      <c r="H19" s="8">
        <f>ROUND((G19*F19),2)</f>
        <v>0</v>
      </c>
      <c r="O19">
        <f>rekapitulace!H8</f>
        <v>21</v>
      </c>
      <c r="P19">
        <f>O19/100*H19</f>
        <v>0</v>
      </c>
    </row>
    <row r="20" ht="39">
      <c r="D20" s="11" t="s">
        <v>116</v>
      </c>
    </row>
    <row r="21" spans="1:16" ht="39">
      <c r="A21" s="6">
        <v>4</v>
      </c>
      <c r="B21" s="6" t="s">
        <v>113</v>
      </c>
      <c r="C21" s="6" t="s">
        <v>117</v>
      </c>
      <c r="D21" s="6" t="s">
        <v>118</v>
      </c>
      <c r="E21" s="6" t="s">
        <v>106</v>
      </c>
      <c r="F21" s="8">
        <v>19.68</v>
      </c>
      <c r="G21" s="10"/>
      <c r="H21" s="8">
        <f>ROUND((G21*F21),2)</f>
        <v>0</v>
      </c>
      <c r="O21">
        <f>rekapitulace!H8</f>
        <v>21</v>
      </c>
      <c r="P21">
        <f>O21/100*H21</f>
        <v>0</v>
      </c>
    </row>
    <row r="22" ht="26.25">
      <c r="D22" s="11" t="s">
        <v>119</v>
      </c>
    </row>
    <row r="23" spans="1:16" ht="39">
      <c r="A23" s="6">
        <v>5</v>
      </c>
      <c r="B23" s="6" t="s">
        <v>120</v>
      </c>
      <c r="C23" s="6" t="s">
        <v>44</v>
      </c>
      <c r="D23" s="6" t="s">
        <v>121</v>
      </c>
      <c r="E23" s="6" t="s">
        <v>106</v>
      </c>
      <c r="F23" s="8">
        <v>1878.95</v>
      </c>
      <c r="G23" s="10"/>
      <c r="H23" s="8">
        <f>ROUND((G23*F23),2)</f>
        <v>0</v>
      </c>
      <c r="O23">
        <f>rekapitulace!H8</f>
        <v>21</v>
      </c>
      <c r="P23">
        <f>O23/100*H23</f>
        <v>0</v>
      </c>
    </row>
    <row r="24" ht="92.25">
      <c r="D24" s="11" t="s">
        <v>122</v>
      </c>
    </row>
    <row r="25" spans="1:16" ht="26.25">
      <c r="A25" s="6">
        <v>6</v>
      </c>
      <c r="B25" s="6" t="s">
        <v>123</v>
      </c>
      <c r="C25" s="6" t="s">
        <v>44</v>
      </c>
      <c r="D25" s="6" t="s">
        <v>124</v>
      </c>
      <c r="E25" s="6" t="s">
        <v>106</v>
      </c>
      <c r="F25" s="8">
        <v>607.82</v>
      </c>
      <c r="G25" s="10"/>
      <c r="H25" s="8">
        <f>ROUND((G25*F25),2)</f>
        <v>0</v>
      </c>
      <c r="O25">
        <f>rekapitulace!H8</f>
        <v>21</v>
      </c>
      <c r="P25">
        <f>O25/100*H25</f>
        <v>0</v>
      </c>
    </row>
    <row r="26" ht="12.75">
      <c r="D26" s="11" t="s">
        <v>125</v>
      </c>
    </row>
    <row r="27" spans="1:16" ht="39">
      <c r="A27" s="6">
        <v>7</v>
      </c>
      <c r="B27" s="6" t="s">
        <v>126</v>
      </c>
      <c r="C27" s="6" t="s">
        <v>44</v>
      </c>
      <c r="D27" s="6" t="s">
        <v>127</v>
      </c>
      <c r="E27" s="6" t="s">
        <v>106</v>
      </c>
      <c r="F27" s="8">
        <v>27.51</v>
      </c>
      <c r="G27" s="10"/>
      <c r="H27" s="8">
        <f>ROUND((G27*F27),2)</f>
        <v>0</v>
      </c>
      <c r="O27">
        <f>rekapitulace!H8</f>
        <v>21</v>
      </c>
      <c r="P27">
        <f>O27/100*H27</f>
        <v>0</v>
      </c>
    </row>
    <row r="28" ht="12.75">
      <c r="D28" s="11" t="s">
        <v>128</v>
      </c>
    </row>
    <row r="29" spans="1:16" ht="12.75">
      <c r="A29" s="6">
        <v>8</v>
      </c>
      <c r="B29" s="6" t="s">
        <v>129</v>
      </c>
      <c r="C29" s="6" t="s">
        <v>44</v>
      </c>
      <c r="D29" s="6" t="s">
        <v>130</v>
      </c>
      <c r="E29" s="6" t="s">
        <v>131</v>
      </c>
      <c r="F29" s="8">
        <v>404</v>
      </c>
      <c r="G29" s="10"/>
      <c r="H29" s="8">
        <f>ROUND((G29*F29),2)</f>
        <v>0</v>
      </c>
      <c r="O29">
        <f>rekapitulace!H8</f>
        <v>21</v>
      </c>
      <c r="P29">
        <f>O29/100*H29</f>
        <v>0</v>
      </c>
    </row>
    <row r="30" ht="26.25">
      <c r="D30" s="11" t="s">
        <v>132</v>
      </c>
    </row>
    <row r="31" spans="1:16" ht="26.25">
      <c r="A31" s="6">
        <v>9</v>
      </c>
      <c r="B31" s="6" t="s">
        <v>133</v>
      </c>
      <c r="C31" s="6" t="s">
        <v>44</v>
      </c>
      <c r="D31" s="6" t="s">
        <v>134</v>
      </c>
      <c r="E31" s="6" t="s">
        <v>135</v>
      </c>
      <c r="F31" s="8">
        <v>1212</v>
      </c>
      <c r="G31" s="10"/>
      <c r="H31" s="8">
        <f>ROUND((G31*F31),2)</f>
        <v>0</v>
      </c>
      <c r="O31">
        <f>rekapitulace!H8</f>
        <v>21</v>
      </c>
      <c r="P31">
        <f>O31/100*H31</f>
        <v>0</v>
      </c>
    </row>
    <row r="32" ht="12.75">
      <c r="D32" s="11" t="s">
        <v>136</v>
      </c>
    </row>
    <row r="33" spans="1:16" ht="39">
      <c r="A33" s="6">
        <v>10</v>
      </c>
      <c r="B33" s="6" t="s">
        <v>137</v>
      </c>
      <c r="C33" s="6" t="s">
        <v>44</v>
      </c>
      <c r="D33" s="6" t="s">
        <v>138</v>
      </c>
      <c r="E33" s="6" t="s">
        <v>106</v>
      </c>
      <c r="F33" s="8">
        <v>25.9</v>
      </c>
      <c r="G33" s="10"/>
      <c r="H33" s="8">
        <f>ROUND((G33*F33),2)</f>
        <v>0</v>
      </c>
      <c r="O33">
        <f>rekapitulace!H8</f>
        <v>21</v>
      </c>
      <c r="P33">
        <f>O33/100*H33</f>
        <v>0</v>
      </c>
    </row>
    <row r="34" ht="39">
      <c r="D34" s="11" t="s">
        <v>139</v>
      </c>
    </row>
    <row r="35" spans="1:16" ht="12.75">
      <c r="A35" s="6">
        <v>11</v>
      </c>
      <c r="B35" s="6" t="s">
        <v>140</v>
      </c>
      <c r="C35" s="6" t="s">
        <v>44</v>
      </c>
      <c r="D35" s="6" t="s">
        <v>141</v>
      </c>
      <c r="E35" s="6" t="s">
        <v>131</v>
      </c>
      <c r="F35" s="8">
        <v>1592</v>
      </c>
      <c r="G35" s="10"/>
      <c r="H35" s="8">
        <f>ROUND((G35*F35),2)</f>
        <v>0</v>
      </c>
      <c r="O35">
        <f>rekapitulace!H8</f>
        <v>21</v>
      </c>
      <c r="P35">
        <f>O35/100*H35</f>
        <v>0</v>
      </c>
    </row>
    <row r="36" ht="66">
      <c r="D36" s="11" t="s">
        <v>142</v>
      </c>
    </row>
    <row r="37" spans="1:16" ht="26.25">
      <c r="A37" s="6">
        <v>12</v>
      </c>
      <c r="B37" s="6" t="s">
        <v>143</v>
      </c>
      <c r="C37" s="6" t="s">
        <v>44</v>
      </c>
      <c r="D37" s="6" t="s">
        <v>144</v>
      </c>
      <c r="E37" s="6" t="s">
        <v>131</v>
      </c>
      <c r="F37" s="8">
        <v>78</v>
      </c>
      <c r="G37" s="10"/>
      <c r="H37" s="8">
        <f>ROUND((G37*F37),2)</f>
        <v>0</v>
      </c>
      <c r="O37">
        <f>rekapitulace!H8</f>
        <v>21</v>
      </c>
      <c r="P37">
        <f>O37/100*H37</f>
        <v>0</v>
      </c>
    </row>
    <row r="38" ht="26.25">
      <c r="D38" s="11" t="s">
        <v>145</v>
      </c>
    </row>
    <row r="39" spans="1:16" ht="12.75">
      <c r="A39" s="6">
        <v>13</v>
      </c>
      <c r="B39" s="6" t="s">
        <v>146</v>
      </c>
      <c r="C39" s="6" t="s">
        <v>44</v>
      </c>
      <c r="D39" s="6" t="s">
        <v>147</v>
      </c>
      <c r="E39" s="6" t="s">
        <v>106</v>
      </c>
      <c r="F39" s="8">
        <v>3697</v>
      </c>
      <c r="G39" s="10"/>
      <c r="H39" s="8">
        <f>ROUND((G39*F39),2)</f>
        <v>0</v>
      </c>
      <c r="O39">
        <f>rekapitulace!H8</f>
        <v>21</v>
      </c>
      <c r="P39">
        <f>O39/100*H39</f>
        <v>0</v>
      </c>
    </row>
    <row r="40" ht="12.75">
      <c r="D40" s="11" t="s">
        <v>148</v>
      </c>
    </row>
    <row r="41" spans="1:16" ht="26.25">
      <c r="A41" s="6">
        <v>14</v>
      </c>
      <c r="B41" s="6" t="s">
        <v>149</v>
      </c>
      <c r="C41" s="6" t="s">
        <v>44</v>
      </c>
      <c r="D41" s="6" t="s">
        <v>150</v>
      </c>
      <c r="E41" s="6" t="s">
        <v>106</v>
      </c>
      <c r="F41" s="8">
        <v>1495.09</v>
      </c>
      <c r="G41" s="10"/>
      <c r="H41" s="8">
        <f>ROUND((G41*F41),2)</f>
        <v>0</v>
      </c>
      <c r="O41">
        <f>rekapitulace!H8</f>
        <v>21</v>
      </c>
      <c r="P41">
        <f>O41/100*H41</f>
        <v>0</v>
      </c>
    </row>
    <row r="42" ht="12.75">
      <c r="D42" s="11" t="s">
        <v>151</v>
      </c>
    </row>
    <row r="43" spans="1:16" ht="26.25">
      <c r="A43" s="6">
        <v>15</v>
      </c>
      <c r="B43" s="6" t="s">
        <v>152</v>
      </c>
      <c r="C43" s="6" t="s">
        <v>44</v>
      </c>
      <c r="D43" s="6" t="s">
        <v>153</v>
      </c>
      <c r="E43" s="6" t="s">
        <v>106</v>
      </c>
      <c r="F43" s="8">
        <v>2115</v>
      </c>
      <c r="G43" s="10"/>
      <c r="H43" s="8">
        <f>ROUND((G43*F43),2)</f>
        <v>0</v>
      </c>
      <c r="O43">
        <f>rekapitulace!H8</f>
        <v>21</v>
      </c>
      <c r="P43">
        <f>O43/100*H43</f>
        <v>0</v>
      </c>
    </row>
    <row r="44" ht="105">
      <c r="D44" s="11" t="s">
        <v>154</v>
      </c>
    </row>
    <row r="45" spans="1:16" ht="12.75">
      <c r="A45" s="6">
        <v>16</v>
      </c>
      <c r="B45" s="6" t="s">
        <v>155</v>
      </c>
      <c r="C45" s="6" t="s">
        <v>44</v>
      </c>
      <c r="D45" s="6" t="s">
        <v>156</v>
      </c>
      <c r="E45" s="6" t="s">
        <v>106</v>
      </c>
      <c r="F45" s="8">
        <v>84</v>
      </c>
      <c r="G45" s="10"/>
      <c r="H45" s="8">
        <f>ROUND((G45*F45),2)</f>
        <v>0</v>
      </c>
      <c r="O45">
        <f>rekapitulace!H8</f>
        <v>21</v>
      </c>
      <c r="P45">
        <f>O45/100*H45</f>
        <v>0</v>
      </c>
    </row>
    <row r="46" ht="12.75">
      <c r="D46" s="11" t="s">
        <v>157</v>
      </c>
    </row>
    <row r="47" spans="1:16" ht="12.75">
      <c r="A47" s="6">
        <v>17</v>
      </c>
      <c r="B47" s="6" t="s">
        <v>158</v>
      </c>
      <c r="C47" s="6" t="s">
        <v>44</v>
      </c>
      <c r="D47" s="6" t="s">
        <v>159</v>
      </c>
      <c r="E47" s="6" t="s">
        <v>106</v>
      </c>
      <c r="F47" s="8">
        <v>3987.2</v>
      </c>
      <c r="G47" s="10"/>
      <c r="H47" s="8">
        <f>ROUND((G47*F47),2)</f>
        <v>0</v>
      </c>
      <c r="O47">
        <f>rekapitulace!H8</f>
        <v>21</v>
      </c>
      <c r="P47">
        <f>O47/100*H47</f>
        <v>0</v>
      </c>
    </row>
    <row r="48" ht="26.25">
      <c r="D48" s="11" t="s">
        <v>160</v>
      </c>
    </row>
    <row r="49" spans="1:16" ht="12.75">
      <c r="A49" s="6">
        <v>18</v>
      </c>
      <c r="B49" s="6" t="s">
        <v>161</v>
      </c>
      <c r="C49" s="6" t="s">
        <v>44</v>
      </c>
      <c r="D49" s="6" t="s">
        <v>162</v>
      </c>
      <c r="E49" s="6" t="s">
        <v>106</v>
      </c>
      <c r="F49" s="8">
        <v>4984</v>
      </c>
      <c r="G49" s="10"/>
      <c r="H49" s="8">
        <f>ROUND((G49*F49),2)</f>
        <v>0</v>
      </c>
      <c r="O49">
        <f>rekapitulace!H8</f>
        <v>21</v>
      </c>
      <c r="P49">
        <f>O49/100*H49</f>
        <v>0</v>
      </c>
    </row>
    <row r="50" ht="26.25">
      <c r="D50" s="11" t="s">
        <v>163</v>
      </c>
    </row>
    <row r="51" spans="1:16" ht="26.25">
      <c r="A51" s="6">
        <v>19</v>
      </c>
      <c r="B51" s="6" t="s">
        <v>164</v>
      </c>
      <c r="C51" s="6" t="s">
        <v>114</v>
      </c>
      <c r="D51" s="6" t="s">
        <v>165</v>
      </c>
      <c r="E51" s="6" t="s">
        <v>106</v>
      </c>
      <c r="F51" s="8">
        <v>996.8</v>
      </c>
      <c r="G51" s="10"/>
      <c r="H51" s="8">
        <f>ROUND((G51*F51),2)</f>
        <v>0</v>
      </c>
      <c r="O51">
        <f>rekapitulace!H8</f>
        <v>21</v>
      </c>
      <c r="P51">
        <f>O51/100*H51</f>
        <v>0</v>
      </c>
    </row>
    <row r="52" ht="12.75">
      <c r="D52" s="11" t="s">
        <v>166</v>
      </c>
    </row>
    <row r="53" spans="1:16" ht="26.25">
      <c r="A53" s="6">
        <v>20</v>
      </c>
      <c r="B53" s="6" t="s">
        <v>164</v>
      </c>
      <c r="C53" s="6" t="s">
        <v>117</v>
      </c>
      <c r="D53" s="6" t="s">
        <v>167</v>
      </c>
      <c r="E53" s="6" t="s">
        <v>106</v>
      </c>
      <c r="F53" s="8">
        <v>422</v>
      </c>
      <c r="G53" s="10"/>
      <c r="H53" s="8">
        <f>ROUND((G53*F53),2)</f>
        <v>0</v>
      </c>
      <c r="O53">
        <f>rekapitulace!H8</f>
        <v>21</v>
      </c>
      <c r="P53">
        <f>O53/100*H53</f>
        <v>0</v>
      </c>
    </row>
    <row r="54" ht="12.75">
      <c r="D54" s="11" t="s">
        <v>168</v>
      </c>
    </row>
    <row r="55" spans="1:16" ht="26.25">
      <c r="A55" s="6">
        <v>21</v>
      </c>
      <c r="B55" s="6" t="s">
        <v>169</v>
      </c>
      <c r="C55" s="6" t="s">
        <v>170</v>
      </c>
      <c r="D55" s="6" t="s">
        <v>171</v>
      </c>
      <c r="E55" s="6" t="s">
        <v>84</v>
      </c>
      <c r="F55" s="8">
        <v>841</v>
      </c>
      <c r="G55" s="10"/>
      <c r="H55" s="8">
        <f>ROUND((G55*F55),2)</f>
        <v>0</v>
      </c>
      <c r="O55">
        <f>rekapitulace!H8</f>
        <v>21</v>
      </c>
      <c r="P55">
        <f>O55/100*H55</f>
        <v>0</v>
      </c>
    </row>
    <row r="56" ht="12.75">
      <c r="D56" s="11" t="s">
        <v>172</v>
      </c>
    </row>
    <row r="57" spans="1:16" ht="12.75">
      <c r="A57" s="6">
        <v>22</v>
      </c>
      <c r="B57" s="6" t="s">
        <v>173</v>
      </c>
      <c r="C57" s="6" t="s">
        <v>44</v>
      </c>
      <c r="D57" s="6" t="s">
        <v>174</v>
      </c>
      <c r="E57" s="6" t="s">
        <v>84</v>
      </c>
      <c r="F57" s="8">
        <v>841</v>
      </c>
      <c r="G57" s="10"/>
      <c r="H57" s="8">
        <f>ROUND((G57*F57),2)</f>
        <v>0</v>
      </c>
      <c r="O57">
        <f>rekapitulace!H8</f>
        <v>21</v>
      </c>
      <c r="P57">
        <f>O57/100*H57</f>
        <v>0</v>
      </c>
    </row>
    <row r="58" ht="12.75">
      <c r="D58" s="11" t="s">
        <v>172</v>
      </c>
    </row>
    <row r="59" spans="1:16" ht="12.75">
      <c r="A59" s="6">
        <v>23</v>
      </c>
      <c r="B59" s="6" t="s">
        <v>175</v>
      </c>
      <c r="C59" s="6" t="s">
        <v>44</v>
      </c>
      <c r="D59" s="6" t="s">
        <v>176</v>
      </c>
      <c r="E59" s="6" t="s">
        <v>84</v>
      </c>
      <c r="F59" s="8">
        <v>841</v>
      </c>
      <c r="G59" s="10"/>
      <c r="H59" s="8">
        <f>ROUND((G59*F59),2)</f>
        <v>0</v>
      </c>
      <c r="O59">
        <f>rekapitulace!H8</f>
        <v>21</v>
      </c>
      <c r="P59">
        <f>O59/100*H59</f>
        <v>0</v>
      </c>
    </row>
    <row r="60" ht="12.75">
      <c r="D60" s="11" t="s">
        <v>172</v>
      </c>
    </row>
    <row r="61" spans="1:16" ht="12.75">
      <c r="A61" s="6">
        <v>24</v>
      </c>
      <c r="B61" s="6" t="s">
        <v>177</v>
      </c>
      <c r="C61" s="6" t="s">
        <v>44</v>
      </c>
      <c r="D61" s="6" t="s">
        <v>178</v>
      </c>
      <c r="E61" s="6" t="s">
        <v>62</v>
      </c>
      <c r="F61" s="8">
        <v>214</v>
      </c>
      <c r="G61" s="10"/>
      <c r="H61" s="8">
        <f>ROUND((G61*F61),2)</f>
        <v>0</v>
      </c>
      <c r="O61">
        <f>rekapitulace!H8</f>
        <v>21</v>
      </c>
      <c r="P61">
        <f>O61/100*H61</f>
        <v>0</v>
      </c>
    </row>
    <row r="62" ht="12.75">
      <c r="D62" s="11" t="s">
        <v>179</v>
      </c>
    </row>
    <row r="63" spans="1:16" ht="12.75" customHeight="1">
      <c r="A63" s="12"/>
      <c r="B63" s="12"/>
      <c r="C63" s="12" t="s">
        <v>24</v>
      </c>
      <c r="D63" s="12" t="s">
        <v>81</v>
      </c>
      <c r="E63" s="12"/>
      <c r="F63" s="12"/>
      <c r="G63" s="12"/>
      <c r="H63" s="12">
        <f>SUM(H19:H62)</f>
        <v>0</v>
      </c>
      <c r="P63">
        <f>ROUND(SUM(P19:P62),2)</f>
        <v>0</v>
      </c>
    </row>
    <row r="65" spans="1:8" ht="12.75" customHeight="1">
      <c r="A65" s="7"/>
      <c r="B65" s="7"/>
      <c r="C65" s="7" t="s">
        <v>34</v>
      </c>
      <c r="D65" s="7" t="s">
        <v>180</v>
      </c>
      <c r="E65" s="7"/>
      <c r="F65" s="9"/>
      <c r="G65" s="7"/>
      <c r="H65" s="9"/>
    </row>
    <row r="66" spans="1:16" ht="26.25">
      <c r="A66" s="6">
        <v>25</v>
      </c>
      <c r="B66" s="6" t="s">
        <v>181</v>
      </c>
      <c r="C66" s="6" t="s">
        <v>44</v>
      </c>
      <c r="D66" s="6" t="s">
        <v>182</v>
      </c>
      <c r="E66" s="6" t="s">
        <v>131</v>
      </c>
      <c r="F66" s="8">
        <v>2158</v>
      </c>
      <c r="G66" s="10"/>
      <c r="H66" s="8">
        <f>ROUND((G66*F66),2)</f>
        <v>0</v>
      </c>
      <c r="O66">
        <f>rekapitulace!H8</f>
        <v>21</v>
      </c>
      <c r="P66">
        <f>O66/100*H66</f>
        <v>0</v>
      </c>
    </row>
    <row r="67" ht="12.75">
      <c r="D67" s="11" t="s">
        <v>183</v>
      </c>
    </row>
    <row r="68" spans="1:16" ht="26.25">
      <c r="A68" s="6">
        <v>26</v>
      </c>
      <c r="B68" s="6" t="s">
        <v>184</v>
      </c>
      <c r="C68" s="6" t="s">
        <v>114</v>
      </c>
      <c r="D68" s="6" t="s">
        <v>185</v>
      </c>
      <c r="E68" s="6" t="s">
        <v>84</v>
      </c>
      <c r="F68" s="8">
        <v>5395</v>
      </c>
      <c r="G68" s="10"/>
      <c r="H68" s="8">
        <f>ROUND((G68*F68),2)</f>
        <v>0</v>
      </c>
      <c r="O68">
        <f>rekapitulace!H8</f>
        <v>21</v>
      </c>
      <c r="P68">
        <f>O68/100*H68</f>
        <v>0</v>
      </c>
    </row>
    <row r="69" ht="12.75">
      <c r="D69" s="11" t="s">
        <v>186</v>
      </c>
    </row>
    <row r="70" spans="1:16" ht="26.25">
      <c r="A70" s="6">
        <v>27</v>
      </c>
      <c r="B70" s="6" t="s">
        <v>184</v>
      </c>
      <c r="C70" s="6" t="s">
        <v>117</v>
      </c>
      <c r="D70" s="6" t="s">
        <v>187</v>
      </c>
      <c r="E70" s="6" t="s">
        <v>84</v>
      </c>
      <c r="F70" s="8">
        <v>214</v>
      </c>
      <c r="G70" s="10"/>
      <c r="H70" s="8">
        <f>ROUND((G70*F70),2)</f>
        <v>0</v>
      </c>
      <c r="O70">
        <f>rekapitulace!H8</f>
        <v>21</v>
      </c>
      <c r="P70">
        <f>O70/100*H70</f>
        <v>0</v>
      </c>
    </row>
    <row r="71" ht="12.75">
      <c r="D71" s="11" t="s">
        <v>179</v>
      </c>
    </row>
    <row r="72" spans="1:16" ht="26.25">
      <c r="A72" s="6">
        <v>28</v>
      </c>
      <c r="B72" s="6" t="s">
        <v>184</v>
      </c>
      <c r="C72" s="6" t="s">
        <v>188</v>
      </c>
      <c r="D72" s="6" t="s">
        <v>189</v>
      </c>
      <c r="E72" s="6" t="s">
        <v>84</v>
      </c>
      <c r="F72" s="8">
        <v>7683</v>
      </c>
      <c r="G72" s="10"/>
      <c r="H72" s="8">
        <f>ROUND((G72*F72),2)</f>
        <v>0</v>
      </c>
      <c r="O72">
        <f>rekapitulace!H8</f>
        <v>21</v>
      </c>
      <c r="P72">
        <f>O72/100*H72</f>
        <v>0</v>
      </c>
    </row>
    <row r="73" ht="12.75">
      <c r="D73" s="11" t="s">
        <v>190</v>
      </c>
    </row>
    <row r="74" spans="1:16" ht="12.75" customHeight="1">
      <c r="A74" s="12"/>
      <c r="B74" s="12"/>
      <c r="C74" s="12" t="s">
        <v>34</v>
      </c>
      <c r="D74" s="12" t="s">
        <v>180</v>
      </c>
      <c r="E74" s="12"/>
      <c r="F74" s="12"/>
      <c r="G74" s="12"/>
      <c r="H74" s="12">
        <f>SUM(H66:H73)</f>
        <v>0</v>
      </c>
      <c r="P74">
        <f>ROUND(SUM(P66:P73),2)</f>
        <v>0</v>
      </c>
    </row>
    <row r="76" spans="1:8" ht="12.75" customHeight="1">
      <c r="A76" s="7"/>
      <c r="B76" s="7"/>
      <c r="C76" s="7" t="s">
        <v>36</v>
      </c>
      <c r="D76" s="7" t="s">
        <v>191</v>
      </c>
      <c r="E76" s="7"/>
      <c r="F76" s="9"/>
      <c r="G76" s="7"/>
      <c r="H76" s="9"/>
    </row>
    <row r="77" spans="1:16" ht="26.25">
      <c r="A77" s="6">
        <v>29</v>
      </c>
      <c r="B77" s="6" t="s">
        <v>192</v>
      </c>
      <c r="C77" s="6" t="s">
        <v>44</v>
      </c>
      <c r="D77" s="6" t="s">
        <v>193</v>
      </c>
      <c r="E77" s="6" t="s">
        <v>106</v>
      </c>
      <c r="F77" s="8">
        <v>36.08</v>
      </c>
      <c r="G77" s="10"/>
      <c r="H77" s="8">
        <f>ROUND((G77*F77),2)</f>
        <v>0</v>
      </c>
      <c r="O77">
        <f>rekapitulace!H8</f>
        <v>21</v>
      </c>
      <c r="P77">
        <f>O77/100*H77</f>
        <v>0</v>
      </c>
    </row>
    <row r="78" ht="12.75">
      <c r="D78" s="11" t="s">
        <v>194</v>
      </c>
    </row>
    <row r="79" spans="1:16" ht="26.25">
      <c r="A79" s="6">
        <v>30</v>
      </c>
      <c r="B79" s="6" t="s">
        <v>195</v>
      </c>
      <c r="C79" s="6" t="s">
        <v>44</v>
      </c>
      <c r="D79" s="6" t="s">
        <v>196</v>
      </c>
      <c r="E79" s="6" t="s">
        <v>106</v>
      </c>
      <c r="F79" s="8">
        <v>17.25</v>
      </c>
      <c r="G79" s="10"/>
      <c r="H79" s="8">
        <f>ROUND((G79*F79),2)</f>
        <v>0</v>
      </c>
      <c r="O79">
        <f>rekapitulace!H8</f>
        <v>21</v>
      </c>
      <c r="P79">
        <f>O79/100*H79</f>
        <v>0</v>
      </c>
    </row>
    <row r="80" ht="12.75">
      <c r="D80" s="11" t="s">
        <v>197</v>
      </c>
    </row>
    <row r="81" spans="1:16" ht="26.25">
      <c r="A81" s="6">
        <v>31</v>
      </c>
      <c r="B81" s="6" t="s">
        <v>198</v>
      </c>
      <c r="C81" s="6" t="s">
        <v>44</v>
      </c>
      <c r="D81" s="6" t="s">
        <v>199</v>
      </c>
      <c r="E81" s="6" t="s">
        <v>106</v>
      </c>
      <c r="F81" s="8">
        <v>21.4</v>
      </c>
      <c r="G81" s="10"/>
      <c r="H81" s="8">
        <f>ROUND((G81*F81),2)</f>
        <v>0</v>
      </c>
      <c r="O81">
        <f>rekapitulace!H8</f>
        <v>21</v>
      </c>
      <c r="P81">
        <f>O81/100*H81</f>
        <v>0</v>
      </c>
    </row>
    <row r="82" ht="12.75">
      <c r="D82" s="11" t="s">
        <v>200</v>
      </c>
    </row>
    <row r="83" spans="1:16" ht="26.25">
      <c r="A83" s="6">
        <v>32</v>
      </c>
      <c r="B83" s="6" t="s">
        <v>201</v>
      </c>
      <c r="C83" s="6" t="s">
        <v>44</v>
      </c>
      <c r="D83" s="6" t="s">
        <v>202</v>
      </c>
      <c r="E83" s="6" t="s">
        <v>84</v>
      </c>
      <c r="F83" s="8">
        <v>315</v>
      </c>
      <c r="G83" s="10"/>
      <c r="H83" s="8">
        <f>ROUND((G83*F83),2)</f>
        <v>0</v>
      </c>
      <c r="O83">
        <f>rekapitulace!H8</f>
        <v>21</v>
      </c>
      <c r="P83">
        <f>O83/100*H83</f>
        <v>0</v>
      </c>
    </row>
    <row r="84" ht="26.25">
      <c r="D84" s="11" t="s">
        <v>203</v>
      </c>
    </row>
    <row r="85" spans="1:16" ht="26.25">
      <c r="A85" s="6">
        <v>79</v>
      </c>
      <c r="B85" s="6" t="s">
        <v>204</v>
      </c>
      <c r="C85" s="6" t="s">
        <v>170</v>
      </c>
      <c r="D85" s="6" t="s">
        <v>205</v>
      </c>
      <c r="E85" s="6" t="s">
        <v>106</v>
      </c>
      <c r="F85" s="8">
        <v>31.5</v>
      </c>
      <c r="G85" s="10"/>
      <c r="H85" s="8">
        <f>ROUND((G85*F85),2)</f>
        <v>0</v>
      </c>
      <c r="O85">
        <f>rekapitulace!H6</f>
        <v>0</v>
      </c>
      <c r="P85">
        <f>O85/100*H85</f>
        <v>0</v>
      </c>
    </row>
    <row r="86" ht="12.75">
      <c r="D86" s="11" t="s">
        <v>206</v>
      </c>
    </row>
    <row r="87" spans="1:16" ht="12.75" customHeight="1">
      <c r="A87" s="12"/>
      <c r="B87" s="12"/>
      <c r="C87" s="12" t="s">
        <v>36</v>
      </c>
      <c r="D87" s="12" t="s">
        <v>191</v>
      </c>
      <c r="E87" s="12"/>
      <c r="F87" s="12"/>
      <c r="G87" s="12"/>
      <c r="H87" s="12">
        <f>SUM(H77:H86)</f>
        <v>0</v>
      </c>
      <c r="P87">
        <f>ROUND(SUM(P77:P86),2)</f>
        <v>0</v>
      </c>
    </row>
    <row r="89" spans="1:8" ht="12.75" customHeight="1">
      <c r="A89" s="7"/>
      <c r="B89" s="7"/>
      <c r="C89" s="7" t="s">
        <v>37</v>
      </c>
      <c r="D89" s="7" t="s">
        <v>207</v>
      </c>
      <c r="E89" s="7"/>
      <c r="F89" s="9"/>
      <c r="G89" s="7"/>
      <c r="H89" s="9"/>
    </row>
    <row r="90" spans="1:16" ht="26.25">
      <c r="A90" s="6">
        <v>33</v>
      </c>
      <c r="B90" s="6" t="s">
        <v>208</v>
      </c>
      <c r="C90" s="6" t="s">
        <v>44</v>
      </c>
      <c r="D90" s="6" t="s">
        <v>209</v>
      </c>
      <c r="E90" s="6" t="s">
        <v>84</v>
      </c>
      <c r="F90" s="8">
        <v>7744</v>
      </c>
      <c r="G90" s="10"/>
      <c r="H90" s="8">
        <f>ROUND((G90*F90),2)</f>
        <v>0</v>
      </c>
      <c r="O90">
        <f>rekapitulace!H8</f>
        <v>21</v>
      </c>
      <c r="P90">
        <f>O90/100*H90</f>
        <v>0</v>
      </c>
    </row>
    <row r="91" ht="26.25">
      <c r="D91" s="11" t="s">
        <v>210</v>
      </c>
    </row>
    <row r="92" spans="1:16" ht="26.25">
      <c r="A92" s="6">
        <v>34</v>
      </c>
      <c r="B92" s="6" t="s">
        <v>211</v>
      </c>
      <c r="C92" s="6" t="s">
        <v>44</v>
      </c>
      <c r="D92" s="6" t="s">
        <v>212</v>
      </c>
      <c r="E92" s="6" t="s">
        <v>84</v>
      </c>
      <c r="F92" s="8">
        <v>264</v>
      </c>
      <c r="G92" s="10"/>
      <c r="H92" s="8">
        <f>ROUND((G92*F92),2)</f>
        <v>0</v>
      </c>
      <c r="O92">
        <f>rekapitulace!H8</f>
        <v>21</v>
      </c>
      <c r="P92">
        <f>O92/100*H92</f>
        <v>0</v>
      </c>
    </row>
    <row r="93" ht="12.75">
      <c r="D93" s="11" t="s">
        <v>213</v>
      </c>
    </row>
    <row r="94" spans="1:16" ht="12.75">
      <c r="A94" s="6">
        <v>35</v>
      </c>
      <c r="B94" s="6" t="s">
        <v>214</v>
      </c>
      <c r="C94" s="6" t="s">
        <v>44</v>
      </c>
      <c r="D94" s="6" t="s">
        <v>215</v>
      </c>
      <c r="E94" s="6" t="s">
        <v>106</v>
      </c>
      <c r="F94" s="8">
        <v>2962.69</v>
      </c>
      <c r="G94" s="10"/>
      <c r="H94" s="8">
        <f>ROUND((G94*F94),2)</f>
        <v>0</v>
      </c>
      <c r="O94">
        <f>rekapitulace!H8</f>
        <v>21</v>
      </c>
      <c r="P94">
        <f>O94/100*H94</f>
        <v>0</v>
      </c>
    </row>
    <row r="95" ht="224.25">
      <c r="D95" s="11" t="s">
        <v>216</v>
      </c>
    </row>
    <row r="96" spans="1:16" ht="26.25">
      <c r="A96" s="6">
        <v>36</v>
      </c>
      <c r="B96" s="6" t="s">
        <v>217</v>
      </c>
      <c r="C96" s="6" t="s">
        <v>44</v>
      </c>
      <c r="D96" s="6" t="s">
        <v>218</v>
      </c>
      <c r="E96" s="6" t="s">
        <v>84</v>
      </c>
      <c r="F96" s="8">
        <v>7703</v>
      </c>
      <c r="G96" s="10"/>
      <c r="H96" s="8">
        <f>ROUND((G96*F96),2)</f>
        <v>0</v>
      </c>
      <c r="O96">
        <f>rekapitulace!H8</f>
        <v>21</v>
      </c>
      <c r="P96">
        <f>O96/100*H96</f>
        <v>0</v>
      </c>
    </row>
    <row r="97" ht="52.5">
      <c r="D97" s="11" t="s">
        <v>219</v>
      </c>
    </row>
    <row r="98" spans="1:16" ht="26.25">
      <c r="A98" s="6">
        <v>37</v>
      </c>
      <c r="B98" s="6" t="s">
        <v>220</v>
      </c>
      <c r="C98" s="6" t="s">
        <v>44</v>
      </c>
      <c r="D98" s="6" t="s">
        <v>221</v>
      </c>
      <c r="E98" s="6" t="s">
        <v>84</v>
      </c>
      <c r="F98" s="8">
        <v>16642</v>
      </c>
      <c r="G98" s="10"/>
      <c r="H98" s="8">
        <f>ROUND((G98*F98),2)</f>
        <v>0</v>
      </c>
      <c r="O98">
        <f>rekapitulace!H8</f>
        <v>21</v>
      </c>
      <c r="P98">
        <f>O98/100*H98</f>
        <v>0</v>
      </c>
    </row>
    <row r="99" ht="66">
      <c r="D99" s="11" t="s">
        <v>222</v>
      </c>
    </row>
    <row r="100" spans="1:16" ht="52.5">
      <c r="A100" s="6">
        <v>38</v>
      </c>
      <c r="B100" s="6" t="s">
        <v>223</v>
      </c>
      <c r="C100" s="6" t="s">
        <v>44</v>
      </c>
      <c r="D100" s="6" t="s">
        <v>224</v>
      </c>
      <c r="E100" s="6" t="s">
        <v>84</v>
      </c>
      <c r="F100" s="8">
        <v>1784.25</v>
      </c>
      <c r="G100" s="10"/>
      <c r="H100" s="8">
        <f>ROUND((G100*F100),2)</f>
        <v>0</v>
      </c>
      <c r="O100">
        <f>rekapitulace!H8</f>
        <v>21</v>
      </c>
      <c r="P100">
        <f>O100/100*H100</f>
        <v>0</v>
      </c>
    </row>
    <row r="101" ht="26.25">
      <c r="D101" s="11" t="s">
        <v>225</v>
      </c>
    </row>
    <row r="102" spans="1:16" ht="26.25">
      <c r="A102" s="6">
        <v>39</v>
      </c>
      <c r="B102" s="6" t="s">
        <v>226</v>
      </c>
      <c r="C102" s="6" t="s">
        <v>44</v>
      </c>
      <c r="D102" s="6" t="s">
        <v>227</v>
      </c>
      <c r="E102" s="6" t="s">
        <v>84</v>
      </c>
      <c r="F102" s="8">
        <v>441</v>
      </c>
      <c r="G102" s="10"/>
      <c r="H102" s="8">
        <f>ROUND((G102*F102),2)</f>
        <v>0</v>
      </c>
      <c r="O102">
        <f>rekapitulace!H8</f>
        <v>21</v>
      </c>
      <c r="P102">
        <f>O102/100*H102</f>
        <v>0</v>
      </c>
    </row>
    <row r="103" ht="26.25">
      <c r="D103" s="11" t="s">
        <v>228</v>
      </c>
    </row>
    <row r="104" spans="1:16" ht="26.25">
      <c r="A104" s="6">
        <v>40</v>
      </c>
      <c r="B104" s="6" t="s">
        <v>229</v>
      </c>
      <c r="C104" s="6" t="s">
        <v>44</v>
      </c>
      <c r="D104" s="6" t="s">
        <v>230</v>
      </c>
      <c r="E104" s="6" t="s">
        <v>84</v>
      </c>
      <c r="F104" s="8">
        <v>7879</v>
      </c>
      <c r="G104" s="10"/>
      <c r="H104" s="8">
        <f>ROUND((G104*F104),2)</f>
        <v>0</v>
      </c>
      <c r="O104">
        <f>rekapitulace!H8</f>
        <v>21</v>
      </c>
      <c r="P104">
        <f>O104/100*H104</f>
        <v>0</v>
      </c>
    </row>
    <row r="105" ht="26.25">
      <c r="D105" s="11" t="s">
        <v>231</v>
      </c>
    </row>
    <row r="106" spans="1:16" ht="26.25">
      <c r="A106" s="6">
        <v>41</v>
      </c>
      <c r="B106" s="6" t="s">
        <v>232</v>
      </c>
      <c r="C106" s="6" t="s">
        <v>44</v>
      </c>
      <c r="D106" s="6" t="s">
        <v>233</v>
      </c>
      <c r="E106" s="6" t="s">
        <v>84</v>
      </c>
      <c r="F106" s="8">
        <v>441</v>
      </c>
      <c r="G106" s="10"/>
      <c r="H106" s="8">
        <f>ROUND((G106*F106),2)</f>
        <v>0</v>
      </c>
      <c r="O106">
        <f>rekapitulace!H8</f>
        <v>21</v>
      </c>
      <c r="P106">
        <f>O106/100*H106</f>
        <v>0</v>
      </c>
    </row>
    <row r="107" ht="26.25">
      <c r="D107" s="11" t="s">
        <v>234</v>
      </c>
    </row>
    <row r="108" spans="1:16" ht="26.25">
      <c r="A108" s="6">
        <v>42</v>
      </c>
      <c r="B108" s="6" t="s">
        <v>235</v>
      </c>
      <c r="C108" s="6" t="s">
        <v>44</v>
      </c>
      <c r="D108" s="6" t="s">
        <v>236</v>
      </c>
      <c r="E108" s="6" t="s">
        <v>84</v>
      </c>
      <c r="F108" s="8">
        <v>7439</v>
      </c>
      <c r="G108" s="10"/>
      <c r="H108" s="8">
        <f>ROUND((G108*F108),2)</f>
        <v>0</v>
      </c>
      <c r="O108">
        <f>rekapitulace!H8</f>
        <v>21</v>
      </c>
      <c r="P108">
        <f>O108/100*H108</f>
        <v>0</v>
      </c>
    </row>
    <row r="109" ht="26.25">
      <c r="D109" s="11" t="s">
        <v>237</v>
      </c>
    </row>
    <row r="110" spans="1:16" ht="26.25">
      <c r="A110" s="6">
        <v>43</v>
      </c>
      <c r="B110" s="6" t="s">
        <v>238</v>
      </c>
      <c r="C110" s="6" t="s">
        <v>44</v>
      </c>
      <c r="D110" s="6" t="s">
        <v>239</v>
      </c>
      <c r="E110" s="6" t="s">
        <v>84</v>
      </c>
      <c r="F110" s="8">
        <v>7879</v>
      </c>
      <c r="G110" s="10"/>
      <c r="H110" s="8">
        <f>ROUND((G110*F110),2)</f>
        <v>0</v>
      </c>
      <c r="O110">
        <f>rekapitulace!H8</f>
        <v>21</v>
      </c>
      <c r="P110">
        <f>O110/100*H110</f>
        <v>0</v>
      </c>
    </row>
    <row r="111" ht="26.25">
      <c r="D111" s="11" t="s">
        <v>240</v>
      </c>
    </row>
    <row r="112" spans="1:16" ht="26.25">
      <c r="A112" s="6">
        <v>44</v>
      </c>
      <c r="B112" s="6" t="s">
        <v>241</v>
      </c>
      <c r="C112" s="6" t="s">
        <v>44</v>
      </c>
      <c r="D112" s="6" t="s">
        <v>242</v>
      </c>
      <c r="E112" s="6" t="s">
        <v>84</v>
      </c>
      <c r="F112" s="8">
        <v>7703</v>
      </c>
      <c r="G112" s="10"/>
      <c r="H112" s="8">
        <f>ROUND((G112*F112),2)</f>
        <v>0</v>
      </c>
      <c r="O112">
        <f>rekapitulace!H8</f>
        <v>21</v>
      </c>
      <c r="P112">
        <f>O112/100*H112</f>
        <v>0</v>
      </c>
    </row>
    <row r="113" ht="39">
      <c r="D113" s="11" t="s">
        <v>243</v>
      </c>
    </row>
    <row r="114" spans="1:16" ht="26.25">
      <c r="A114" s="6">
        <v>45</v>
      </c>
      <c r="B114" s="6" t="s">
        <v>244</v>
      </c>
      <c r="C114" s="6" t="s">
        <v>114</v>
      </c>
      <c r="D114" s="6" t="s">
        <v>245</v>
      </c>
      <c r="E114" s="6" t="s">
        <v>84</v>
      </c>
      <c r="F114" s="8">
        <v>308</v>
      </c>
      <c r="G114" s="10"/>
      <c r="H114" s="8">
        <f>ROUND((G114*F114),2)</f>
        <v>0</v>
      </c>
      <c r="O114">
        <f>rekapitulace!H8</f>
        <v>21</v>
      </c>
      <c r="P114">
        <f>O114/100*H114</f>
        <v>0</v>
      </c>
    </row>
    <row r="115" ht="12.75">
      <c r="D115" s="11" t="s">
        <v>246</v>
      </c>
    </row>
    <row r="116" spans="1:16" ht="26.25">
      <c r="A116" s="6">
        <v>46</v>
      </c>
      <c r="B116" s="6" t="s">
        <v>244</v>
      </c>
      <c r="C116" s="6" t="s">
        <v>117</v>
      </c>
      <c r="D116" s="6" t="s">
        <v>247</v>
      </c>
      <c r="E116" s="6" t="s">
        <v>84</v>
      </c>
      <c r="F116" s="8">
        <v>19</v>
      </c>
      <c r="G116" s="10"/>
      <c r="H116" s="8">
        <f>ROUND((G116*F116),2)</f>
        <v>0</v>
      </c>
      <c r="O116">
        <f>rekapitulace!H8</f>
        <v>21</v>
      </c>
      <c r="P116">
        <f>O116/100*H116</f>
        <v>0</v>
      </c>
    </row>
    <row r="117" ht="12.75">
      <c r="D117" s="11" t="s">
        <v>248</v>
      </c>
    </row>
    <row r="118" spans="1:16" ht="39">
      <c r="A118" s="6">
        <v>47</v>
      </c>
      <c r="B118" s="6" t="s">
        <v>249</v>
      </c>
      <c r="C118" s="6" t="s">
        <v>44</v>
      </c>
      <c r="D118" s="6" t="s">
        <v>250</v>
      </c>
      <c r="E118" s="6" t="s">
        <v>84</v>
      </c>
      <c r="F118" s="8">
        <v>5</v>
      </c>
      <c r="G118" s="10"/>
      <c r="H118" s="8">
        <f>ROUND((G118*F118),2)</f>
        <v>0</v>
      </c>
      <c r="O118">
        <f>rekapitulace!H8</f>
        <v>21</v>
      </c>
      <c r="P118">
        <f>O118/100*H118</f>
        <v>0</v>
      </c>
    </row>
    <row r="119" ht="12.75">
      <c r="D119" s="11" t="s">
        <v>251</v>
      </c>
    </row>
    <row r="120" spans="1:16" ht="39">
      <c r="A120" s="6">
        <v>48</v>
      </c>
      <c r="B120" s="6" t="s">
        <v>252</v>
      </c>
      <c r="C120" s="6" t="s">
        <v>44</v>
      </c>
      <c r="D120" s="6" t="s">
        <v>253</v>
      </c>
      <c r="E120" s="6" t="s">
        <v>84</v>
      </c>
      <c r="F120" s="8">
        <v>179</v>
      </c>
      <c r="G120" s="10"/>
      <c r="H120" s="8">
        <f>ROUND((G120*F120),2)</f>
        <v>0</v>
      </c>
      <c r="O120">
        <f>rekapitulace!H8</f>
        <v>21</v>
      </c>
      <c r="P120">
        <f>O120/100*H120</f>
        <v>0</v>
      </c>
    </row>
    <row r="121" ht="26.25">
      <c r="D121" s="11" t="s">
        <v>254</v>
      </c>
    </row>
    <row r="122" spans="1:16" ht="39">
      <c r="A122" s="6">
        <v>49</v>
      </c>
      <c r="B122" s="6" t="s">
        <v>255</v>
      </c>
      <c r="C122" s="6" t="s">
        <v>44</v>
      </c>
      <c r="D122" s="6" t="s">
        <v>256</v>
      </c>
      <c r="E122" s="6" t="s">
        <v>84</v>
      </c>
      <c r="F122" s="8">
        <v>25.5</v>
      </c>
      <c r="G122" s="10"/>
      <c r="H122" s="8">
        <f>ROUND((G122*F122),2)</f>
        <v>0</v>
      </c>
      <c r="O122">
        <f>rekapitulace!H8</f>
        <v>21</v>
      </c>
      <c r="P122">
        <f>O122/100*H122</f>
        <v>0</v>
      </c>
    </row>
    <row r="123" ht="12.75">
      <c r="D123" s="11" t="s">
        <v>257</v>
      </c>
    </row>
    <row r="124" spans="1:16" ht="26.25">
      <c r="A124" s="6">
        <v>50</v>
      </c>
      <c r="B124" s="6" t="s">
        <v>258</v>
      </c>
      <c r="C124" s="6" t="s">
        <v>44</v>
      </c>
      <c r="D124" s="6" t="s">
        <v>259</v>
      </c>
      <c r="E124" s="6" t="s">
        <v>84</v>
      </c>
      <c r="F124" s="8">
        <v>233</v>
      </c>
      <c r="G124" s="10"/>
      <c r="H124" s="8">
        <f>ROUND((G124*F124),2)</f>
        <v>0</v>
      </c>
      <c r="O124">
        <f>rekapitulace!H8</f>
        <v>21</v>
      </c>
      <c r="P124">
        <f>O124/100*H124</f>
        <v>0</v>
      </c>
    </row>
    <row r="125" ht="12.75">
      <c r="D125" s="11" t="s">
        <v>260</v>
      </c>
    </row>
    <row r="126" spans="1:16" ht="26.25">
      <c r="A126" s="6">
        <v>51</v>
      </c>
      <c r="B126" s="6" t="s">
        <v>261</v>
      </c>
      <c r="C126" s="6" t="s">
        <v>44</v>
      </c>
      <c r="D126" s="6" t="s">
        <v>262</v>
      </c>
      <c r="E126" s="6" t="s">
        <v>84</v>
      </c>
      <c r="F126" s="8">
        <v>70</v>
      </c>
      <c r="G126" s="10"/>
      <c r="H126" s="8">
        <f>ROUND((G126*F126),2)</f>
        <v>0</v>
      </c>
      <c r="O126">
        <f>rekapitulace!H8</f>
        <v>21</v>
      </c>
      <c r="P126">
        <f>O126/100*H126</f>
        <v>0</v>
      </c>
    </row>
    <row r="127" ht="26.25">
      <c r="D127" s="11" t="s">
        <v>263</v>
      </c>
    </row>
    <row r="128" spans="1:16" ht="26.25">
      <c r="A128" s="6">
        <v>52</v>
      </c>
      <c r="B128" s="6" t="s">
        <v>264</v>
      </c>
      <c r="C128" s="6" t="s">
        <v>44</v>
      </c>
      <c r="D128" s="6" t="s">
        <v>265</v>
      </c>
      <c r="E128" s="6" t="s">
        <v>84</v>
      </c>
      <c r="F128" s="8">
        <v>8</v>
      </c>
      <c r="G128" s="10"/>
      <c r="H128" s="8">
        <f>ROUND((G128*F128),2)</f>
        <v>0</v>
      </c>
      <c r="O128">
        <f>rekapitulace!H8</f>
        <v>21</v>
      </c>
      <c r="P128">
        <f>O128/100*H128</f>
        <v>0</v>
      </c>
    </row>
    <row r="129" ht="12.75">
      <c r="D129" s="11" t="s">
        <v>266</v>
      </c>
    </row>
    <row r="130" spans="1:16" ht="26.25">
      <c r="A130" s="6">
        <v>53</v>
      </c>
      <c r="B130" s="6" t="s">
        <v>267</v>
      </c>
      <c r="C130" s="6" t="s">
        <v>170</v>
      </c>
      <c r="D130" s="6" t="s">
        <v>268</v>
      </c>
      <c r="E130" s="6" t="s">
        <v>84</v>
      </c>
      <c r="F130" s="8">
        <v>105</v>
      </c>
      <c r="G130" s="10"/>
      <c r="H130" s="8">
        <f>ROUND((G130*F130),2)</f>
        <v>0</v>
      </c>
      <c r="O130">
        <f>rekapitulace!H8</f>
        <v>21</v>
      </c>
      <c r="P130">
        <f>O130/100*H130</f>
        <v>0</v>
      </c>
    </row>
    <row r="131" ht="12.75">
      <c r="D131" s="11" t="s">
        <v>269</v>
      </c>
    </row>
    <row r="132" spans="1:16" ht="26.25">
      <c r="A132" s="6">
        <v>54</v>
      </c>
      <c r="B132" s="6" t="s">
        <v>270</v>
      </c>
      <c r="C132" s="6" t="s">
        <v>44</v>
      </c>
      <c r="D132" s="6" t="s">
        <v>271</v>
      </c>
      <c r="E132" s="6" t="s">
        <v>84</v>
      </c>
      <c r="F132" s="8">
        <v>2864.1</v>
      </c>
      <c r="G132" s="10"/>
      <c r="H132" s="8">
        <f>ROUND((G132*F132),2)</f>
        <v>0</v>
      </c>
      <c r="O132">
        <f>rekapitulace!H8</f>
        <v>21</v>
      </c>
      <c r="P132">
        <f>O132/100*H132</f>
        <v>0</v>
      </c>
    </row>
    <row r="133" ht="78.75">
      <c r="D133" s="11" t="s">
        <v>272</v>
      </c>
    </row>
    <row r="134" spans="1:16" ht="12.75" customHeight="1">
      <c r="A134" s="12"/>
      <c r="B134" s="12"/>
      <c r="C134" s="12" t="s">
        <v>37</v>
      </c>
      <c r="D134" s="12" t="s">
        <v>207</v>
      </c>
      <c r="E134" s="12"/>
      <c r="F134" s="12"/>
      <c r="G134" s="12"/>
      <c r="H134" s="12">
        <f>SUM(H90:H133)</f>
        <v>0</v>
      </c>
      <c r="P134">
        <f>ROUND(SUM(P90:P133),2)</f>
        <v>0</v>
      </c>
    </row>
    <row r="136" spans="1:8" ht="12.75" customHeight="1">
      <c r="A136" s="7"/>
      <c r="B136" s="7"/>
      <c r="C136" s="7" t="s">
        <v>40</v>
      </c>
      <c r="D136" s="7" t="s">
        <v>273</v>
      </c>
      <c r="E136" s="7"/>
      <c r="F136" s="9"/>
      <c r="G136" s="7"/>
      <c r="H136" s="9"/>
    </row>
    <row r="137" spans="1:16" ht="26.25">
      <c r="A137" s="6">
        <v>55</v>
      </c>
      <c r="B137" s="6" t="s">
        <v>274</v>
      </c>
      <c r="C137" s="6" t="s">
        <v>44</v>
      </c>
      <c r="D137" s="6" t="s">
        <v>275</v>
      </c>
      <c r="E137" s="6" t="s">
        <v>62</v>
      </c>
      <c r="F137" s="8">
        <v>21</v>
      </c>
      <c r="G137" s="10"/>
      <c r="H137" s="8">
        <f>ROUND((G137*F137),2)</f>
        <v>0</v>
      </c>
      <c r="O137">
        <f>rekapitulace!H8</f>
        <v>21</v>
      </c>
      <c r="P137">
        <f>O137/100*H137</f>
        <v>0</v>
      </c>
    </row>
    <row r="138" ht="12.75">
      <c r="D138" s="11" t="s">
        <v>276</v>
      </c>
    </row>
    <row r="139" spans="1:16" ht="12.75">
      <c r="A139" s="6">
        <v>56</v>
      </c>
      <c r="B139" s="6" t="s">
        <v>277</v>
      </c>
      <c r="C139" s="6" t="s">
        <v>44</v>
      </c>
      <c r="D139" s="6" t="s">
        <v>278</v>
      </c>
      <c r="E139" s="6" t="s">
        <v>62</v>
      </c>
      <c r="F139" s="8">
        <v>25</v>
      </c>
      <c r="G139" s="10"/>
      <c r="H139" s="8">
        <f>ROUND((G139*F139),2)</f>
        <v>0</v>
      </c>
      <c r="O139">
        <f>rekapitulace!H8</f>
        <v>21</v>
      </c>
      <c r="P139">
        <f>O139/100*H139</f>
        <v>0</v>
      </c>
    </row>
    <row r="140" ht="12.75">
      <c r="D140" s="11" t="s">
        <v>279</v>
      </c>
    </row>
    <row r="141" spans="1:16" ht="12.75">
      <c r="A141" s="6">
        <v>57</v>
      </c>
      <c r="B141" s="6" t="s">
        <v>280</v>
      </c>
      <c r="C141" s="6" t="s">
        <v>44</v>
      </c>
      <c r="D141" s="6" t="s">
        <v>281</v>
      </c>
      <c r="E141" s="6" t="s">
        <v>62</v>
      </c>
      <c r="F141" s="8">
        <v>28</v>
      </c>
      <c r="G141" s="10"/>
      <c r="H141" s="8">
        <f>ROUND((G141*F141),2)</f>
        <v>0</v>
      </c>
      <c r="O141">
        <f>rekapitulace!H8</f>
        <v>21</v>
      </c>
      <c r="P141">
        <f>O141/100*H141</f>
        <v>0</v>
      </c>
    </row>
    <row r="142" ht="12.75">
      <c r="D142" s="11" t="s">
        <v>282</v>
      </c>
    </row>
    <row r="143" spans="1:16" ht="12.75">
      <c r="A143" s="6">
        <v>58</v>
      </c>
      <c r="B143" s="6" t="s">
        <v>283</v>
      </c>
      <c r="C143" s="6" t="s">
        <v>44</v>
      </c>
      <c r="D143" s="6" t="s">
        <v>284</v>
      </c>
      <c r="E143" s="6" t="s">
        <v>62</v>
      </c>
      <c r="F143" s="8">
        <v>24</v>
      </c>
      <c r="G143" s="10"/>
      <c r="H143" s="8">
        <f>ROUND((G143*F143),2)</f>
        <v>0</v>
      </c>
      <c r="O143">
        <f>rekapitulace!H8</f>
        <v>21</v>
      </c>
      <c r="P143">
        <f>O143/100*H143</f>
        <v>0</v>
      </c>
    </row>
    <row r="144" ht="12.75">
      <c r="D144" s="11" t="s">
        <v>285</v>
      </c>
    </row>
    <row r="145" spans="1:16" ht="12.75">
      <c r="A145" s="6">
        <v>59</v>
      </c>
      <c r="B145" s="6" t="s">
        <v>286</v>
      </c>
      <c r="C145" s="6" t="s">
        <v>44</v>
      </c>
      <c r="D145" s="6" t="s">
        <v>287</v>
      </c>
      <c r="E145" s="6" t="s">
        <v>62</v>
      </c>
      <c r="F145" s="8">
        <v>36</v>
      </c>
      <c r="G145" s="10"/>
      <c r="H145" s="8">
        <f>ROUND((G145*F145),2)</f>
        <v>0</v>
      </c>
      <c r="O145">
        <f>rekapitulace!H8</f>
        <v>21</v>
      </c>
      <c r="P145">
        <f>O145/100*H145</f>
        <v>0</v>
      </c>
    </row>
    <row r="146" ht="12.75">
      <c r="D146" s="11" t="s">
        <v>288</v>
      </c>
    </row>
    <row r="147" spans="1:16" ht="12.75" customHeight="1">
      <c r="A147" s="12"/>
      <c r="B147" s="12"/>
      <c r="C147" s="12" t="s">
        <v>40</v>
      </c>
      <c r="D147" s="12" t="s">
        <v>273</v>
      </c>
      <c r="E147" s="12"/>
      <c r="F147" s="12"/>
      <c r="G147" s="12"/>
      <c r="H147" s="12">
        <f>SUM(H137:H146)</f>
        <v>0</v>
      </c>
      <c r="P147">
        <f>ROUND(SUM(P137:P146),2)</f>
        <v>0</v>
      </c>
    </row>
    <row r="149" spans="1:8" ht="12.75" customHeight="1">
      <c r="A149" s="7"/>
      <c r="B149" s="7"/>
      <c r="C149" s="7" t="s">
        <v>87</v>
      </c>
      <c r="D149" s="7" t="s">
        <v>86</v>
      </c>
      <c r="E149" s="7"/>
      <c r="F149" s="9"/>
      <c r="G149" s="7"/>
      <c r="H149" s="9"/>
    </row>
    <row r="150" spans="1:16" ht="39">
      <c r="A150" s="6">
        <v>60</v>
      </c>
      <c r="B150" s="6" t="s">
        <v>289</v>
      </c>
      <c r="C150" s="6" t="s">
        <v>170</v>
      </c>
      <c r="D150" s="6" t="s">
        <v>290</v>
      </c>
      <c r="E150" s="6" t="s">
        <v>131</v>
      </c>
      <c r="F150" s="8">
        <v>25</v>
      </c>
      <c r="G150" s="10"/>
      <c r="H150" s="8">
        <f>ROUND((G150*F150),2)</f>
        <v>0</v>
      </c>
      <c r="O150">
        <f>rekapitulace!H8</f>
        <v>21</v>
      </c>
      <c r="P150">
        <f>O150/100*H150</f>
        <v>0</v>
      </c>
    </row>
    <row r="151" ht="12.75">
      <c r="D151" s="11" t="s">
        <v>279</v>
      </c>
    </row>
    <row r="152" spans="1:16" ht="26.25">
      <c r="A152" s="6">
        <v>61</v>
      </c>
      <c r="B152" s="6" t="s">
        <v>291</v>
      </c>
      <c r="C152" s="6" t="s">
        <v>44</v>
      </c>
      <c r="D152" s="6" t="s">
        <v>292</v>
      </c>
      <c r="E152" s="6" t="s">
        <v>131</v>
      </c>
      <c r="F152" s="8">
        <v>10</v>
      </c>
      <c r="G152" s="10"/>
      <c r="H152" s="8">
        <f>ROUND((G152*F152),2)</f>
        <v>0</v>
      </c>
      <c r="O152">
        <f>rekapitulace!H8</f>
        <v>21</v>
      </c>
      <c r="P152">
        <f>O152/100*H152</f>
        <v>0</v>
      </c>
    </row>
    <row r="153" ht="12.75">
      <c r="D153" s="11" t="s">
        <v>293</v>
      </c>
    </row>
    <row r="154" spans="1:16" ht="12.75">
      <c r="A154" s="6">
        <v>62</v>
      </c>
      <c r="B154" s="6" t="s">
        <v>294</v>
      </c>
      <c r="C154" s="6" t="s">
        <v>170</v>
      </c>
      <c r="D154" s="6" t="s">
        <v>295</v>
      </c>
      <c r="E154" s="6" t="s">
        <v>62</v>
      </c>
      <c r="F154" s="8">
        <v>30</v>
      </c>
      <c r="G154" s="10"/>
      <c r="H154" s="8">
        <f>ROUND((G154*F154),2)</f>
        <v>0</v>
      </c>
      <c r="O154">
        <f>rekapitulace!H8</f>
        <v>21</v>
      </c>
      <c r="P154">
        <f>O154/100*H154</f>
        <v>0</v>
      </c>
    </row>
    <row r="155" ht="12.75">
      <c r="D155" s="11" t="s">
        <v>296</v>
      </c>
    </row>
    <row r="156" spans="1:16" ht="26.25">
      <c r="A156" s="6">
        <v>63</v>
      </c>
      <c r="B156" s="6" t="s">
        <v>297</v>
      </c>
      <c r="C156" s="6" t="s">
        <v>44</v>
      </c>
      <c r="D156" s="6" t="s">
        <v>298</v>
      </c>
      <c r="E156" s="6" t="s">
        <v>62</v>
      </c>
      <c r="F156" s="8">
        <v>91</v>
      </c>
      <c r="G156" s="10"/>
      <c r="H156" s="8">
        <f>ROUND((G156*F156),2)</f>
        <v>0</v>
      </c>
      <c r="O156">
        <f>rekapitulace!H8</f>
        <v>21</v>
      </c>
      <c r="P156">
        <f>O156/100*H156</f>
        <v>0</v>
      </c>
    </row>
    <row r="157" ht="342.75">
      <c r="D157" s="11" t="s">
        <v>299</v>
      </c>
    </row>
    <row r="158" spans="1:16" ht="39">
      <c r="A158" s="6">
        <v>64</v>
      </c>
      <c r="B158" s="6" t="s">
        <v>300</v>
      </c>
      <c r="C158" s="6" t="s">
        <v>44</v>
      </c>
      <c r="D158" s="6" t="s">
        <v>301</v>
      </c>
      <c r="E158" s="6" t="s">
        <v>62</v>
      </c>
      <c r="F158" s="8">
        <v>65</v>
      </c>
      <c r="G158" s="10"/>
      <c r="H158" s="8">
        <f>ROUND((G158*F158),2)</f>
        <v>0</v>
      </c>
      <c r="O158">
        <f>rekapitulace!H8</f>
        <v>21</v>
      </c>
      <c r="P158">
        <f>O158/100*H158</f>
        <v>0</v>
      </c>
    </row>
    <row r="159" ht="12.75">
      <c r="D159" s="11" t="s">
        <v>302</v>
      </c>
    </row>
    <row r="160" spans="1:16" ht="12.75">
      <c r="A160" s="6">
        <v>65</v>
      </c>
      <c r="B160" s="6" t="s">
        <v>303</v>
      </c>
      <c r="C160" s="6" t="s">
        <v>44</v>
      </c>
      <c r="D160" s="6" t="s">
        <v>304</v>
      </c>
      <c r="E160" s="6" t="s">
        <v>84</v>
      </c>
      <c r="F160" s="8">
        <v>246</v>
      </c>
      <c r="G160" s="10"/>
      <c r="H160" s="8">
        <f>ROUND((G160*F160),2)</f>
        <v>0</v>
      </c>
      <c r="O160">
        <f>rekapitulace!H8</f>
        <v>21</v>
      </c>
      <c r="P160">
        <f>O160/100*H160</f>
        <v>0</v>
      </c>
    </row>
    <row r="161" ht="118.5">
      <c r="D161" s="11" t="s">
        <v>305</v>
      </c>
    </row>
    <row r="162" spans="1:16" ht="39">
      <c r="A162" s="6">
        <v>66</v>
      </c>
      <c r="B162" s="6" t="s">
        <v>306</v>
      </c>
      <c r="C162" s="6" t="s">
        <v>44</v>
      </c>
      <c r="D162" s="6" t="s">
        <v>307</v>
      </c>
      <c r="E162" s="6" t="s">
        <v>84</v>
      </c>
      <c r="F162" s="8">
        <v>246</v>
      </c>
      <c r="G162" s="10"/>
      <c r="H162" s="8">
        <f>ROUND((G162*F162),2)</f>
        <v>0</v>
      </c>
      <c r="O162">
        <f>rekapitulace!H8</f>
        <v>21</v>
      </c>
      <c r="P162">
        <f>O162/100*H162</f>
        <v>0</v>
      </c>
    </row>
    <row r="163" ht="118.5">
      <c r="D163" s="11" t="s">
        <v>308</v>
      </c>
    </row>
    <row r="164" spans="1:16" ht="26.25">
      <c r="A164" s="6">
        <v>67</v>
      </c>
      <c r="B164" s="6" t="s">
        <v>309</v>
      </c>
      <c r="C164" s="6" t="s">
        <v>44</v>
      </c>
      <c r="D164" s="6" t="s">
        <v>310</v>
      </c>
      <c r="E164" s="6" t="s">
        <v>62</v>
      </c>
      <c r="F164" s="8">
        <v>79</v>
      </c>
      <c r="G164" s="10"/>
      <c r="H164" s="8">
        <f>ROUND((G164*F164),2)</f>
        <v>0</v>
      </c>
      <c r="O164">
        <f>rekapitulace!H8</f>
        <v>21</v>
      </c>
      <c r="P164">
        <f>O164/100*H164</f>
        <v>0</v>
      </c>
    </row>
    <row r="165" ht="12.75">
      <c r="D165" s="11" t="s">
        <v>311</v>
      </c>
    </row>
    <row r="166" spans="1:16" ht="26.25">
      <c r="A166" s="6">
        <v>68</v>
      </c>
      <c r="B166" s="6" t="s">
        <v>312</v>
      </c>
      <c r="C166" s="6" t="s">
        <v>44</v>
      </c>
      <c r="D166" s="6" t="s">
        <v>313</v>
      </c>
      <c r="E166" s="6" t="s">
        <v>131</v>
      </c>
      <c r="F166" s="8">
        <v>35</v>
      </c>
      <c r="G166" s="10"/>
      <c r="H166" s="8">
        <f>ROUND((G166*F166),2)</f>
        <v>0</v>
      </c>
      <c r="O166">
        <f>rekapitulace!H8</f>
        <v>21</v>
      </c>
      <c r="P166">
        <f>O166/100*H166</f>
        <v>0</v>
      </c>
    </row>
    <row r="167" ht="12.75">
      <c r="D167" s="11" t="s">
        <v>314</v>
      </c>
    </row>
    <row r="168" spans="1:16" ht="26.25">
      <c r="A168" s="6">
        <v>69</v>
      </c>
      <c r="B168" s="6" t="s">
        <v>315</v>
      </c>
      <c r="C168" s="6" t="s">
        <v>44</v>
      </c>
      <c r="D168" s="6" t="s">
        <v>316</v>
      </c>
      <c r="E168" s="6" t="s">
        <v>131</v>
      </c>
      <c r="F168" s="8">
        <v>16</v>
      </c>
      <c r="G168" s="10"/>
      <c r="H168" s="8">
        <f>ROUND((G168*F168),2)</f>
        <v>0</v>
      </c>
      <c r="O168">
        <f>rekapitulace!H8</f>
        <v>21</v>
      </c>
      <c r="P168">
        <f>O168/100*H168</f>
        <v>0</v>
      </c>
    </row>
    <row r="169" ht="12.75">
      <c r="D169" s="11" t="s">
        <v>317</v>
      </c>
    </row>
    <row r="170" spans="1:16" ht="26.25">
      <c r="A170" s="6">
        <v>70</v>
      </c>
      <c r="B170" s="6" t="s">
        <v>318</v>
      </c>
      <c r="C170" s="6" t="s">
        <v>114</v>
      </c>
      <c r="D170" s="6" t="s">
        <v>319</v>
      </c>
      <c r="E170" s="6" t="s">
        <v>131</v>
      </c>
      <c r="F170" s="8">
        <v>1040</v>
      </c>
      <c r="G170" s="10"/>
      <c r="H170" s="8">
        <f>ROUND((G170*F170),2)</f>
        <v>0</v>
      </c>
      <c r="O170">
        <f>rekapitulace!H8</f>
        <v>21</v>
      </c>
      <c r="P170">
        <f>O170/100*H170</f>
        <v>0</v>
      </c>
    </row>
    <row r="171" ht="66">
      <c r="D171" s="11" t="s">
        <v>320</v>
      </c>
    </row>
    <row r="172" spans="1:16" ht="26.25">
      <c r="A172" s="6">
        <v>71</v>
      </c>
      <c r="B172" s="6" t="s">
        <v>318</v>
      </c>
      <c r="C172" s="6" t="s">
        <v>117</v>
      </c>
      <c r="D172" s="6" t="s">
        <v>321</v>
      </c>
      <c r="E172" s="6" t="s">
        <v>131</v>
      </c>
      <c r="F172" s="8">
        <v>21</v>
      </c>
      <c r="G172" s="10"/>
      <c r="H172" s="8">
        <f>ROUND((G172*F172),2)</f>
        <v>0</v>
      </c>
      <c r="O172">
        <f>rekapitulace!H8</f>
        <v>21</v>
      </c>
      <c r="P172">
        <f>O172/100*H172</f>
        <v>0</v>
      </c>
    </row>
    <row r="173" ht="12.75">
      <c r="D173" s="11" t="s">
        <v>322</v>
      </c>
    </row>
    <row r="174" spans="1:16" ht="39">
      <c r="A174" s="6">
        <v>72</v>
      </c>
      <c r="B174" s="6" t="s">
        <v>323</v>
      </c>
      <c r="C174" s="6" t="s">
        <v>44</v>
      </c>
      <c r="D174" s="6" t="s">
        <v>324</v>
      </c>
      <c r="E174" s="6" t="s">
        <v>131</v>
      </c>
      <c r="F174" s="8">
        <v>680</v>
      </c>
      <c r="G174" s="10"/>
      <c r="H174" s="8">
        <f>ROUND((G174*F174),2)</f>
        <v>0</v>
      </c>
      <c r="O174">
        <f>rekapitulace!H8</f>
        <v>21</v>
      </c>
      <c r="P174">
        <f>O174/100*H174</f>
        <v>0</v>
      </c>
    </row>
    <row r="175" ht="12.75">
      <c r="D175" s="11" t="s">
        <v>325</v>
      </c>
    </row>
    <row r="176" spans="1:16" ht="26.25">
      <c r="A176" s="6">
        <v>73</v>
      </c>
      <c r="B176" s="6" t="s">
        <v>326</v>
      </c>
      <c r="C176" s="6" t="s">
        <v>44</v>
      </c>
      <c r="D176" s="6" t="s">
        <v>327</v>
      </c>
      <c r="E176" s="6" t="s">
        <v>131</v>
      </c>
      <c r="F176" s="8">
        <v>68</v>
      </c>
      <c r="G176" s="10"/>
      <c r="H176" s="8">
        <f>ROUND((G176*F176),2)</f>
        <v>0</v>
      </c>
      <c r="O176">
        <f>rekapitulace!H8</f>
        <v>21</v>
      </c>
      <c r="P176">
        <f>O176/100*H176</f>
        <v>0</v>
      </c>
    </row>
    <row r="177" ht="12.75">
      <c r="D177" s="11" t="s">
        <v>328</v>
      </c>
    </row>
    <row r="178" spans="1:16" ht="12.75">
      <c r="A178" s="6">
        <v>74</v>
      </c>
      <c r="B178" s="6" t="s">
        <v>329</v>
      </c>
      <c r="C178" s="6" t="s">
        <v>44</v>
      </c>
      <c r="D178" s="6" t="s">
        <v>330</v>
      </c>
      <c r="E178" s="6" t="s">
        <v>131</v>
      </c>
      <c r="F178" s="8">
        <v>6</v>
      </c>
      <c r="G178" s="10"/>
      <c r="H178" s="8">
        <f>ROUND((G178*F178),2)</f>
        <v>0</v>
      </c>
      <c r="O178">
        <f>rekapitulace!H8</f>
        <v>21</v>
      </c>
      <c r="P178">
        <f>O178/100*H178</f>
        <v>0</v>
      </c>
    </row>
    <row r="179" ht="12.75">
      <c r="D179" s="11" t="s">
        <v>331</v>
      </c>
    </row>
    <row r="180" spans="1:16" ht="12.75">
      <c r="A180" s="6">
        <v>75</v>
      </c>
      <c r="B180" s="6" t="s">
        <v>332</v>
      </c>
      <c r="C180" s="6" t="s">
        <v>44</v>
      </c>
      <c r="D180" s="6" t="s">
        <v>333</v>
      </c>
      <c r="E180" s="6" t="s">
        <v>131</v>
      </c>
      <c r="F180" s="8">
        <v>34.8</v>
      </c>
      <c r="G180" s="10"/>
      <c r="H180" s="8">
        <f>ROUND((G180*F180),2)</f>
        <v>0</v>
      </c>
      <c r="O180">
        <f>rekapitulace!H8</f>
        <v>21</v>
      </c>
      <c r="P180">
        <f>O180/100*H180</f>
        <v>0</v>
      </c>
    </row>
    <row r="181" ht="12.75">
      <c r="D181" s="11" t="s">
        <v>334</v>
      </c>
    </row>
    <row r="182" spans="1:16" ht="26.25">
      <c r="A182" s="6">
        <v>76</v>
      </c>
      <c r="B182" s="6" t="s">
        <v>335</v>
      </c>
      <c r="C182" s="6" t="s">
        <v>44</v>
      </c>
      <c r="D182" s="6" t="s">
        <v>336</v>
      </c>
      <c r="E182" s="6" t="s">
        <v>106</v>
      </c>
      <c r="F182" s="8">
        <v>1.14</v>
      </c>
      <c r="G182" s="10"/>
      <c r="H182" s="8">
        <f>ROUND((G182*F182),2)</f>
        <v>0</v>
      </c>
      <c r="O182">
        <f>rekapitulace!H8</f>
        <v>21</v>
      </c>
      <c r="P182">
        <f>O182/100*H182</f>
        <v>0</v>
      </c>
    </row>
    <row r="183" ht="66">
      <c r="D183" s="11" t="s">
        <v>337</v>
      </c>
    </row>
    <row r="184" spans="1:16" ht="12.75">
      <c r="A184" s="6">
        <v>77</v>
      </c>
      <c r="B184" s="6" t="s">
        <v>338</v>
      </c>
      <c r="C184" s="6" t="s">
        <v>44</v>
      </c>
      <c r="D184" s="6" t="s">
        <v>339</v>
      </c>
      <c r="E184" s="6" t="s">
        <v>131</v>
      </c>
      <c r="F184" s="8">
        <v>293</v>
      </c>
      <c r="G184" s="10"/>
      <c r="H184" s="8">
        <f>ROUND((G184*F184),2)</f>
        <v>0</v>
      </c>
      <c r="O184">
        <f>rekapitulace!H8</f>
        <v>21</v>
      </c>
      <c r="P184">
        <f>O184/100*H184</f>
        <v>0</v>
      </c>
    </row>
    <row r="185" ht="12.75">
      <c r="D185" s="11" t="s">
        <v>340</v>
      </c>
    </row>
    <row r="186" spans="1:16" ht="26.25">
      <c r="A186" s="6">
        <v>78</v>
      </c>
      <c r="B186" s="6" t="s">
        <v>341</v>
      </c>
      <c r="C186" s="6" t="s">
        <v>44</v>
      </c>
      <c r="D186" s="6" t="s">
        <v>342</v>
      </c>
      <c r="E186" s="6" t="s">
        <v>62</v>
      </c>
      <c r="F186" s="8">
        <v>21</v>
      </c>
      <c r="G186" s="10"/>
      <c r="H186" s="8">
        <f>ROUND((G186*F186),2)</f>
        <v>0</v>
      </c>
      <c r="O186">
        <f>rekapitulace!H8</f>
        <v>21</v>
      </c>
      <c r="P186">
        <f>O186/100*H186</f>
        <v>0</v>
      </c>
    </row>
    <row r="187" ht="12.75">
      <c r="D187" s="11" t="s">
        <v>276</v>
      </c>
    </row>
    <row r="188" spans="1:16" ht="12.75" customHeight="1">
      <c r="A188" s="12"/>
      <c r="B188" s="12"/>
      <c r="C188" s="12" t="s">
        <v>87</v>
      </c>
      <c r="D188" s="12" t="s">
        <v>86</v>
      </c>
      <c r="E188" s="12"/>
      <c r="F188" s="12"/>
      <c r="G188" s="12"/>
      <c r="H188" s="12">
        <f>SUM(H150:H187)</f>
        <v>0</v>
      </c>
      <c r="P188">
        <f>ROUND(SUM(P150:P187),2)</f>
        <v>0</v>
      </c>
    </row>
    <row r="190" spans="1:16" ht="12.75" customHeight="1">
      <c r="A190" s="12"/>
      <c r="B190" s="12"/>
      <c r="C190" s="12"/>
      <c r="D190" s="12" t="s">
        <v>67</v>
      </c>
      <c r="E190" s="12"/>
      <c r="F190" s="12"/>
      <c r="G190" s="12"/>
      <c r="H190" s="12">
        <f>+H16+H63+H74+H87+H134+H147+H188</f>
        <v>0</v>
      </c>
      <c r="P190">
        <f>+P16+P63+P74+P87+P134+P147+P188</f>
        <v>0</v>
      </c>
    </row>
    <row r="192" spans="1:8" ht="12.75" customHeight="1">
      <c r="A192" s="7" t="s">
        <v>68</v>
      </c>
      <c r="B192" s="7"/>
      <c r="C192" s="7"/>
      <c r="D192" s="7"/>
      <c r="E192" s="7"/>
      <c r="F192" s="7"/>
      <c r="G192" s="7"/>
      <c r="H192" s="7"/>
    </row>
    <row r="193" spans="1:8" ht="12.75" customHeight="1">
      <c r="A193" s="7"/>
      <c r="B193" s="7"/>
      <c r="C193" s="7"/>
      <c r="D193" s="7" t="s">
        <v>69</v>
      </c>
      <c r="E193" s="7"/>
      <c r="F193" s="7"/>
      <c r="G193" s="7"/>
      <c r="H193" s="7"/>
    </row>
    <row r="194" spans="1:16" ht="12.75" customHeight="1">
      <c r="A194" s="12"/>
      <c r="B194" s="12"/>
      <c r="C194" s="12"/>
      <c r="D194" s="12" t="s">
        <v>70</v>
      </c>
      <c r="E194" s="12"/>
      <c r="F194" s="12"/>
      <c r="G194" s="12"/>
      <c r="H194" s="12">
        <v>0</v>
      </c>
      <c r="P194">
        <v>0</v>
      </c>
    </row>
    <row r="195" spans="1:8" ht="12.75" customHeight="1">
      <c r="A195" s="12"/>
      <c r="B195" s="12"/>
      <c r="C195" s="12"/>
      <c r="D195" s="12" t="s">
        <v>71</v>
      </c>
      <c r="E195" s="12"/>
      <c r="F195" s="12"/>
      <c r="G195" s="12"/>
      <c r="H195" s="12"/>
    </row>
    <row r="196" spans="1:16" ht="12.75" customHeight="1">
      <c r="A196" s="12"/>
      <c r="B196" s="12"/>
      <c r="C196" s="12"/>
      <c r="D196" s="12" t="s">
        <v>72</v>
      </c>
      <c r="E196" s="12"/>
      <c r="F196" s="12"/>
      <c r="G196" s="12"/>
      <c r="H196" s="12">
        <v>0</v>
      </c>
      <c r="P196">
        <v>0</v>
      </c>
    </row>
    <row r="197" spans="1:16" ht="12.75" customHeight="1">
      <c r="A197" s="12"/>
      <c r="B197" s="12"/>
      <c r="C197" s="12"/>
      <c r="D197" s="12" t="s">
        <v>73</v>
      </c>
      <c r="E197" s="12"/>
      <c r="F197" s="12"/>
      <c r="G197" s="12"/>
      <c r="H197" s="12">
        <f>H194+H196</f>
        <v>0</v>
      </c>
      <c r="P197">
        <f>P194+P196</f>
        <v>0</v>
      </c>
    </row>
    <row r="199" spans="1:16" ht="12.75" customHeight="1">
      <c r="A199" s="12"/>
      <c r="B199" s="12"/>
      <c r="C199" s="12"/>
      <c r="D199" s="12" t="s">
        <v>73</v>
      </c>
      <c r="E199" s="12"/>
      <c r="F199" s="12"/>
      <c r="G199" s="12"/>
      <c r="H199" s="12">
        <f>H190+H197</f>
        <v>0</v>
      </c>
      <c r="P199">
        <f>P190+P197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343</v>
      </c>
      <c r="D5" s="5" t="s">
        <v>108</v>
      </c>
      <c r="E5" s="5"/>
    </row>
    <row r="6" spans="1:5" ht="12.75" customHeight="1">
      <c r="A6" t="s">
        <v>18</v>
      </c>
      <c r="C6" s="5" t="s">
        <v>343</v>
      </c>
      <c r="D6" s="5" t="s">
        <v>108</v>
      </c>
      <c r="E6" s="5"/>
    </row>
    <row r="7" spans="3:5" ht="12.75" customHeight="1">
      <c r="C7" s="5"/>
      <c r="D7" s="5"/>
      <c r="E7" s="5"/>
    </row>
    <row r="8" spans="1:16" ht="12.75" customHeight="1">
      <c r="A8" s="13" t="s">
        <v>23</v>
      </c>
      <c r="B8" s="13" t="s">
        <v>25</v>
      </c>
      <c r="C8" s="13" t="s">
        <v>26</v>
      </c>
      <c r="D8" s="13" t="s">
        <v>27</v>
      </c>
      <c r="E8" s="13" t="s">
        <v>28</v>
      </c>
      <c r="F8" s="13" t="s">
        <v>29</v>
      </c>
      <c r="G8" s="13" t="s">
        <v>30</v>
      </c>
      <c r="H8" s="13"/>
      <c r="O8" t="s">
        <v>33</v>
      </c>
      <c r="P8" t="s">
        <v>11</v>
      </c>
    </row>
    <row r="9" spans="1:15" ht="13.5">
      <c r="A9" s="13"/>
      <c r="B9" s="13"/>
      <c r="C9" s="13"/>
      <c r="D9" s="13"/>
      <c r="E9" s="13"/>
      <c r="F9" s="13"/>
      <c r="G9" s="4" t="s">
        <v>31</v>
      </c>
      <c r="H9" s="4" t="s">
        <v>32</v>
      </c>
      <c r="O9" t="s">
        <v>11</v>
      </c>
    </row>
    <row r="10" spans="1:8" ht="13.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87</v>
      </c>
      <c r="D11" s="7" t="s">
        <v>86</v>
      </c>
      <c r="E11" s="7"/>
      <c r="F11" s="9"/>
      <c r="G11" s="7"/>
      <c r="H11" s="9"/>
    </row>
    <row r="12" spans="1:16" ht="12.75">
      <c r="A12" s="6">
        <v>1</v>
      </c>
      <c r="B12" s="6" t="s">
        <v>338</v>
      </c>
      <c r="C12" s="6" t="s">
        <v>44</v>
      </c>
      <c r="D12" s="6" t="s">
        <v>339</v>
      </c>
      <c r="E12" s="6" t="s">
        <v>131</v>
      </c>
      <c r="F12" s="8">
        <v>158</v>
      </c>
      <c r="G12" s="10"/>
      <c r="H12" s="8">
        <f>ROUND((G12*F12),2)</f>
        <v>0</v>
      </c>
      <c r="O12">
        <f>rekapitulace!H8</f>
        <v>21</v>
      </c>
      <c r="P12">
        <f>O12/100*H12</f>
        <v>0</v>
      </c>
    </row>
    <row r="13" ht="12.75">
      <c r="D13" s="11" t="s">
        <v>344</v>
      </c>
    </row>
    <row r="14" spans="1:16" ht="12.75" customHeight="1">
      <c r="A14" s="12"/>
      <c r="B14" s="12"/>
      <c r="C14" s="12" t="s">
        <v>87</v>
      </c>
      <c r="D14" s="12" t="s">
        <v>86</v>
      </c>
      <c r="E14" s="12"/>
      <c r="F14" s="12"/>
      <c r="G14" s="12"/>
      <c r="H14" s="12">
        <f>SUM(H12:H13)</f>
        <v>0</v>
      </c>
      <c r="P14">
        <f>ROUND(SUM(P12:P13),2)</f>
        <v>0</v>
      </c>
    </row>
    <row r="16" spans="1:16" ht="12.75" customHeight="1">
      <c r="A16" s="12"/>
      <c r="B16" s="12"/>
      <c r="C16" s="12"/>
      <c r="D16" s="12" t="s">
        <v>67</v>
      </c>
      <c r="E16" s="12"/>
      <c r="F16" s="12"/>
      <c r="G16" s="12"/>
      <c r="H16" s="12">
        <f>+H14</f>
        <v>0</v>
      </c>
      <c r="P16">
        <f>+P14</f>
        <v>0</v>
      </c>
    </row>
    <row r="18" spans="1:8" ht="12.75" customHeight="1">
      <c r="A18" s="7" t="s">
        <v>68</v>
      </c>
      <c r="B18" s="7"/>
      <c r="C18" s="7"/>
      <c r="D18" s="7"/>
      <c r="E18" s="7"/>
      <c r="F18" s="7"/>
      <c r="G18" s="7"/>
      <c r="H18" s="7"/>
    </row>
    <row r="19" spans="1:8" ht="12.75" customHeight="1">
      <c r="A19" s="7"/>
      <c r="B19" s="7"/>
      <c r="C19" s="7"/>
      <c r="D19" s="7" t="s">
        <v>69</v>
      </c>
      <c r="E19" s="7"/>
      <c r="F19" s="7"/>
      <c r="G19" s="7"/>
      <c r="H19" s="7"/>
    </row>
    <row r="20" spans="1:16" ht="12.75" customHeight="1">
      <c r="A20" s="12"/>
      <c r="B20" s="12"/>
      <c r="C20" s="12"/>
      <c r="D20" s="12" t="s">
        <v>70</v>
      </c>
      <c r="E20" s="12"/>
      <c r="F20" s="12"/>
      <c r="G20" s="12"/>
      <c r="H20" s="12">
        <v>0</v>
      </c>
      <c r="P20">
        <v>0</v>
      </c>
    </row>
    <row r="21" spans="1:8" ht="12.75" customHeight="1">
      <c r="A21" s="12"/>
      <c r="B21" s="12"/>
      <c r="C21" s="12"/>
      <c r="D21" s="12" t="s">
        <v>71</v>
      </c>
      <c r="E21" s="12"/>
      <c r="F21" s="12"/>
      <c r="G21" s="12"/>
      <c r="H21" s="12"/>
    </row>
    <row r="22" spans="1:16" ht="12.75" customHeight="1">
      <c r="A22" s="12"/>
      <c r="B22" s="12"/>
      <c r="C22" s="12"/>
      <c r="D22" s="12" t="s">
        <v>72</v>
      </c>
      <c r="E22" s="12"/>
      <c r="F22" s="12"/>
      <c r="G22" s="12"/>
      <c r="H22" s="12">
        <v>0</v>
      </c>
      <c r="P22">
        <v>0</v>
      </c>
    </row>
    <row r="23" spans="1:16" ht="12.75" customHeight="1">
      <c r="A23" s="12"/>
      <c r="B23" s="12"/>
      <c r="C23" s="12"/>
      <c r="D23" s="12" t="s">
        <v>73</v>
      </c>
      <c r="E23" s="12"/>
      <c r="F23" s="12"/>
      <c r="G23" s="12"/>
      <c r="H23" s="12">
        <f>H20+H22</f>
        <v>0</v>
      </c>
      <c r="P23">
        <f>P20+P22</f>
        <v>0</v>
      </c>
    </row>
    <row r="25" spans="1:16" ht="12.75" customHeight="1">
      <c r="A25" s="12"/>
      <c r="B25" s="12"/>
      <c r="C25" s="12"/>
      <c r="D25" s="12" t="s">
        <v>73</v>
      </c>
      <c r="E25" s="12"/>
      <c r="F25" s="12"/>
      <c r="G25" s="12"/>
      <c r="H25" s="12">
        <f>H16+H23</f>
        <v>0</v>
      </c>
      <c r="P25">
        <f>P16+P23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345</v>
      </c>
      <c r="D5" s="5" t="s">
        <v>346</v>
      </c>
      <c r="E5" s="5"/>
    </row>
    <row r="6" spans="1:5" ht="12.75" customHeight="1">
      <c r="A6" t="s">
        <v>18</v>
      </c>
      <c r="C6" s="5" t="s">
        <v>345</v>
      </c>
      <c r="D6" s="5" t="s">
        <v>346</v>
      </c>
      <c r="E6" s="5"/>
    </row>
    <row r="7" spans="3:5" ht="12.75" customHeight="1">
      <c r="C7" s="5"/>
      <c r="D7" s="5"/>
      <c r="E7" s="5"/>
    </row>
    <row r="8" spans="1:16" ht="12.75" customHeight="1">
      <c r="A8" s="13" t="s">
        <v>23</v>
      </c>
      <c r="B8" s="13" t="s">
        <v>25</v>
      </c>
      <c r="C8" s="13" t="s">
        <v>26</v>
      </c>
      <c r="D8" s="13" t="s">
        <v>27</v>
      </c>
      <c r="E8" s="13" t="s">
        <v>28</v>
      </c>
      <c r="F8" s="13" t="s">
        <v>29</v>
      </c>
      <c r="G8" s="13" t="s">
        <v>30</v>
      </c>
      <c r="H8" s="13"/>
      <c r="O8" t="s">
        <v>33</v>
      </c>
      <c r="P8" t="s">
        <v>11</v>
      </c>
    </row>
    <row r="9" spans="1:15" ht="13.5">
      <c r="A9" s="13"/>
      <c r="B9" s="13"/>
      <c r="C9" s="13"/>
      <c r="D9" s="13"/>
      <c r="E9" s="13"/>
      <c r="F9" s="13"/>
      <c r="G9" s="4" t="s">
        <v>31</v>
      </c>
      <c r="H9" s="4" t="s">
        <v>32</v>
      </c>
      <c r="O9" t="s">
        <v>11</v>
      </c>
    </row>
    <row r="10" spans="1:8" ht="13.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6.25">
      <c r="A12" s="6">
        <v>1</v>
      </c>
      <c r="B12" s="6" t="s">
        <v>109</v>
      </c>
      <c r="C12" s="6" t="s">
        <v>44</v>
      </c>
      <c r="D12" s="6" t="s">
        <v>347</v>
      </c>
      <c r="E12" s="6" t="s">
        <v>106</v>
      </c>
      <c r="F12" s="8">
        <v>306.43</v>
      </c>
      <c r="G12" s="10"/>
      <c r="H12" s="8">
        <f>ROUND((G12*F12),2)</f>
        <v>0</v>
      </c>
      <c r="O12">
        <f>rekapitulace!H8</f>
        <v>21</v>
      </c>
      <c r="P12">
        <f>O12/100*H12</f>
        <v>0</v>
      </c>
    </row>
    <row r="13" ht="52.5">
      <c r="D13" s="11" t="s">
        <v>348</v>
      </c>
    </row>
    <row r="14" spans="1:16" ht="12.75" customHeight="1">
      <c r="A14" s="12"/>
      <c r="B14" s="12"/>
      <c r="C14" s="12" t="s">
        <v>42</v>
      </c>
      <c r="D14" s="12" t="s">
        <v>41</v>
      </c>
      <c r="E14" s="12"/>
      <c r="F14" s="12"/>
      <c r="G14" s="12"/>
      <c r="H14" s="12">
        <f>SUM(H12:H13)</f>
        <v>0</v>
      </c>
      <c r="P14">
        <f>ROUND(SUM(P12:P13),2)</f>
        <v>0</v>
      </c>
    </row>
    <row r="16" spans="1:8" ht="12.75" customHeight="1">
      <c r="A16" s="7"/>
      <c r="B16" s="7"/>
      <c r="C16" s="7" t="s">
        <v>24</v>
      </c>
      <c r="D16" s="7" t="s">
        <v>81</v>
      </c>
      <c r="E16" s="7"/>
      <c r="F16" s="9"/>
      <c r="G16" s="7"/>
      <c r="H16" s="9"/>
    </row>
    <row r="17" spans="1:16" ht="39">
      <c r="A17" s="6">
        <v>2</v>
      </c>
      <c r="B17" s="6" t="s">
        <v>349</v>
      </c>
      <c r="C17" s="6" t="s">
        <v>44</v>
      </c>
      <c r="D17" s="6" t="s">
        <v>350</v>
      </c>
      <c r="E17" s="6" t="s">
        <v>106</v>
      </c>
      <c r="F17" s="8">
        <v>2</v>
      </c>
      <c r="G17" s="10"/>
      <c r="H17" s="8">
        <f>ROUND((G17*F17),2)</f>
        <v>0</v>
      </c>
      <c r="O17">
        <f>rekapitulace!H8</f>
        <v>21</v>
      </c>
      <c r="P17">
        <f>O17/100*H17</f>
        <v>0</v>
      </c>
    </row>
    <row r="18" ht="12.75">
      <c r="D18" s="11" t="s">
        <v>351</v>
      </c>
    </row>
    <row r="19" spans="1:16" ht="52.5">
      <c r="A19" s="6">
        <v>3</v>
      </c>
      <c r="B19" s="6" t="s">
        <v>113</v>
      </c>
      <c r="C19" s="6" t="s">
        <v>114</v>
      </c>
      <c r="D19" s="6" t="s">
        <v>352</v>
      </c>
      <c r="E19" s="6" t="s">
        <v>106</v>
      </c>
      <c r="F19" s="8">
        <v>17.7</v>
      </c>
      <c r="G19" s="10"/>
      <c r="H19" s="8">
        <f>ROUND((G19*F19),2)</f>
        <v>0</v>
      </c>
      <c r="O19">
        <f>rekapitulace!H8</f>
        <v>21</v>
      </c>
      <c r="P19">
        <f>O19/100*H19</f>
        <v>0</v>
      </c>
    </row>
    <row r="20" ht="12.75">
      <c r="D20" s="11" t="s">
        <v>353</v>
      </c>
    </row>
    <row r="21" spans="1:16" ht="39">
      <c r="A21" s="6">
        <v>4</v>
      </c>
      <c r="B21" s="6" t="s">
        <v>113</v>
      </c>
      <c r="C21" s="6" t="s">
        <v>117</v>
      </c>
      <c r="D21" s="6" t="s">
        <v>354</v>
      </c>
      <c r="E21" s="6" t="s">
        <v>106</v>
      </c>
      <c r="F21" s="8">
        <v>13.92</v>
      </c>
      <c r="G21" s="10"/>
      <c r="H21" s="8">
        <f>ROUND((G21*F21),2)</f>
        <v>0</v>
      </c>
      <c r="O21">
        <f>rekapitulace!H8</f>
        <v>21</v>
      </c>
      <c r="P21">
        <f>O21/100*H21</f>
        <v>0</v>
      </c>
    </row>
    <row r="22" ht="12.75">
      <c r="D22" s="11" t="s">
        <v>355</v>
      </c>
    </row>
    <row r="23" spans="1:16" ht="26.25">
      <c r="A23" s="6">
        <v>5</v>
      </c>
      <c r="B23" s="6" t="s">
        <v>356</v>
      </c>
      <c r="C23" s="6" t="s">
        <v>44</v>
      </c>
      <c r="D23" s="6" t="s">
        <v>357</v>
      </c>
      <c r="E23" s="6" t="s">
        <v>106</v>
      </c>
      <c r="F23" s="8">
        <v>92.9</v>
      </c>
      <c r="G23" s="10"/>
      <c r="H23" s="8">
        <f>ROUND((G23*F23),2)</f>
        <v>0</v>
      </c>
      <c r="O23">
        <f>rekapitulace!H8</f>
        <v>21</v>
      </c>
      <c r="P23">
        <f>O23/100*H23</f>
        <v>0</v>
      </c>
    </row>
    <row r="24" ht="12.75">
      <c r="D24" s="11" t="s">
        <v>358</v>
      </c>
    </row>
    <row r="25" spans="1:16" ht="26.25">
      <c r="A25" s="6">
        <v>6</v>
      </c>
      <c r="B25" s="6" t="s">
        <v>120</v>
      </c>
      <c r="C25" s="6" t="s">
        <v>44</v>
      </c>
      <c r="D25" s="6" t="s">
        <v>359</v>
      </c>
      <c r="E25" s="6" t="s">
        <v>106</v>
      </c>
      <c r="F25" s="8">
        <v>106.4</v>
      </c>
      <c r="G25" s="10"/>
      <c r="H25" s="8">
        <f>ROUND((G25*F25),2)</f>
        <v>0</v>
      </c>
      <c r="O25">
        <f>rekapitulace!H8</f>
        <v>21</v>
      </c>
      <c r="P25">
        <f>O25/100*H25</f>
        <v>0</v>
      </c>
    </row>
    <row r="26" ht="52.5">
      <c r="D26" s="11" t="s">
        <v>360</v>
      </c>
    </row>
    <row r="27" spans="1:16" ht="12.75">
      <c r="A27" s="6">
        <v>7</v>
      </c>
      <c r="B27" s="6" t="s">
        <v>123</v>
      </c>
      <c r="C27" s="6" t="s">
        <v>44</v>
      </c>
      <c r="D27" s="6" t="s">
        <v>361</v>
      </c>
      <c r="E27" s="6" t="s">
        <v>106</v>
      </c>
      <c r="F27" s="8">
        <v>39.43</v>
      </c>
      <c r="G27" s="10"/>
      <c r="H27" s="8">
        <f>ROUND((G27*F27),2)</f>
        <v>0</v>
      </c>
      <c r="O27">
        <f>rekapitulace!H8</f>
        <v>21</v>
      </c>
      <c r="P27">
        <f>O27/100*H27</f>
        <v>0</v>
      </c>
    </row>
    <row r="28" ht="39">
      <c r="D28" s="11" t="s">
        <v>362</v>
      </c>
    </row>
    <row r="29" spans="1:16" ht="12.75">
      <c r="A29" s="6">
        <v>8</v>
      </c>
      <c r="B29" s="6" t="s">
        <v>129</v>
      </c>
      <c r="C29" s="6" t="s">
        <v>44</v>
      </c>
      <c r="D29" s="6" t="s">
        <v>130</v>
      </c>
      <c r="E29" s="6" t="s">
        <v>131</v>
      </c>
      <c r="F29" s="8">
        <v>166</v>
      </c>
      <c r="G29" s="10"/>
      <c r="H29" s="8">
        <f>ROUND((G29*F29),2)</f>
        <v>0</v>
      </c>
      <c r="O29">
        <f>rekapitulace!H8</f>
        <v>21</v>
      </c>
      <c r="P29">
        <f>O29/100*H29</f>
        <v>0</v>
      </c>
    </row>
    <row r="30" ht="12.75">
      <c r="D30" s="11" t="s">
        <v>363</v>
      </c>
    </row>
    <row r="31" spans="1:16" ht="26.25">
      <c r="A31" s="6">
        <v>9</v>
      </c>
      <c r="B31" s="6" t="s">
        <v>133</v>
      </c>
      <c r="C31" s="6" t="s">
        <v>44</v>
      </c>
      <c r="D31" s="6" t="s">
        <v>364</v>
      </c>
      <c r="E31" s="6" t="s">
        <v>135</v>
      </c>
      <c r="F31" s="8">
        <v>498</v>
      </c>
      <c r="G31" s="10"/>
      <c r="H31" s="8">
        <f>ROUND((G31*F31),2)</f>
        <v>0</v>
      </c>
      <c r="O31">
        <f>rekapitulace!H8</f>
        <v>21</v>
      </c>
      <c r="P31">
        <f>O31/100*H31</f>
        <v>0</v>
      </c>
    </row>
    <row r="32" ht="12.75">
      <c r="D32" s="11" t="s">
        <v>365</v>
      </c>
    </row>
    <row r="33" spans="1:16" ht="39">
      <c r="A33" s="6">
        <v>10</v>
      </c>
      <c r="B33" s="6" t="s">
        <v>137</v>
      </c>
      <c r="C33" s="6" t="s">
        <v>44</v>
      </c>
      <c r="D33" s="6" t="s">
        <v>138</v>
      </c>
      <c r="E33" s="6" t="s">
        <v>106</v>
      </c>
      <c r="F33" s="8">
        <v>13.7</v>
      </c>
      <c r="G33" s="10"/>
      <c r="H33" s="8">
        <f>ROUND((G33*F33),2)</f>
        <v>0</v>
      </c>
      <c r="O33">
        <f>rekapitulace!H8</f>
        <v>21</v>
      </c>
      <c r="P33">
        <f>O33/100*H33</f>
        <v>0</v>
      </c>
    </row>
    <row r="34" ht="12.75">
      <c r="D34" s="11" t="s">
        <v>366</v>
      </c>
    </row>
    <row r="35" spans="1:16" ht="26.25">
      <c r="A35" s="6">
        <v>11</v>
      </c>
      <c r="B35" s="6" t="s">
        <v>140</v>
      </c>
      <c r="C35" s="6" t="s">
        <v>44</v>
      </c>
      <c r="D35" s="6" t="s">
        <v>367</v>
      </c>
      <c r="E35" s="6" t="s">
        <v>131</v>
      </c>
      <c r="F35" s="8">
        <v>13</v>
      </c>
      <c r="G35" s="10"/>
      <c r="H35" s="8">
        <f>ROUND((G35*F35),2)</f>
        <v>0</v>
      </c>
      <c r="O35">
        <f>rekapitulace!H8</f>
        <v>21</v>
      </c>
      <c r="P35">
        <f>O35/100*H35</f>
        <v>0</v>
      </c>
    </row>
    <row r="36" ht="12.75">
      <c r="D36" s="11" t="s">
        <v>368</v>
      </c>
    </row>
    <row r="37" spans="1:16" ht="26.25">
      <c r="A37" s="6">
        <v>12</v>
      </c>
      <c r="B37" s="6" t="s">
        <v>149</v>
      </c>
      <c r="C37" s="6" t="s">
        <v>44</v>
      </c>
      <c r="D37" s="6" t="s">
        <v>369</v>
      </c>
      <c r="E37" s="6" t="s">
        <v>106</v>
      </c>
      <c r="F37" s="8">
        <v>174.1</v>
      </c>
      <c r="G37" s="10"/>
      <c r="H37" s="8">
        <f>ROUND((G37*F37),2)</f>
        <v>0</v>
      </c>
      <c r="O37">
        <f>rekapitulace!H8</f>
        <v>21</v>
      </c>
      <c r="P37">
        <f>O37/100*H37</f>
        <v>0</v>
      </c>
    </row>
    <row r="38" ht="39">
      <c r="D38" s="11" t="s">
        <v>370</v>
      </c>
    </row>
    <row r="39" spans="1:16" ht="12.75">
      <c r="A39" s="6">
        <v>13</v>
      </c>
      <c r="B39" s="6" t="s">
        <v>158</v>
      </c>
      <c r="C39" s="6" t="s">
        <v>44</v>
      </c>
      <c r="D39" s="6" t="s">
        <v>159</v>
      </c>
      <c r="E39" s="6" t="s">
        <v>106</v>
      </c>
      <c r="F39" s="8">
        <v>106.4</v>
      </c>
      <c r="G39" s="10"/>
      <c r="H39" s="8">
        <f>ROUND((G39*F39),2)</f>
        <v>0</v>
      </c>
      <c r="O39">
        <f>rekapitulace!H8</f>
        <v>21</v>
      </c>
      <c r="P39">
        <f>O39/100*H39</f>
        <v>0</v>
      </c>
    </row>
    <row r="40" ht="12.75">
      <c r="D40" s="11" t="s">
        <v>371</v>
      </c>
    </row>
    <row r="41" spans="1:16" ht="26.25">
      <c r="A41" s="6">
        <v>14</v>
      </c>
      <c r="B41" s="6" t="s">
        <v>161</v>
      </c>
      <c r="C41" s="6" t="s">
        <v>44</v>
      </c>
      <c r="D41" s="6" t="s">
        <v>372</v>
      </c>
      <c r="E41" s="6" t="s">
        <v>106</v>
      </c>
      <c r="F41" s="8">
        <v>106</v>
      </c>
      <c r="G41" s="10"/>
      <c r="H41" s="8">
        <f>ROUND((G41*F41),2)</f>
        <v>0</v>
      </c>
      <c r="O41">
        <f>rekapitulace!H8</f>
        <v>21</v>
      </c>
      <c r="P41">
        <f>O41/100*H41</f>
        <v>0</v>
      </c>
    </row>
    <row r="42" ht="12.75">
      <c r="D42" s="11" t="s">
        <v>373</v>
      </c>
    </row>
    <row r="43" spans="1:16" ht="12.75">
      <c r="A43" s="6">
        <v>15</v>
      </c>
      <c r="B43" s="6" t="s">
        <v>164</v>
      </c>
      <c r="C43" s="6" t="s">
        <v>114</v>
      </c>
      <c r="D43" s="6" t="s">
        <v>374</v>
      </c>
      <c r="E43" s="6" t="s">
        <v>106</v>
      </c>
      <c r="F43" s="8">
        <v>165.4</v>
      </c>
      <c r="G43" s="10"/>
      <c r="H43" s="8">
        <f>ROUND((G43*F43),2)</f>
        <v>0</v>
      </c>
      <c r="O43">
        <f>rekapitulace!H8</f>
        <v>21</v>
      </c>
      <c r="P43">
        <f>O43/100*H43</f>
        <v>0</v>
      </c>
    </row>
    <row r="44" ht="39">
      <c r="D44" s="11" t="s">
        <v>375</v>
      </c>
    </row>
    <row r="45" spans="1:16" ht="26.25">
      <c r="A45" s="6">
        <v>16</v>
      </c>
      <c r="B45" s="6" t="s">
        <v>164</v>
      </c>
      <c r="C45" s="6" t="s">
        <v>117</v>
      </c>
      <c r="D45" s="6" t="s">
        <v>376</v>
      </c>
      <c r="E45" s="6" t="s">
        <v>106</v>
      </c>
      <c r="F45" s="8">
        <v>26.6</v>
      </c>
      <c r="G45" s="10"/>
      <c r="H45" s="8">
        <f>ROUND((G45*F45),2)</f>
        <v>0</v>
      </c>
      <c r="O45">
        <f>rekapitulace!H8</f>
        <v>21</v>
      </c>
      <c r="P45">
        <f>O45/100*H45</f>
        <v>0</v>
      </c>
    </row>
    <row r="46" ht="12.75">
      <c r="D46" s="11" t="s">
        <v>377</v>
      </c>
    </row>
    <row r="47" spans="1:16" ht="12.75">
      <c r="A47" s="6">
        <v>17</v>
      </c>
      <c r="B47" s="6" t="s">
        <v>177</v>
      </c>
      <c r="C47" s="6" t="s">
        <v>44</v>
      </c>
      <c r="D47" s="6" t="s">
        <v>178</v>
      </c>
      <c r="E47" s="6" t="s">
        <v>62</v>
      </c>
      <c r="F47" s="8">
        <v>97</v>
      </c>
      <c r="G47" s="10"/>
      <c r="H47" s="8">
        <f>ROUND((G47*F47),2)</f>
        <v>0</v>
      </c>
      <c r="O47">
        <f>rekapitulace!H8</f>
        <v>21</v>
      </c>
      <c r="P47">
        <f>O47/100*H47</f>
        <v>0</v>
      </c>
    </row>
    <row r="48" ht="12.75">
      <c r="D48" s="11" t="s">
        <v>378</v>
      </c>
    </row>
    <row r="49" spans="1:16" ht="12.75" customHeight="1">
      <c r="A49" s="12"/>
      <c r="B49" s="12"/>
      <c r="C49" s="12" t="s">
        <v>24</v>
      </c>
      <c r="D49" s="12" t="s">
        <v>81</v>
      </c>
      <c r="E49" s="12"/>
      <c r="F49" s="12"/>
      <c r="G49" s="12"/>
      <c r="H49" s="12">
        <f>SUM(H17:H48)</f>
        <v>0</v>
      </c>
      <c r="P49">
        <f>ROUND(SUM(P17:P48),2)</f>
        <v>0</v>
      </c>
    </row>
    <row r="51" spans="1:8" ht="12.75" customHeight="1">
      <c r="A51" s="7"/>
      <c r="B51" s="7"/>
      <c r="C51" s="7" t="s">
        <v>34</v>
      </c>
      <c r="D51" s="7" t="s">
        <v>180</v>
      </c>
      <c r="E51" s="7"/>
      <c r="F51" s="9"/>
      <c r="G51" s="7"/>
      <c r="H51" s="9"/>
    </row>
    <row r="52" spans="1:16" ht="12.75">
      <c r="A52" s="6">
        <v>18</v>
      </c>
      <c r="B52" s="6" t="s">
        <v>181</v>
      </c>
      <c r="C52" s="6" t="s">
        <v>44</v>
      </c>
      <c r="D52" s="6" t="s">
        <v>379</v>
      </c>
      <c r="E52" s="6" t="s">
        <v>131</v>
      </c>
      <c r="F52" s="8">
        <v>52</v>
      </c>
      <c r="G52" s="10"/>
      <c r="H52" s="8">
        <f>ROUND((G52*F52),2)</f>
        <v>0</v>
      </c>
      <c r="O52">
        <f>rekapitulace!H8</f>
        <v>21</v>
      </c>
      <c r="P52">
        <f>O52/100*H52</f>
        <v>0</v>
      </c>
    </row>
    <row r="53" ht="12.75">
      <c r="D53" s="11" t="s">
        <v>380</v>
      </c>
    </row>
    <row r="54" spans="1:16" ht="26.25">
      <c r="A54" s="6">
        <v>19</v>
      </c>
      <c r="B54" s="6" t="s">
        <v>184</v>
      </c>
      <c r="C54" s="6" t="s">
        <v>114</v>
      </c>
      <c r="D54" s="6" t="s">
        <v>185</v>
      </c>
      <c r="E54" s="6" t="s">
        <v>84</v>
      </c>
      <c r="F54" s="8">
        <v>130</v>
      </c>
      <c r="G54" s="10"/>
      <c r="H54" s="8">
        <f>ROUND((G54*F54),2)</f>
        <v>0</v>
      </c>
      <c r="O54">
        <f>rekapitulace!H8</f>
        <v>21</v>
      </c>
      <c r="P54">
        <f>O54/100*H54</f>
        <v>0</v>
      </c>
    </row>
    <row r="55" ht="12.75">
      <c r="D55" s="11" t="s">
        <v>381</v>
      </c>
    </row>
    <row r="56" spans="1:16" ht="26.25">
      <c r="A56" s="6">
        <v>20</v>
      </c>
      <c r="B56" s="6" t="s">
        <v>184</v>
      </c>
      <c r="C56" s="6" t="s">
        <v>117</v>
      </c>
      <c r="D56" s="6" t="s">
        <v>382</v>
      </c>
      <c r="E56" s="6" t="s">
        <v>84</v>
      </c>
      <c r="F56" s="8">
        <v>97</v>
      </c>
      <c r="G56" s="10"/>
      <c r="H56" s="8">
        <f>ROUND((G56*F56),2)</f>
        <v>0</v>
      </c>
      <c r="O56">
        <f>rekapitulace!H8</f>
        <v>21</v>
      </c>
      <c r="P56">
        <f>O56/100*H56</f>
        <v>0</v>
      </c>
    </row>
    <row r="57" ht="12.75">
      <c r="D57" s="11" t="s">
        <v>378</v>
      </c>
    </row>
    <row r="58" spans="1:16" ht="12.75" customHeight="1">
      <c r="A58" s="12"/>
      <c r="B58" s="12"/>
      <c r="C58" s="12" t="s">
        <v>34</v>
      </c>
      <c r="D58" s="12" t="s">
        <v>180</v>
      </c>
      <c r="E58" s="12"/>
      <c r="F58" s="12"/>
      <c r="G58" s="12"/>
      <c r="H58" s="12">
        <f>SUM(H52:H57)</f>
        <v>0</v>
      </c>
      <c r="P58">
        <f>ROUND(SUM(P52:P57),2)</f>
        <v>0</v>
      </c>
    </row>
    <row r="60" spans="1:8" ht="12.75" customHeight="1">
      <c r="A60" s="7"/>
      <c r="B60" s="7"/>
      <c r="C60" s="7" t="s">
        <v>36</v>
      </c>
      <c r="D60" s="7" t="s">
        <v>191</v>
      </c>
      <c r="E60" s="7"/>
      <c r="F60" s="9"/>
      <c r="G60" s="7"/>
      <c r="H60" s="9"/>
    </row>
    <row r="61" spans="1:16" ht="26.25">
      <c r="A61" s="6">
        <v>21</v>
      </c>
      <c r="B61" s="6" t="s">
        <v>198</v>
      </c>
      <c r="C61" s="6" t="s">
        <v>44</v>
      </c>
      <c r="D61" s="6" t="s">
        <v>199</v>
      </c>
      <c r="E61" s="6" t="s">
        <v>106</v>
      </c>
      <c r="F61" s="8">
        <v>9.7</v>
      </c>
      <c r="G61" s="10"/>
      <c r="H61" s="8">
        <f>ROUND((G61*F61),2)</f>
        <v>0</v>
      </c>
      <c r="O61">
        <f>rekapitulace!H8</f>
        <v>21</v>
      </c>
      <c r="P61">
        <f>O61/100*H61</f>
        <v>0</v>
      </c>
    </row>
    <row r="62" ht="12.75">
      <c r="D62" s="11" t="s">
        <v>383</v>
      </c>
    </row>
    <row r="63" spans="1:16" ht="26.25">
      <c r="A63" s="6">
        <v>22</v>
      </c>
      <c r="B63" s="6" t="s">
        <v>201</v>
      </c>
      <c r="C63" s="6" t="s">
        <v>44</v>
      </c>
      <c r="D63" s="6" t="s">
        <v>202</v>
      </c>
      <c r="E63" s="6" t="s">
        <v>84</v>
      </c>
      <c r="F63" s="8">
        <v>3.3</v>
      </c>
      <c r="G63" s="10"/>
      <c r="H63" s="8">
        <f>ROUND((G63*F63),2)</f>
        <v>0</v>
      </c>
      <c r="O63">
        <f>rekapitulace!H8</f>
        <v>21</v>
      </c>
      <c r="P63">
        <f>O63/100*H63</f>
        <v>0</v>
      </c>
    </row>
    <row r="64" ht="12.75">
      <c r="D64" s="11" t="s">
        <v>384</v>
      </c>
    </row>
    <row r="65" spans="1:16" ht="12.75" customHeight="1">
      <c r="A65" s="12"/>
      <c r="B65" s="12"/>
      <c r="C65" s="12" t="s">
        <v>36</v>
      </c>
      <c r="D65" s="12" t="s">
        <v>191</v>
      </c>
      <c r="E65" s="12"/>
      <c r="F65" s="12"/>
      <c r="G65" s="12"/>
      <c r="H65" s="12">
        <f>SUM(H61:H64)</f>
        <v>0</v>
      </c>
      <c r="P65">
        <f>ROUND(SUM(P61:P64),2)</f>
        <v>0</v>
      </c>
    </row>
    <row r="67" spans="1:8" ht="12.75" customHeight="1">
      <c r="A67" s="7"/>
      <c r="B67" s="7"/>
      <c r="C67" s="7" t="s">
        <v>37</v>
      </c>
      <c r="D67" s="7" t="s">
        <v>207</v>
      </c>
      <c r="E67" s="7"/>
      <c r="F67" s="9"/>
      <c r="G67" s="7"/>
      <c r="H67" s="9"/>
    </row>
    <row r="68" spans="1:16" ht="12.75">
      <c r="A68" s="6">
        <v>23</v>
      </c>
      <c r="B68" s="6" t="s">
        <v>214</v>
      </c>
      <c r="C68" s="6" t="s">
        <v>44</v>
      </c>
      <c r="D68" s="6" t="s">
        <v>215</v>
      </c>
      <c r="E68" s="6" t="s">
        <v>106</v>
      </c>
      <c r="F68" s="8">
        <v>174.9</v>
      </c>
      <c r="G68" s="10"/>
      <c r="H68" s="8">
        <f>ROUND((G68*F68),2)</f>
        <v>0</v>
      </c>
      <c r="O68">
        <f>rekapitulace!H8</f>
        <v>21</v>
      </c>
      <c r="P68">
        <f>O68/100*H68</f>
        <v>0</v>
      </c>
    </row>
    <row r="69" ht="66">
      <c r="D69" s="11" t="s">
        <v>385</v>
      </c>
    </row>
    <row r="70" spans="1:16" ht="26.25">
      <c r="A70" s="6">
        <v>24</v>
      </c>
      <c r="B70" s="6" t="s">
        <v>244</v>
      </c>
      <c r="C70" s="6" t="s">
        <v>114</v>
      </c>
      <c r="D70" s="6" t="s">
        <v>386</v>
      </c>
      <c r="E70" s="6" t="s">
        <v>84</v>
      </c>
      <c r="F70" s="8">
        <v>16</v>
      </c>
      <c r="G70" s="10"/>
      <c r="H70" s="8">
        <f>ROUND((G70*F70),2)</f>
        <v>0</v>
      </c>
      <c r="O70">
        <f>rekapitulace!H8</f>
        <v>21</v>
      </c>
      <c r="P70">
        <f>O70/100*H70</f>
        <v>0</v>
      </c>
    </row>
    <row r="71" ht="12.75">
      <c r="D71" s="11" t="s">
        <v>317</v>
      </c>
    </row>
    <row r="72" spans="1:16" ht="26.25">
      <c r="A72" s="6">
        <v>25</v>
      </c>
      <c r="B72" s="6" t="s">
        <v>244</v>
      </c>
      <c r="C72" s="6" t="s">
        <v>117</v>
      </c>
      <c r="D72" s="6" t="s">
        <v>387</v>
      </c>
      <c r="E72" s="6" t="s">
        <v>84</v>
      </c>
      <c r="F72" s="8">
        <v>37</v>
      </c>
      <c r="G72" s="10"/>
      <c r="H72" s="8">
        <f>ROUND((G72*F72),2)</f>
        <v>0</v>
      </c>
      <c r="O72">
        <f>rekapitulace!H8</f>
        <v>21</v>
      </c>
      <c r="P72">
        <f>O72/100*H72</f>
        <v>0</v>
      </c>
    </row>
    <row r="73" ht="12.75">
      <c r="D73" s="11" t="s">
        <v>388</v>
      </c>
    </row>
    <row r="74" spans="1:16" ht="26.25">
      <c r="A74" s="6">
        <v>26</v>
      </c>
      <c r="B74" s="6" t="s">
        <v>249</v>
      </c>
      <c r="C74" s="6" t="s">
        <v>44</v>
      </c>
      <c r="D74" s="6" t="s">
        <v>389</v>
      </c>
      <c r="E74" s="6" t="s">
        <v>84</v>
      </c>
      <c r="F74" s="8">
        <v>5</v>
      </c>
      <c r="G74" s="10"/>
      <c r="H74" s="8">
        <f>ROUND((G74*F74),2)</f>
        <v>0</v>
      </c>
      <c r="O74">
        <f>rekapitulace!H8</f>
        <v>21</v>
      </c>
      <c r="P74">
        <f>O74/100*H74</f>
        <v>0</v>
      </c>
    </row>
    <row r="75" ht="12.75">
      <c r="D75" s="11" t="s">
        <v>390</v>
      </c>
    </row>
    <row r="76" spans="1:16" ht="26.25">
      <c r="A76" s="6">
        <v>27</v>
      </c>
      <c r="B76" s="6" t="s">
        <v>252</v>
      </c>
      <c r="C76" s="6" t="s">
        <v>114</v>
      </c>
      <c r="D76" s="6" t="s">
        <v>391</v>
      </c>
      <c r="E76" s="6" t="s">
        <v>84</v>
      </c>
      <c r="F76" s="8">
        <v>422</v>
      </c>
      <c r="G76" s="10"/>
      <c r="H76" s="8">
        <f>ROUND((G76*F76),2)</f>
        <v>0</v>
      </c>
      <c r="O76">
        <f>rekapitulace!H8</f>
        <v>21</v>
      </c>
      <c r="P76">
        <f>O76/100*H76</f>
        <v>0</v>
      </c>
    </row>
    <row r="77" ht="12.75">
      <c r="D77" s="11" t="s">
        <v>392</v>
      </c>
    </row>
    <row r="78" spans="1:16" ht="26.25">
      <c r="A78" s="6">
        <v>28</v>
      </c>
      <c r="B78" s="6" t="s">
        <v>264</v>
      </c>
      <c r="C78" s="6" t="s">
        <v>44</v>
      </c>
      <c r="D78" s="6" t="s">
        <v>393</v>
      </c>
      <c r="E78" s="6" t="s">
        <v>84</v>
      </c>
      <c r="F78" s="8">
        <v>6</v>
      </c>
      <c r="G78" s="10"/>
      <c r="H78" s="8">
        <f>ROUND((G78*F78),2)</f>
        <v>0</v>
      </c>
      <c r="O78">
        <f>rekapitulace!H8</f>
        <v>21</v>
      </c>
      <c r="P78">
        <f>O78/100*H78</f>
        <v>0</v>
      </c>
    </row>
    <row r="79" ht="12.75">
      <c r="D79" s="11" t="s">
        <v>331</v>
      </c>
    </row>
    <row r="80" spans="1:16" ht="26.25">
      <c r="A80" s="6">
        <v>29</v>
      </c>
      <c r="B80" s="6" t="s">
        <v>270</v>
      </c>
      <c r="C80" s="6" t="s">
        <v>44</v>
      </c>
      <c r="D80" s="6" t="s">
        <v>394</v>
      </c>
      <c r="E80" s="6" t="s">
        <v>84</v>
      </c>
      <c r="F80" s="8">
        <v>430</v>
      </c>
      <c r="G80" s="10"/>
      <c r="H80" s="8">
        <f>ROUND((G80*F80),2)</f>
        <v>0</v>
      </c>
      <c r="O80">
        <f>rekapitulace!H8</f>
        <v>21</v>
      </c>
      <c r="P80">
        <f>O80/100*H80</f>
        <v>0</v>
      </c>
    </row>
    <row r="81" ht="12.75">
      <c r="D81" s="11" t="s">
        <v>395</v>
      </c>
    </row>
    <row r="82" spans="1:16" ht="12.75" customHeight="1">
      <c r="A82" s="12"/>
      <c r="B82" s="12"/>
      <c r="C82" s="12" t="s">
        <v>37</v>
      </c>
      <c r="D82" s="12" t="s">
        <v>207</v>
      </c>
      <c r="E82" s="12"/>
      <c r="F82" s="12"/>
      <c r="G82" s="12"/>
      <c r="H82" s="12">
        <f>SUM(H68:H81)</f>
        <v>0</v>
      </c>
      <c r="P82">
        <f>ROUND(SUM(P68:P81),2)</f>
        <v>0</v>
      </c>
    </row>
    <row r="84" spans="1:8" ht="12.75" customHeight="1">
      <c r="A84" s="7"/>
      <c r="B84" s="7"/>
      <c r="C84" s="7" t="s">
        <v>40</v>
      </c>
      <c r="D84" s="7" t="s">
        <v>273</v>
      </c>
      <c r="E84" s="7"/>
      <c r="F84" s="9"/>
      <c r="G84" s="7"/>
      <c r="H84" s="9"/>
    </row>
    <row r="85" spans="1:16" ht="26.25">
      <c r="A85" s="6">
        <v>30</v>
      </c>
      <c r="B85" s="6" t="s">
        <v>274</v>
      </c>
      <c r="C85" s="6" t="s">
        <v>44</v>
      </c>
      <c r="D85" s="6" t="s">
        <v>275</v>
      </c>
      <c r="E85" s="6" t="s">
        <v>62</v>
      </c>
      <c r="F85" s="8">
        <v>2</v>
      </c>
      <c r="G85" s="10"/>
      <c r="H85" s="8">
        <f>ROUND((G85*F85),2)</f>
        <v>0</v>
      </c>
      <c r="O85">
        <f>rekapitulace!H8</f>
        <v>21</v>
      </c>
      <c r="P85">
        <f>O85/100*H85</f>
        <v>0</v>
      </c>
    </row>
    <row r="86" ht="12.75">
      <c r="D86" s="11" t="s">
        <v>102</v>
      </c>
    </row>
    <row r="87" spans="1:16" ht="12.75" customHeight="1">
      <c r="A87" s="12"/>
      <c r="B87" s="12"/>
      <c r="C87" s="12" t="s">
        <v>40</v>
      </c>
      <c r="D87" s="12" t="s">
        <v>273</v>
      </c>
      <c r="E87" s="12"/>
      <c r="F87" s="12"/>
      <c r="G87" s="12"/>
      <c r="H87" s="12">
        <f>SUM(H85:H86)</f>
        <v>0</v>
      </c>
      <c r="P87">
        <f>ROUND(SUM(P85:P86),2)</f>
        <v>0</v>
      </c>
    </row>
    <row r="89" spans="1:8" ht="12.75" customHeight="1">
      <c r="A89" s="7"/>
      <c r="B89" s="7"/>
      <c r="C89" s="7" t="s">
        <v>87</v>
      </c>
      <c r="D89" s="7" t="s">
        <v>86</v>
      </c>
      <c r="E89" s="7"/>
      <c r="F89" s="9"/>
      <c r="G89" s="7"/>
      <c r="H89" s="9"/>
    </row>
    <row r="90" spans="1:16" ht="26.25">
      <c r="A90" s="6">
        <v>31</v>
      </c>
      <c r="B90" s="6" t="s">
        <v>312</v>
      </c>
      <c r="C90" s="6" t="s">
        <v>44</v>
      </c>
      <c r="D90" s="6" t="s">
        <v>313</v>
      </c>
      <c r="E90" s="6" t="s">
        <v>131</v>
      </c>
      <c r="F90" s="8">
        <v>60</v>
      </c>
      <c r="G90" s="10"/>
      <c r="H90" s="8">
        <f>ROUND((G90*F90),2)</f>
        <v>0</v>
      </c>
      <c r="O90">
        <f>rekapitulace!H8</f>
        <v>21</v>
      </c>
      <c r="P90">
        <f>O90/100*H90</f>
        <v>0</v>
      </c>
    </row>
    <row r="91" ht="12.75">
      <c r="D91" s="11" t="s">
        <v>396</v>
      </c>
    </row>
    <row r="92" spans="1:16" ht="26.25">
      <c r="A92" s="6">
        <v>32</v>
      </c>
      <c r="B92" s="6" t="s">
        <v>318</v>
      </c>
      <c r="C92" s="6" t="s">
        <v>44</v>
      </c>
      <c r="D92" s="6" t="s">
        <v>319</v>
      </c>
      <c r="E92" s="6" t="s">
        <v>131</v>
      </c>
      <c r="F92" s="8">
        <v>210</v>
      </c>
      <c r="G92" s="10"/>
      <c r="H92" s="8">
        <f>ROUND((G92*F92),2)</f>
        <v>0</v>
      </c>
      <c r="O92">
        <f>rekapitulace!H8</f>
        <v>21</v>
      </c>
      <c r="P92">
        <f>O92/100*H92</f>
        <v>0</v>
      </c>
    </row>
    <row r="93" ht="12.75">
      <c r="D93" s="11" t="s">
        <v>397</v>
      </c>
    </row>
    <row r="94" spans="1:16" ht="26.25">
      <c r="A94" s="6">
        <v>33</v>
      </c>
      <c r="B94" s="6" t="s">
        <v>398</v>
      </c>
      <c r="C94" s="6" t="s">
        <v>44</v>
      </c>
      <c r="D94" s="6" t="s">
        <v>399</v>
      </c>
      <c r="E94" s="6" t="s">
        <v>131</v>
      </c>
      <c r="F94" s="8">
        <v>46</v>
      </c>
      <c r="G94" s="10"/>
      <c r="H94" s="8">
        <f>ROUND((G94*F94),2)</f>
        <v>0</v>
      </c>
      <c r="O94">
        <f>rekapitulace!H8</f>
        <v>21</v>
      </c>
      <c r="P94">
        <f>O94/100*H94</f>
        <v>0</v>
      </c>
    </row>
    <row r="95" ht="12.75">
      <c r="D95" s="11" t="s">
        <v>400</v>
      </c>
    </row>
    <row r="96" spans="1:16" ht="12.75">
      <c r="A96" s="6">
        <v>34</v>
      </c>
      <c r="B96" s="6" t="s">
        <v>332</v>
      </c>
      <c r="C96" s="6" t="s">
        <v>44</v>
      </c>
      <c r="D96" s="6" t="s">
        <v>333</v>
      </c>
      <c r="E96" s="6" t="s">
        <v>131</v>
      </c>
      <c r="F96" s="8">
        <v>13</v>
      </c>
      <c r="G96" s="10"/>
      <c r="H96" s="8">
        <f>ROUND((G96*F96),2)</f>
        <v>0</v>
      </c>
      <c r="O96">
        <f>rekapitulace!H8</f>
        <v>21</v>
      </c>
      <c r="P96">
        <f>O96/100*H96</f>
        <v>0</v>
      </c>
    </row>
    <row r="97" ht="12.75">
      <c r="D97" s="11" t="s">
        <v>368</v>
      </c>
    </row>
    <row r="98" spans="1:16" ht="12.75">
      <c r="A98" s="6">
        <v>35</v>
      </c>
      <c r="B98" s="6" t="s">
        <v>401</v>
      </c>
      <c r="C98" s="6" t="s">
        <v>44</v>
      </c>
      <c r="D98" s="6" t="s">
        <v>402</v>
      </c>
      <c r="E98" s="6" t="s">
        <v>131</v>
      </c>
      <c r="F98" s="8">
        <v>13</v>
      </c>
      <c r="G98" s="10"/>
      <c r="H98" s="8">
        <f>ROUND((G98*F98),2)</f>
        <v>0</v>
      </c>
      <c r="O98">
        <f>rekapitulace!H8</f>
        <v>21</v>
      </c>
      <c r="P98">
        <f>O98/100*H98</f>
        <v>0</v>
      </c>
    </row>
    <row r="99" ht="12.75">
      <c r="D99" s="11" t="s">
        <v>403</v>
      </c>
    </row>
    <row r="100" spans="1:16" ht="12.75">
      <c r="A100" s="6">
        <v>36</v>
      </c>
      <c r="B100" s="6" t="s">
        <v>404</v>
      </c>
      <c r="C100" s="6" t="s">
        <v>44</v>
      </c>
      <c r="D100" s="6" t="s">
        <v>405</v>
      </c>
      <c r="E100" s="6" t="s">
        <v>62</v>
      </c>
      <c r="F100" s="8">
        <v>5</v>
      </c>
      <c r="G100" s="10"/>
      <c r="H100" s="8">
        <f>ROUND((G100*F100),2)</f>
        <v>0</v>
      </c>
      <c r="O100">
        <f>rekapitulace!H8</f>
        <v>21</v>
      </c>
      <c r="P100">
        <f>O100/100*H100</f>
        <v>0</v>
      </c>
    </row>
    <row r="101" ht="12.75">
      <c r="D101" s="11" t="s">
        <v>390</v>
      </c>
    </row>
    <row r="102" spans="1:16" ht="39">
      <c r="A102" s="6">
        <v>37</v>
      </c>
      <c r="B102" s="6" t="s">
        <v>341</v>
      </c>
      <c r="C102" s="6" t="s">
        <v>44</v>
      </c>
      <c r="D102" s="6" t="s">
        <v>406</v>
      </c>
      <c r="E102" s="6" t="s">
        <v>62</v>
      </c>
      <c r="F102" s="8">
        <v>1</v>
      </c>
      <c r="G102" s="10"/>
      <c r="H102" s="8">
        <f>ROUND((G102*F102),2)</f>
        <v>0</v>
      </c>
      <c r="O102">
        <f>rekapitulace!H8</f>
        <v>21</v>
      </c>
      <c r="P102">
        <f>O102/100*H102</f>
        <v>0</v>
      </c>
    </row>
    <row r="103" ht="12.75">
      <c r="D103" s="11" t="s">
        <v>47</v>
      </c>
    </row>
    <row r="104" spans="1:16" ht="12.75" customHeight="1">
      <c r="A104" s="12"/>
      <c r="B104" s="12"/>
      <c r="C104" s="12" t="s">
        <v>87</v>
      </c>
      <c r="D104" s="12" t="s">
        <v>86</v>
      </c>
      <c r="E104" s="12"/>
      <c r="F104" s="12"/>
      <c r="G104" s="12"/>
      <c r="H104" s="12">
        <f>SUM(H90:H103)</f>
        <v>0</v>
      </c>
      <c r="P104">
        <f>ROUND(SUM(P90:P103),2)</f>
        <v>0</v>
      </c>
    </row>
    <row r="106" spans="1:16" ht="12.75" customHeight="1">
      <c r="A106" s="12"/>
      <c r="B106" s="12"/>
      <c r="C106" s="12"/>
      <c r="D106" s="12" t="s">
        <v>67</v>
      </c>
      <c r="E106" s="12"/>
      <c r="F106" s="12"/>
      <c r="G106" s="12"/>
      <c r="H106" s="12">
        <f>+H14+H49+H58+H65+H82+H87+H104</f>
        <v>0</v>
      </c>
      <c r="P106">
        <f>+P14+P49+P58+P65+P82+P87+P104</f>
        <v>0</v>
      </c>
    </row>
    <row r="108" spans="1:8" ht="12.75" customHeight="1">
      <c r="A108" s="7" t="s">
        <v>68</v>
      </c>
      <c r="B108" s="7"/>
      <c r="C108" s="7"/>
      <c r="D108" s="7"/>
      <c r="E108" s="7"/>
      <c r="F108" s="7"/>
      <c r="G108" s="7"/>
      <c r="H108" s="7"/>
    </row>
    <row r="109" spans="1:8" ht="12.75" customHeight="1">
      <c r="A109" s="7"/>
      <c r="B109" s="7"/>
      <c r="C109" s="7"/>
      <c r="D109" s="7" t="s">
        <v>69</v>
      </c>
      <c r="E109" s="7"/>
      <c r="F109" s="7"/>
      <c r="G109" s="7"/>
      <c r="H109" s="7"/>
    </row>
    <row r="110" spans="1:16" ht="12.75" customHeight="1">
      <c r="A110" s="12"/>
      <c r="B110" s="12"/>
      <c r="C110" s="12"/>
      <c r="D110" s="12" t="s">
        <v>70</v>
      </c>
      <c r="E110" s="12"/>
      <c r="F110" s="12"/>
      <c r="G110" s="12"/>
      <c r="H110" s="12">
        <v>0</v>
      </c>
      <c r="P110">
        <v>0</v>
      </c>
    </row>
    <row r="111" spans="1:8" ht="12.75" customHeight="1">
      <c r="A111" s="12"/>
      <c r="B111" s="12"/>
      <c r="C111" s="12"/>
      <c r="D111" s="12" t="s">
        <v>71</v>
      </c>
      <c r="E111" s="12"/>
      <c r="F111" s="12"/>
      <c r="G111" s="12"/>
      <c r="H111" s="12"/>
    </row>
    <row r="112" spans="1:16" ht="12.75" customHeight="1">
      <c r="A112" s="12"/>
      <c r="B112" s="12"/>
      <c r="C112" s="12"/>
      <c r="D112" s="12" t="s">
        <v>72</v>
      </c>
      <c r="E112" s="12"/>
      <c r="F112" s="12"/>
      <c r="G112" s="12"/>
      <c r="H112" s="12">
        <v>0</v>
      </c>
      <c r="P112">
        <v>0</v>
      </c>
    </row>
    <row r="113" spans="1:16" ht="12.75" customHeight="1">
      <c r="A113" s="12"/>
      <c r="B113" s="12"/>
      <c r="C113" s="12"/>
      <c r="D113" s="12" t="s">
        <v>73</v>
      </c>
      <c r="E113" s="12"/>
      <c r="F113" s="12"/>
      <c r="G113" s="12"/>
      <c r="H113" s="12">
        <f>H110+H112</f>
        <v>0</v>
      </c>
      <c r="P113">
        <f>P110+P112</f>
        <v>0</v>
      </c>
    </row>
    <row r="115" spans="1:16" ht="12.75" customHeight="1">
      <c r="A115" s="12"/>
      <c r="B115" s="12"/>
      <c r="C115" s="12"/>
      <c r="D115" s="12" t="s">
        <v>73</v>
      </c>
      <c r="E115" s="12"/>
      <c r="F115" s="12"/>
      <c r="G115" s="12"/>
      <c r="H115" s="12">
        <f>H106+H113</f>
        <v>0</v>
      </c>
      <c r="P115">
        <f>P106+P113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407</v>
      </c>
      <c r="D5" s="5" t="s">
        <v>408</v>
      </c>
      <c r="E5" s="5"/>
    </row>
    <row r="6" spans="1:5" ht="12.75" customHeight="1">
      <c r="A6" t="s">
        <v>18</v>
      </c>
      <c r="C6" s="5" t="s">
        <v>407</v>
      </c>
      <c r="D6" s="5" t="s">
        <v>408</v>
      </c>
      <c r="E6" s="5"/>
    </row>
    <row r="7" spans="3:5" ht="12.75" customHeight="1">
      <c r="C7" s="5"/>
      <c r="D7" s="5"/>
      <c r="E7" s="5"/>
    </row>
    <row r="8" spans="1:16" ht="12.75" customHeight="1">
      <c r="A8" s="13" t="s">
        <v>23</v>
      </c>
      <c r="B8" s="13" t="s">
        <v>25</v>
      </c>
      <c r="C8" s="13" t="s">
        <v>26</v>
      </c>
      <c r="D8" s="13" t="s">
        <v>27</v>
      </c>
      <c r="E8" s="13" t="s">
        <v>28</v>
      </c>
      <c r="F8" s="13" t="s">
        <v>29</v>
      </c>
      <c r="G8" s="13" t="s">
        <v>30</v>
      </c>
      <c r="H8" s="13"/>
      <c r="O8" t="s">
        <v>33</v>
      </c>
      <c r="P8" t="s">
        <v>11</v>
      </c>
    </row>
    <row r="9" spans="1:15" ht="13.5">
      <c r="A9" s="13"/>
      <c r="B9" s="13"/>
      <c r="C9" s="13"/>
      <c r="D9" s="13"/>
      <c r="E9" s="13"/>
      <c r="F9" s="13"/>
      <c r="G9" s="4" t="s">
        <v>31</v>
      </c>
      <c r="H9" s="4" t="s">
        <v>32</v>
      </c>
      <c r="O9" t="s">
        <v>11</v>
      </c>
    </row>
    <row r="10" spans="1:8" ht="13.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6.25">
      <c r="A12" s="6">
        <v>1</v>
      </c>
      <c r="B12" s="6" t="s">
        <v>109</v>
      </c>
      <c r="C12" s="6" t="s">
        <v>44</v>
      </c>
      <c r="D12" s="6" t="s">
        <v>409</v>
      </c>
      <c r="E12" s="6" t="s">
        <v>106</v>
      </c>
      <c r="F12" s="8">
        <v>121.18</v>
      </c>
      <c r="G12" s="10"/>
      <c r="H12" s="8">
        <f>ROUND((G12*F12),2)</f>
        <v>0</v>
      </c>
      <c r="O12">
        <f>rekapitulace!H8</f>
        <v>21</v>
      </c>
      <c r="P12">
        <f>O12/100*H12</f>
        <v>0</v>
      </c>
    </row>
    <row r="13" ht="39">
      <c r="D13" s="11" t="s">
        <v>410</v>
      </c>
    </row>
    <row r="14" spans="1:16" ht="12.75" customHeight="1">
      <c r="A14" s="12"/>
      <c r="B14" s="12"/>
      <c r="C14" s="12" t="s">
        <v>42</v>
      </c>
      <c r="D14" s="12" t="s">
        <v>41</v>
      </c>
      <c r="E14" s="12"/>
      <c r="F14" s="12"/>
      <c r="G14" s="12"/>
      <c r="H14" s="12">
        <f>SUM(H12:H13)</f>
        <v>0</v>
      </c>
      <c r="P14">
        <f>ROUND(SUM(P12:P13),2)</f>
        <v>0</v>
      </c>
    </row>
    <row r="16" spans="1:8" ht="12.75" customHeight="1">
      <c r="A16" s="7"/>
      <c r="B16" s="7"/>
      <c r="C16" s="7" t="s">
        <v>24</v>
      </c>
      <c r="D16" s="7" t="s">
        <v>81</v>
      </c>
      <c r="E16" s="7"/>
      <c r="F16" s="9"/>
      <c r="G16" s="7"/>
      <c r="H16" s="9"/>
    </row>
    <row r="17" spans="1:16" ht="39">
      <c r="A17" s="6">
        <v>2</v>
      </c>
      <c r="B17" s="6" t="s">
        <v>113</v>
      </c>
      <c r="C17" s="6" t="s">
        <v>44</v>
      </c>
      <c r="D17" s="6" t="s">
        <v>411</v>
      </c>
      <c r="E17" s="6" t="s">
        <v>106</v>
      </c>
      <c r="F17" s="8">
        <v>7.92</v>
      </c>
      <c r="G17" s="10"/>
      <c r="H17" s="8">
        <f>ROUND((G17*F17),2)</f>
        <v>0</v>
      </c>
      <c r="O17">
        <f>rekapitulace!H8</f>
        <v>21</v>
      </c>
      <c r="P17">
        <f>O17/100*H17</f>
        <v>0</v>
      </c>
    </row>
    <row r="18" ht="12.75">
      <c r="D18" s="11" t="s">
        <v>412</v>
      </c>
    </row>
    <row r="19" spans="1:16" ht="39">
      <c r="A19" s="6">
        <v>3</v>
      </c>
      <c r="B19" s="6" t="s">
        <v>120</v>
      </c>
      <c r="C19" s="6" t="s">
        <v>44</v>
      </c>
      <c r="D19" s="6" t="s">
        <v>413</v>
      </c>
      <c r="E19" s="6" t="s">
        <v>106</v>
      </c>
      <c r="F19" s="8">
        <v>55.65</v>
      </c>
      <c r="G19" s="10"/>
      <c r="H19" s="8">
        <f>ROUND((G19*F19),2)</f>
        <v>0</v>
      </c>
      <c r="O19">
        <f>rekapitulace!H8</f>
        <v>21</v>
      </c>
      <c r="P19">
        <f>O19/100*H19</f>
        <v>0</v>
      </c>
    </row>
    <row r="20" ht="26.25">
      <c r="D20" s="11" t="s">
        <v>414</v>
      </c>
    </row>
    <row r="21" spans="1:16" ht="12.75">
      <c r="A21" s="6">
        <v>4</v>
      </c>
      <c r="B21" s="6" t="s">
        <v>123</v>
      </c>
      <c r="C21" s="6" t="s">
        <v>44</v>
      </c>
      <c r="D21" s="6" t="s">
        <v>361</v>
      </c>
      <c r="E21" s="6" t="s">
        <v>106</v>
      </c>
      <c r="F21" s="8">
        <v>17.23</v>
      </c>
      <c r="G21" s="10"/>
      <c r="H21" s="8">
        <f>ROUND((G21*F21),2)</f>
        <v>0</v>
      </c>
      <c r="O21">
        <f>rekapitulace!H8</f>
        <v>21</v>
      </c>
      <c r="P21">
        <f>O21/100*H21</f>
        <v>0</v>
      </c>
    </row>
    <row r="22" ht="39">
      <c r="D22" s="11" t="s">
        <v>415</v>
      </c>
    </row>
    <row r="23" spans="1:16" ht="12.75">
      <c r="A23" s="6">
        <v>5</v>
      </c>
      <c r="B23" s="6" t="s">
        <v>129</v>
      </c>
      <c r="C23" s="6" t="s">
        <v>44</v>
      </c>
      <c r="D23" s="6" t="s">
        <v>130</v>
      </c>
      <c r="E23" s="6" t="s">
        <v>131</v>
      </c>
      <c r="F23" s="8">
        <v>75</v>
      </c>
      <c r="G23" s="10"/>
      <c r="H23" s="8">
        <f>ROUND((G23*F23),2)</f>
        <v>0</v>
      </c>
      <c r="O23">
        <f>rekapitulace!H8</f>
        <v>21</v>
      </c>
      <c r="P23">
        <f>O23/100*H23</f>
        <v>0</v>
      </c>
    </row>
    <row r="24" ht="12.75">
      <c r="D24" s="11" t="s">
        <v>416</v>
      </c>
    </row>
    <row r="25" spans="1:16" ht="39">
      <c r="A25" s="6">
        <v>6</v>
      </c>
      <c r="B25" s="6" t="s">
        <v>133</v>
      </c>
      <c r="C25" s="6" t="s">
        <v>44</v>
      </c>
      <c r="D25" s="6" t="s">
        <v>417</v>
      </c>
      <c r="E25" s="6" t="s">
        <v>135</v>
      </c>
      <c r="F25" s="8">
        <v>225</v>
      </c>
      <c r="G25" s="10"/>
      <c r="H25" s="8">
        <f>ROUND((G25*F25),2)</f>
        <v>0</v>
      </c>
      <c r="O25">
        <f>rekapitulace!H8</f>
        <v>21</v>
      </c>
      <c r="P25">
        <f>O25/100*H25</f>
        <v>0</v>
      </c>
    </row>
    <row r="26" ht="12.75">
      <c r="D26" s="11" t="s">
        <v>418</v>
      </c>
    </row>
    <row r="27" spans="1:16" ht="39">
      <c r="A27" s="6">
        <v>7</v>
      </c>
      <c r="B27" s="6" t="s">
        <v>137</v>
      </c>
      <c r="C27" s="6" t="s">
        <v>44</v>
      </c>
      <c r="D27" s="6" t="s">
        <v>419</v>
      </c>
      <c r="E27" s="6" t="s">
        <v>106</v>
      </c>
      <c r="F27" s="8">
        <v>7.4</v>
      </c>
      <c r="G27" s="10"/>
      <c r="H27" s="8">
        <f>ROUND((G27*F27),2)</f>
        <v>0</v>
      </c>
      <c r="O27">
        <f>rekapitulace!H8</f>
        <v>21</v>
      </c>
      <c r="P27">
        <f>O27/100*H27</f>
        <v>0</v>
      </c>
    </row>
    <row r="28" ht="12.75">
      <c r="D28" s="11" t="s">
        <v>420</v>
      </c>
    </row>
    <row r="29" spans="1:16" ht="26.25">
      <c r="A29" s="6">
        <v>8</v>
      </c>
      <c r="B29" s="6" t="s">
        <v>140</v>
      </c>
      <c r="C29" s="6" t="s">
        <v>44</v>
      </c>
      <c r="D29" s="6" t="s">
        <v>421</v>
      </c>
      <c r="E29" s="6" t="s">
        <v>131</v>
      </c>
      <c r="F29" s="8">
        <v>27</v>
      </c>
      <c r="G29" s="10"/>
      <c r="H29" s="8">
        <f>ROUND((G29*F29),2)</f>
        <v>0</v>
      </c>
      <c r="O29">
        <f>rekapitulace!H8</f>
        <v>21</v>
      </c>
      <c r="P29">
        <f>O29/100*H29</f>
        <v>0</v>
      </c>
    </row>
    <row r="30" ht="12.75">
      <c r="D30" s="11" t="s">
        <v>422</v>
      </c>
    </row>
    <row r="31" spans="1:16" ht="12.75">
      <c r="A31" s="6">
        <v>9</v>
      </c>
      <c r="B31" s="6" t="s">
        <v>149</v>
      </c>
      <c r="C31" s="6" t="s">
        <v>44</v>
      </c>
      <c r="D31" s="6" t="s">
        <v>423</v>
      </c>
      <c r="E31" s="6" t="s">
        <v>106</v>
      </c>
      <c r="F31" s="8">
        <v>103.95</v>
      </c>
      <c r="G31" s="10"/>
      <c r="H31" s="8">
        <f>ROUND((G31*F31),2)</f>
        <v>0</v>
      </c>
      <c r="O31">
        <f>rekapitulace!H8</f>
        <v>21</v>
      </c>
      <c r="P31">
        <f>O31/100*H31</f>
        <v>0</v>
      </c>
    </row>
    <row r="32" ht="52.5">
      <c r="D32" s="11" t="s">
        <v>424</v>
      </c>
    </row>
    <row r="33" spans="1:16" ht="39">
      <c r="A33" s="6">
        <v>10</v>
      </c>
      <c r="B33" s="6" t="s">
        <v>152</v>
      </c>
      <c r="C33" s="6" t="s">
        <v>44</v>
      </c>
      <c r="D33" s="6" t="s">
        <v>425</v>
      </c>
      <c r="E33" s="6" t="s">
        <v>106</v>
      </c>
      <c r="F33" s="8">
        <v>16.35</v>
      </c>
      <c r="G33" s="10"/>
      <c r="H33" s="8">
        <f>ROUND((G33*F33),2)</f>
        <v>0</v>
      </c>
      <c r="O33">
        <f>rekapitulace!H8</f>
        <v>21</v>
      </c>
      <c r="P33">
        <f>O33/100*H33</f>
        <v>0</v>
      </c>
    </row>
    <row r="34" ht="12.75">
      <c r="D34" s="11" t="s">
        <v>426</v>
      </c>
    </row>
    <row r="35" spans="1:16" ht="26.25">
      <c r="A35" s="6">
        <v>11</v>
      </c>
      <c r="B35" s="6" t="s">
        <v>158</v>
      </c>
      <c r="C35" s="6" t="s">
        <v>44</v>
      </c>
      <c r="D35" s="6" t="s">
        <v>427</v>
      </c>
      <c r="E35" s="6" t="s">
        <v>106</v>
      </c>
      <c r="F35" s="8">
        <v>72</v>
      </c>
      <c r="G35" s="10"/>
      <c r="H35" s="8">
        <f>ROUND((G35*F35),2)</f>
        <v>0</v>
      </c>
      <c r="O35">
        <f>rekapitulace!H8</f>
        <v>21</v>
      </c>
      <c r="P35">
        <f>O35/100*H35</f>
        <v>0</v>
      </c>
    </row>
    <row r="36" ht="12.75">
      <c r="D36" s="11" t="s">
        <v>428</v>
      </c>
    </row>
    <row r="37" spans="1:16" ht="12.75">
      <c r="A37" s="6">
        <v>12</v>
      </c>
      <c r="B37" s="6" t="s">
        <v>161</v>
      </c>
      <c r="C37" s="6" t="s">
        <v>44</v>
      </c>
      <c r="D37" s="6" t="s">
        <v>162</v>
      </c>
      <c r="E37" s="6" t="s">
        <v>106</v>
      </c>
      <c r="F37" s="8">
        <v>90</v>
      </c>
      <c r="G37" s="10"/>
      <c r="H37" s="8">
        <f>ROUND((G37*F37),2)</f>
        <v>0</v>
      </c>
      <c r="O37">
        <f>rekapitulace!H8</f>
        <v>21</v>
      </c>
      <c r="P37">
        <f>O37/100*H37</f>
        <v>0</v>
      </c>
    </row>
    <row r="38" ht="12.75">
      <c r="D38" s="11" t="s">
        <v>429</v>
      </c>
    </row>
    <row r="39" spans="1:16" ht="26.25">
      <c r="A39" s="6">
        <v>13</v>
      </c>
      <c r="B39" s="6" t="s">
        <v>164</v>
      </c>
      <c r="C39" s="6" t="s">
        <v>44</v>
      </c>
      <c r="D39" s="6" t="s">
        <v>430</v>
      </c>
      <c r="E39" s="6" t="s">
        <v>106</v>
      </c>
      <c r="F39" s="8">
        <v>18</v>
      </c>
      <c r="G39" s="10"/>
      <c r="H39" s="8">
        <f>ROUND((G39*F39),2)</f>
        <v>0</v>
      </c>
      <c r="O39">
        <f>rekapitulace!H8</f>
        <v>21</v>
      </c>
      <c r="P39">
        <f>O39/100*H39</f>
        <v>0</v>
      </c>
    </row>
    <row r="40" ht="12.75">
      <c r="D40" s="11" t="s">
        <v>431</v>
      </c>
    </row>
    <row r="41" spans="1:16" ht="12.75" customHeight="1">
      <c r="A41" s="12"/>
      <c r="B41" s="12"/>
      <c r="C41" s="12" t="s">
        <v>24</v>
      </c>
      <c r="D41" s="12" t="s">
        <v>81</v>
      </c>
      <c r="E41" s="12"/>
      <c r="F41" s="12"/>
      <c r="G41" s="12"/>
      <c r="H41" s="12">
        <f>SUM(H17:H40)</f>
        <v>0</v>
      </c>
      <c r="P41">
        <f>ROUND(SUM(P17:P40),2)</f>
        <v>0</v>
      </c>
    </row>
    <row r="43" spans="1:8" ht="12.75" customHeight="1">
      <c r="A43" s="7"/>
      <c r="B43" s="7"/>
      <c r="C43" s="7" t="s">
        <v>37</v>
      </c>
      <c r="D43" s="7" t="s">
        <v>207</v>
      </c>
      <c r="E43" s="7"/>
      <c r="F43" s="9"/>
      <c r="G43" s="7"/>
      <c r="H43" s="9"/>
    </row>
    <row r="44" spans="1:16" ht="12.75">
      <c r="A44" s="6">
        <v>14</v>
      </c>
      <c r="B44" s="6" t="s">
        <v>214</v>
      </c>
      <c r="C44" s="6" t="s">
        <v>44</v>
      </c>
      <c r="D44" s="6" t="s">
        <v>215</v>
      </c>
      <c r="E44" s="6" t="s">
        <v>106</v>
      </c>
      <c r="F44" s="8">
        <v>84.55</v>
      </c>
      <c r="G44" s="10"/>
      <c r="H44" s="8">
        <f>ROUND((G44*F44),2)</f>
        <v>0</v>
      </c>
      <c r="O44">
        <f>rekapitulace!H8</f>
        <v>21</v>
      </c>
      <c r="P44">
        <f>O44/100*H44</f>
        <v>0</v>
      </c>
    </row>
    <row r="45" ht="66">
      <c r="D45" s="11" t="s">
        <v>432</v>
      </c>
    </row>
    <row r="46" spans="1:16" ht="39">
      <c r="A46" s="6">
        <v>15</v>
      </c>
      <c r="B46" s="6" t="s">
        <v>252</v>
      </c>
      <c r="C46" s="6" t="s">
        <v>44</v>
      </c>
      <c r="D46" s="6" t="s">
        <v>253</v>
      </c>
      <c r="E46" s="6" t="s">
        <v>84</v>
      </c>
      <c r="F46" s="8">
        <v>58</v>
      </c>
      <c r="G46" s="10"/>
      <c r="H46" s="8">
        <f>ROUND((G46*F46),2)</f>
        <v>0</v>
      </c>
      <c r="O46">
        <f>rekapitulace!H8</f>
        <v>21</v>
      </c>
      <c r="P46">
        <f>O46/100*H46</f>
        <v>0</v>
      </c>
    </row>
    <row r="47" ht="26.25">
      <c r="D47" s="11" t="s">
        <v>433</v>
      </c>
    </row>
    <row r="48" spans="1:16" ht="39">
      <c r="A48" s="6">
        <v>16</v>
      </c>
      <c r="B48" s="6" t="s">
        <v>255</v>
      </c>
      <c r="C48" s="6" t="s">
        <v>44</v>
      </c>
      <c r="D48" s="6" t="s">
        <v>256</v>
      </c>
      <c r="E48" s="6" t="s">
        <v>84</v>
      </c>
      <c r="F48" s="8">
        <v>17</v>
      </c>
      <c r="G48" s="10"/>
      <c r="H48" s="8">
        <f>ROUND((G48*F48),2)</f>
        <v>0</v>
      </c>
      <c r="O48">
        <f>rekapitulace!H8</f>
        <v>21</v>
      </c>
      <c r="P48">
        <f>O48/100*H48</f>
        <v>0</v>
      </c>
    </row>
    <row r="49" ht="12.75">
      <c r="D49" s="11" t="s">
        <v>434</v>
      </c>
    </row>
    <row r="50" spans="1:16" ht="26.25">
      <c r="A50" s="6">
        <v>17</v>
      </c>
      <c r="B50" s="6" t="s">
        <v>258</v>
      </c>
      <c r="C50" s="6" t="s">
        <v>44</v>
      </c>
      <c r="D50" s="6" t="s">
        <v>259</v>
      </c>
      <c r="E50" s="6" t="s">
        <v>84</v>
      </c>
      <c r="F50" s="8">
        <v>25</v>
      </c>
      <c r="G50" s="10"/>
      <c r="H50" s="8">
        <f>ROUND((G50*F50),2)</f>
        <v>0</v>
      </c>
      <c r="O50">
        <f>rekapitulace!H8</f>
        <v>21</v>
      </c>
      <c r="P50">
        <f>O50/100*H50</f>
        <v>0</v>
      </c>
    </row>
    <row r="51" ht="12.75">
      <c r="D51" s="11" t="s">
        <v>279</v>
      </c>
    </row>
    <row r="52" spans="1:16" ht="26.25">
      <c r="A52" s="6">
        <v>18</v>
      </c>
      <c r="B52" s="6" t="s">
        <v>261</v>
      </c>
      <c r="C52" s="6" t="s">
        <v>44</v>
      </c>
      <c r="D52" s="6" t="s">
        <v>262</v>
      </c>
      <c r="E52" s="6" t="s">
        <v>84</v>
      </c>
      <c r="F52" s="8">
        <v>30</v>
      </c>
      <c r="G52" s="10"/>
      <c r="H52" s="8">
        <f>ROUND((G52*F52),2)</f>
        <v>0</v>
      </c>
      <c r="O52">
        <f>rekapitulace!H8</f>
        <v>21</v>
      </c>
      <c r="P52">
        <f>O52/100*H52</f>
        <v>0</v>
      </c>
    </row>
    <row r="53" ht="26.25">
      <c r="D53" s="11" t="s">
        <v>435</v>
      </c>
    </row>
    <row r="54" spans="1:16" ht="26.25">
      <c r="A54" s="6">
        <v>19</v>
      </c>
      <c r="B54" s="6" t="s">
        <v>270</v>
      </c>
      <c r="C54" s="6" t="s">
        <v>44</v>
      </c>
      <c r="D54" s="6" t="s">
        <v>436</v>
      </c>
      <c r="E54" s="6" t="s">
        <v>84</v>
      </c>
      <c r="F54" s="8">
        <v>300</v>
      </c>
      <c r="G54" s="10"/>
      <c r="H54" s="8">
        <f>ROUND((G54*F54),2)</f>
        <v>0</v>
      </c>
      <c r="O54">
        <f>rekapitulace!H8</f>
        <v>21</v>
      </c>
      <c r="P54">
        <f>O54/100*H54</f>
        <v>0</v>
      </c>
    </row>
    <row r="55" ht="26.25">
      <c r="D55" s="11" t="s">
        <v>437</v>
      </c>
    </row>
    <row r="56" spans="1:16" ht="12.75" customHeight="1">
      <c r="A56" s="12"/>
      <c r="B56" s="12"/>
      <c r="C56" s="12" t="s">
        <v>37</v>
      </c>
      <c r="D56" s="12" t="s">
        <v>207</v>
      </c>
      <c r="E56" s="12"/>
      <c r="F56" s="12"/>
      <c r="G56" s="12"/>
      <c r="H56" s="12">
        <f>SUM(H44:H55)</f>
        <v>0</v>
      </c>
      <c r="P56">
        <f>ROUND(SUM(P44:P55),2)</f>
        <v>0</v>
      </c>
    </row>
    <row r="58" spans="1:8" ht="12.75" customHeight="1">
      <c r="A58" s="7"/>
      <c r="B58" s="7"/>
      <c r="C58" s="7" t="s">
        <v>87</v>
      </c>
      <c r="D58" s="7" t="s">
        <v>86</v>
      </c>
      <c r="E58" s="7"/>
      <c r="F58" s="9"/>
      <c r="G58" s="7"/>
      <c r="H58" s="9"/>
    </row>
    <row r="59" spans="1:16" ht="26.25">
      <c r="A59" s="6">
        <v>20</v>
      </c>
      <c r="B59" s="6" t="s">
        <v>312</v>
      </c>
      <c r="C59" s="6" t="s">
        <v>44</v>
      </c>
      <c r="D59" s="6" t="s">
        <v>313</v>
      </c>
      <c r="E59" s="6" t="s">
        <v>131</v>
      </c>
      <c r="F59" s="8">
        <v>35</v>
      </c>
      <c r="G59" s="10"/>
      <c r="H59" s="8">
        <f>ROUND((G59*F59),2)</f>
        <v>0</v>
      </c>
      <c r="O59">
        <f>rekapitulace!H8</f>
        <v>21</v>
      </c>
      <c r="P59">
        <f>O59/100*H59</f>
        <v>0</v>
      </c>
    </row>
    <row r="60" ht="12.75">
      <c r="D60" s="11" t="s">
        <v>438</v>
      </c>
    </row>
    <row r="61" spans="1:16" ht="26.25">
      <c r="A61" s="6">
        <v>21</v>
      </c>
      <c r="B61" s="6" t="s">
        <v>318</v>
      </c>
      <c r="C61" s="6" t="s">
        <v>44</v>
      </c>
      <c r="D61" s="6" t="s">
        <v>319</v>
      </c>
      <c r="E61" s="6" t="s">
        <v>131</v>
      </c>
      <c r="F61" s="8">
        <v>95</v>
      </c>
      <c r="G61" s="10"/>
      <c r="H61" s="8">
        <f>ROUND((G61*F61),2)</f>
        <v>0</v>
      </c>
      <c r="O61">
        <f>rekapitulace!H8</f>
        <v>21</v>
      </c>
      <c r="P61">
        <f>O61/100*H61</f>
        <v>0</v>
      </c>
    </row>
    <row r="62" ht="12.75">
      <c r="D62" s="11" t="s">
        <v>439</v>
      </c>
    </row>
    <row r="63" spans="1:16" ht="39">
      <c r="A63" s="6">
        <v>22</v>
      </c>
      <c r="B63" s="6" t="s">
        <v>323</v>
      </c>
      <c r="C63" s="6" t="s">
        <v>44</v>
      </c>
      <c r="D63" s="6" t="s">
        <v>324</v>
      </c>
      <c r="E63" s="6" t="s">
        <v>131</v>
      </c>
      <c r="F63" s="8">
        <v>23</v>
      </c>
      <c r="G63" s="10"/>
      <c r="H63" s="8">
        <f>ROUND((G63*F63),2)</f>
        <v>0</v>
      </c>
      <c r="O63">
        <f>rekapitulace!H8</f>
        <v>21</v>
      </c>
      <c r="P63">
        <f>O63/100*H63</f>
        <v>0</v>
      </c>
    </row>
    <row r="64" ht="12.75">
      <c r="D64" s="11" t="s">
        <v>440</v>
      </c>
    </row>
    <row r="65" spans="1:16" ht="26.25">
      <c r="A65" s="6">
        <v>23</v>
      </c>
      <c r="B65" s="6" t="s">
        <v>332</v>
      </c>
      <c r="C65" s="6" t="s">
        <v>44</v>
      </c>
      <c r="D65" s="6" t="s">
        <v>441</v>
      </c>
      <c r="E65" s="6" t="s">
        <v>131</v>
      </c>
      <c r="F65" s="8">
        <v>27</v>
      </c>
      <c r="G65" s="10"/>
      <c r="H65" s="8">
        <f>ROUND((G65*F65),2)</f>
        <v>0</v>
      </c>
      <c r="O65">
        <f>rekapitulace!H8</f>
        <v>21</v>
      </c>
      <c r="P65">
        <f>O65/100*H65</f>
        <v>0</v>
      </c>
    </row>
    <row r="66" ht="12.75">
      <c r="D66" s="11" t="s">
        <v>422</v>
      </c>
    </row>
    <row r="67" spans="1:16" ht="12.75">
      <c r="A67" s="6">
        <v>24</v>
      </c>
      <c r="B67" s="6" t="s">
        <v>442</v>
      </c>
      <c r="C67" s="6" t="s">
        <v>44</v>
      </c>
      <c r="D67" s="6" t="s">
        <v>443</v>
      </c>
      <c r="E67" s="6" t="s">
        <v>131</v>
      </c>
      <c r="F67" s="8">
        <v>27</v>
      </c>
      <c r="G67" s="10"/>
      <c r="H67" s="8">
        <f>ROUND((G67*F67),2)</f>
        <v>0</v>
      </c>
      <c r="O67">
        <f>rekapitulace!H8</f>
        <v>21</v>
      </c>
      <c r="P67">
        <f>O67/100*H67</f>
        <v>0</v>
      </c>
    </row>
    <row r="68" ht="12.75">
      <c r="D68" s="11" t="s">
        <v>444</v>
      </c>
    </row>
    <row r="69" spans="1:16" ht="12.75" customHeight="1">
      <c r="A69" s="12"/>
      <c r="B69" s="12"/>
      <c r="C69" s="12" t="s">
        <v>87</v>
      </c>
      <c r="D69" s="12" t="s">
        <v>86</v>
      </c>
      <c r="E69" s="12"/>
      <c r="F69" s="12"/>
      <c r="G69" s="12"/>
      <c r="H69" s="12">
        <f>SUM(H59:H68)</f>
        <v>0</v>
      </c>
      <c r="P69">
        <f>ROUND(SUM(P59:P68),2)</f>
        <v>0</v>
      </c>
    </row>
    <row r="71" spans="1:16" ht="12.75" customHeight="1">
      <c r="A71" s="12"/>
      <c r="B71" s="12"/>
      <c r="C71" s="12"/>
      <c r="D71" s="12" t="s">
        <v>67</v>
      </c>
      <c r="E71" s="12"/>
      <c r="F71" s="12"/>
      <c r="G71" s="12"/>
      <c r="H71" s="12">
        <f>+H14+H41+H56+H69</f>
        <v>0</v>
      </c>
      <c r="P71">
        <f>+P14+P41+P56+P69</f>
        <v>0</v>
      </c>
    </row>
    <row r="73" spans="1:8" ht="12.75" customHeight="1">
      <c r="A73" s="7" t="s">
        <v>68</v>
      </c>
      <c r="B73" s="7"/>
      <c r="C73" s="7"/>
      <c r="D73" s="7"/>
      <c r="E73" s="7"/>
      <c r="F73" s="7"/>
      <c r="G73" s="7"/>
      <c r="H73" s="7"/>
    </row>
    <row r="74" spans="1:8" ht="12.75" customHeight="1">
      <c r="A74" s="7"/>
      <c r="B74" s="7"/>
      <c r="C74" s="7"/>
      <c r="D74" s="7" t="s">
        <v>69</v>
      </c>
      <c r="E74" s="7"/>
      <c r="F74" s="7"/>
      <c r="G74" s="7"/>
      <c r="H74" s="7"/>
    </row>
    <row r="75" spans="1:16" ht="12.75" customHeight="1">
      <c r="A75" s="12"/>
      <c r="B75" s="12"/>
      <c r="C75" s="12"/>
      <c r="D75" s="12" t="s">
        <v>70</v>
      </c>
      <c r="E75" s="12"/>
      <c r="F75" s="12"/>
      <c r="G75" s="12"/>
      <c r="H75" s="12">
        <v>0</v>
      </c>
      <c r="P75">
        <v>0</v>
      </c>
    </row>
    <row r="76" spans="1:8" ht="12.75" customHeight="1">
      <c r="A76" s="12"/>
      <c r="B76" s="12"/>
      <c r="C76" s="12"/>
      <c r="D76" s="12" t="s">
        <v>71</v>
      </c>
      <c r="E76" s="12"/>
      <c r="F76" s="12"/>
      <c r="G76" s="12"/>
      <c r="H76" s="12"/>
    </row>
    <row r="77" spans="1:16" ht="12.75" customHeight="1">
      <c r="A77" s="12"/>
      <c r="B77" s="12"/>
      <c r="C77" s="12"/>
      <c r="D77" s="12" t="s">
        <v>72</v>
      </c>
      <c r="E77" s="12"/>
      <c r="F77" s="12"/>
      <c r="G77" s="12"/>
      <c r="H77" s="12">
        <v>0</v>
      </c>
      <c r="P77">
        <v>0</v>
      </c>
    </row>
    <row r="78" spans="1:16" ht="12.75" customHeight="1">
      <c r="A78" s="12"/>
      <c r="B78" s="12"/>
      <c r="C78" s="12"/>
      <c r="D78" s="12" t="s">
        <v>73</v>
      </c>
      <c r="E78" s="12"/>
      <c r="F78" s="12"/>
      <c r="G78" s="12"/>
      <c r="H78" s="12">
        <f>H75+H77</f>
        <v>0</v>
      </c>
      <c r="P78">
        <f>P75+P77</f>
        <v>0</v>
      </c>
    </row>
    <row r="80" spans="1:16" ht="12.75" customHeight="1">
      <c r="A80" s="12"/>
      <c r="B80" s="12"/>
      <c r="C80" s="12"/>
      <c r="D80" s="12" t="s">
        <v>73</v>
      </c>
      <c r="E80" s="12"/>
      <c r="F80" s="12"/>
      <c r="G80" s="12"/>
      <c r="H80" s="12">
        <f>H71+H78</f>
        <v>0</v>
      </c>
      <c r="P80">
        <f>P71+P78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Kocnarova, Sarka</cp:lastModifiedBy>
  <dcterms:modified xsi:type="dcterms:W3CDTF">2018-11-08T13:13:50Z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