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tomas_krejca_ksus_cz/Documents/Documents/Projekty/V projektu/III11216 Chmelná havárie dvou propustků/Soutěž/"/>
    </mc:Choice>
  </mc:AlternateContent>
  <xr:revisionPtr revIDLastSave="0" documentId="11_7B3C774F0E2AD86245A600F3FF2556FE77A038BD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kapitulace" sheetId="6" r:id="rId1"/>
    <sheet name="001" sheetId="2" r:id="rId2"/>
    <sheet name="180" sheetId="3" r:id="rId3"/>
    <sheet name="201" sheetId="4" r:id="rId4"/>
    <sheet name="202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6" i="5" l="1"/>
  <c r="O274" i="5"/>
  <c r="I274" i="5"/>
  <c r="I270" i="5"/>
  <c r="O270" i="5" s="1"/>
  <c r="I266" i="5"/>
  <c r="O266" i="5" s="1"/>
  <c r="O263" i="5"/>
  <c r="I263" i="5"/>
  <c r="I260" i="5"/>
  <c r="O260" i="5" s="1"/>
  <c r="I256" i="5"/>
  <c r="O256" i="5" s="1"/>
  <c r="O253" i="5"/>
  <c r="I253" i="5"/>
  <c r="I249" i="5"/>
  <c r="O249" i="5" s="1"/>
  <c r="I245" i="5"/>
  <c r="O245" i="5" s="1"/>
  <c r="O241" i="5"/>
  <c r="I241" i="5"/>
  <c r="I237" i="5"/>
  <c r="O237" i="5" s="1"/>
  <c r="I234" i="5"/>
  <c r="O234" i="5" s="1"/>
  <c r="O230" i="5"/>
  <c r="I230" i="5"/>
  <c r="I227" i="5"/>
  <c r="O227" i="5" s="1"/>
  <c r="I198" i="5"/>
  <c r="I222" i="5"/>
  <c r="O222" i="5" s="1"/>
  <c r="I218" i="5"/>
  <c r="O218" i="5" s="1"/>
  <c r="I215" i="5"/>
  <c r="O215" i="5" s="1"/>
  <c r="O211" i="5"/>
  <c r="I211" i="5"/>
  <c r="I207" i="5"/>
  <c r="O207" i="5" s="1"/>
  <c r="I203" i="5"/>
  <c r="O203" i="5" s="1"/>
  <c r="I199" i="5"/>
  <c r="O199" i="5" s="1"/>
  <c r="I195" i="5"/>
  <c r="O195" i="5" s="1"/>
  <c r="I191" i="5"/>
  <c r="O191" i="5" s="1"/>
  <c r="O188" i="5"/>
  <c r="I188" i="5"/>
  <c r="I184" i="5"/>
  <c r="O184" i="5" s="1"/>
  <c r="O180" i="5"/>
  <c r="I180" i="5"/>
  <c r="O176" i="5"/>
  <c r="I176" i="5"/>
  <c r="I172" i="5"/>
  <c r="I171" i="5" s="1"/>
  <c r="I143" i="5"/>
  <c r="O167" i="5"/>
  <c r="I167" i="5"/>
  <c r="I163" i="5"/>
  <c r="O163" i="5" s="1"/>
  <c r="I159" i="5"/>
  <c r="O159" i="5" s="1"/>
  <c r="I156" i="5"/>
  <c r="O156" i="5" s="1"/>
  <c r="I152" i="5"/>
  <c r="O152" i="5" s="1"/>
  <c r="I148" i="5"/>
  <c r="O148" i="5" s="1"/>
  <c r="O144" i="5"/>
  <c r="I144" i="5"/>
  <c r="I121" i="5"/>
  <c r="I140" i="5"/>
  <c r="O140" i="5" s="1"/>
  <c r="O137" i="5"/>
  <c r="I137" i="5"/>
  <c r="O133" i="5"/>
  <c r="I133" i="5"/>
  <c r="I129" i="5"/>
  <c r="O129" i="5" s="1"/>
  <c r="I126" i="5"/>
  <c r="O126" i="5" s="1"/>
  <c r="I122" i="5"/>
  <c r="O122" i="5" s="1"/>
  <c r="I101" i="5"/>
  <c r="I117" i="5"/>
  <c r="O117" i="5" s="1"/>
  <c r="I113" i="5"/>
  <c r="O113" i="5" s="1"/>
  <c r="I110" i="5"/>
  <c r="O110" i="5" s="1"/>
  <c r="I106" i="5"/>
  <c r="O106" i="5" s="1"/>
  <c r="O102" i="5"/>
  <c r="I102" i="5"/>
  <c r="I98" i="5"/>
  <c r="O98" i="5" s="1"/>
  <c r="O95" i="5"/>
  <c r="I95" i="5"/>
  <c r="O92" i="5"/>
  <c r="I92" i="5"/>
  <c r="I88" i="5"/>
  <c r="O88" i="5" s="1"/>
  <c r="I84" i="5"/>
  <c r="O84" i="5" s="1"/>
  <c r="I81" i="5"/>
  <c r="O81" i="5" s="1"/>
  <c r="I77" i="5"/>
  <c r="O77" i="5" s="1"/>
  <c r="O73" i="5"/>
  <c r="I73" i="5"/>
  <c r="O69" i="5"/>
  <c r="I69" i="5"/>
  <c r="I66" i="5"/>
  <c r="O66" i="5" s="1"/>
  <c r="I62" i="5"/>
  <c r="O62" i="5" s="1"/>
  <c r="I59" i="5"/>
  <c r="O59" i="5" s="1"/>
  <c r="I55" i="5"/>
  <c r="O55" i="5" s="1"/>
  <c r="O51" i="5"/>
  <c r="I51" i="5"/>
  <c r="O47" i="5"/>
  <c r="I47" i="5"/>
  <c r="I43" i="5"/>
  <c r="O43" i="5" s="1"/>
  <c r="I39" i="5"/>
  <c r="O39" i="5" s="1"/>
  <c r="I36" i="5"/>
  <c r="O36" i="5" s="1"/>
  <c r="I32" i="5"/>
  <c r="O32" i="5" s="1"/>
  <c r="O28" i="5"/>
  <c r="I28" i="5"/>
  <c r="O24" i="5"/>
  <c r="I24" i="5"/>
  <c r="I21" i="5"/>
  <c r="O21" i="5" s="1"/>
  <c r="I18" i="5"/>
  <c r="O18" i="5" s="1"/>
  <c r="I13" i="5"/>
  <c r="O13" i="5" s="1"/>
  <c r="I9" i="5"/>
  <c r="I8" i="5" s="1"/>
  <c r="I260" i="4"/>
  <c r="O260" i="4" s="1"/>
  <c r="I256" i="4"/>
  <c r="O256" i="4" s="1"/>
  <c r="O253" i="4"/>
  <c r="I253" i="4"/>
  <c r="I250" i="4"/>
  <c r="O250" i="4" s="1"/>
  <c r="I246" i="4"/>
  <c r="O246" i="4" s="1"/>
  <c r="I243" i="4"/>
  <c r="O243" i="4" s="1"/>
  <c r="I239" i="4"/>
  <c r="O239" i="4" s="1"/>
  <c r="I235" i="4"/>
  <c r="O235" i="4" s="1"/>
  <c r="O231" i="4"/>
  <c r="I231" i="4"/>
  <c r="I227" i="4"/>
  <c r="O227" i="4" s="1"/>
  <c r="I224" i="4"/>
  <c r="O224" i="4" s="1"/>
  <c r="I220" i="4"/>
  <c r="O220" i="4" s="1"/>
  <c r="I217" i="4"/>
  <c r="O217" i="4" s="1"/>
  <c r="I212" i="4"/>
  <c r="O212" i="4" s="1"/>
  <c r="I208" i="4"/>
  <c r="O208" i="4" s="1"/>
  <c r="I204" i="4"/>
  <c r="O204" i="4" s="1"/>
  <c r="I200" i="4"/>
  <c r="I195" i="4" s="1"/>
  <c r="O196" i="4"/>
  <c r="I196" i="4"/>
  <c r="I192" i="4"/>
  <c r="O192" i="4" s="1"/>
  <c r="O188" i="4"/>
  <c r="I188" i="4"/>
  <c r="I185" i="4"/>
  <c r="O185" i="4" s="1"/>
  <c r="I181" i="4"/>
  <c r="O181" i="4" s="1"/>
  <c r="I177" i="4"/>
  <c r="O177" i="4" s="1"/>
  <c r="I173" i="4"/>
  <c r="O173" i="4" s="1"/>
  <c r="I169" i="4"/>
  <c r="I168" i="4" s="1"/>
  <c r="I140" i="4"/>
  <c r="I164" i="4"/>
  <c r="O164" i="4" s="1"/>
  <c r="I160" i="4"/>
  <c r="O160" i="4" s="1"/>
  <c r="I156" i="4"/>
  <c r="O156" i="4" s="1"/>
  <c r="O153" i="4"/>
  <c r="I153" i="4"/>
  <c r="I149" i="4"/>
  <c r="O149" i="4" s="1"/>
  <c r="I145" i="4"/>
  <c r="O145" i="4" s="1"/>
  <c r="I141" i="4"/>
  <c r="O141" i="4" s="1"/>
  <c r="I137" i="4"/>
  <c r="O137" i="4" s="1"/>
  <c r="I133" i="4"/>
  <c r="O133" i="4" s="1"/>
  <c r="I129" i="4"/>
  <c r="O129" i="4" s="1"/>
  <c r="I126" i="4"/>
  <c r="I121" i="4" s="1"/>
  <c r="O122" i="4"/>
  <c r="I122" i="4"/>
  <c r="I117" i="4"/>
  <c r="O117" i="4" s="1"/>
  <c r="I113" i="4"/>
  <c r="O113" i="4" s="1"/>
  <c r="O110" i="4"/>
  <c r="I110" i="4"/>
  <c r="I106" i="4"/>
  <c r="O106" i="4" s="1"/>
  <c r="I102" i="4"/>
  <c r="O102" i="4" s="1"/>
  <c r="I98" i="4"/>
  <c r="O98" i="4" s="1"/>
  <c r="I95" i="4"/>
  <c r="O95" i="4" s="1"/>
  <c r="I92" i="4"/>
  <c r="O92" i="4" s="1"/>
  <c r="I88" i="4"/>
  <c r="O88" i="4" s="1"/>
  <c r="I84" i="4"/>
  <c r="O84" i="4" s="1"/>
  <c r="O81" i="4"/>
  <c r="I81" i="4"/>
  <c r="I77" i="4"/>
  <c r="O77" i="4" s="1"/>
  <c r="I73" i="4"/>
  <c r="O73" i="4" s="1"/>
  <c r="I69" i="4"/>
  <c r="O69" i="4" s="1"/>
  <c r="I66" i="4"/>
  <c r="O66" i="4" s="1"/>
  <c r="I62" i="4"/>
  <c r="O62" i="4" s="1"/>
  <c r="O59" i="4"/>
  <c r="I59" i="4"/>
  <c r="I55" i="4"/>
  <c r="O55" i="4" s="1"/>
  <c r="I51" i="4"/>
  <c r="O51" i="4" s="1"/>
  <c r="I47" i="4"/>
  <c r="O47" i="4" s="1"/>
  <c r="I43" i="4"/>
  <c r="O43" i="4" s="1"/>
  <c r="I39" i="4"/>
  <c r="O39" i="4" s="1"/>
  <c r="O36" i="4"/>
  <c r="I36" i="4"/>
  <c r="I32" i="4"/>
  <c r="O32" i="4" s="1"/>
  <c r="I28" i="4"/>
  <c r="O28" i="4" s="1"/>
  <c r="I24" i="4"/>
  <c r="O24" i="4" s="1"/>
  <c r="I21" i="4"/>
  <c r="O21" i="4" s="1"/>
  <c r="I18" i="4"/>
  <c r="I17" i="4" s="1"/>
  <c r="I8" i="4"/>
  <c r="I13" i="4"/>
  <c r="O13" i="4" s="1"/>
  <c r="I9" i="4"/>
  <c r="O9" i="4" s="1"/>
  <c r="I8" i="3"/>
  <c r="I3" i="3" s="1"/>
  <c r="C11" i="6" s="1"/>
  <c r="E11" i="6" s="1"/>
  <c r="O12" i="3"/>
  <c r="I12" i="3"/>
  <c r="I9" i="3"/>
  <c r="O9" i="3" s="1"/>
  <c r="D11" i="6" s="1"/>
  <c r="I45" i="2"/>
  <c r="O45" i="2" s="1"/>
  <c r="I42" i="2"/>
  <c r="O42" i="2" s="1"/>
  <c r="I39" i="2"/>
  <c r="O39" i="2" s="1"/>
  <c r="O36" i="2"/>
  <c r="I36" i="2"/>
  <c r="I33" i="2"/>
  <c r="O33" i="2" s="1"/>
  <c r="I30" i="2"/>
  <c r="O30" i="2" s="1"/>
  <c r="I27" i="2"/>
  <c r="O27" i="2" s="1"/>
  <c r="I24" i="2"/>
  <c r="O24" i="2" s="1"/>
  <c r="I21" i="2"/>
  <c r="O21" i="2" s="1"/>
  <c r="O18" i="2"/>
  <c r="I18" i="2"/>
  <c r="I15" i="2"/>
  <c r="O15" i="2" s="1"/>
  <c r="I12" i="2"/>
  <c r="O12" i="2" s="1"/>
  <c r="I9" i="2"/>
  <c r="O9" i="2" s="1"/>
  <c r="D12" i="6" l="1"/>
  <c r="D10" i="6"/>
  <c r="O18" i="4"/>
  <c r="O126" i="4"/>
  <c r="O169" i="4"/>
  <c r="O172" i="5"/>
  <c r="I8" i="2"/>
  <c r="I3" i="2" s="1"/>
  <c r="C10" i="6" s="1"/>
  <c r="I216" i="4"/>
  <c r="O200" i="4"/>
  <c r="O9" i="5"/>
  <c r="D13" i="6" s="1"/>
  <c r="I101" i="4"/>
  <c r="I3" i="4" s="1"/>
  <c r="C12" i="6" s="1"/>
  <c r="E12" i="6" s="1"/>
  <c r="I17" i="5"/>
  <c r="I3" i="5" s="1"/>
  <c r="C13" i="6" s="1"/>
  <c r="E13" i="6" s="1"/>
  <c r="E10" i="6" l="1"/>
  <c r="C7" i="6" s="1"/>
  <c r="C6" i="6"/>
</calcChain>
</file>

<file path=xl/sharedStrings.xml><?xml version="1.0" encoding="utf-8"?>
<sst xmlns="http://schemas.openxmlformats.org/spreadsheetml/2006/main" count="1878" uniqueCount="427">
  <si>
    <t>EstiCon</t>
  </si>
  <si>
    <t xml:space="preserve">Firma: </t>
  </si>
  <si>
    <t>Rekapitulace ceny</t>
  </si>
  <si>
    <t>Stavba: 2025_04 - III/11216 Chmelná, havárie dvou propustků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</si>
  <si>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</si>
  <si>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</si>
  <si>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</si>
  <si>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</si>
  <si>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</si>
  <si>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</si>
  <si>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</si>
  <si>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001</t>
  </si>
  <si>
    <t>Vedlejší a ostatní náklady</t>
  </si>
  <si>
    <t>180</t>
  </si>
  <si>
    <t>Dopravně inženýrská opatření</t>
  </si>
  <si>
    <t>201</t>
  </si>
  <si>
    <t>Propustek ve stan km 3_430</t>
  </si>
  <si>
    <t>202</t>
  </si>
  <si>
    <t>Propustek ve stan km 3_450</t>
  </si>
  <si>
    <t>Soupis prací objektu</t>
  </si>
  <si>
    <t>S</t>
  </si>
  <si>
    <t>Stavba:</t>
  </si>
  <si>
    <t>2025_04</t>
  </si>
  <si>
    <t>III/11216 Chmelná, havárie dvou propustků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</si>
  <si>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</si>
  <si>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</si>
  <si>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</si>
  <si>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</si>
  <si>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</si>
  <si>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</si>
  <si>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</si>
  <si>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</si>
  <si>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</si>
  <si>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</si>
  <si>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</si>
  <si>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</si>
  <si>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</si>
  <si>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</si>
  <si>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</si>
  <si>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</si>
  <si>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</si>
  <si>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02710</t>
  </si>
  <si>
    <t/>
  </si>
  <si>
    <t>POMOC PRÁCE ZŘÍZ NEBO ZAJIŠŤ OBJÍŽĎKY A PŘÍSTUP CESTY - PEVNÁ ČÁSTKA 500.000,-Kč</t>
  </si>
  <si>
    <t>KPL</t>
  </si>
  <si>
    <t>OTSKP ~ 2025</t>
  </si>
  <si>
    <t>PP</t>
  </si>
  <si>
    <t>Opravy objízdných tras včetně návozních tras a komunikací dotčených stavbou:_x000D_
Náklad zahrnuje i nutný pasport objízdných tras před zahájením stavby a repasport po dokončení stavby._x000D_
Povinná pevná částka pro všechny zhotovitele ve výši 500.000,- Kč_x000D_
Předpokládáme opravu obrusné vrstvy vozovky tzn. frézování, nová vrstva ACO a obnova VDZ.</t>
  </si>
  <si>
    <t>TS</t>
  </si>
  <si>
    <t>Položka zahrnuje:
- veškeré náklady spojené se zřízením nebo zajištěním objížďky a přístupové cesty
Položka nezahrnuje:
- x</t>
  </si>
  <si>
    <t>02781</t>
  </si>
  <si>
    <t>R</t>
  </si>
  <si>
    <t>POMOC PRÁCE ZŘÍZ NEBO ZAJIŠŤ - HAVARIJNÍ SOUPRAVA NA STAVENIŠTI</t>
  </si>
  <si>
    <t>dle JES_x000D_
po celou dobu stavby</t>
  </si>
  <si>
    <t>Položka zahrnuje:
- veškeré náklady spojené s objednatelem požadovanými zařízeními
Položka nezahrnuje:
- poplatky za získanou nebo uloženou zeminu</t>
  </si>
  <si>
    <t>02910</t>
  </si>
  <si>
    <t>OSTATNÍ POŽADAVKY - GEODETICKÉ PRÁCE</t>
  </si>
  <si>
    <t>dopravu, přípravu podkladů, určení pevného měřického bodu pro mapování 1:500, technická nivelace, zaměření a _x000D_
zpracování mapy M1:500, digitální model terénu pro měřítko 1:500, předání zaměření skutečného stavu potřebných dat v _x000D_
tzv. jednotném výměnném formátu (JVF - dle specifik Vyhlášky o DTM 393/2020 Sb. Vyhláška o digitální technické mapě kraje.</t>
  </si>
  <si>
    <t>Položka zahrnuje:
- veškeré náklady spojené s objednatelem požadovanými pracemi</t>
  </si>
  <si>
    <t>02940</t>
  </si>
  <si>
    <t>OSTATNÍ POŽADAVKY - VYPRACOVÁNÍ DOKUMENTACE</t>
  </si>
  <si>
    <t>Dokumentace skutečného provedení stavby_x000D_
Včetně tištěné formy v počtu paré dle smlouvy o dílo</t>
  </si>
  <si>
    <t>Položka zahrnuje:
- veškeré náklady spojené s objednatelem požadovanými pracemi
Položka nezahrnuje:
- x</t>
  </si>
  <si>
    <t>1</t>
  </si>
  <si>
    <t>OSTATNÍ POŽADAVKY - VYPRACOVÁNÍ PLÁNU BOZP</t>
  </si>
  <si>
    <t>2</t>
  </si>
  <si>
    <t>OSTATNÍ POŽADAVKY - VYPRACOVÁNÍ HAVARIJNÍHO PLÁNU</t>
  </si>
  <si>
    <t>3</t>
  </si>
  <si>
    <t>OSTATNÍ POŽADAVKY - VYPRACOVÁNÍ POVODŇOVÉHO PLÁNU</t>
  </si>
  <si>
    <t>02943</t>
  </si>
  <si>
    <t>OSTATNÍ POŽADAVKY - VYPRACOVÁNÍ RDS</t>
  </si>
  <si>
    <t>dopracování potřebných detailů_x000D_
zapracování konkrétních výrobků_x000D_
výkres vyztužení_x000D_
aktualizace povodňového plánu se zapracováním požadavků správce povodí_x000D_
Včetně tištěné formy v počtu paré dle smlouvy o dílo</t>
  </si>
  <si>
    <t>02944</t>
  </si>
  <si>
    <t>OSTAT POŽADAVKY - DOKUMENTACE SKUTEČ PROVEDENÍ V DIGIT FORMĚ</t>
  </si>
  <si>
    <t>- vytvoření geodetické dokumentace ve výměnném formátu JVF - dle specifik Vyhlášky o DTM 393/2020 Sb. Vyhláška o digitální technické mapě kraje_x000D_
- zpracování podkladů potřebných pro zápis dat do DTM</t>
  </si>
  <si>
    <t>02990</t>
  </si>
  <si>
    <t>OSTATNÍ POŽADAVKY - INFORMAČNÍ TABULE</t>
  </si>
  <si>
    <t>Dle manuálu KSÚS. Sady informačních tabulí.</t>
  </si>
  <si>
    <t>Položka zahrnuje:
- dodání a osazení informačních tabulí v předepsaném provedení a množství s obsahem předepsaným zadavatelem
- veškeré nosné a upevňovací konstrukce
- základové konstrukce včetně nutných zemních prací
- demontáž a odvoz po skončení platnosti
- případně nutné opravy poškozených čátí během platnosti
Položka nezahrnuje:
- x</t>
  </si>
  <si>
    <t>03100</t>
  </si>
  <si>
    <t>R1</t>
  </si>
  <si>
    <t>ZAŘÍZENÍ STAVENIŠTĚ - ZŘÍZENÍ</t>
  </si>
  <si>
    <t>včetně povinnosti vyjednání si případných záborů nebo smluv na zřízení deponií</t>
  </si>
  <si>
    <t>Položka zahrnuje:
 objednatelem povolené náklady na pořízení (event. pronájem), provozování, udržování a likvidaci zhotovitelova zařízení
Položka nezahrnuje:
- x</t>
  </si>
  <si>
    <t>R2</t>
  </si>
  <si>
    <t>ZAŘÍZENÍ STAVENIŠTĚ - PROVOZ</t>
  </si>
  <si>
    <t>měsíc</t>
  </si>
  <si>
    <t>R3</t>
  </si>
  <si>
    <t>ZAŘÍZENÍ STAVENIŠTĚ - DEMONTÁŽ</t>
  </si>
  <si>
    <t>zahrnuje objednatelem povolené náklady na pořízení (event. pronájem), provozování, udržování a likvidaci zhotovitelova zařízení</t>
  </si>
  <si>
    <t>02720</t>
  </si>
  <si>
    <t>A</t>
  </si>
  <si>
    <t>POMOC PRÁCE ZŘÍZ NEBO ZAJIŠŤ REGULACI A OCHRANU DOPRAVY</t>
  </si>
  <si>
    <t>""Položka zahrnuje kompletní dopravně-inženýrská opatření po celou dobu stavby dle projektové dokumentace a aktuálních požadavků investora, TP, typových dopravně inženýrských opatření.
Včetně projednání a zpracování podkladů k odsouhlasení DIO, objízdných tras
Zajištění stanovení přechodné úpravy od SSÚ._x000D_
Zajištění stanovené místní úpravy (trvalé značení)_x000D_
Realizace SO 201_x000D_
včetně všech objízdných tras</t>
  </si>
  <si>
    <t>Položka zahrnuje:
- veškeré náklady spojené s objednatelem požadovanými zařízeními
Položka nezahrnuje:
- x</t>
  </si>
  <si>
    <t>B</t>
  </si>
  <si>
    <t>""Položka zahrnuje kompletní dopravně-inženýrská opatření po celou dobu stavby dle projektové dokumentace a aktuálních požadavků investora, TP, typových dopravně inženýrských opatření.
Včetně projednání a zpracování podkladů k odsouhlasení DIO, objízdných tras
Zajištění stanovení přechodné úpravy od SSÚ._x000D_
Zajištění stanovené místní úpravy (trvalé značení)_x000D_
Realizace SO 202_x000D_
včetně všech objízdných tras</t>
  </si>
  <si>
    <t>014102</t>
  </si>
  <si>
    <t>ULOŽENÍ ODPADU ZE STAVBY NA SKLÁDKU S OPRÁVNĚNÍM K OPĚTOVNÉMU VYUŽITÍ - RECYKLAČNÍ STŘEDISKO</t>
  </si>
  <si>
    <t>T</t>
  </si>
  <si>
    <t>17 01 01 - BETON z vybouraných konstrukcí (obrubníky, propusty, panely a jiné)_x000D_
17 09 04 - Směsné stavební a demoliční odpady neuvedené pod čísly 17 09 01, 17 09 02 a 17 09 03</t>
  </si>
  <si>
    <t>VV</t>
  </si>
  <si>
    <t>beton podklad 18*2,4 = 43,200 [A]_x000D_
konstrukce propustku (21,5+11,5)*2,4 = 79,200 [B]_x000D_
Mezisoučet = 122,400 [C]</t>
  </si>
  <si>
    <t>Položka zahrnuje:
- veškeré poplatky provozovateli skládky související s uložením odpadu na skládce.
- Náklad na uložení do recyklačního střediska či na skládku s oprávněním k opětovnému využítí dodaného typu odpadu. _x000D_
- 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</si>
  <si>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014103</t>
  </si>
  <si>
    <t>ULOŽENÍ ODPADU ZE STAVBY NA SKLÁDU S OPRÁVNĚNÍ K OPĚTOVNÉMU VYUŽITÍ - RECYKLAČNÍ STŘEDISKO</t>
  </si>
  <si>
    <t>17 05 04 - Zemina a kamení neuvedené pod číslem 17 05 03_x000D_
nepotřebný výkopek - zemina, drny, kamení - nevhodný materiál pro další použí na této stavbě</t>
  </si>
  <si>
    <t>výkop jam (17,5+207,6)*1,8 = 405,180 [A]_x000D_
čištění příkopů 40*0,25*2 = 20,000 [B]_x000D_
čištění vodního toku 10*2 = 20,000 [C]_x000D_
Mezisoučet = 445,180 [D]</t>
  </si>
  <si>
    <t>Položka zahrnuje:
Náklad na uložení do recyklačního střediska či na skládku s oprávněním k opětovnému využítí dodaného typu odpadu. _x000D_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</si>
  <si>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Zemní práce</t>
  </si>
  <si>
    <t>11120</t>
  </si>
  <si>
    <t>ODSTRANĚNÍ KŘOVIN</t>
  </si>
  <si>
    <t>M2</t>
  </si>
  <si>
    <t>včetně naložení, odvozu, uložení na skládku/kompostárnu, poplatků za skládku</t>
  </si>
  <si>
    <t>Položka zahrnuje:
- odstranění křovin a stromů do průměru 100 mm
- dopravu dřevin bez ohledu na vzdálenost
- spálení na hromadách nebo štěpkování
Položka nezahrnuje:
- x</t>
  </si>
  <si>
    <t>11202</t>
  </si>
  <si>
    <t>KÁCENÍ STROMŮ D KMENE DO 0,9M S ODSTRANĚNÍM PAŘEZŮ</t>
  </si>
  <si>
    <t>KUS</t>
  </si>
  <si>
    <t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</si>
  <si>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11334</t>
  </si>
  <si>
    <t>ODSTRANĚNÍ PODKLADU ZPEVNĚNÝCH PLOCH S CEMENT POJIVEM</t>
  </si>
  <si>
    <t>M3</t>
  </si>
  <si>
    <t>včetně naložení, odvozu, uložení na skládku</t>
  </si>
  <si>
    <t>120*0,15 = 18,000 [A]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</si>
  <si>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</si>
  <si>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</t>
  </si>
  <si>
    <t>FRÉZOVÁNÍ ZPEVNĚNÝCH PLOCH ASFALTOVÝCH</t>
  </si>
  <si>
    <t>včetně naložení, odvozu, uložení na skládku, odkup zhotovitelem</t>
  </si>
  <si>
    <t>podkladní 110*0,04 = 4,400 [A]_x000D_
ložná 114*0,05 = 5,700 [B]_x000D_
obrusná 118*0,05 = 5,900 [C]_x000D_
Mezisoučet = 16,000 [D]</t>
  </si>
  <si>
    <t>113766</t>
  </si>
  <si>
    <t>FRÉZOVÁNÍ DRÁŽKY PRŮŘEZU DO 800MM2 V ASFALTOVÉ VOZOVCE</t>
  </si>
  <si>
    <t>M</t>
  </si>
  <si>
    <t>pracovní spáry, napojení na stávající vozovku, u říms a obrub</t>
  </si>
  <si>
    <t>12,34+12+5,5+5,5 = 35,340 [A]</t>
  </si>
  <si>
    <t>Položka zahrnuje:
- veškerou manipulaci s vybouranou sutí a s vybouranými hmotami vč. uložení na skládku.
Položka nezahrnuje:
- x</t>
  </si>
  <si>
    <t>11512</t>
  </si>
  <si>
    <t>ČERPÁNÍ VODY DO 1000 L/MIN</t>
  </si>
  <si>
    <t>HOD</t>
  </si>
  <si>
    <t>Položka zahrnuje:
- čerpání vody na povrchu
- potrubí 
- pohotovost záložní čerpací soupravy
- zřízení čerpací jímky
- následná demontáž a likvidace těchto zařízení
Položka nezahrnuje:
- x</t>
  </si>
  <si>
    <t>11527</t>
  </si>
  <si>
    <t>PŘEV VOD NA POVRCHU POTR DN DO 1000MM NEBO ŽLAB R.O. DO 3,6M</t>
  </si>
  <si>
    <t>dodání, odstranění, případné lomy na potrubí, kompletní dodání_x000D_
lože, obsyp - dodání, odstranění_x000D_
udržování v provozu po celou dobu dle potřeby realizace stavby_x000D_
opětovné obnovení v případě mimořádné události (povodně, krádež atp)</t>
  </si>
  <si>
    <t>dvě trouby DN 1000 2*15 = 30,000 [A]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</si>
  <si>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</si>
  <si>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12110</t>
  </si>
  <si>
    <t>SEJMUTÍ ORNICE NEBO LESNÍ PŮDY</t>
  </si>
  <si>
    <t>včetně naložení, odvozu, uložení na mezideponii zhotovitele</t>
  </si>
  <si>
    <t>60*0,15 = 9,000 [A]</t>
  </si>
  <si>
    <t>Položka zahrnuje:
- sejmutí ornice bez ohledu na tloušťku vrstvy
-  její vodorovnou dopravu
Položka nezahrnuje:
- uložení na trvalou skládku</t>
  </si>
  <si>
    <t>12273</t>
  </si>
  <si>
    <t>ODKOPÁVKY A PROKOPÁVKY OBECNÉ TŘ. I</t>
  </si>
  <si>
    <t>odstranění konstrukčních vrstev vozovky 70*0,25 = 17,500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</si>
  <si>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</si>
  <si>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12573</t>
  </si>
  <si>
    <t>VYKOPÁVKY ZE ZEMNÍKŮ A SKLÁDEK TŘ. I</t>
  </si>
  <si>
    <t>naložení ornice z mezideponie zhotovitele s odvozem na stavbu</t>
  </si>
  <si>
    <t>ornice pro zarovnání terénu 9 = 9,000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</si>
  <si>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pažení záporového 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</si>
  <si>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12931</t>
  </si>
  <si>
    <t>ČIŠTĚNÍ PŘÍKOPŮ OD NÁNOSU DO 0,25M3/M</t>
  </si>
  <si>
    <t>20+20 = 40,000 [A]</t>
  </si>
  <si>
    <t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</si>
  <si>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12960</t>
  </si>
  <si>
    <t>ČIŠTĚNÍ VODOTEČÍ A MELIORAČ KANÁLŮ OD NÁNOSŮ</t>
  </si>
  <si>
    <t>13173</t>
  </si>
  <si>
    <t>HLOUBENÍ JAM ZAPAŽ I NEPAŽ TŘ. I</t>
  </si>
  <si>
    <t>včetně naložení, odvozu a uložení na skládku</t>
  </si>
  <si>
    <t>výkopová jáma 10*8*2,5+2,5*2,5*8+0,4*3*8-2,5*2,6*8 = 207,600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</si>
  <si>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</si>
  <si>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17120</t>
  </si>
  <si>
    <t>ULOŽENÍ SYPANINY DO NÁSYPŮ A NA SKLÁDKY BEZ ZHUTNĚNÍ</t>
  </si>
  <si>
    <t>uložení získané ornice na mezideponii zhotovitele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</si>
  <si>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</si>
  <si>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17280</t>
  </si>
  <si>
    <t>ZŘÍZENÍ TĚSNĚNÍ Z NAKUPOVANÝCH MATERIÁLŮ</t>
  </si>
  <si>
    <t>těsnící vrstva dle ČSN 73 6244 (4,2+3,5)*6,5*0,25 = 12,513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</si>
  <si>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</si>
  <si>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17310</t>
  </si>
  <si>
    <t>ZEMNÍ KRAJNICE A DOSYPÁVKY SE ZHUTNĚNÍM</t>
  </si>
  <si>
    <t>včetně dodání vhodného materiálu</t>
  </si>
  <si>
    <t>krajnice vlevo a vpravo před a za propustkem 12*0,25+12*0,25 = 6,000 [A]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</si>
  <si>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</si>
  <si>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17581</t>
  </si>
  <si>
    <t>OBSYP POTRUBÍ A OBJEKTŮ Z NAKUPOVANÝCH MATERIÁLŮ</t>
  </si>
  <si>
    <t>zásyp a uložení sypaniny do násypu 207,6 = 207,600 [A]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</si>
  <si>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 
Způsob měření:
- zemina vytlačená potrubím o DN 180mm se od kubatury obsypů neodečítá</t>
  </si>
  <si>
    <t>17780</t>
  </si>
  <si>
    <t>ZEMNÍ HRÁZKY Z NAKUPOVANÝCH MATERIÁLŮ</t>
  </si>
  <si>
    <t>18110</t>
  </si>
  <si>
    <t>ÚPRAVA PLÁNĚ SE ZHUTNĚNÍM V HORNINĚ TŘ. I</t>
  </si>
  <si>
    <t>144 = 144,000 [A]</t>
  </si>
  <si>
    <t>Položka zahrnuje:
- úpravu pláně včetně vyrovnání výškových rozdílů. Míru zhutnění určuje projekt.
Položka nezahrnuje:
- x</t>
  </si>
  <si>
    <t>18130</t>
  </si>
  <si>
    <t>ÚPRAVA PLÁNĚ BEZ ZHUTNĚNÍ</t>
  </si>
  <si>
    <t>Položka zahrnuje:
-  úpravu pláně včetně vyrovnání výškových rozdílů
Položka nezahrnuje:
- x</t>
  </si>
  <si>
    <t>18214</t>
  </si>
  <si>
    <t>ÚPRAVA POVRCHŮ SROVNÁNÍM ÚZEMÍ V TL DO 0,25M</t>
  </si>
  <si>
    <t>18222</t>
  </si>
  <si>
    <t>ROZPROSTŘENÍ ORNICE VE SVAHU V TL DO 0,15M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</si>
  <si>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</si>
  <si>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</si>
  <si>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</si>
  <si>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Položka zahrnuje:
- dodání předepsané travní směsi, její výsev na ornici, zalévání, první pokosení, to vše bez ohledu na sklon terénu
Položka nezahrnuje:
- x</t>
  </si>
  <si>
    <t>Základy</t>
  </si>
  <si>
    <t>21263</t>
  </si>
  <si>
    <t>TRATIVODY KOMPLET  Z TRUB Z PLAST HM DN DO 150MM</t>
  </si>
  <si>
    <t>8,5*2 = 17,000 [A]</t>
  </si>
  <si>
    <t>Položka zahrnuje:
 - platí pro kompletní konstrukce trativodů:
- výkop rýhy předepsaného tvaru v dané třídě těžitelnosti, výplň, zásyp trativodu včetně dopravy, uložení přebytečného materiálu, dodávky předepsaného materiálu pro výplň a zásyp
- zřízení spojovací vrstvy
- zřízení podkladu a lože trativodu z předepsaného materiálu
- dodávka a uložení trativodu předepsaného materiálu a profilu
- obsyp trativodu předepsaným materiálem
- ukončení trativodu zaústěním do potrubí nebo vodoteče, případně vybudování ukončujícího objektu (kapličky) dle VL
- veškerý materiál, výrobky a polotovary, včetně mimostaveništní a vnitrostaveništní dopravy
Položka nezahrnuje:
- opláštění z geotextilie, fólie</t>
  </si>
  <si>
    <t>21331</t>
  </si>
  <si>
    <t>DRENÁŽNÍ VRSTVY Z BETONU MEZEROVITÉHO (DRENÁŽNÍHO)</t>
  </si>
  <si>
    <t>2*6,5*0,25*0,25 = 0,813 [A]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</si>
  <si>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</si>
  <si>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26143</t>
  </si>
  <si>
    <t>VRTY PRO VÝVOD DRENÁŽE SKRZ KŘÍDLO</t>
  </si>
  <si>
    <t>Položka zahrnuje:
- přemístění, montáž a demontáž vrtných souprav
- svislou dopravu zeminy z vrtu
- vodorovnou dopravu zeminy bez uložení na skládku
- případně nutné pažení dočasné (včetně odpažení) i trvalé
Položka nezahrnuje:
- x</t>
  </si>
  <si>
    <t>28997F</t>
  </si>
  <si>
    <t>OPLÁŠTĚNÍ (ZPEVNĚNÍ) Z GEOTEXTILIE DO 600G/M2</t>
  </si>
  <si>
    <t>(1,9+2,4+1,9)*6,5*2 = 80,600 [A]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</si>
  <si>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</si>
  <si>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28999</t>
  </si>
  <si>
    <t>OPLÁŠTĚNÍ (ZPEVNĚNÍ) Z FÓLIE</t>
  </si>
  <si>
    <t>těsnící vrstva (4,2+3,5)*6,5 = 50,050 [A]</t>
  </si>
  <si>
    <t>Položka zahrnuje:
- dodávku předepsané fólie
- úpravu, očištění a ochranu podkladu
- přichycení k podkladu, případně zatížení
- úpravy spojů a zajištění okrajů
- úpravy pro odvodnění
- nutné přesahy
- mimostaveništní a vnitrostaveništní dopravu
Položka nezahrnuje:
- x 
Způsob měření:
- přesahy se nezapočítávají do výměry</t>
  </si>
  <si>
    <t>Svislé konstrukce</t>
  </si>
  <si>
    <t>317325</t>
  </si>
  <si>
    <t>ŘÍMSY ZE ŽELEZOBETONU DO C30/37 (B37)</t>
  </si>
  <si>
    <t>(0,8*0,3+0,3*0,3)*(9,97+10,34) = 6,702 [A]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</si>
  <si>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</si>
  <si>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317365</t>
  </si>
  <si>
    <t>VÝZTUŽ ŘÍMS Z OCELI 10505, B500B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</si>
  <si>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</si>
  <si>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333125</t>
  </si>
  <si>
    <t>MOSTNÍ OPĚRY A KŘÍDLA Z DÍLCŮ ŽELEZOBETON DO C30/37</t>
  </si>
  <si>
    <t>prefabrikované křídlo vtok (1,93*1,95+1,95*2,865+1,95+2,865+1,95*1,93)*0,5+(1,95+1,95+1,95+1,95)*1,5*0,5 = 14,814 [A]_x000D_
prefabrikované křídlo výtok (1,695*1,95+2,865*1,95+2,865*1,95+1,95*1,795)*0,5+(1,95+1,95+1,95+1,95)*1,5*0,5 = 14,840 [B]_x000D_
Mezisoučet = 29,654 [C]</t>
  </si>
  <si>
    <t>Položka zahrnuje:
- dodání  dílce  požadovaného  tvaru  a  vlastností,  jeho  skladování,  doprava  a  osazení  do 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
Položka nezahrnuje:
- x</t>
  </si>
  <si>
    <t>333325</t>
  </si>
  <si>
    <t>MOSTNÍ OPĚRY A KŘÍDLA ZE ŽELEZOVÉHO BETONU DO C30/37</t>
  </si>
  <si>
    <t>poprsní zídka 2,4*0,755 = 1,812 [A]</t>
  </si>
  <si>
    <t>333365</t>
  </si>
  <si>
    <t>VÝZTUŽ MOSTNÍCH OPĚR A KŘÍDEL Z OCELI 10505, B500B</t>
  </si>
  <si>
    <t>4</t>
  </si>
  <si>
    <t>Vodorovné konstrukce</t>
  </si>
  <si>
    <t>451312</t>
  </si>
  <si>
    <t>PODKLADNÍ A VÝPLŇOVÉ VRSTVY Z PROSTÉHO BETONU C12/15</t>
  </si>
  <si>
    <t>podkladní beton pod propust 3,2*0,15*10 = 4,800 [A]_x000D_
podkladní beton pod křídla (1,95+1,95+1,95+1,95)*2,5*0,15*2 = 5,850 [B]_x000D_
Mezisoučet = 10,650 [C]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</si>
  <si>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</si>
  <si>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45131A</t>
  </si>
  <si>
    <t>PODKLADNÍ A VÝPLŇOVÉ VRSTVY Z PROSTÉHO BETONU C20/25</t>
  </si>
  <si>
    <t>C 20/25n XF3 - pod dlažbu z LK</t>
  </si>
  <si>
    <t>lože pod dlažbu z LK (3,2+3,4)*0,15 = 0,990 [A]_x000D_
lože pod bet dlažbu u křídel 8*0,15 = 1,200 [B]_x000D_
Mezisoučet = 2,190 [C]</t>
  </si>
  <si>
    <t>451522</t>
  </si>
  <si>
    <t>VÝPLŇ VRSTVY Z KAMENIVA DRCENÉHO, INDEX ZHUTNĚNÍ ID DO 0,8</t>
  </si>
  <si>
    <t>podsyp základu 0,25*3,2*10+2*0,1*10 = 10,000 [A]_x000D_
pod dlažbu u křídel 8*0,15 = 1,200 [B]_x000D_
pod křídla (1,95+1,95+1,95+1,95)*2,5*0,15*2 = 5,850 [C]_x000D_
Mezisoučet = 17,050 [D]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</si>
  <si>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</si>
  <si>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46251</t>
  </si>
  <si>
    <t>ZÁHOZ Z LOMOVÉHO KAMENE</t>
  </si>
  <si>
    <t>položka zahrnuje:_x000D_
- dodávku a zához lomového kamene předepsané frakce včetně mimostaveništní a vnitrostaveništní dopravy_x000D_
není-li v zadávací dokumentaci uvedeno jinak, jedná se o nakupovaný materiál</t>
  </si>
  <si>
    <t>465512</t>
  </si>
  <si>
    <t>DLAŽBY Z LOMOVÉHO KAMENE NA MC</t>
  </si>
  <si>
    <t>(3,2+3,4)*0,15 = 0,990 [A]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</si>
  <si>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</si>
  <si>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467314</t>
  </si>
  <si>
    <t>STUPNĚ A PRAHY VODNÍCH KORYT Z PROSTÉHO BETONU C25/30</t>
  </si>
  <si>
    <t>C25/30 XF3</t>
  </si>
  <si>
    <t>0,5*0,8*3*2 = 2,400 [A]</t>
  </si>
  <si>
    <t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</si>
  <si>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C25/30 XC2, XA1 0,50*0,5*(2,4+2,4) = 1,200 [A]</t>
  </si>
  <si>
    <t>5</t>
  </si>
  <si>
    <t>Komunikace</t>
  </si>
  <si>
    <t>56140G</t>
  </si>
  <si>
    <t>SMĚSI Z KAMENIVA STMELENÉ CEMENTEM  SC C 8/10</t>
  </si>
  <si>
    <t>lokální sanace 1.úseku 140*0,15 = 21,000 [A]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</si>
  <si>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</si>
  <si>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56335</t>
  </si>
  <si>
    <t>VOZOVKOVÉ VRSTVY ZE ŠTĚRKODRTI TL. DO 250MM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</si>
  <si>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</si>
  <si>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572213</t>
  </si>
  <si>
    <t>SPOJOVACÍ POSTŘIK Z EMULZE DO 0,5KG/M2</t>
  </si>
  <si>
    <t>126+132 = 258,000 [A]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</si>
  <si>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</si>
  <si>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574A34</t>
  </si>
  <si>
    <t>ASFALTOVÝ BETON PRO OBRUSNÉ VRSTVY ACO 11+ TL. 40MM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</si>
  <si>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</si>
  <si>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574C46</t>
  </si>
  <si>
    <t>ASFALTOVÝ BETON PRO LOŽNÍ VRSTVY ACL 16+, 16S TL. 50MM</t>
  </si>
  <si>
    <t>574E46</t>
  </si>
  <si>
    <t>ASFALTOVÝ BETON PRO PODKLADNÍ VRSTVY ACP 16+, 16S TL. 50MM</t>
  </si>
  <si>
    <t>582602</t>
  </si>
  <si>
    <t>KRYTY Z BETON DLAŽDIC SE ZÁMKEM ŠEDÝCH TL 80MM BEZ LOŽE</t>
  </si>
  <si>
    <t>Položka zahrnuje:
- dodání dlažebního materiálu v požadované kvalitě, dodání materiálu pro předepsanou výplň spar
- očištění podkladu
- uložení dlažby dle předepsaného technologického předpisu včetně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</si>
  <si>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7</t>
  </si>
  <si>
    <t>Přidružená stavební výroba</t>
  </si>
  <si>
    <t>711112</t>
  </si>
  <si>
    <t>IZOLACE BĚŽNÝCH KONSTRUKCÍ PROTI ZEMNÍ VLHKOSTI ASFALTOVÝMI PÁSY</t>
  </si>
  <si>
    <t>vtok ((1,93+1,5+0,5)+(2,865+1,5+0,5)+(1,93+1,5+0,5)+(2,865+1,5+0,5))*0,5+(2+1+2+1)*0,5 = 11,795 [A]_x000D_
výtok ((1,93+1,5+0,5)+(2,865+1,5+0,5)+(1,93+1,5+0,5)+(2,865+1,5+0,5))*0,5+(2+1+2+1)*0,5 = 11,795 [B]_x000D_
konstrukce propustku (1,9+2,4+1,9)*0,5*4 = 12,400 [C]_x000D_
ostatní dílčí plochy 10 = 10,000 [D]_x000D_
Mezisoučet = 45,990 [E]</t>
  </si>
  <si>
    <t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</si>
  <si>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711311</t>
  </si>
  <si>
    <t>IZOLACE PODZEMNÍCH OBJEKTŮ PROTI ZEMNÍ VLHKOSTI ASFALTOVÝMI NÁTĚRY</t>
  </si>
  <si>
    <t>1xPN + 2x ALN</t>
  </si>
  <si>
    <t>((1,7+2,4+1,7)*6,5+10,34*3+9,97*3+8+8+10,34*2+9,97*2)*3 = 465,750 [A]</t>
  </si>
  <si>
    <t>položka zahrnuje:_x000D_
- dodání  předepsaného izolačního materiálu_x000D_
- očištění a ošetření podkladu, zadávací dokumentace může zahrnout i případné vyspravení_x000D_
- zřízení izolace jako kompletního povlaku, případně komplet. soustavy nebo systému podle příslušného  technolog. předpisu_x000D_
- zřízení izolace i jednotlivých vrstev po etapách, včetně pracovních spár a spojů_x000D_
- úprava u okrajů, rohů, hran, dilatačních i pracovních spojů, kotev, obrubníků, dilatačních zařízení, odvodnění, otvorů, neizolovaných míst a pod._x000D_
- zajištění odvodnění povrchu izolace, včetně odvodnění nejnižších míst, pokud dokumentace pro zadání stavby nestanoví jinak_x000D_
- ochrana izolace do doby zřízení definitivní ochranné vrstvy nebo konstrukce_x000D_
- úprava, očištění a ošetření prostoru kolem izolace_x000D_
- provedení požadovaných zkoušek_x000D_
- nezahrnuje ochranné vrstvy, např. geotextilii, cementový potěr, izolační přizdívku</t>
  </si>
  <si>
    <t>711432</t>
  </si>
  <si>
    <t>IZOLACE MOSTOVEK POD ŘÍMSOU ASFALTOVÝMI PÁSY</t>
  </si>
  <si>
    <t>ochrana izolace pod římsami</t>
  </si>
  <si>
    <t>10,34+9,97 = 20,310 [A]</t>
  </si>
  <si>
    <t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lepenku s hliníkovou vložkou, litý asfalt, asfaltový beton</t>
  </si>
  <si>
    <t>711507</t>
  </si>
  <si>
    <t>OCHRANA IZOLACE NA POVRCHU Z PE FÓLIE</t>
  </si>
  <si>
    <t>nopová drenážní vrstva</t>
  </si>
  <si>
    <t>8+8 = 16,000 [A]</t>
  </si>
  <si>
    <t>Položka zahrnuje:
- dodání předepsaného ochranného materiálu
- zřízení ochrany izolace
Položka nezahrnuje:
- x</t>
  </si>
  <si>
    <t>78383</t>
  </si>
  <si>
    <t>NÁTĚRY BETON KONSTR TYP S4 (OS-C)</t>
  </si>
  <si>
    <t>ochranný nátěr typ S 4,nátěr obruby římsy</t>
  </si>
  <si>
    <t>0,3*(10,34+9,97)+4*0,8 = 9,293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</si>
  <si>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</si>
  <si>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9</t>
  </si>
  <si>
    <t>Ostatní konstrukce a práce</t>
  </si>
  <si>
    <t>9112A3</t>
  </si>
  <si>
    <t>ZÁBRADLÍ MOSTNÍ S VODOR MADLY - DEMONTÁŽ S PŘESUNEM</t>
  </si>
  <si>
    <t>odkup zábradlí dle směrnice zadavatele</t>
  </si>
  <si>
    <t>položka zahrnuje:_x000D_
- demontáž a odstranění zařízení_x000D_
- jeho odvoz na předepsané místo</t>
  </si>
  <si>
    <t>9112B1</t>
  </si>
  <si>
    <t>ZÁBRADLÍ MOSTNÍ SE SVISLOU VÝPLNÍ - DODÁVKA A MONTÁŽ</t>
  </si>
  <si>
    <t>9,5+10 = 19,500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</si>
  <si>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</si>
  <si>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914921</t>
  </si>
  <si>
    <t>SLOUPKY A STOJKY DOPRAVNÍCH ZNAČEK Z OCEL TRUBEK DO PATKY - DODÁVKA A MONTÁŽ</t>
  </si>
  <si>
    <t>Položka zahrnuje:
- sloupky
- upevňovací zařízení
- osazení (betonová patka, zemní práce)
Položka nezahrnuje:
- x</t>
  </si>
  <si>
    <t>915111</t>
  </si>
  <si>
    <t>VODOROVNÉ DOPRAVNÍ ZNAČENÍ BARVOU HLADKÉ - DODÁVKA A POKLÁDKA</t>
  </si>
  <si>
    <t>(20+20)*0,125 = 5,000 [A]</t>
  </si>
  <si>
    <t>Položka zahrnuje:
- dodání a pokládku nátěrového materiálu
- předznačení a reflexní úpravu
Položka nezahrnuje:
- x
Způsob měření:
- měří se pouze natíraná plocha</t>
  </si>
  <si>
    <t>915211</t>
  </si>
  <si>
    <t>VODOROVNÉ DOPRAVNÍ ZNAČENÍ PLASTEM HLADKÉ - DODÁVKA A POKLÁDKA</t>
  </si>
  <si>
    <t>917212</t>
  </si>
  <si>
    <t>ZÁHONOVÉ OBRUBY Z BETONOVÝCH OBRUBNÍKŮ ŠÍŘ 80MM</t>
  </si>
  <si>
    <t>4+5+5+5 = 19,000 [A]</t>
  </si>
  <si>
    <t>Položka zahrnuje:
- dodání a pokládku betonových obrubníků o rozměrech předepsaných zadávací dokumentací
- betonové lože i boční betonovou opěrku
Položka nezahrnuje:
- x</t>
  </si>
  <si>
    <t>917224</t>
  </si>
  <si>
    <t>SILNIČNÍ A CHODNÍKOVÉ OBRUBY Z BETONOVÝCH OBRUBNÍKŮ ŠÍŘ 150MM</t>
  </si>
  <si>
    <t>1+1+1+1 = 4,000 [A]_x000D_
 1+1+1+1 = 4,000 [B]_x000D_
Mezisoučet = 8,000 [C]</t>
  </si>
  <si>
    <t>91842</t>
  </si>
  <si>
    <t>PROPUSTY RÁMOVÉ 200/150</t>
  </si>
  <si>
    <t>Položka zahrnuje:
- dodání a položení prefabrikovaných rámů z dokumentací předepsaných rozměrů
- případné úpravy rámů
Položka nezahrnuje: 
- podkladní vrstvy
- vyrovnávací a spádový beton uvnitř rámů a na jejich povrchu
- izolaci</t>
  </si>
  <si>
    <t>931326</t>
  </si>
  <si>
    <t>TĚSNĚNÍ DILATAČ SPAR ASF ZÁLIVKOU MODIFIK PRŮŘ DO 800MM2</t>
  </si>
  <si>
    <t>výplň řezané spáry, včetně dilatačních spár</t>
  </si>
  <si>
    <t>Položka zahrnuje:
- dodávku a osazení předepsaného materiálu
- očištění ploch spáry před úpravou
- očištění okolí spáry po úpravě
Položka nezahrnuje:
- těsnící profil</t>
  </si>
  <si>
    <t>93650</t>
  </si>
  <si>
    <t>DROBNÉ DOPLŇK KONSTR KOVOVÉ</t>
  </si>
  <si>
    <t>KG</t>
  </si>
  <si>
    <t>deska s vyznačením letopočtu propustku, včetně upevnění</t>
  </si>
  <si>
    <t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montážní dokumentace včetně technologického předpisu montáže
- výplň, těsnění a tmelení spar a spojů
- čištění konstrukce a odstranění všech vrubů (vrypy, otlačeniny a pod.)
- veškeré druhy opracování povrchů, včetně úprav pod nátěry a pod izolaci
- veškeré druhy dílenských základů a základních nátěrů a povlaků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ošetření kotevní oblasti proti vzniku trhlin, vlivu povětrnosti a pod.
- osazení nivelačních značek, včetně jejich zaměření, označení znakem výrobce a vyznačení letopočtu
- veškeré druhy protikorozní ochrany a nátěry konstrukcí (pokud je předepsáno v dokumentaci pro zadání stavby)
- žárové zinkování ponorem nebo žárové stříkání (metalizace) kovem (pokud je předepsáno v dokumentaci pro zadání stavby)
- zvláštní spojovací prostředky, rozebíratelnost konstrukce (pokud je předepsáno v dokumentaci pro zadání stavby)
- osazení měřících zařízení a úpravy pro ně (pokud je předepsáno v dokumentaci pro zadání stavby)
- ochranná opatření před účinky bludných proudů (pokud je předepsáno v dokumentaci pro zadání stavby)
- ochranu před přepětím (pokud je předepsáno v dokumentaci pro zadání stavby)
Položka nezahrnuje:
- x</t>
  </si>
  <si>
    <t>93652</t>
  </si>
  <si>
    <t>NORNÁ STĚNA ZA PROPUSTKEM</t>
  </si>
  <si>
    <t>dle JES</t>
  </si>
  <si>
    <t>96613</t>
  </si>
  <si>
    <t>BOURÁNÍ KONSTRUKCÍ Z KAMENE NA MC</t>
  </si>
  <si>
    <t>včetně odvozu a uložení na skládku</t>
  </si>
  <si>
    <t>kamenná opěra 2*4,5 = 9,000 [A]_x000D_
kamenný základ 2*3 = 6,000 [B]_x000D_
dno potoka 1,5 = 1,500 [C]_x000D_
nábř zídka 5 = 5,000 [D]_x000D_
Mezisoučet = 21,500 [E]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</si>
  <si>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</si>
  <si>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</si>
  <si>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</si>
  <si>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žb deska 3,5 = 3,500 [A]_x000D_
křído 2+2+2+2 = 8,000 [B]_x000D_
Mezisoučet = 11,500 [C]</t>
  </si>
  <si>
    <t>17 01 01 - BETON z vybouraných konstrukcí (obrubníky, propusty, panely a jiné)
17 09 04 - Směsné stavební a demoliční odpady neuvedené pod čísly 17 09 01, 17 09 02 a 17 09 03</t>
  </si>
  <si>
    <t>beton podklad 12,45*2,4 = 29,880 [A]_x000D_
konstrukce propustku (20+7,3)*2,4 = 65,520 [B]_x000D_
Mezisoučet = 95,400 [C]</t>
  </si>
  <si>
    <t>Položka zahrnuje:
- veškeré poplatky provozovateli skládky související s uložením odpadu na skládce.
- Náklad na uložení do recyklačního střediska či na skládku s oprávněním k opětovnému využítí dodaného typu odpadu. 
- 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</si>
  <si>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17 05 04 - Zemina a kamení neuvedené pod číslem 17 05 03
nepotřebný výkopek - zemina, drny, kamení - nevhodný materiál pro další použí na této stavbě</t>
  </si>
  <si>
    <t>výkop jam (17,5+167,6)*1,8 = 333,180 [A]_x000D_
čištění příkopů 40*0,25*2 = 20,000 [B]_x000D_
čištění vodního toku 8*2 = 16,000 [C]_x000D_
Mezisoučet = 369,180 [D]</t>
  </si>
  <si>
    <t>Položka zahrnuje:
Náklad na uložení do recyklačního střediska či na skládku s oprávněním k opětovnému využítí dodaného typu odpadu. 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</si>
  <si>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11221</t>
  </si>
  <si>
    <t>ODSTRANĚNÍ PAŘEZŮ D DO 0,5M</t>
  </si>
  <si>
    <t>Položka zahrnuje zejména:
- vytrhání nebo vykopání pařezů
- veškeré zemní práce spojené s odstraněním pařezů
- dopravu a uložení pařezů, případně další práce s nimi dle pokynů zadávací dokumentace
- zásyp jam po pařezech.
Položka nezahrnuje:
- x
Způsob měření:
- počet pařezů se měří v [ks] vytrhaných nebo vykopaných pařezů, průměr pařezu je uvažován dle stromu ve výšce 1,3m nad terénem, u stávajícího pařezu se stanoví jako změřený průměr vynásobený  koeficientem 1/1,38.</t>
  </si>
  <si>
    <t>83*0,15 = 12,450 [A]</t>
  </si>
  <si>
    <t>podkladní 84*0,04 = 3,360 [A]_x000D_
ložná 80*0,05 = 4,000 [B]_x000D_
obrusná 76*0,05 = 3,800 [C]_x000D_
Mezisoučet = 11,160 [D]</t>
  </si>
  <si>
    <t>pracovní spáry, napojení na stávající vozovku</t>
  </si>
  <si>
    <t>10,34+9,73+5,5+5,5 = 31,070 [A]</t>
  </si>
  <si>
    <t>11511</t>
  </si>
  <si>
    <t>ČERPÁNÍ VODY DO 500 L/MIN</t>
  </si>
  <si>
    <t>dodání, odstranění, případné lomy na potrubí, kompletní dodání
lože, obsyp - dodání, odstranění
udržování v provozu po celou dobu dle potřeby realizace stavby
opětovné obnovení v případě mimořádné události (povodně, krádež atp)</t>
  </si>
  <si>
    <t>trouba DN 1000 15 = 15,000 [A]</t>
  </si>
  <si>
    <t>výkopová jáma 8*8*2,5+2,5*2,5*8+0,4*3*8-2,5*2,6*8 = 167,600 [A]</t>
  </si>
  <si>
    <t>těsnící vrstva dle ČSN 73 6244 (3,9+3,2)*6,5*0,25 = 11,538 [A]</t>
  </si>
  <si>
    <t>zásyp a uložení sypaniny do násypu 167,6 = 167,600 [A]</t>
  </si>
  <si>
    <t>120 = 120,000 [A]</t>
  </si>
  <si>
    <t>těsnící vrstva (3,9+3,2)*6,5 = 46,150 [A]</t>
  </si>
  <si>
    <t>(0,8*0,3+0,3*0,3)*(8,34+7,73) = 5,303 [A]</t>
  </si>
  <si>
    <t>prefabrikované křídlo vtok (1,38*1,405+1,38*1,995+1,535*1,545+2,275*1,535)*0,5+(1,38+1,38+1,535+1,535)*1,5*0,5 = 9,650 [A]_x000D_
prefabrikované křídlo výtok (1,695*1,65+2,45*1,695+1,525*2,190+1,525*1,5)*0,5+(1,695+1,695+1,525+1,525)*1,5*0,5 = 11,118 [B]_x000D_
Mezisoučet = 20,768 [C]</t>
  </si>
  <si>
    <t>poprsní zídka 0,5*0,6*2,4 = 0,720 [A]</t>
  </si>
  <si>
    <t>33817C</t>
  </si>
  <si>
    <t>SLOUPKY PLOTOVÉ Z DÍLCŮ KOVOVÝCH  DO BETONOVÝCH PATEK</t>
  </si>
  <si>
    <t>KS</t>
  </si>
  <si>
    <t>náhrada za poškozené oplocení</t>
  </si>
  <si>
    <t>Položka zahrnuje:
- dodání a osazení předepsaného sloupku včetně PKO
- případnou betonovou patku z předepsané třídy betonu
- nutné zemní práce
Položka nezahrnuje:
-x</t>
  </si>
  <si>
    <t>podkladní beton pod prop 3,2*0,15*10 = 4,800 [A]_x000D_
podkladní beton pod křídla (1,38+1,38+1,535+1,535)*2,5+(1,695+1,695+1,525+1,525)*2,5 = 30,675 [B]_x000D_
Mezisoučet = 35,475 [C]</t>
  </si>
  <si>
    <t>podsyp základu 0,25*3,2*10+2*0,1*10 = 10,000 [A]_x000D_
pod dlažbu u křídel 8*0,15 = 1,200 [B]_x000D_
pod křídla (1,38+1,38+1,535+1,535)*2,5+(1,695+1,695+1,525+1,525)*2,5 = 30,675 [C]_x000D_
Mezisoučet = 41,875 [D]</t>
  </si>
  <si>
    <t>položka zahrnuje:
- dodávku a zához lomového kamene předepsané frakce včetně mimostaveništní a vnitrostaveništní dopravy
není-li v zadávací dokumentaci uvedeno jinak, jedná se o nakupovaný materiál</t>
  </si>
  <si>
    <t>lokální sanace 1.úseku 116*0,15 = 17,400 [A]</t>
  </si>
  <si>
    <t>104+108 = 212,000 [A]</t>
  </si>
  <si>
    <t>vtok ((1,54+1,5+0,5)+(2,275+1,5+0,5)+(2,275+1,5+0,5)+(1,54+1,5+0,5))*0,5+(2+1+2+1)*0,5 = 10,815 [A]_x000D_
výtok ((1,65+1,5+0,5)+(2,45+1,5+0,5)+(2,19+1,5+0,5)+(1,5+1,5+0,5))*0,5+(2+1+2+1)*0,5 = 10,895 [B]_x000D_
konstrukce propustku (1,9+2,4+1,9)*0,5*4 = 12,400 [C]_x000D_
ostatní dílčí plochy 10 = 10,000 [D]_x000D_
Mezisoučet = 44,110 [E]</t>
  </si>
  <si>
    <t>1xPN + 2x ALN ((1,7+2,4+1,7)*6,5+8,34*3+7,73*3+8+8+(1,38+1,38+1,535+1,535)*2+(1,695+1,695+1,525+1,525)*2)*3 = 379,350 [A]</t>
  </si>
  <si>
    <t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geotextilii, cementový potěr, izolační přizdívku</t>
  </si>
  <si>
    <t>8,34+7,73 = 16,070 [A]</t>
  </si>
  <si>
    <t>76792</t>
  </si>
  <si>
    <t>OPLOCENÍ Z DRÁTĚNÉHO PLETIVA POTAŽENÉHO PLASTEM</t>
  </si>
  <si>
    <t>nahrazení plotových polí poškozených stavbou</t>
  </si>
  <si>
    <t>Položka zahrnuje:
- vlastní pletivo
- rámy, rošty, lišty, kování, podpěrné, závěsné, upevňovací prvky, spojovací a těsnící materiál, pomocný materiál
- kompletní povrchovou úpravu
- ostnatý drát
Položka nezahrnuje:
- sloupky, které se vykazují v samostatných položkách 338**
- podezdívka (272**)
Způsob měření:
- uvažovaná plocha se pak vypočítává po horní hranu drátu</t>
  </si>
  <si>
    <t>78382</t>
  </si>
  <si>
    <t>NÁTĚRY BETON KONSTR TYP S2 (OS-B)</t>
  </si>
  <si>
    <t>ochranný nátěr typu S2 , svislé plochy konců konzol NK a jejich pohledy</t>
  </si>
  <si>
    <t>(8,34+7,73)*0,9 = 14,463 [A]</t>
  </si>
  <si>
    <t>0,3*(8,34+7,73)+4*0,8 = 8,021 [A]</t>
  </si>
  <si>
    <t>položka zahrnuje:
- demontáž a odstranění zařízení
- jeho odvoz na předepsané místo</t>
  </si>
  <si>
    <t>7+7,5 = 14,500 [A]</t>
  </si>
  <si>
    <t>34*0,125 = 4,250 [A]</t>
  </si>
  <si>
    <t>výšky 15 cm</t>
  </si>
  <si>
    <t>p 1+1+1+1 = 4,000 [A]_x000D_
 1+1+1+1 = 4,000 [B]_x000D_
Mezisoučet = 8,000 [C]</t>
  </si>
  <si>
    <t>917512</t>
  </si>
  <si>
    <t>ZÁHONOVÉ OBRUBY Z OBRUBNÍKŮ Z RECYKLOVANÉ PRYŽE ŠÍŘ 80MM</t>
  </si>
  <si>
    <t>podél dlažby u křídel 4+4,5+5+5 = 18,500 [A]</t>
  </si>
  <si>
    <t>Položka zahrnuje:
- dodání a pokládku záhonových obrubníků z recyklované pryže o rozměrech předepsaných zadávací dokumentací
- lože předepsané zadávací dokumentací
Položka nezahrnuje:
- x</t>
  </si>
  <si>
    <t>kamenná opěra 2*3,5 = 7,000 [A]_x000D_
kamenný základ 2*3 = 6,000 [B]_x000D_
dno potoka 1 = 1,000 [C]_x000D_
kam křídlo 1,5+1,5+1,5+1,5 = 6,000 [D]_x000D_
Mezisoučet = 20,000 [E]</t>
  </si>
  <si>
    <t>žb deska 4,5 = 4,500 [A]_x000D_
zídka 1+0,8 = 1,800 [B]_x000D_
římsa 0,5+0,5 = 1,000 [C]_x000D_
Mezisoučet = 7,300 [D]</t>
  </si>
  <si>
    <t>966842</t>
  </si>
  <si>
    <t>ODSTRANĚNÍ OPLOCENÍ Z DRÁT PLETIVA</t>
  </si>
  <si>
    <t>položka zahrnuje:
- kompletní bourací práce včetně odstranění základových konstrukcí a nezbytného rozsahu zemních prací,
- veškerou manipulaci s vybouranou sutí a hmotami včetně uložení na skládku,
- veškeré další práce plynoucí z technologického předpisu a z platných předpisů,
- odstranění sloupků z jiného materiálu, odstranění vrat a vrátek
nezahrnuje poplatek za skládku, který se vykazuje v položce 0141** (s výjimkou malého množství bouraného materiálu, kde je možné poplatek zahrnout do jednotkové ceny bourání – tento fakt musí být uveden v doplňujícím textu k položce)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</si>
</sst>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9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4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4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4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4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7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2" borderId="0" xfId="5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</cellXfs>
  <cellStyles count="9">
    <cellStyle name="NadpisRekapitulaceSoupisPraciStyle" xfId="2" xr:uid="{00000000-0005-0000-0000-000002000000}"/>
    <cellStyle name="NadpisStrukturyStyle" xfId="6" xr:uid="{00000000-0005-0000-0000-000006000000}"/>
    <cellStyle name="NadpisySloupcuStyle" xfId="4" xr:uid="{00000000-0005-0000-0000-000004000000}"/>
    <cellStyle name="Normální" xfId="0" builtinId="0"/>
    <cellStyle name="NormalStyle" xfId="1" xr:uid="{00000000-0005-0000-0000-000001000000}"/>
    <cellStyle name="PolDoplnInfoStyle" xfId="8" xr:uid="{00000000-0005-0000-0000-000008000000}"/>
    <cellStyle name="RekapitulaceCenyStyle" xfId="3" xr:uid="{00000000-0005-0000-0000-000003000000}"/>
    <cellStyle name="StavbaRozpocetHeaderStyle" xfId="5" xr:uid="{00000000-0005-0000-0000-000005000000}"/>
    <cellStyle name="StavebniDilStyle" xfId="7" xr:uid="{00000000-0005-0000-0000-000007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1300" cy="241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241300" cy="2413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workbookViewId="0"/>
  </sheetViews>
  <sheetFormatPr defaultRowHeight="15" x14ac:dyDescent="0.25"/>
  <cols>
    <col min="1" max="2" width="30.85546875" customWidth="1"/>
    <col min="3" max="5" width="18.5703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6" t="s">
        <v>2</v>
      </c>
      <c r="C2" s="3"/>
      <c r="D2" s="3"/>
      <c r="E2" s="3"/>
    </row>
    <row r="3" spans="1:5" x14ac:dyDescent="0.25">
      <c r="A3" s="3"/>
      <c r="B3" s="47"/>
      <c r="C3" s="3"/>
      <c r="D3" s="3"/>
      <c r="E3" s="3"/>
    </row>
    <row r="4" spans="1:5" x14ac:dyDescent="0.25">
      <c r="A4" s="3"/>
      <c r="B4" s="46" t="s">
        <v>3</v>
      </c>
      <c r="C4" s="47"/>
      <c r="D4" s="47"/>
      <c r="E4" s="47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SUM(C10:C13)</f>
        <v>0</v>
      </c>
      <c r="D6" s="3"/>
      <c r="E6" s="3"/>
    </row>
    <row r="7" spans="1:5" x14ac:dyDescent="0.25">
      <c r="A7" s="3"/>
      <c r="B7" s="5" t="s">
        <v>5</v>
      </c>
      <c r="C7" s="6">
        <f>SUM(E10:E13)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5">
      <c r="A10" s="8" t="s">
        <v>11</v>
      </c>
      <c r="B10" s="8" t="s">
        <v>12</v>
      </c>
      <c r="C10" s="9">
        <f>'001'!I3</f>
        <v>0</v>
      </c>
      <c r="D10" s="9">
        <f>SUMIFS('001'!O:O,'001'!A:A,"P")</f>
        <v>0</v>
      </c>
      <c r="E10" s="9">
        <f>C10+D10</f>
        <v>0</v>
      </c>
    </row>
    <row r="11" spans="1:5" x14ac:dyDescent="0.25">
      <c r="A11" s="8" t="s">
        <v>13</v>
      </c>
      <c r="B11" s="8" t="s">
        <v>14</v>
      </c>
      <c r="C11" s="9">
        <f>'180'!I3</f>
        <v>0</v>
      </c>
      <c r="D11" s="9">
        <f>SUMIFS('180'!O:O,'180'!A:A,"P")</f>
        <v>0</v>
      </c>
      <c r="E11" s="9">
        <f>C11+D11</f>
        <v>0</v>
      </c>
    </row>
    <row r="12" spans="1:5" x14ac:dyDescent="0.25">
      <c r="A12" s="8" t="s">
        <v>15</v>
      </c>
      <c r="B12" s="8" t="s">
        <v>16</v>
      </c>
      <c r="C12" s="9">
        <f>'201'!I3</f>
        <v>0</v>
      </c>
      <c r="D12" s="9">
        <f>SUMIFS('201'!O:O,'201'!A:A,"P")</f>
        <v>0</v>
      </c>
      <c r="E12" s="9">
        <f>C12+D12</f>
        <v>0</v>
      </c>
    </row>
    <row r="13" spans="1:5" x14ac:dyDescent="0.25">
      <c r="A13" s="8" t="s">
        <v>17</v>
      </c>
      <c r="B13" s="8" t="s">
        <v>18</v>
      </c>
      <c r="C13" s="9">
        <f>'202'!I3</f>
        <v>0</v>
      </c>
      <c r="D13" s="9">
        <f>SUMIFS('202'!O:O,'202'!A:A,"P")</f>
        <v>0</v>
      </c>
      <c r="E13" s="9">
        <f>C13+D13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7"/>
  <sheetViews>
    <sheetView topLeftCell="B1" workbookViewId="0"/>
  </sheetViews>
  <sheetFormatPr defaultRowHeight="15" x14ac:dyDescent="0.25"/>
  <cols>
    <col min="1" max="1" width="8.7109375" hidden="1"/>
    <col min="2" max="2" width="15.42578125" customWidth="1"/>
    <col min="3" max="3" width="9.28515625" customWidth="1"/>
    <col min="4" max="4" width="12.42578125" customWidth="1"/>
    <col min="5" max="5" width="61.85546875" customWidth="1"/>
    <col min="6" max="6" width="12.42578125" customWidth="1"/>
    <col min="7" max="9" width="15.42578125" customWidth="1"/>
    <col min="10" max="10" width="14.5703125" bestFit="1" customWidth="1"/>
    <col min="15" max="16" width="8.710937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x14ac:dyDescent="0.25">
      <c r="A3" s="3" t="s">
        <v>20</v>
      </c>
      <c r="B3" s="16" t="s">
        <v>21</v>
      </c>
      <c r="C3" s="48" t="s">
        <v>22</v>
      </c>
      <c r="D3" s="49"/>
      <c r="E3" s="17" t="s">
        <v>23</v>
      </c>
      <c r="F3" s="3"/>
      <c r="G3" s="3"/>
      <c r="H3" s="18" t="s">
        <v>11</v>
      </c>
      <c r="I3" s="19">
        <f>SUMIFS(I8:I47,A8:A47,"SD")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8" t="s">
        <v>11</v>
      </c>
      <c r="D4" s="49"/>
      <c r="E4" s="17" t="s">
        <v>12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7" t="s">
        <v>35</v>
      </c>
      <c r="I6" s="7" t="s">
        <v>36</v>
      </c>
      <c r="J6" s="53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38</v>
      </c>
      <c r="D8" s="27"/>
      <c r="E8" s="24" t="s">
        <v>39</v>
      </c>
      <c r="F8" s="27"/>
      <c r="G8" s="27"/>
      <c r="H8" s="27"/>
      <c r="I8" s="28">
        <f>SUMIFS(I9:I47,A9:A47,"P")</f>
        <v>0</v>
      </c>
      <c r="J8" s="29"/>
    </row>
    <row r="9" spans="1:16" ht="30" x14ac:dyDescent="0.25">
      <c r="A9" s="30" t="s">
        <v>40</v>
      </c>
      <c r="B9" s="30">
        <v>1</v>
      </c>
      <c r="C9" s="31" t="s">
        <v>41</v>
      </c>
      <c r="D9" s="30" t="s">
        <v>42</v>
      </c>
      <c r="E9" s="32" t="s">
        <v>43</v>
      </c>
      <c r="F9" s="33" t="s">
        <v>44</v>
      </c>
      <c r="G9" s="34">
        <v>1</v>
      </c>
      <c r="H9" s="35">
        <v>0</v>
      </c>
      <c r="I9" s="36">
        <f>ROUND(G9*H9,P4)</f>
        <v>0</v>
      </c>
      <c r="J9" s="33" t="s">
        <v>45</v>
      </c>
      <c r="O9" s="37">
        <f>I9*0.21</f>
        <v>0</v>
      </c>
      <c r="P9">
        <v>3</v>
      </c>
    </row>
    <row r="10" spans="1:16" ht="105" x14ac:dyDescent="0.25">
      <c r="A10" s="30" t="s">
        <v>46</v>
      </c>
      <c r="B10" s="38"/>
      <c r="E10" s="32" t="s">
        <v>47</v>
      </c>
      <c r="J10" s="39"/>
    </row>
    <row r="11" spans="1:16" ht="75" x14ac:dyDescent="0.25">
      <c r="A11" s="30" t="s">
        <v>48</v>
      </c>
      <c r="B11" s="38"/>
      <c r="E11" s="32" t="s">
        <v>49</v>
      </c>
      <c r="J11" s="39"/>
    </row>
    <row r="12" spans="1:16" ht="30" x14ac:dyDescent="0.25">
      <c r="A12" s="30" t="s">
        <v>40</v>
      </c>
      <c r="B12" s="30">
        <v>2</v>
      </c>
      <c r="C12" s="31" t="s">
        <v>50</v>
      </c>
      <c r="D12" s="30" t="s">
        <v>51</v>
      </c>
      <c r="E12" s="32" t="s">
        <v>52</v>
      </c>
      <c r="F12" s="33" t="s">
        <v>44</v>
      </c>
      <c r="G12" s="34">
        <v>1</v>
      </c>
      <c r="H12" s="35">
        <v>0</v>
      </c>
      <c r="I12" s="36">
        <f>ROUND(G12*H12,P4)</f>
        <v>0</v>
      </c>
      <c r="J12" s="30"/>
      <c r="O12" s="37">
        <f>I12*0.21</f>
        <v>0</v>
      </c>
      <c r="P12">
        <v>3</v>
      </c>
    </row>
    <row r="13" spans="1:16" ht="30" x14ac:dyDescent="0.25">
      <c r="A13" s="30" t="s">
        <v>46</v>
      </c>
      <c r="B13" s="38"/>
      <c r="E13" s="32" t="s">
        <v>53</v>
      </c>
      <c r="J13" s="39"/>
    </row>
    <row r="14" spans="1:16" ht="75" x14ac:dyDescent="0.25">
      <c r="A14" s="30" t="s">
        <v>48</v>
      </c>
      <c r="B14" s="38"/>
      <c r="E14" s="32" t="s">
        <v>54</v>
      </c>
      <c r="J14" s="39"/>
    </row>
    <row r="15" spans="1:16" x14ac:dyDescent="0.25">
      <c r="A15" s="30" t="s">
        <v>40</v>
      </c>
      <c r="B15" s="30">
        <v>3</v>
      </c>
      <c r="C15" s="31" t="s">
        <v>55</v>
      </c>
      <c r="D15" s="30" t="s">
        <v>42</v>
      </c>
      <c r="E15" s="32" t="s">
        <v>56</v>
      </c>
      <c r="F15" s="33" t="s">
        <v>44</v>
      </c>
      <c r="G15" s="34">
        <v>1</v>
      </c>
      <c r="H15" s="35">
        <v>0</v>
      </c>
      <c r="I15" s="36">
        <f>ROUND(G15*H15,P4)</f>
        <v>0</v>
      </c>
      <c r="J15" s="33" t="s">
        <v>45</v>
      </c>
      <c r="O15" s="37">
        <f>I15*0.21</f>
        <v>0</v>
      </c>
      <c r="P15">
        <v>3</v>
      </c>
    </row>
    <row r="16" spans="1:16" ht="90" x14ac:dyDescent="0.25">
      <c r="A16" s="30" t="s">
        <v>46</v>
      </c>
      <c r="B16" s="38"/>
      <c r="E16" s="32" t="s">
        <v>57</v>
      </c>
      <c r="J16" s="39"/>
    </row>
    <row r="17" spans="1:16" ht="30" x14ac:dyDescent="0.25">
      <c r="A17" s="30" t="s">
        <v>48</v>
      </c>
      <c r="B17" s="38"/>
      <c r="E17" s="32" t="s">
        <v>58</v>
      </c>
      <c r="J17" s="39"/>
    </row>
    <row r="18" spans="1:16" x14ac:dyDescent="0.25">
      <c r="A18" s="30" t="s">
        <v>40</v>
      </c>
      <c r="B18" s="30">
        <v>4</v>
      </c>
      <c r="C18" s="31" t="s">
        <v>59</v>
      </c>
      <c r="D18" s="30" t="s">
        <v>42</v>
      </c>
      <c r="E18" s="32" t="s">
        <v>60</v>
      </c>
      <c r="F18" s="33" t="s">
        <v>44</v>
      </c>
      <c r="G18" s="34">
        <v>1</v>
      </c>
      <c r="H18" s="35">
        <v>0</v>
      </c>
      <c r="I18" s="36">
        <f>ROUND(G18*H18,P4)</f>
        <v>0</v>
      </c>
      <c r="J18" s="33" t="s">
        <v>45</v>
      </c>
      <c r="O18" s="37">
        <f>I18*0.21</f>
        <v>0</v>
      </c>
      <c r="P18">
        <v>3</v>
      </c>
    </row>
    <row r="19" spans="1:16" ht="30" x14ac:dyDescent="0.25">
      <c r="A19" s="30" t="s">
        <v>46</v>
      </c>
      <c r="B19" s="38"/>
      <c r="E19" s="32" t="s">
        <v>61</v>
      </c>
      <c r="J19" s="39"/>
    </row>
    <row r="20" spans="1:16" ht="60" x14ac:dyDescent="0.25">
      <c r="A20" s="30" t="s">
        <v>48</v>
      </c>
      <c r="B20" s="38"/>
      <c r="E20" s="32" t="s">
        <v>62</v>
      </c>
      <c r="J20" s="39"/>
    </row>
    <row r="21" spans="1:16" x14ac:dyDescent="0.25">
      <c r="A21" s="30" t="s">
        <v>40</v>
      </c>
      <c r="B21" s="30">
        <v>5</v>
      </c>
      <c r="C21" s="31" t="s">
        <v>59</v>
      </c>
      <c r="D21" s="30" t="s">
        <v>63</v>
      </c>
      <c r="E21" s="32" t="s">
        <v>64</v>
      </c>
      <c r="F21" s="33" t="s">
        <v>44</v>
      </c>
      <c r="G21" s="34">
        <v>1</v>
      </c>
      <c r="H21" s="35">
        <v>0</v>
      </c>
      <c r="I21" s="36">
        <f>ROUND(G21*H21,P4)</f>
        <v>0</v>
      </c>
      <c r="J21" s="33" t="s">
        <v>45</v>
      </c>
      <c r="O21" s="37">
        <f>I21*0.21</f>
        <v>0</v>
      </c>
      <c r="P21">
        <v>3</v>
      </c>
    </row>
    <row r="22" spans="1:16" x14ac:dyDescent="0.25">
      <c r="A22" s="30" t="s">
        <v>46</v>
      </c>
      <c r="B22" s="38"/>
      <c r="E22" s="40"/>
      <c r="J22" s="39"/>
    </row>
    <row r="23" spans="1:16" ht="60" x14ac:dyDescent="0.25">
      <c r="A23" s="30" t="s">
        <v>48</v>
      </c>
      <c r="B23" s="38"/>
      <c r="E23" s="32" t="s">
        <v>62</v>
      </c>
      <c r="J23" s="39"/>
    </row>
    <row r="24" spans="1:16" x14ac:dyDescent="0.25">
      <c r="A24" s="30" t="s">
        <v>40</v>
      </c>
      <c r="B24" s="30">
        <v>6</v>
      </c>
      <c r="C24" s="31" t="s">
        <v>59</v>
      </c>
      <c r="D24" s="30" t="s">
        <v>65</v>
      </c>
      <c r="E24" s="32" t="s">
        <v>66</v>
      </c>
      <c r="F24" s="33" t="s">
        <v>44</v>
      </c>
      <c r="G24" s="34">
        <v>1</v>
      </c>
      <c r="H24" s="35">
        <v>0</v>
      </c>
      <c r="I24" s="36">
        <f>ROUND(G24*H24,P4)</f>
        <v>0</v>
      </c>
      <c r="J24" s="33" t="s">
        <v>45</v>
      </c>
      <c r="O24" s="37">
        <f>I24*0.21</f>
        <v>0</v>
      </c>
      <c r="P24">
        <v>3</v>
      </c>
    </row>
    <row r="25" spans="1:16" x14ac:dyDescent="0.25">
      <c r="A25" s="30" t="s">
        <v>46</v>
      </c>
      <c r="B25" s="38"/>
      <c r="E25" s="40"/>
      <c r="J25" s="39"/>
    </row>
    <row r="26" spans="1:16" ht="60" x14ac:dyDescent="0.25">
      <c r="A26" s="30" t="s">
        <v>48</v>
      </c>
      <c r="B26" s="38"/>
      <c r="E26" s="32" t="s">
        <v>62</v>
      </c>
      <c r="J26" s="39"/>
    </row>
    <row r="27" spans="1:16" x14ac:dyDescent="0.25">
      <c r="A27" s="30" t="s">
        <v>40</v>
      </c>
      <c r="B27" s="30">
        <v>7</v>
      </c>
      <c r="C27" s="31" t="s">
        <v>59</v>
      </c>
      <c r="D27" s="30" t="s">
        <v>67</v>
      </c>
      <c r="E27" s="32" t="s">
        <v>68</v>
      </c>
      <c r="F27" s="33" t="s">
        <v>44</v>
      </c>
      <c r="G27" s="34">
        <v>1</v>
      </c>
      <c r="H27" s="35">
        <v>0</v>
      </c>
      <c r="I27" s="36">
        <f>ROUND(G27*H27,P4)</f>
        <v>0</v>
      </c>
      <c r="J27" s="33" t="s">
        <v>45</v>
      </c>
      <c r="O27" s="37">
        <f>I27*0.21</f>
        <v>0</v>
      </c>
      <c r="P27">
        <v>3</v>
      </c>
    </row>
    <row r="28" spans="1:16" x14ac:dyDescent="0.25">
      <c r="A28" s="30" t="s">
        <v>46</v>
      </c>
      <c r="B28" s="38"/>
      <c r="E28" s="40"/>
      <c r="J28" s="39"/>
    </row>
    <row r="29" spans="1:16" ht="60" x14ac:dyDescent="0.25">
      <c r="A29" s="30" t="s">
        <v>48</v>
      </c>
      <c r="B29" s="38"/>
      <c r="E29" s="32" t="s">
        <v>62</v>
      </c>
      <c r="J29" s="39"/>
    </row>
    <row r="30" spans="1:16" x14ac:dyDescent="0.25">
      <c r="A30" s="30" t="s">
        <v>40</v>
      </c>
      <c r="B30" s="30">
        <v>8</v>
      </c>
      <c r="C30" s="31" t="s">
        <v>69</v>
      </c>
      <c r="D30" s="30" t="s">
        <v>42</v>
      </c>
      <c r="E30" s="32" t="s">
        <v>70</v>
      </c>
      <c r="F30" s="33" t="s">
        <v>44</v>
      </c>
      <c r="G30" s="34">
        <v>1</v>
      </c>
      <c r="H30" s="35">
        <v>0</v>
      </c>
      <c r="I30" s="36">
        <f>ROUND(G30*H30,P4)</f>
        <v>0</v>
      </c>
      <c r="J30" s="33" t="s">
        <v>45</v>
      </c>
      <c r="O30" s="37">
        <f>I30*0.21</f>
        <v>0</v>
      </c>
      <c r="P30">
        <v>3</v>
      </c>
    </row>
    <row r="31" spans="1:16" ht="90" x14ac:dyDescent="0.25">
      <c r="A31" s="30" t="s">
        <v>46</v>
      </c>
      <c r="B31" s="38"/>
      <c r="E31" s="32" t="s">
        <v>71</v>
      </c>
      <c r="J31" s="39"/>
    </row>
    <row r="32" spans="1:16" ht="60" x14ac:dyDescent="0.25">
      <c r="A32" s="30" t="s">
        <v>48</v>
      </c>
      <c r="B32" s="38"/>
      <c r="E32" s="32" t="s">
        <v>62</v>
      </c>
      <c r="J32" s="39"/>
    </row>
    <row r="33" spans="1:16" ht="30" x14ac:dyDescent="0.25">
      <c r="A33" s="30" t="s">
        <v>40</v>
      </c>
      <c r="B33" s="30">
        <v>9</v>
      </c>
      <c r="C33" s="31" t="s">
        <v>72</v>
      </c>
      <c r="D33" s="30" t="s">
        <v>42</v>
      </c>
      <c r="E33" s="32" t="s">
        <v>73</v>
      </c>
      <c r="F33" s="33" t="s">
        <v>44</v>
      </c>
      <c r="G33" s="34">
        <v>1</v>
      </c>
      <c r="H33" s="35">
        <v>0</v>
      </c>
      <c r="I33" s="36">
        <f>ROUND(G33*H33,P4)</f>
        <v>0</v>
      </c>
      <c r="J33" s="33" t="s">
        <v>45</v>
      </c>
      <c r="O33" s="37">
        <f>I33*0.21</f>
        <v>0</v>
      </c>
      <c r="P33">
        <v>3</v>
      </c>
    </row>
    <row r="34" spans="1:16" ht="60" x14ac:dyDescent="0.25">
      <c r="A34" s="30" t="s">
        <v>46</v>
      </c>
      <c r="B34" s="38"/>
      <c r="E34" s="32" t="s">
        <v>74</v>
      </c>
      <c r="J34" s="39"/>
    </row>
    <row r="35" spans="1:16" ht="60" x14ac:dyDescent="0.25">
      <c r="A35" s="30" t="s">
        <v>48</v>
      </c>
      <c r="B35" s="38"/>
      <c r="E35" s="32" t="s">
        <v>62</v>
      </c>
      <c r="J35" s="39"/>
    </row>
    <row r="36" spans="1:16" x14ac:dyDescent="0.25">
      <c r="A36" s="30" t="s">
        <v>40</v>
      </c>
      <c r="B36" s="30">
        <v>10</v>
      </c>
      <c r="C36" s="31" t="s">
        <v>75</v>
      </c>
      <c r="D36" s="30" t="s">
        <v>42</v>
      </c>
      <c r="E36" s="32" t="s">
        <v>76</v>
      </c>
      <c r="F36" s="33" t="s">
        <v>44</v>
      </c>
      <c r="G36" s="34">
        <v>1</v>
      </c>
      <c r="H36" s="35">
        <v>0</v>
      </c>
      <c r="I36" s="36">
        <f>ROUND(G36*H36,P4)</f>
        <v>0</v>
      </c>
      <c r="J36" s="33" t="s">
        <v>45</v>
      </c>
      <c r="O36" s="37">
        <f>I36*0.21</f>
        <v>0</v>
      </c>
      <c r="P36">
        <v>3</v>
      </c>
    </row>
    <row r="37" spans="1:16" x14ac:dyDescent="0.25">
      <c r="A37" s="30" t="s">
        <v>46</v>
      </c>
      <c r="B37" s="38"/>
      <c r="E37" s="32" t="s">
        <v>77</v>
      </c>
      <c r="J37" s="39"/>
    </row>
    <row r="38" spans="1:16" ht="135" x14ac:dyDescent="0.25">
      <c r="A38" s="30" t="s">
        <v>48</v>
      </c>
      <c r="B38" s="38"/>
      <c r="E38" s="32" t="s">
        <v>78</v>
      </c>
      <c r="J38" s="39"/>
    </row>
    <row r="39" spans="1:16" x14ac:dyDescent="0.25">
      <c r="A39" s="30" t="s">
        <v>40</v>
      </c>
      <c r="B39" s="30">
        <v>11</v>
      </c>
      <c r="C39" s="31" t="s">
        <v>79</v>
      </c>
      <c r="D39" s="30" t="s">
        <v>80</v>
      </c>
      <c r="E39" s="32" t="s">
        <v>81</v>
      </c>
      <c r="F39" s="33" t="s">
        <v>44</v>
      </c>
      <c r="G39" s="34">
        <v>1</v>
      </c>
      <c r="H39" s="35">
        <v>0</v>
      </c>
      <c r="I39" s="36">
        <f>ROUND(G39*H39,P4)</f>
        <v>0</v>
      </c>
      <c r="J39" s="33" t="s">
        <v>45</v>
      </c>
      <c r="O39" s="37">
        <f>I39*0.21</f>
        <v>0</v>
      </c>
      <c r="P39">
        <v>3</v>
      </c>
    </row>
    <row r="40" spans="1:16" ht="30" x14ac:dyDescent="0.25">
      <c r="A40" s="30" t="s">
        <v>46</v>
      </c>
      <c r="B40" s="38"/>
      <c r="E40" s="32" t="s">
        <v>82</v>
      </c>
      <c r="J40" s="39"/>
    </row>
    <row r="41" spans="1:16" ht="75" x14ac:dyDescent="0.25">
      <c r="A41" s="30" t="s">
        <v>48</v>
      </c>
      <c r="B41" s="38"/>
      <c r="E41" s="32" t="s">
        <v>83</v>
      </c>
      <c r="J41" s="39"/>
    </row>
    <row r="42" spans="1:16" x14ac:dyDescent="0.25">
      <c r="A42" s="30" t="s">
        <v>40</v>
      </c>
      <c r="B42" s="30">
        <v>12</v>
      </c>
      <c r="C42" s="31" t="s">
        <v>79</v>
      </c>
      <c r="D42" s="30" t="s">
        <v>84</v>
      </c>
      <c r="E42" s="32" t="s">
        <v>85</v>
      </c>
      <c r="F42" s="33" t="s">
        <v>86</v>
      </c>
      <c r="G42" s="34">
        <v>3</v>
      </c>
      <c r="H42" s="35">
        <v>0</v>
      </c>
      <c r="I42" s="36">
        <f>ROUND(G42*H42,P4)</f>
        <v>0</v>
      </c>
      <c r="J42" s="33" t="s">
        <v>45</v>
      </c>
      <c r="O42" s="37">
        <f>I42*0.21</f>
        <v>0</v>
      </c>
      <c r="P42">
        <v>3</v>
      </c>
    </row>
    <row r="43" spans="1:16" x14ac:dyDescent="0.25">
      <c r="A43" s="30" t="s">
        <v>46</v>
      </c>
      <c r="B43" s="38"/>
      <c r="E43" s="40" t="s">
        <v>42</v>
      </c>
      <c r="J43" s="39"/>
    </row>
    <row r="44" spans="1:16" ht="75" x14ac:dyDescent="0.25">
      <c r="A44" s="30" t="s">
        <v>48</v>
      </c>
      <c r="B44" s="38"/>
      <c r="E44" s="32" t="s">
        <v>83</v>
      </c>
      <c r="J44" s="39"/>
    </row>
    <row r="45" spans="1:16" x14ac:dyDescent="0.25">
      <c r="A45" s="30" t="s">
        <v>40</v>
      </c>
      <c r="B45" s="30">
        <v>13</v>
      </c>
      <c r="C45" s="31" t="s">
        <v>79</v>
      </c>
      <c r="D45" s="30" t="s">
        <v>87</v>
      </c>
      <c r="E45" s="32" t="s">
        <v>88</v>
      </c>
      <c r="F45" s="33" t="s">
        <v>44</v>
      </c>
      <c r="G45" s="34">
        <v>1</v>
      </c>
      <c r="H45" s="35">
        <v>0</v>
      </c>
      <c r="I45" s="36">
        <f>ROUND(G45*H45,P4)</f>
        <v>0</v>
      </c>
      <c r="J45" s="33" t="s">
        <v>45</v>
      </c>
      <c r="O45" s="37">
        <f>I45*0.21</f>
        <v>0</v>
      </c>
      <c r="P45">
        <v>3</v>
      </c>
    </row>
    <row r="46" spans="1:16" x14ac:dyDescent="0.25">
      <c r="A46" s="30" t="s">
        <v>46</v>
      </c>
      <c r="B46" s="38"/>
      <c r="E46" s="40" t="s">
        <v>42</v>
      </c>
      <c r="J46" s="39"/>
    </row>
    <row r="47" spans="1:16" ht="45" x14ac:dyDescent="0.25">
      <c r="A47" s="30" t="s">
        <v>48</v>
      </c>
      <c r="B47" s="41"/>
      <c r="C47" s="42"/>
      <c r="D47" s="42"/>
      <c r="E47" s="32" t="s">
        <v>89</v>
      </c>
      <c r="F47" s="42"/>
      <c r="G47" s="42"/>
      <c r="H47" s="42"/>
      <c r="I47" s="42"/>
      <c r="J47" s="43"/>
    </row>
  </sheetData>
  <sheetProtection algorithmName="SHA-512" hashValue="ym7STGNQzTANwgUFouQDOT9k1NRrdPZnb84TLy/jYTrycscb/wsBFfzEmSlLeyX584hyQDaVvY3DurfsF8SJ1A==" saltValue="y+0kcwlXlrUkV24XGmSxV8wG0ne5zpKdxF06ZNCgxAlWiaE6eVf2WbS+2cxyQoRxg1l7lGPL/ku5r+LBZS/Qjg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"/>
  <sheetViews>
    <sheetView topLeftCell="B1" workbookViewId="0"/>
  </sheetViews>
  <sheetFormatPr defaultRowHeight="15" x14ac:dyDescent="0.25"/>
  <cols>
    <col min="1" max="1" width="8.7109375" hidden="1"/>
    <col min="2" max="2" width="15.42578125" customWidth="1"/>
    <col min="3" max="3" width="9.28515625" customWidth="1"/>
    <col min="4" max="4" width="12.42578125" customWidth="1"/>
    <col min="5" max="5" width="61.85546875" customWidth="1"/>
    <col min="6" max="6" width="12.42578125" customWidth="1"/>
    <col min="7" max="9" width="15.42578125" customWidth="1"/>
    <col min="10" max="10" width="14.5703125" bestFit="1" customWidth="1"/>
    <col min="15" max="16" width="8.710937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x14ac:dyDescent="0.25">
      <c r="A3" s="3" t="s">
        <v>20</v>
      </c>
      <c r="B3" s="16" t="s">
        <v>21</v>
      </c>
      <c r="C3" s="48" t="s">
        <v>22</v>
      </c>
      <c r="D3" s="49"/>
      <c r="E3" s="17" t="s">
        <v>23</v>
      </c>
      <c r="F3" s="3"/>
      <c r="G3" s="3"/>
      <c r="H3" s="18" t="s">
        <v>13</v>
      </c>
      <c r="I3" s="19">
        <f>SUMIFS(I8:I14,A8:A14,"SD")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8" t="s">
        <v>13</v>
      </c>
      <c r="D4" s="49"/>
      <c r="E4" s="17" t="s">
        <v>14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7" t="s">
        <v>35</v>
      </c>
      <c r="I6" s="7" t="s">
        <v>36</v>
      </c>
      <c r="J6" s="53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38</v>
      </c>
      <c r="D8" s="27"/>
      <c r="E8" s="24" t="s">
        <v>39</v>
      </c>
      <c r="F8" s="27"/>
      <c r="G8" s="27"/>
      <c r="H8" s="27"/>
      <c r="I8" s="28">
        <f>SUMIFS(I9:I14,A9:A14,"P")</f>
        <v>0</v>
      </c>
      <c r="J8" s="29"/>
    </row>
    <row r="9" spans="1:16" x14ac:dyDescent="0.25">
      <c r="A9" s="30" t="s">
        <v>40</v>
      </c>
      <c r="B9" s="30">
        <v>1</v>
      </c>
      <c r="C9" s="31" t="s">
        <v>90</v>
      </c>
      <c r="D9" s="30" t="s">
        <v>91</v>
      </c>
      <c r="E9" s="32" t="s">
        <v>92</v>
      </c>
      <c r="F9" s="33" t="s">
        <v>44</v>
      </c>
      <c r="G9" s="34">
        <v>1</v>
      </c>
      <c r="H9" s="35">
        <v>0</v>
      </c>
      <c r="I9" s="36">
        <f>ROUND(G9*H9,P4)</f>
        <v>0</v>
      </c>
      <c r="J9" s="33" t="s">
        <v>45</v>
      </c>
      <c r="O9" s="37">
        <f>I9*0.21</f>
        <v>0</v>
      </c>
      <c r="P9">
        <v>3</v>
      </c>
    </row>
    <row r="10" spans="1:16" ht="150" x14ac:dyDescent="0.25">
      <c r="A10" s="30" t="s">
        <v>46</v>
      </c>
      <c r="B10" s="38"/>
      <c r="E10" s="32" t="s">
        <v>93</v>
      </c>
      <c r="J10" s="39"/>
    </row>
    <row r="11" spans="1:16" ht="75" x14ac:dyDescent="0.25">
      <c r="A11" s="30" t="s">
        <v>48</v>
      </c>
      <c r="B11" s="38"/>
      <c r="E11" s="32" t="s">
        <v>94</v>
      </c>
      <c r="J11" s="39"/>
    </row>
    <row r="12" spans="1:16" x14ac:dyDescent="0.25">
      <c r="A12" s="30" t="s">
        <v>40</v>
      </c>
      <c r="B12" s="30">
        <v>2</v>
      </c>
      <c r="C12" s="31" t="s">
        <v>90</v>
      </c>
      <c r="D12" s="30" t="s">
        <v>95</v>
      </c>
      <c r="E12" s="32" t="s">
        <v>92</v>
      </c>
      <c r="F12" s="33" t="s">
        <v>44</v>
      </c>
      <c r="G12" s="34">
        <v>1</v>
      </c>
      <c r="H12" s="35">
        <v>0</v>
      </c>
      <c r="I12" s="36">
        <f>ROUND(G12*H12,P4)</f>
        <v>0</v>
      </c>
      <c r="J12" s="33" t="s">
        <v>45</v>
      </c>
      <c r="O12" s="37">
        <f>I12*0.21</f>
        <v>0</v>
      </c>
      <c r="P12">
        <v>3</v>
      </c>
    </row>
    <row r="13" spans="1:16" ht="150" x14ac:dyDescent="0.25">
      <c r="A13" s="30" t="s">
        <v>46</v>
      </c>
      <c r="B13" s="38"/>
      <c r="E13" s="32" t="s">
        <v>96</v>
      </c>
      <c r="J13" s="39"/>
    </row>
    <row r="14" spans="1:16" ht="75" x14ac:dyDescent="0.25">
      <c r="A14" s="30" t="s">
        <v>48</v>
      </c>
      <c r="B14" s="41"/>
      <c r="C14" s="42"/>
      <c r="D14" s="42"/>
      <c r="E14" s="32" t="s">
        <v>94</v>
      </c>
      <c r="F14" s="42"/>
      <c r="G14" s="42"/>
      <c r="H14" s="42"/>
      <c r="I14" s="42"/>
      <c r="J14" s="43"/>
    </row>
  </sheetData>
  <sheetProtection algorithmName="SHA-512" hashValue="IXjWIfV219phgnnNuucUINRUMi6gDiWqA9FAIsVL0P/MhGqH5H/FYijg4fn5agWvrJ2kI9Xa4DhppBy3Dp9JtA==" saltValue="V+aTQwW470wI6dDX8uMcrUVQklcGeB3jThXpsJYn0Eio9yLoryQqbeRQ578vPuyHIRKPqbA5gnmj29ezhlteYg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63"/>
  <sheetViews>
    <sheetView topLeftCell="B1" workbookViewId="0"/>
  </sheetViews>
  <sheetFormatPr defaultRowHeight="15" x14ac:dyDescent="0.25"/>
  <cols>
    <col min="1" max="1" width="8.7109375" hidden="1"/>
    <col min="2" max="2" width="15.42578125" customWidth="1"/>
    <col min="3" max="3" width="9.28515625" customWidth="1"/>
    <col min="4" max="4" width="12.42578125" customWidth="1"/>
    <col min="5" max="5" width="61.85546875" customWidth="1"/>
    <col min="6" max="6" width="12.42578125" customWidth="1"/>
    <col min="7" max="9" width="15.42578125" customWidth="1"/>
    <col min="10" max="10" width="14.5703125" bestFit="1" customWidth="1"/>
    <col min="15" max="16" width="8.710937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x14ac:dyDescent="0.25">
      <c r="A3" s="3" t="s">
        <v>20</v>
      </c>
      <c r="B3" s="16" t="s">
        <v>21</v>
      </c>
      <c r="C3" s="48" t="s">
        <v>22</v>
      </c>
      <c r="D3" s="49"/>
      <c r="E3" s="17" t="s">
        <v>23</v>
      </c>
      <c r="F3" s="3"/>
      <c r="G3" s="3"/>
      <c r="H3" s="18" t="s">
        <v>15</v>
      </c>
      <c r="I3" s="19">
        <f>SUMIFS(I8:I263,A8:A263,"SD")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8" t="s">
        <v>15</v>
      </c>
      <c r="D4" s="49"/>
      <c r="E4" s="17" t="s">
        <v>16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7" t="s">
        <v>35</v>
      </c>
      <c r="I6" s="7" t="s">
        <v>36</v>
      </c>
      <c r="J6" s="53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38</v>
      </c>
      <c r="D8" s="27"/>
      <c r="E8" s="24" t="s">
        <v>39</v>
      </c>
      <c r="F8" s="27"/>
      <c r="G8" s="27"/>
      <c r="H8" s="27"/>
      <c r="I8" s="28">
        <f>SUMIFS(I9:I16,A9:A16,"P")</f>
        <v>0</v>
      </c>
      <c r="J8" s="29"/>
    </row>
    <row r="9" spans="1:16" ht="30" x14ac:dyDescent="0.25">
      <c r="A9" s="30" t="s">
        <v>40</v>
      </c>
      <c r="B9" s="30">
        <v>1</v>
      </c>
      <c r="C9" s="31" t="s">
        <v>97</v>
      </c>
      <c r="D9" s="30" t="s">
        <v>51</v>
      </c>
      <c r="E9" s="32" t="s">
        <v>98</v>
      </c>
      <c r="F9" s="33" t="s">
        <v>99</v>
      </c>
      <c r="G9" s="34">
        <v>122.4</v>
      </c>
      <c r="H9" s="35">
        <v>0</v>
      </c>
      <c r="I9" s="36">
        <f>ROUND(G9*H9,P4)</f>
        <v>0</v>
      </c>
      <c r="J9" s="33" t="s">
        <v>45</v>
      </c>
      <c r="O9" s="37">
        <f>I9*0.21</f>
        <v>0</v>
      </c>
      <c r="P9">
        <v>3</v>
      </c>
    </row>
    <row r="10" spans="1:16" ht="60" x14ac:dyDescent="0.25">
      <c r="A10" s="30" t="s">
        <v>46</v>
      </c>
      <c r="B10" s="38"/>
      <c r="E10" s="32" t="s">
        <v>100</v>
      </c>
      <c r="J10" s="39"/>
    </row>
    <row r="11" spans="1:16" ht="45" x14ac:dyDescent="0.25">
      <c r="A11" s="30" t="s">
        <v>101</v>
      </c>
      <c r="B11" s="38"/>
      <c r="E11" s="44" t="s">
        <v>102</v>
      </c>
      <c r="J11" s="39"/>
    </row>
    <row r="12" spans="1:16" ht="135" x14ac:dyDescent="0.25">
      <c r="A12" s="30" t="s">
        <v>48</v>
      </c>
      <c r="B12" s="38"/>
      <c r="E12" s="32" t="s">
        <v>103</v>
      </c>
      <c r="J12" s="39"/>
    </row>
    <row r="13" spans="1:16" ht="30" x14ac:dyDescent="0.25">
      <c r="A13" s="30" t="s">
        <v>40</v>
      </c>
      <c r="B13" s="30">
        <v>2</v>
      </c>
      <c r="C13" s="31" t="s">
        <v>104</v>
      </c>
      <c r="D13" s="30" t="s">
        <v>51</v>
      </c>
      <c r="E13" s="32" t="s">
        <v>105</v>
      </c>
      <c r="F13" s="33" t="s">
        <v>99</v>
      </c>
      <c r="G13" s="34">
        <v>445.18</v>
      </c>
      <c r="H13" s="35">
        <v>0</v>
      </c>
      <c r="I13" s="36">
        <f>ROUND(G13*H13,P4)</f>
        <v>0</v>
      </c>
      <c r="J13" s="30"/>
      <c r="O13" s="37">
        <f>I13*0.21</f>
        <v>0</v>
      </c>
      <c r="P13">
        <v>3</v>
      </c>
    </row>
    <row r="14" spans="1:16" ht="45" x14ac:dyDescent="0.25">
      <c r="A14" s="30" t="s">
        <v>46</v>
      </c>
      <c r="B14" s="38"/>
      <c r="E14" s="32" t="s">
        <v>106</v>
      </c>
      <c r="J14" s="39"/>
    </row>
    <row r="15" spans="1:16" ht="60" x14ac:dyDescent="0.25">
      <c r="A15" s="30" t="s">
        <v>101</v>
      </c>
      <c r="B15" s="38"/>
      <c r="E15" s="44" t="s">
        <v>107</v>
      </c>
      <c r="J15" s="39"/>
    </row>
    <row r="16" spans="1:16" ht="105" x14ac:dyDescent="0.25">
      <c r="A16" s="30" t="s">
        <v>48</v>
      </c>
      <c r="B16" s="38"/>
      <c r="E16" s="32" t="s">
        <v>108</v>
      </c>
      <c r="J16" s="39"/>
    </row>
    <row r="17" spans="1:16" x14ac:dyDescent="0.25">
      <c r="A17" s="24" t="s">
        <v>37</v>
      </c>
      <c r="B17" s="25"/>
      <c r="C17" s="26" t="s">
        <v>63</v>
      </c>
      <c r="D17" s="27"/>
      <c r="E17" s="24" t="s">
        <v>109</v>
      </c>
      <c r="F17" s="27"/>
      <c r="G17" s="27"/>
      <c r="H17" s="27"/>
      <c r="I17" s="28">
        <f>SUMIFS(I18:I100,A18:A100,"P")</f>
        <v>0</v>
      </c>
      <c r="J17" s="29"/>
    </row>
    <row r="18" spans="1:16" x14ac:dyDescent="0.25">
      <c r="A18" s="30" t="s">
        <v>40</v>
      </c>
      <c r="B18" s="30">
        <v>3</v>
      </c>
      <c r="C18" s="31" t="s">
        <v>110</v>
      </c>
      <c r="D18" s="30" t="s">
        <v>42</v>
      </c>
      <c r="E18" s="32" t="s">
        <v>111</v>
      </c>
      <c r="F18" s="33" t="s">
        <v>112</v>
      </c>
      <c r="G18" s="34">
        <v>35</v>
      </c>
      <c r="H18" s="35">
        <v>0</v>
      </c>
      <c r="I18" s="36">
        <f>ROUND(G18*H18,P4)</f>
        <v>0</v>
      </c>
      <c r="J18" s="33" t="s">
        <v>45</v>
      </c>
      <c r="O18" s="37">
        <f>I18*0.21</f>
        <v>0</v>
      </c>
      <c r="P18">
        <v>3</v>
      </c>
    </row>
    <row r="19" spans="1:16" ht="30" x14ac:dyDescent="0.25">
      <c r="A19" s="30" t="s">
        <v>46</v>
      </c>
      <c r="B19" s="38"/>
      <c r="E19" s="32" t="s">
        <v>113</v>
      </c>
      <c r="J19" s="39"/>
    </row>
    <row r="20" spans="1:16" ht="90" x14ac:dyDescent="0.25">
      <c r="A20" s="30" t="s">
        <v>48</v>
      </c>
      <c r="B20" s="38"/>
      <c r="E20" s="32" t="s">
        <v>114</v>
      </c>
      <c r="J20" s="39"/>
    </row>
    <row r="21" spans="1:16" x14ac:dyDescent="0.25">
      <c r="A21" s="30" t="s">
        <v>40</v>
      </c>
      <c r="B21" s="30">
        <v>4</v>
      </c>
      <c r="C21" s="31" t="s">
        <v>115</v>
      </c>
      <c r="D21" s="30" t="s">
        <v>42</v>
      </c>
      <c r="E21" s="32" t="s">
        <v>116</v>
      </c>
      <c r="F21" s="33" t="s">
        <v>117</v>
      </c>
      <c r="G21" s="34">
        <v>2</v>
      </c>
      <c r="H21" s="35">
        <v>0</v>
      </c>
      <c r="I21" s="36">
        <f>ROUND(G21*H21,P4)</f>
        <v>0</v>
      </c>
      <c r="J21" s="33" t="s">
        <v>45</v>
      </c>
      <c r="O21" s="37">
        <f>I21*0.21</f>
        <v>0</v>
      </c>
      <c r="P21">
        <v>3</v>
      </c>
    </row>
    <row r="22" spans="1:16" x14ac:dyDescent="0.25">
      <c r="A22" s="30" t="s">
        <v>46</v>
      </c>
      <c r="B22" s="38"/>
      <c r="E22" s="40" t="s">
        <v>42</v>
      </c>
      <c r="J22" s="39"/>
    </row>
    <row r="23" spans="1:16" ht="225" x14ac:dyDescent="0.25">
      <c r="A23" s="30" t="s">
        <v>48</v>
      </c>
      <c r="B23" s="38"/>
      <c r="E23" s="32" t="s">
        <v>118</v>
      </c>
      <c r="J23" s="39"/>
    </row>
    <row r="24" spans="1:16" x14ac:dyDescent="0.25">
      <c r="A24" s="30" t="s">
        <v>40</v>
      </c>
      <c r="B24" s="30">
        <v>5</v>
      </c>
      <c r="C24" s="31" t="s">
        <v>119</v>
      </c>
      <c r="D24" s="30" t="s">
        <v>42</v>
      </c>
      <c r="E24" s="32" t="s">
        <v>120</v>
      </c>
      <c r="F24" s="33" t="s">
        <v>121</v>
      </c>
      <c r="G24" s="34">
        <v>18</v>
      </c>
      <c r="H24" s="35">
        <v>0</v>
      </c>
      <c r="I24" s="36">
        <f>ROUND(G24*H24,P4)</f>
        <v>0</v>
      </c>
      <c r="J24" s="33" t="s">
        <v>45</v>
      </c>
      <c r="O24" s="37">
        <f>I24*0.21</f>
        <v>0</v>
      </c>
      <c r="P24">
        <v>3</v>
      </c>
    </row>
    <row r="25" spans="1:16" x14ac:dyDescent="0.25">
      <c r="A25" s="30" t="s">
        <v>46</v>
      </c>
      <c r="B25" s="38"/>
      <c r="E25" s="32" t="s">
        <v>122</v>
      </c>
      <c r="J25" s="39"/>
    </row>
    <row r="26" spans="1:16" x14ac:dyDescent="0.25">
      <c r="A26" s="30" t="s">
        <v>101</v>
      </c>
      <c r="B26" s="38"/>
      <c r="E26" s="44" t="s">
        <v>123</v>
      </c>
      <c r="J26" s="39"/>
    </row>
    <row r="27" spans="1:16" ht="120" x14ac:dyDescent="0.25">
      <c r="A27" s="30" t="s">
        <v>48</v>
      </c>
      <c r="B27" s="38"/>
      <c r="E27" s="32" t="s">
        <v>124</v>
      </c>
      <c r="J27" s="39"/>
    </row>
    <row r="28" spans="1:16" x14ac:dyDescent="0.25">
      <c r="A28" s="30" t="s">
        <v>40</v>
      </c>
      <c r="B28" s="30">
        <v>6</v>
      </c>
      <c r="C28" s="31" t="s">
        <v>125</v>
      </c>
      <c r="D28" s="30" t="s">
        <v>42</v>
      </c>
      <c r="E28" s="32" t="s">
        <v>126</v>
      </c>
      <c r="F28" s="33" t="s">
        <v>121</v>
      </c>
      <c r="G28" s="34">
        <v>16</v>
      </c>
      <c r="H28" s="35">
        <v>0</v>
      </c>
      <c r="I28" s="36">
        <f>ROUND(G28*H28,P4)</f>
        <v>0</v>
      </c>
      <c r="J28" s="33" t="s">
        <v>45</v>
      </c>
      <c r="O28" s="37">
        <f>I28*0.21</f>
        <v>0</v>
      </c>
      <c r="P28">
        <v>3</v>
      </c>
    </row>
    <row r="29" spans="1:16" x14ac:dyDescent="0.25">
      <c r="A29" s="30" t="s">
        <v>46</v>
      </c>
      <c r="B29" s="38"/>
      <c r="E29" s="32" t="s">
        <v>127</v>
      </c>
      <c r="J29" s="39"/>
    </row>
    <row r="30" spans="1:16" ht="60" x14ac:dyDescent="0.25">
      <c r="A30" s="30" t="s">
        <v>101</v>
      </c>
      <c r="B30" s="38"/>
      <c r="E30" s="44" t="s">
        <v>128</v>
      </c>
      <c r="J30" s="39"/>
    </row>
    <row r="31" spans="1:16" ht="120" x14ac:dyDescent="0.25">
      <c r="A31" s="30" t="s">
        <v>48</v>
      </c>
      <c r="B31" s="38"/>
      <c r="E31" s="32" t="s">
        <v>124</v>
      </c>
      <c r="J31" s="39"/>
    </row>
    <row r="32" spans="1:16" x14ac:dyDescent="0.25">
      <c r="A32" s="30" t="s">
        <v>40</v>
      </c>
      <c r="B32" s="30">
        <v>7</v>
      </c>
      <c r="C32" s="31" t="s">
        <v>129</v>
      </c>
      <c r="D32" s="30" t="s">
        <v>91</v>
      </c>
      <c r="E32" s="32" t="s">
        <v>130</v>
      </c>
      <c r="F32" s="33" t="s">
        <v>131</v>
      </c>
      <c r="G32" s="34">
        <v>35.340000000000003</v>
      </c>
      <c r="H32" s="35">
        <v>0</v>
      </c>
      <c r="I32" s="36">
        <f>ROUND(G32*H32,P4)</f>
        <v>0</v>
      </c>
      <c r="J32" s="33" t="s">
        <v>45</v>
      </c>
      <c r="O32" s="37">
        <f>I32*0.21</f>
        <v>0</v>
      </c>
      <c r="P32">
        <v>3</v>
      </c>
    </row>
    <row r="33" spans="1:16" x14ac:dyDescent="0.25">
      <c r="A33" s="30" t="s">
        <v>46</v>
      </c>
      <c r="B33" s="38"/>
      <c r="E33" s="32" t="s">
        <v>132</v>
      </c>
      <c r="J33" s="39"/>
    </row>
    <row r="34" spans="1:16" x14ac:dyDescent="0.25">
      <c r="A34" s="30" t="s">
        <v>101</v>
      </c>
      <c r="B34" s="38"/>
      <c r="E34" s="44" t="s">
        <v>133</v>
      </c>
      <c r="J34" s="39"/>
    </row>
    <row r="35" spans="1:16" ht="75" x14ac:dyDescent="0.25">
      <c r="A35" s="30" t="s">
        <v>48</v>
      </c>
      <c r="B35" s="38"/>
      <c r="E35" s="32" t="s">
        <v>134</v>
      </c>
      <c r="J35" s="39"/>
    </row>
    <row r="36" spans="1:16" x14ac:dyDescent="0.25">
      <c r="A36" s="30" t="s">
        <v>40</v>
      </c>
      <c r="B36" s="30">
        <v>8</v>
      </c>
      <c r="C36" s="31" t="s">
        <v>135</v>
      </c>
      <c r="D36" s="30" t="s">
        <v>42</v>
      </c>
      <c r="E36" s="32" t="s">
        <v>136</v>
      </c>
      <c r="F36" s="33" t="s">
        <v>137</v>
      </c>
      <c r="G36" s="34">
        <v>200</v>
      </c>
      <c r="H36" s="35">
        <v>0</v>
      </c>
      <c r="I36" s="36">
        <f>ROUND(G36*H36,P4)</f>
        <v>0</v>
      </c>
      <c r="J36" s="33" t="s">
        <v>45</v>
      </c>
      <c r="O36" s="37">
        <f>I36*0.21</f>
        <v>0</v>
      </c>
      <c r="P36">
        <v>3</v>
      </c>
    </row>
    <row r="37" spans="1:16" x14ac:dyDescent="0.25">
      <c r="A37" s="30" t="s">
        <v>46</v>
      </c>
      <c r="B37" s="38"/>
      <c r="E37" s="40" t="s">
        <v>42</v>
      </c>
      <c r="J37" s="39"/>
    </row>
    <row r="38" spans="1:16" ht="120" x14ac:dyDescent="0.25">
      <c r="A38" s="30" t="s">
        <v>48</v>
      </c>
      <c r="B38" s="38"/>
      <c r="E38" s="32" t="s">
        <v>138</v>
      </c>
      <c r="J38" s="39"/>
    </row>
    <row r="39" spans="1:16" ht="30" x14ac:dyDescent="0.25">
      <c r="A39" s="30" t="s">
        <v>40</v>
      </c>
      <c r="B39" s="30">
        <v>9</v>
      </c>
      <c r="C39" s="31" t="s">
        <v>139</v>
      </c>
      <c r="D39" s="30" t="s">
        <v>42</v>
      </c>
      <c r="E39" s="32" t="s">
        <v>140</v>
      </c>
      <c r="F39" s="33" t="s">
        <v>131</v>
      </c>
      <c r="G39" s="34">
        <v>30</v>
      </c>
      <c r="H39" s="35">
        <v>0</v>
      </c>
      <c r="I39" s="36">
        <f>ROUND(G39*H39,P4)</f>
        <v>0</v>
      </c>
      <c r="J39" s="33" t="s">
        <v>45</v>
      </c>
      <c r="O39" s="37">
        <f>I39*0.21</f>
        <v>0</v>
      </c>
      <c r="P39">
        <v>3</v>
      </c>
    </row>
    <row r="40" spans="1:16" ht="75" x14ac:dyDescent="0.25">
      <c r="A40" s="30" t="s">
        <v>46</v>
      </c>
      <c r="B40" s="38"/>
      <c r="E40" s="32" t="s">
        <v>141</v>
      </c>
      <c r="J40" s="39"/>
    </row>
    <row r="41" spans="1:16" x14ac:dyDescent="0.25">
      <c r="A41" s="30" t="s">
        <v>101</v>
      </c>
      <c r="B41" s="38"/>
      <c r="E41" s="44" t="s">
        <v>142</v>
      </c>
      <c r="J41" s="39"/>
    </row>
    <row r="42" spans="1:16" ht="120" x14ac:dyDescent="0.25">
      <c r="A42" s="30" t="s">
        <v>48</v>
      </c>
      <c r="B42" s="38"/>
      <c r="E42" s="32" t="s">
        <v>143</v>
      </c>
      <c r="J42" s="39"/>
    </row>
    <row r="43" spans="1:16" x14ac:dyDescent="0.25">
      <c r="A43" s="30" t="s">
        <v>40</v>
      </c>
      <c r="B43" s="30">
        <v>10</v>
      </c>
      <c r="C43" s="31" t="s">
        <v>144</v>
      </c>
      <c r="D43" s="30" t="s">
        <v>42</v>
      </c>
      <c r="E43" s="32" t="s">
        <v>145</v>
      </c>
      <c r="F43" s="33" t="s">
        <v>121</v>
      </c>
      <c r="G43" s="34">
        <v>9</v>
      </c>
      <c r="H43" s="35">
        <v>0</v>
      </c>
      <c r="I43" s="36">
        <f>ROUND(G43*H43,P4)</f>
        <v>0</v>
      </c>
      <c r="J43" s="33" t="s">
        <v>45</v>
      </c>
      <c r="O43" s="37">
        <f>I43*0.21</f>
        <v>0</v>
      </c>
      <c r="P43">
        <v>3</v>
      </c>
    </row>
    <row r="44" spans="1:16" x14ac:dyDescent="0.25">
      <c r="A44" s="30" t="s">
        <v>46</v>
      </c>
      <c r="B44" s="38"/>
      <c r="E44" s="32" t="s">
        <v>146</v>
      </c>
      <c r="J44" s="39"/>
    </row>
    <row r="45" spans="1:16" x14ac:dyDescent="0.25">
      <c r="A45" s="30" t="s">
        <v>101</v>
      </c>
      <c r="B45" s="38"/>
      <c r="E45" s="44" t="s">
        <v>147</v>
      </c>
      <c r="J45" s="39"/>
    </row>
    <row r="46" spans="1:16" ht="75" x14ac:dyDescent="0.25">
      <c r="A46" s="30" t="s">
        <v>48</v>
      </c>
      <c r="B46" s="38"/>
      <c r="E46" s="32" t="s">
        <v>148</v>
      </c>
      <c r="J46" s="39"/>
    </row>
    <row r="47" spans="1:16" x14ac:dyDescent="0.25">
      <c r="A47" s="30" t="s">
        <v>40</v>
      </c>
      <c r="B47" s="30">
        <v>11</v>
      </c>
      <c r="C47" s="31" t="s">
        <v>149</v>
      </c>
      <c r="D47" s="30" t="s">
        <v>42</v>
      </c>
      <c r="E47" s="32" t="s">
        <v>150</v>
      </c>
      <c r="F47" s="33" t="s">
        <v>121</v>
      </c>
      <c r="G47" s="34">
        <v>17.5</v>
      </c>
      <c r="H47" s="35">
        <v>0</v>
      </c>
      <c r="I47" s="36">
        <f>ROUND(G47*H47,P4)</f>
        <v>0</v>
      </c>
      <c r="J47" s="33" t="s">
        <v>45</v>
      </c>
      <c r="O47" s="37">
        <f>I47*0.21</f>
        <v>0</v>
      </c>
      <c r="P47">
        <v>3</v>
      </c>
    </row>
    <row r="48" spans="1:16" x14ac:dyDescent="0.25">
      <c r="A48" s="30" t="s">
        <v>46</v>
      </c>
      <c r="B48" s="38"/>
      <c r="E48" s="32" t="s">
        <v>122</v>
      </c>
      <c r="J48" s="39"/>
    </row>
    <row r="49" spans="1:16" x14ac:dyDescent="0.25">
      <c r="A49" s="30" t="s">
        <v>101</v>
      </c>
      <c r="B49" s="38"/>
      <c r="E49" s="44" t="s">
        <v>151</v>
      </c>
      <c r="J49" s="39"/>
    </row>
    <row r="50" spans="1:16" ht="409.5" x14ac:dyDescent="0.25">
      <c r="A50" s="30" t="s">
        <v>48</v>
      </c>
      <c r="B50" s="38"/>
      <c r="E50" s="32" t="s">
        <v>152</v>
      </c>
      <c r="J50" s="39"/>
    </row>
    <row r="51" spans="1:16" x14ac:dyDescent="0.25">
      <c r="A51" s="30" t="s">
        <v>40</v>
      </c>
      <c r="B51" s="30">
        <v>12</v>
      </c>
      <c r="C51" s="31" t="s">
        <v>153</v>
      </c>
      <c r="D51" s="30" t="s">
        <v>42</v>
      </c>
      <c r="E51" s="32" t="s">
        <v>154</v>
      </c>
      <c r="F51" s="33" t="s">
        <v>121</v>
      </c>
      <c r="G51" s="34">
        <v>9</v>
      </c>
      <c r="H51" s="35">
        <v>0</v>
      </c>
      <c r="I51" s="36">
        <f>ROUND(G51*H51,P4)</f>
        <v>0</v>
      </c>
      <c r="J51" s="33" t="s">
        <v>45</v>
      </c>
      <c r="O51" s="37">
        <f>I51*0.21</f>
        <v>0</v>
      </c>
      <c r="P51">
        <v>3</v>
      </c>
    </row>
    <row r="52" spans="1:16" x14ac:dyDescent="0.25">
      <c r="A52" s="30" t="s">
        <v>46</v>
      </c>
      <c r="B52" s="38"/>
      <c r="E52" s="32" t="s">
        <v>155</v>
      </c>
      <c r="J52" s="39"/>
    </row>
    <row r="53" spans="1:16" x14ac:dyDescent="0.25">
      <c r="A53" s="30" t="s">
        <v>101</v>
      </c>
      <c r="B53" s="38"/>
      <c r="E53" s="44" t="s">
        <v>156</v>
      </c>
      <c r="J53" s="39"/>
    </row>
    <row r="54" spans="1:16" ht="409.5" x14ac:dyDescent="0.25">
      <c r="A54" s="30" t="s">
        <v>48</v>
      </c>
      <c r="B54" s="38"/>
      <c r="E54" s="32" t="s">
        <v>157</v>
      </c>
      <c r="J54" s="39"/>
    </row>
    <row r="55" spans="1:16" x14ac:dyDescent="0.25">
      <c r="A55" s="30" t="s">
        <v>40</v>
      </c>
      <c r="B55" s="30">
        <v>13</v>
      </c>
      <c r="C55" s="31" t="s">
        <v>158</v>
      </c>
      <c r="D55" s="30" t="s">
        <v>42</v>
      </c>
      <c r="E55" s="32" t="s">
        <v>159</v>
      </c>
      <c r="F55" s="33" t="s">
        <v>131</v>
      </c>
      <c r="G55" s="34">
        <v>40</v>
      </c>
      <c r="H55" s="35">
        <v>0</v>
      </c>
      <c r="I55" s="36">
        <f>ROUND(G55*H55,P4)</f>
        <v>0</v>
      </c>
      <c r="J55" s="33" t="s">
        <v>45</v>
      </c>
      <c r="O55" s="37">
        <f>I55*0.21</f>
        <v>0</v>
      </c>
      <c r="P55">
        <v>3</v>
      </c>
    </row>
    <row r="56" spans="1:16" x14ac:dyDescent="0.25">
      <c r="A56" s="30" t="s">
        <v>46</v>
      </c>
      <c r="B56" s="38"/>
      <c r="E56" s="32" t="s">
        <v>122</v>
      </c>
      <c r="J56" s="39"/>
    </row>
    <row r="57" spans="1:16" x14ac:dyDescent="0.25">
      <c r="A57" s="30" t="s">
        <v>101</v>
      </c>
      <c r="B57" s="38"/>
      <c r="E57" s="44" t="s">
        <v>160</v>
      </c>
      <c r="J57" s="39"/>
    </row>
    <row r="58" spans="1:16" ht="120" x14ac:dyDescent="0.25">
      <c r="A58" s="30" t="s">
        <v>48</v>
      </c>
      <c r="B58" s="38"/>
      <c r="E58" s="32" t="s">
        <v>161</v>
      </c>
      <c r="J58" s="39"/>
    </row>
    <row r="59" spans="1:16" x14ac:dyDescent="0.25">
      <c r="A59" s="30" t="s">
        <v>40</v>
      </c>
      <c r="B59" s="30">
        <v>14</v>
      </c>
      <c r="C59" s="31" t="s">
        <v>162</v>
      </c>
      <c r="D59" s="30" t="s">
        <v>42</v>
      </c>
      <c r="E59" s="32" t="s">
        <v>163</v>
      </c>
      <c r="F59" s="33" t="s">
        <v>121</v>
      </c>
      <c r="G59" s="34">
        <v>10</v>
      </c>
      <c r="H59" s="35">
        <v>0</v>
      </c>
      <c r="I59" s="36">
        <f>ROUND(G59*H59,P4)</f>
        <v>0</v>
      </c>
      <c r="J59" s="33" t="s">
        <v>45</v>
      </c>
      <c r="O59" s="37">
        <f>I59*0.21</f>
        <v>0</v>
      </c>
      <c r="P59">
        <v>3</v>
      </c>
    </row>
    <row r="60" spans="1:16" x14ac:dyDescent="0.25">
      <c r="A60" s="30" t="s">
        <v>46</v>
      </c>
      <c r="B60" s="38"/>
      <c r="E60" s="40" t="s">
        <v>42</v>
      </c>
      <c r="J60" s="39"/>
    </row>
    <row r="61" spans="1:16" ht="120" x14ac:dyDescent="0.25">
      <c r="A61" s="30" t="s">
        <v>48</v>
      </c>
      <c r="B61" s="38"/>
      <c r="E61" s="32" t="s">
        <v>161</v>
      </c>
      <c r="J61" s="39"/>
    </row>
    <row r="62" spans="1:16" x14ac:dyDescent="0.25">
      <c r="A62" s="30" t="s">
        <v>40</v>
      </c>
      <c r="B62" s="30">
        <v>15</v>
      </c>
      <c r="C62" s="31" t="s">
        <v>164</v>
      </c>
      <c r="D62" s="30" t="s">
        <v>42</v>
      </c>
      <c r="E62" s="32" t="s">
        <v>165</v>
      </c>
      <c r="F62" s="33" t="s">
        <v>121</v>
      </c>
      <c r="G62" s="34">
        <v>207.6</v>
      </c>
      <c r="H62" s="35">
        <v>0</v>
      </c>
      <c r="I62" s="36">
        <f>ROUND(G62*H62,P4)</f>
        <v>0</v>
      </c>
      <c r="J62" s="33" t="s">
        <v>45</v>
      </c>
      <c r="O62" s="37">
        <f>I62*0.21</f>
        <v>0</v>
      </c>
      <c r="P62">
        <v>3</v>
      </c>
    </row>
    <row r="63" spans="1:16" x14ac:dyDescent="0.25">
      <c r="A63" s="30" t="s">
        <v>46</v>
      </c>
      <c r="B63" s="38"/>
      <c r="E63" s="32" t="s">
        <v>166</v>
      </c>
      <c r="J63" s="39"/>
    </row>
    <row r="64" spans="1:16" x14ac:dyDescent="0.25">
      <c r="A64" s="30" t="s">
        <v>101</v>
      </c>
      <c r="B64" s="38"/>
      <c r="E64" s="44" t="s">
        <v>167</v>
      </c>
      <c r="J64" s="39"/>
    </row>
    <row r="65" spans="1:16" ht="409.5" x14ac:dyDescent="0.25">
      <c r="A65" s="30" t="s">
        <v>48</v>
      </c>
      <c r="B65" s="38"/>
      <c r="E65" s="32" t="s">
        <v>168</v>
      </c>
      <c r="J65" s="39"/>
    </row>
    <row r="66" spans="1:16" x14ac:dyDescent="0.25">
      <c r="A66" s="30" t="s">
        <v>40</v>
      </c>
      <c r="B66" s="30">
        <v>16</v>
      </c>
      <c r="C66" s="31" t="s">
        <v>169</v>
      </c>
      <c r="D66" s="30" t="s">
        <v>42</v>
      </c>
      <c r="E66" s="32" t="s">
        <v>170</v>
      </c>
      <c r="F66" s="33" t="s">
        <v>121</v>
      </c>
      <c r="G66" s="34">
        <v>9</v>
      </c>
      <c r="H66" s="35">
        <v>0</v>
      </c>
      <c r="I66" s="36">
        <f>ROUND(G66*H66,P4)</f>
        <v>0</v>
      </c>
      <c r="J66" s="33" t="s">
        <v>45</v>
      </c>
      <c r="O66" s="37">
        <f>I66*0.21</f>
        <v>0</v>
      </c>
      <c r="P66">
        <v>3</v>
      </c>
    </row>
    <row r="67" spans="1:16" x14ac:dyDescent="0.25">
      <c r="A67" s="30" t="s">
        <v>46</v>
      </c>
      <c r="B67" s="38"/>
      <c r="E67" s="32" t="s">
        <v>171</v>
      </c>
      <c r="J67" s="39"/>
    </row>
    <row r="68" spans="1:16" ht="315" x14ac:dyDescent="0.25">
      <c r="A68" s="30" t="s">
        <v>48</v>
      </c>
      <c r="B68" s="38"/>
      <c r="E68" s="32" t="s">
        <v>172</v>
      </c>
      <c r="J68" s="39"/>
    </row>
    <row r="69" spans="1:16" x14ac:dyDescent="0.25">
      <c r="A69" s="30" t="s">
        <v>40</v>
      </c>
      <c r="B69" s="30">
        <v>17</v>
      </c>
      <c r="C69" s="31" t="s">
        <v>173</v>
      </c>
      <c r="D69" s="30" t="s">
        <v>42</v>
      </c>
      <c r="E69" s="32" t="s">
        <v>174</v>
      </c>
      <c r="F69" s="33" t="s">
        <v>121</v>
      </c>
      <c r="G69" s="34">
        <v>12.513</v>
      </c>
      <c r="H69" s="35">
        <v>0</v>
      </c>
      <c r="I69" s="36">
        <f>ROUND(G69*H69,P4)</f>
        <v>0</v>
      </c>
      <c r="J69" s="33" t="s">
        <v>45</v>
      </c>
      <c r="O69" s="37">
        <f>I69*0.21</f>
        <v>0</v>
      </c>
      <c r="P69">
        <v>3</v>
      </c>
    </row>
    <row r="70" spans="1:16" x14ac:dyDescent="0.25">
      <c r="A70" s="30" t="s">
        <v>46</v>
      </c>
      <c r="B70" s="38"/>
      <c r="E70" s="40" t="s">
        <v>42</v>
      </c>
      <c r="J70" s="39"/>
    </row>
    <row r="71" spans="1:16" x14ac:dyDescent="0.25">
      <c r="A71" s="30" t="s">
        <v>101</v>
      </c>
      <c r="B71" s="38"/>
      <c r="E71" s="44" t="s">
        <v>175</v>
      </c>
      <c r="J71" s="39"/>
    </row>
    <row r="72" spans="1:16" ht="409.5" x14ac:dyDescent="0.25">
      <c r="A72" s="30" t="s">
        <v>48</v>
      </c>
      <c r="B72" s="38"/>
      <c r="E72" s="32" t="s">
        <v>176</v>
      </c>
      <c r="J72" s="39"/>
    </row>
    <row r="73" spans="1:16" x14ac:dyDescent="0.25">
      <c r="A73" s="30" t="s">
        <v>40</v>
      </c>
      <c r="B73" s="30">
        <v>18</v>
      </c>
      <c r="C73" s="31" t="s">
        <v>177</v>
      </c>
      <c r="D73" s="30" t="s">
        <v>42</v>
      </c>
      <c r="E73" s="32" t="s">
        <v>178</v>
      </c>
      <c r="F73" s="33" t="s">
        <v>121</v>
      </c>
      <c r="G73" s="34">
        <v>6</v>
      </c>
      <c r="H73" s="35">
        <v>0</v>
      </c>
      <c r="I73" s="36">
        <f>ROUND(G73*H73,P4)</f>
        <v>0</v>
      </c>
      <c r="J73" s="33" t="s">
        <v>45</v>
      </c>
      <c r="O73" s="37">
        <f>I73*0.21</f>
        <v>0</v>
      </c>
      <c r="P73">
        <v>3</v>
      </c>
    </row>
    <row r="74" spans="1:16" x14ac:dyDescent="0.25">
      <c r="A74" s="30" t="s">
        <v>46</v>
      </c>
      <c r="B74" s="38"/>
      <c r="E74" s="32" t="s">
        <v>179</v>
      </c>
      <c r="J74" s="39"/>
    </row>
    <row r="75" spans="1:16" ht="30" x14ac:dyDescent="0.25">
      <c r="A75" s="30" t="s">
        <v>101</v>
      </c>
      <c r="B75" s="38"/>
      <c r="E75" s="44" t="s">
        <v>180</v>
      </c>
      <c r="J75" s="39"/>
    </row>
    <row r="76" spans="1:16" ht="405" x14ac:dyDescent="0.25">
      <c r="A76" s="30" t="s">
        <v>48</v>
      </c>
      <c r="B76" s="38"/>
      <c r="E76" s="32" t="s">
        <v>181</v>
      </c>
      <c r="J76" s="39"/>
    </row>
    <row r="77" spans="1:16" x14ac:dyDescent="0.25">
      <c r="A77" s="30" t="s">
        <v>40</v>
      </c>
      <c r="B77" s="30">
        <v>19</v>
      </c>
      <c r="C77" s="31" t="s">
        <v>182</v>
      </c>
      <c r="D77" s="30" t="s">
        <v>42</v>
      </c>
      <c r="E77" s="32" t="s">
        <v>183</v>
      </c>
      <c r="F77" s="33" t="s">
        <v>121</v>
      </c>
      <c r="G77" s="34">
        <v>207.6</v>
      </c>
      <c r="H77" s="35">
        <v>0</v>
      </c>
      <c r="I77" s="36">
        <f>ROUND(G77*H77,P4)</f>
        <v>0</v>
      </c>
      <c r="J77" s="33" t="s">
        <v>45</v>
      </c>
      <c r="O77" s="37">
        <f>I77*0.21</f>
        <v>0</v>
      </c>
      <c r="P77">
        <v>3</v>
      </c>
    </row>
    <row r="78" spans="1:16" x14ac:dyDescent="0.25">
      <c r="A78" s="30" t="s">
        <v>46</v>
      </c>
      <c r="B78" s="38"/>
      <c r="E78" s="40" t="s">
        <v>42</v>
      </c>
      <c r="J78" s="39"/>
    </row>
    <row r="79" spans="1:16" x14ac:dyDescent="0.25">
      <c r="A79" s="30" t="s">
        <v>101</v>
      </c>
      <c r="B79" s="38"/>
      <c r="E79" s="44" t="s">
        <v>184</v>
      </c>
      <c r="J79" s="39"/>
    </row>
    <row r="80" spans="1:16" ht="409.5" x14ac:dyDescent="0.25">
      <c r="A80" s="30" t="s">
        <v>48</v>
      </c>
      <c r="B80" s="38"/>
      <c r="E80" s="32" t="s">
        <v>185</v>
      </c>
      <c r="J80" s="39"/>
    </row>
    <row r="81" spans="1:16" x14ac:dyDescent="0.25">
      <c r="A81" s="30" t="s">
        <v>40</v>
      </c>
      <c r="B81" s="30">
        <v>20</v>
      </c>
      <c r="C81" s="31" t="s">
        <v>186</v>
      </c>
      <c r="D81" s="30" t="s">
        <v>42</v>
      </c>
      <c r="E81" s="32" t="s">
        <v>187</v>
      </c>
      <c r="F81" s="33" t="s">
        <v>121</v>
      </c>
      <c r="G81" s="34">
        <v>6</v>
      </c>
      <c r="H81" s="35">
        <v>0</v>
      </c>
      <c r="I81" s="36">
        <f>ROUND(G81*H81,P4)</f>
        <v>0</v>
      </c>
      <c r="J81" s="33" t="s">
        <v>45</v>
      </c>
      <c r="O81" s="37">
        <f>I81*0.21</f>
        <v>0</v>
      </c>
      <c r="P81">
        <v>3</v>
      </c>
    </row>
    <row r="82" spans="1:16" x14ac:dyDescent="0.25">
      <c r="A82" s="30" t="s">
        <v>46</v>
      </c>
      <c r="B82" s="38"/>
      <c r="E82" s="40" t="s">
        <v>42</v>
      </c>
      <c r="J82" s="39"/>
    </row>
    <row r="83" spans="1:16" ht="409.5" x14ac:dyDescent="0.25">
      <c r="A83" s="30" t="s">
        <v>48</v>
      </c>
      <c r="B83" s="38"/>
      <c r="E83" s="32" t="s">
        <v>176</v>
      </c>
      <c r="J83" s="39"/>
    </row>
    <row r="84" spans="1:16" x14ac:dyDescent="0.25">
      <c r="A84" s="30" t="s">
        <v>40</v>
      </c>
      <c r="B84" s="30">
        <v>21</v>
      </c>
      <c r="C84" s="31" t="s">
        <v>188</v>
      </c>
      <c r="D84" s="30" t="s">
        <v>42</v>
      </c>
      <c r="E84" s="32" t="s">
        <v>189</v>
      </c>
      <c r="F84" s="33" t="s">
        <v>112</v>
      </c>
      <c r="G84" s="34">
        <v>144</v>
      </c>
      <c r="H84" s="35">
        <v>0</v>
      </c>
      <c r="I84" s="36">
        <f>ROUND(G84*H84,P4)</f>
        <v>0</v>
      </c>
      <c r="J84" s="33" t="s">
        <v>45</v>
      </c>
      <c r="O84" s="37">
        <f>I84*0.21</f>
        <v>0</v>
      </c>
      <c r="P84">
        <v>3</v>
      </c>
    </row>
    <row r="85" spans="1:16" x14ac:dyDescent="0.25">
      <c r="A85" s="30" t="s">
        <v>46</v>
      </c>
      <c r="B85" s="38"/>
      <c r="E85" s="40" t="s">
        <v>42</v>
      </c>
      <c r="J85" s="39"/>
    </row>
    <row r="86" spans="1:16" x14ac:dyDescent="0.25">
      <c r="A86" s="30" t="s">
        <v>101</v>
      </c>
      <c r="B86" s="38"/>
      <c r="E86" s="44" t="s">
        <v>190</v>
      </c>
      <c r="J86" s="39"/>
    </row>
    <row r="87" spans="1:16" ht="75" x14ac:dyDescent="0.25">
      <c r="A87" s="30" t="s">
        <v>48</v>
      </c>
      <c r="B87" s="38"/>
      <c r="E87" s="32" t="s">
        <v>191</v>
      </c>
      <c r="J87" s="39"/>
    </row>
    <row r="88" spans="1:16" x14ac:dyDescent="0.25">
      <c r="A88" s="30" t="s">
        <v>40</v>
      </c>
      <c r="B88" s="30">
        <v>22</v>
      </c>
      <c r="C88" s="31" t="s">
        <v>192</v>
      </c>
      <c r="D88" s="30" t="s">
        <v>42</v>
      </c>
      <c r="E88" s="32" t="s">
        <v>193</v>
      </c>
      <c r="F88" s="33" t="s">
        <v>112</v>
      </c>
      <c r="G88" s="34">
        <v>60</v>
      </c>
      <c r="H88" s="35">
        <v>0</v>
      </c>
      <c r="I88" s="36">
        <f>ROUND(G88*H88,P4)</f>
        <v>0</v>
      </c>
      <c r="J88" s="33" t="s">
        <v>45</v>
      </c>
      <c r="O88" s="37">
        <f>I88*0.21</f>
        <v>0</v>
      </c>
      <c r="P88">
        <v>3</v>
      </c>
    </row>
    <row r="89" spans="1:16" x14ac:dyDescent="0.25">
      <c r="A89" s="30" t="s">
        <v>46</v>
      </c>
      <c r="B89" s="38"/>
      <c r="E89" s="40" t="s">
        <v>42</v>
      </c>
      <c r="J89" s="39"/>
    </row>
    <row r="90" spans="1:16" x14ac:dyDescent="0.25">
      <c r="A90" s="30" t="s">
        <v>101</v>
      </c>
      <c r="B90" s="38"/>
      <c r="E90" s="45" t="s">
        <v>42</v>
      </c>
      <c r="J90" s="39"/>
    </row>
    <row r="91" spans="1:16" ht="60" x14ac:dyDescent="0.25">
      <c r="A91" s="30" t="s">
        <v>48</v>
      </c>
      <c r="B91" s="38"/>
      <c r="E91" s="32" t="s">
        <v>194</v>
      </c>
      <c r="J91" s="39"/>
    </row>
    <row r="92" spans="1:16" x14ac:dyDescent="0.25">
      <c r="A92" s="30" t="s">
        <v>40</v>
      </c>
      <c r="B92" s="30">
        <v>23</v>
      </c>
      <c r="C92" s="31" t="s">
        <v>195</v>
      </c>
      <c r="D92" s="30" t="s">
        <v>42</v>
      </c>
      <c r="E92" s="32" t="s">
        <v>196</v>
      </c>
      <c r="F92" s="33" t="s">
        <v>112</v>
      </c>
      <c r="G92" s="34">
        <v>60</v>
      </c>
      <c r="H92" s="35">
        <v>0</v>
      </c>
      <c r="I92" s="36">
        <f>ROUND(G92*H92,P4)</f>
        <v>0</v>
      </c>
      <c r="J92" s="33" t="s">
        <v>45</v>
      </c>
      <c r="O92" s="37">
        <f>I92*0.21</f>
        <v>0</v>
      </c>
      <c r="P92">
        <v>3</v>
      </c>
    </row>
    <row r="93" spans="1:16" x14ac:dyDescent="0.25">
      <c r="A93" s="30" t="s">
        <v>46</v>
      </c>
      <c r="B93" s="38"/>
      <c r="E93" s="40" t="s">
        <v>42</v>
      </c>
      <c r="J93" s="39"/>
    </row>
    <row r="94" spans="1:16" ht="60" x14ac:dyDescent="0.25">
      <c r="A94" s="30" t="s">
        <v>48</v>
      </c>
      <c r="B94" s="38"/>
      <c r="E94" s="32" t="s">
        <v>194</v>
      </c>
      <c r="J94" s="39"/>
    </row>
    <row r="95" spans="1:16" x14ac:dyDescent="0.25">
      <c r="A95" s="30" t="s">
        <v>40</v>
      </c>
      <c r="B95" s="30">
        <v>24</v>
      </c>
      <c r="C95" s="31" t="s">
        <v>197</v>
      </c>
      <c r="D95" s="30" t="s">
        <v>42</v>
      </c>
      <c r="E95" s="32" t="s">
        <v>198</v>
      </c>
      <c r="F95" s="33" t="s">
        <v>112</v>
      </c>
      <c r="G95" s="34">
        <v>60</v>
      </c>
      <c r="H95" s="35">
        <v>0</v>
      </c>
      <c r="I95" s="36">
        <f>ROUND(G95*H95,P4)</f>
        <v>0</v>
      </c>
      <c r="J95" s="33" t="s">
        <v>45</v>
      </c>
      <c r="O95" s="37">
        <f>I95*0.21</f>
        <v>0</v>
      </c>
      <c r="P95">
        <v>3</v>
      </c>
    </row>
    <row r="96" spans="1:16" x14ac:dyDescent="0.25">
      <c r="A96" s="30" t="s">
        <v>46</v>
      </c>
      <c r="B96" s="38"/>
      <c r="E96" s="40" t="s">
        <v>42</v>
      </c>
      <c r="J96" s="39"/>
    </row>
    <row r="97" spans="1:16" ht="75" x14ac:dyDescent="0.25">
      <c r="A97" s="30" t="s">
        <v>48</v>
      </c>
      <c r="B97" s="38"/>
      <c r="E97" s="32" t="s">
        <v>199</v>
      </c>
      <c r="J97" s="39"/>
    </row>
    <row r="98" spans="1:16" x14ac:dyDescent="0.25">
      <c r="A98" s="30" t="s">
        <v>40</v>
      </c>
      <c r="B98" s="30">
        <v>25</v>
      </c>
      <c r="C98" s="31" t="s">
        <v>200</v>
      </c>
      <c r="D98" s="30" t="s">
        <v>42</v>
      </c>
      <c r="E98" s="32" t="s">
        <v>201</v>
      </c>
      <c r="F98" s="33" t="s">
        <v>112</v>
      </c>
      <c r="G98" s="34">
        <v>60</v>
      </c>
      <c r="H98" s="35">
        <v>0</v>
      </c>
      <c r="I98" s="36">
        <f>ROUND(G98*H98,P4)</f>
        <v>0</v>
      </c>
      <c r="J98" s="33" t="s">
        <v>45</v>
      </c>
      <c r="O98" s="37">
        <f>I98*0.21</f>
        <v>0</v>
      </c>
      <c r="P98">
        <v>3</v>
      </c>
    </row>
    <row r="99" spans="1:16" x14ac:dyDescent="0.25">
      <c r="A99" s="30" t="s">
        <v>46</v>
      </c>
      <c r="B99" s="38"/>
      <c r="E99" s="40" t="s">
        <v>42</v>
      </c>
      <c r="J99" s="39"/>
    </row>
    <row r="100" spans="1:16" ht="75" x14ac:dyDescent="0.25">
      <c r="A100" s="30" t="s">
        <v>48</v>
      </c>
      <c r="B100" s="38"/>
      <c r="E100" s="32" t="s">
        <v>202</v>
      </c>
      <c r="J100" s="39"/>
    </row>
    <row r="101" spans="1:16" x14ac:dyDescent="0.25">
      <c r="A101" s="24" t="s">
        <v>37</v>
      </c>
      <c r="B101" s="25"/>
      <c r="C101" s="26" t="s">
        <v>65</v>
      </c>
      <c r="D101" s="27"/>
      <c r="E101" s="24" t="s">
        <v>203</v>
      </c>
      <c r="F101" s="27"/>
      <c r="G101" s="27"/>
      <c r="H101" s="27"/>
      <c r="I101" s="28">
        <f>SUMIFS(I102:I120,A102:A120,"P")</f>
        <v>0</v>
      </c>
      <c r="J101" s="29"/>
    </row>
    <row r="102" spans="1:16" x14ac:dyDescent="0.25">
      <c r="A102" s="30" t="s">
        <v>40</v>
      </c>
      <c r="B102" s="30">
        <v>26</v>
      </c>
      <c r="C102" s="31" t="s">
        <v>204</v>
      </c>
      <c r="D102" s="30" t="s">
        <v>42</v>
      </c>
      <c r="E102" s="32" t="s">
        <v>205</v>
      </c>
      <c r="F102" s="33" t="s">
        <v>131</v>
      </c>
      <c r="G102" s="34">
        <v>17</v>
      </c>
      <c r="H102" s="35">
        <v>0</v>
      </c>
      <c r="I102" s="36">
        <f>ROUND(G102*H102,P4)</f>
        <v>0</v>
      </c>
      <c r="J102" s="33" t="s">
        <v>45</v>
      </c>
      <c r="O102" s="37">
        <f>I102*0.21</f>
        <v>0</v>
      </c>
      <c r="P102">
        <v>3</v>
      </c>
    </row>
    <row r="103" spans="1:16" x14ac:dyDescent="0.25">
      <c r="A103" s="30" t="s">
        <v>46</v>
      </c>
      <c r="B103" s="38"/>
      <c r="E103" s="40" t="s">
        <v>42</v>
      </c>
      <c r="J103" s="39"/>
    </row>
    <row r="104" spans="1:16" x14ac:dyDescent="0.25">
      <c r="A104" s="30" t="s">
        <v>101</v>
      </c>
      <c r="B104" s="38"/>
      <c r="E104" s="44" t="s">
        <v>206</v>
      </c>
      <c r="J104" s="39"/>
    </row>
    <row r="105" spans="1:16" ht="225" x14ac:dyDescent="0.25">
      <c r="A105" s="30" t="s">
        <v>48</v>
      </c>
      <c r="B105" s="38"/>
      <c r="E105" s="32" t="s">
        <v>207</v>
      </c>
      <c r="J105" s="39"/>
    </row>
    <row r="106" spans="1:16" x14ac:dyDescent="0.25">
      <c r="A106" s="30" t="s">
        <v>40</v>
      </c>
      <c r="B106" s="30">
        <v>27</v>
      </c>
      <c r="C106" s="31" t="s">
        <v>208</v>
      </c>
      <c r="D106" s="30" t="s">
        <v>42</v>
      </c>
      <c r="E106" s="32" t="s">
        <v>209</v>
      </c>
      <c r="F106" s="33" t="s">
        <v>121</v>
      </c>
      <c r="G106" s="34">
        <v>0.81299999999999994</v>
      </c>
      <c r="H106" s="35">
        <v>0</v>
      </c>
      <c r="I106" s="36">
        <f>ROUND(G106*H106,P4)</f>
        <v>0</v>
      </c>
      <c r="J106" s="33" t="s">
        <v>45</v>
      </c>
      <c r="O106" s="37">
        <f>I106*0.21</f>
        <v>0</v>
      </c>
      <c r="P106">
        <v>3</v>
      </c>
    </row>
    <row r="107" spans="1:16" x14ac:dyDescent="0.25">
      <c r="A107" s="30" t="s">
        <v>46</v>
      </c>
      <c r="B107" s="38"/>
      <c r="E107" s="40" t="s">
        <v>42</v>
      </c>
      <c r="J107" s="39"/>
    </row>
    <row r="108" spans="1:16" x14ac:dyDescent="0.25">
      <c r="A108" s="30" t="s">
        <v>101</v>
      </c>
      <c r="B108" s="38"/>
      <c r="E108" s="44" t="s">
        <v>210</v>
      </c>
      <c r="J108" s="39"/>
    </row>
    <row r="109" spans="1:16" ht="105" x14ac:dyDescent="0.25">
      <c r="A109" s="30" t="s">
        <v>48</v>
      </c>
      <c r="B109" s="38"/>
      <c r="E109" s="32" t="s">
        <v>211</v>
      </c>
      <c r="J109" s="39"/>
    </row>
    <row r="110" spans="1:16" x14ac:dyDescent="0.25">
      <c r="A110" s="30" t="s">
        <v>40</v>
      </c>
      <c r="B110" s="30">
        <v>28</v>
      </c>
      <c r="C110" s="31" t="s">
        <v>212</v>
      </c>
      <c r="D110" s="30" t="s">
        <v>80</v>
      </c>
      <c r="E110" s="32" t="s">
        <v>213</v>
      </c>
      <c r="F110" s="33" t="s">
        <v>117</v>
      </c>
      <c r="G110" s="34">
        <v>4</v>
      </c>
      <c r="H110" s="35">
        <v>0</v>
      </c>
      <c r="I110" s="36">
        <f>ROUND(G110*H110,P4)</f>
        <v>0</v>
      </c>
      <c r="J110" s="33" t="s">
        <v>45</v>
      </c>
      <c r="O110" s="37">
        <f>I110*0.21</f>
        <v>0</v>
      </c>
      <c r="P110">
        <v>3</v>
      </c>
    </row>
    <row r="111" spans="1:16" x14ac:dyDescent="0.25">
      <c r="A111" s="30" t="s">
        <v>46</v>
      </c>
      <c r="B111" s="38"/>
      <c r="E111" s="40" t="s">
        <v>42</v>
      </c>
      <c r="J111" s="39"/>
    </row>
    <row r="112" spans="1:16" ht="105" x14ac:dyDescent="0.25">
      <c r="A112" s="30" t="s">
        <v>48</v>
      </c>
      <c r="B112" s="38"/>
      <c r="E112" s="32" t="s">
        <v>214</v>
      </c>
      <c r="J112" s="39"/>
    </row>
    <row r="113" spans="1:16" x14ac:dyDescent="0.25">
      <c r="A113" s="30" t="s">
        <v>40</v>
      </c>
      <c r="B113" s="30">
        <v>29</v>
      </c>
      <c r="C113" s="31" t="s">
        <v>215</v>
      </c>
      <c r="D113" s="30" t="s">
        <v>42</v>
      </c>
      <c r="E113" s="32" t="s">
        <v>216</v>
      </c>
      <c r="F113" s="33" t="s">
        <v>112</v>
      </c>
      <c r="G113" s="34">
        <v>80.599999999999994</v>
      </c>
      <c r="H113" s="35">
        <v>0</v>
      </c>
      <c r="I113" s="36">
        <f>ROUND(G113*H113,P4)</f>
        <v>0</v>
      </c>
      <c r="J113" s="33" t="s">
        <v>45</v>
      </c>
      <c r="O113" s="37">
        <f>I113*0.21</f>
        <v>0</v>
      </c>
      <c r="P113">
        <v>3</v>
      </c>
    </row>
    <row r="114" spans="1:16" x14ac:dyDescent="0.25">
      <c r="A114" s="30" t="s">
        <v>46</v>
      </c>
      <c r="B114" s="38"/>
      <c r="E114" s="40" t="s">
        <v>42</v>
      </c>
      <c r="J114" s="39"/>
    </row>
    <row r="115" spans="1:16" x14ac:dyDescent="0.25">
      <c r="A115" s="30" t="s">
        <v>101</v>
      </c>
      <c r="B115" s="38"/>
      <c r="E115" s="44" t="s">
        <v>217</v>
      </c>
      <c r="J115" s="39"/>
    </row>
    <row r="116" spans="1:16" ht="180" x14ac:dyDescent="0.25">
      <c r="A116" s="30" t="s">
        <v>48</v>
      </c>
      <c r="B116" s="38"/>
      <c r="E116" s="32" t="s">
        <v>218</v>
      </c>
      <c r="J116" s="39"/>
    </row>
    <row r="117" spans="1:16" x14ac:dyDescent="0.25">
      <c r="A117" s="30" t="s">
        <v>40</v>
      </c>
      <c r="B117" s="30">
        <v>30</v>
      </c>
      <c r="C117" s="31" t="s">
        <v>219</v>
      </c>
      <c r="D117" s="30" t="s">
        <v>42</v>
      </c>
      <c r="E117" s="32" t="s">
        <v>220</v>
      </c>
      <c r="F117" s="33" t="s">
        <v>112</v>
      </c>
      <c r="G117" s="34">
        <v>50.05</v>
      </c>
      <c r="H117" s="35">
        <v>0</v>
      </c>
      <c r="I117" s="36">
        <f>ROUND(G117*H117,P4)</f>
        <v>0</v>
      </c>
      <c r="J117" s="33" t="s">
        <v>45</v>
      </c>
      <c r="O117" s="37">
        <f>I117*0.21</f>
        <v>0</v>
      </c>
      <c r="P117">
        <v>3</v>
      </c>
    </row>
    <row r="118" spans="1:16" x14ac:dyDescent="0.25">
      <c r="A118" s="30" t="s">
        <v>46</v>
      </c>
      <c r="B118" s="38"/>
      <c r="E118" s="40" t="s">
        <v>42</v>
      </c>
      <c r="J118" s="39"/>
    </row>
    <row r="119" spans="1:16" x14ac:dyDescent="0.25">
      <c r="A119" s="30" t="s">
        <v>101</v>
      </c>
      <c r="B119" s="38"/>
      <c r="E119" s="44" t="s">
        <v>221</v>
      </c>
      <c r="J119" s="39"/>
    </row>
    <row r="120" spans="1:16" ht="180" x14ac:dyDescent="0.25">
      <c r="A120" s="30" t="s">
        <v>48</v>
      </c>
      <c r="B120" s="38"/>
      <c r="E120" s="32" t="s">
        <v>222</v>
      </c>
      <c r="J120" s="39"/>
    </row>
    <row r="121" spans="1:16" x14ac:dyDescent="0.25">
      <c r="A121" s="24" t="s">
        <v>37</v>
      </c>
      <c r="B121" s="25"/>
      <c r="C121" s="26" t="s">
        <v>67</v>
      </c>
      <c r="D121" s="27"/>
      <c r="E121" s="24" t="s">
        <v>223</v>
      </c>
      <c r="F121" s="27"/>
      <c r="G121" s="27"/>
      <c r="H121" s="27"/>
      <c r="I121" s="28">
        <f>SUMIFS(I122:I139,A122:A139,"P")</f>
        <v>0</v>
      </c>
      <c r="J121" s="29"/>
    </row>
    <row r="122" spans="1:16" x14ac:dyDescent="0.25">
      <c r="A122" s="30" t="s">
        <v>40</v>
      </c>
      <c r="B122" s="30">
        <v>31</v>
      </c>
      <c r="C122" s="31" t="s">
        <v>224</v>
      </c>
      <c r="D122" s="30" t="s">
        <v>42</v>
      </c>
      <c r="E122" s="32" t="s">
        <v>225</v>
      </c>
      <c r="F122" s="33" t="s">
        <v>121</v>
      </c>
      <c r="G122" s="34">
        <v>6.702</v>
      </c>
      <c r="H122" s="35">
        <v>0</v>
      </c>
      <c r="I122" s="36">
        <f>ROUND(G122*H122,P4)</f>
        <v>0</v>
      </c>
      <c r="J122" s="33" t="s">
        <v>45</v>
      </c>
      <c r="O122" s="37">
        <f>I122*0.21</f>
        <v>0</v>
      </c>
      <c r="P122">
        <v>3</v>
      </c>
    </row>
    <row r="123" spans="1:16" x14ac:dyDescent="0.25">
      <c r="A123" s="30" t="s">
        <v>46</v>
      </c>
      <c r="B123" s="38"/>
      <c r="E123" s="40" t="s">
        <v>42</v>
      </c>
      <c r="J123" s="39"/>
    </row>
    <row r="124" spans="1:16" x14ac:dyDescent="0.25">
      <c r="A124" s="30" t="s">
        <v>101</v>
      </c>
      <c r="B124" s="38"/>
      <c r="E124" s="44" t="s">
        <v>226</v>
      </c>
      <c r="J124" s="39"/>
    </row>
    <row r="125" spans="1:16" ht="409.5" x14ac:dyDescent="0.25">
      <c r="A125" s="30" t="s">
        <v>48</v>
      </c>
      <c r="B125" s="38"/>
      <c r="E125" s="32" t="s">
        <v>227</v>
      </c>
      <c r="J125" s="39"/>
    </row>
    <row r="126" spans="1:16" x14ac:dyDescent="0.25">
      <c r="A126" s="30" t="s">
        <v>40</v>
      </c>
      <c r="B126" s="30">
        <v>32</v>
      </c>
      <c r="C126" s="31" t="s">
        <v>228</v>
      </c>
      <c r="D126" s="30" t="s">
        <v>42</v>
      </c>
      <c r="E126" s="32" t="s">
        <v>229</v>
      </c>
      <c r="F126" s="33" t="s">
        <v>99</v>
      </c>
      <c r="G126" s="34">
        <v>0.67</v>
      </c>
      <c r="H126" s="35">
        <v>0</v>
      </c>
      <c r="I126" s="36">
        <f>ROUND(G126*H126,P4)</f>
        <v>0</v>
      </c>
      <c r="J126" s="33" t="s">
        <v>45</v>
      </c>
      <c r="O126" s="37">
        <f>I126*0.21</f>
        <v>0</v>
      </c>
      <c r="P126">
        <v>3</v>
      </c>
    </row>
    <row r="127" spans="1:16" x14ac:dyDescent="0.25">
      <c r="A127" s="30" t="s">
        <v>46</v>
      </c>
      <c r="B127" s="38"/>
      <c r="E127" s="40" t="s">
        <v>42</v>
      </c>
      <c r="J127" s="39"/>
    </row>
    <row r="128" spans="1:16" ht="375" x14ac:dyDescent="0.25">
      <c r="A128" s="30" t="s">
        <v>48</v>
      </c>
      <c r="B128" s="38"/>
      <c r="E128" s="32" t="s">
        <v>230</v>
      </c>
      <c r="J128" s="39"/>
    </row>
    <row r="129" spans="1:16" x14ac:dyDescent="0.25">
      <c r="A129" s="30" t="s">
        <v>40</v>
      </c>
      <c r="B129" s="30">
        <v>33</v>
      </c>
      <c r="C129" s="31" t="s">
        <v>231</v>
      </c>
      <c r="D129" s="30" t="s">
        <v>42</v>
      </c>
      <c r="E129" s="32" t="s">
        <v>232</v>
      </c>
      <c r="F129" s="33" t="s">
        <v>121</v>
      </c>
      <c r="G129" s="34">
        <v>29.654</v>
      </c>
      <c r="H129" s="35">
        <v>0</v>
      </c>
      <c r="I129" s="36">
        <f>ROUND(G129*H129,P4)</f>
        <v>0</v>
      </c>
      <c r="J129" s="33" t="s">
        <v>45</v>
      </c>
      <c r="O129" s="37">
        <f>I129*0.21</f>
        <v>0</v>
      </c>
      <c r="P129">
        <v>3</v>
      </c>
    </row>
    <row r="130" spans="1:16" x14ac:dyDescent="0.25">
      <c r="A130" s="30" t="s">
        <v>46</v>
      </c>
      <c r="B130" s="38"/>
      <c r="E130" s="40" t="s">
        <v>42</v>
      </c>
      <c r="J130" s="39"/>
    </row>
    <row r="131" spans="1:16" ht="105" x14ac:dyDescent="0.25">
      <c r="A131" s="30" t="s">
        <v>101</v>
      </c>
      <c r="B131" s="38"/>
      <c r="E131" s="44" t="s">
        <v>233</v>
      </c>
      <c r="J131" s="39"/>
    </row>
    <row r="132" spans="1:16" ht="345" x14ac:dyDescent="0.25">
      <c r="A132" s="30" t="s">
        <v>48</v>
      </c>
      <c r="B132" s="38"/>
      <c r="E132" s="32" t="s">
        <v>234</v>
      </c>
      <c r="J132" s="39"/>
    </row>
    <row r="133" spans="1:16" x14ac:dyDescent="0.25">
      <c r="A133" s="30" t="s">
        <v>40</v>
      </c>
      <c r="B133" s="30">
        <v>34</v>
      </c>
      <c r="C133" s="31" t="s">
        <v>235</v>
      </c>
      <c r="D133" s="30" t="s">
        <v>42</v>
      </c>
      <c r="E133" s="32" t="s">
        <v>236</v>
      </c>
      <c r="F133" s="33" t="s">
        <v>121</v>
      </c>
      <c r="G133" s="34">
        <v>1.8120000000000001</v>
      </c>
      <c r="H133" s="35">
        <v>0</v>
      </c>
      <c r="I133" s="36">
        <f>ROUND(G133*H133,P4)</f>
        <v>0</v>
      </c>
      <c r="J133" s="33" t="s">
        <v>45</v>
      </c>
      <c r="O133" s="37">
        <f>I133*0.21</f>
        <v>0</v>
      </c>
      <c r="P133">
        <v>3</v>
      </c>
    </row>
    <row r="134" spans="1:16" x14ac:dyDescent="0.25">
      <c r="A134" s="30" t="s">
        <v>46</v>
      </c>
      <c r="B134" s="38"/>
      <c r="E134" s="40" t="s">
        <v>42</v>
      </c>
      <c r="J134" s="39"/>
    </row>
    <row r="135" spans="1:16" x14ac:dyDescent="0.25">
      <c r="A135" s="30" t="s">
        <v>101</v>
      </c>
      <c r="B135" s="38"/>
      <c r="E135" s="44" t="s">
        <v>237</v>
      </c>
      <c r="J135" s="39"/>
    </row>
    <row r="136" spans="1:16" ht="409.5" x14ac:dyDescent="0.25">
      <c r="A136" s="30" t="s">
        <v>48</v>
      </c>
      <c r="B136" s="38"/>
      <c r="E136" s="32" t="s">
        <v>227</v>
      </c>
      <c r="J136" s="39"/>
    </row>
    <row r="137" spans="1:16" x14ac:dyDescent="0.25">
      <c r="A137" s="30" t="s">
        <v>40</v>
      </c>
      <c r="B137" s="30">
        <v>35</v>
      </c>
      <c r="C137" s="31" t="s">
        <v>238</v>
      </c>
      <c r="D137" s="30" t="s">
        <v>42</v>
      </c>
      <c r="E137" s="32" t="s">
        <v>239</v>
      </c>
      <c r="F137" s="33" t="s">
        <v>99</v>
      </c>
      <c r="G137" s="34">
        <v>0.18</v>
      </c>
      <c r="H137" s="35">
        <v>0</v>
      </c>
      <c r="I137" s="36">
        <f>ROUND(G137*H137,P4)</f>
        <v>0</v>
      </c>
      <c r="J137" s="33" t="s">
        <v>45</v>
      </c>
      <c r="O137" s="37">
        <f>I137*0.21</f>
        <v>0</v>
      </c>
      <c r="P137">
        <v>3</v>
      </c>
    </row>
    <row r="138" spans="1:16" x14ac:dyDescent="0.25">
      <c r="A138" s="30" t="s">
        <v>46</v>
      </c>
      <c r="B138" s="38"/>
      <c r="E138" s="40" t="s">
        <v>42</v>
      </c>
      <c r="J138" s="39"/>
    </row>
    <row r="139" spans="1:16" ht="375" x14ac:dyDescent="0.25">
      <c r="A139" s="30" t="s">
        <v>48</v>
      </c>
      <c r="B139" s="38"/>
      <c r="E139" s="32" t="s">
        <v>230</v>
      </c>
      <c r="J139" s="39"/>
    </row>
    <row r="140" spans="1:16" x14ac:dyDescent="0.25">
      <c r="A140" s="24" t="s">
        <v>37</v>
      </c>
      <c r="B140" s="25"/>
      <c r="C140" s="26" t="s">
        <v>240</v>
      </c>
      <c r="D140" s="27"/>
      <c r="E140" s="24" t="s">
        <v>241</v>
      </c>
      <c r="F140" s="27"/>
      <c r="G140" s="27"/>
      <c r="H140" s="27"/>
      <c r="I140" s="28">
        <f>SUMIFS(I141:I167,A141:A167,"P")</f>
        <v>0</v>
      </c>
      <c r="J140" s="29"/>
    </row>
    <row r="141" spans="1:16" x14ac:dyDescent="0.25">
      <c r="A141" s="30" t="s">
        <v>40</v>
      </c>
      <c r="B141" s="30">
        <v>36</v>
      </c>
      <c r="C141" s="31" t="s">
        <v>242</v>
      </c>
      <c r="D141" s="30" t="s">
        <v>42</v>
      </c>
      <c r="E141" s="32" t="s">
        <v>243</v>
      </c>
      <c r="F141" s="33" t="s">
        <v>121</v>
      </c>
      <c r="G141" s="34">
        <v>10.65</v>
      </c>
      <c r="H141" s="35">
        <v>0</v>
      </c>
      <c r="I141" s="36">
        <f>ROUND(G141*H141,P4)</f>
        <v>0</v>
      </c>
      <c r="J141" s="33" t="s">
        <v>45</v>
      </c>
      <c r="O141" s="37">
        <f>I141*0.21</f>
        <v>0</v>
      </c>
      <c r="P141">
        <v>3</v>
      </c>
    </row>
    <row r="142" spans="1:16" x14ac:dyDescent="0.25">
      <c r="A142" s="30" t="s">
        <v>46</v>
      </c>
      <c r="B142" s="38"/>
      <c r="E142" s="40" t="s">
        <v>42</v>
      </c>
      <c r="J142" s="39"/>
    </row>
    <row r="143" spans="1:16" ht="60" x14ac:dyDescent="0.25">
      <c r="A143" s="30" t="s">
        <v>101</v>
      </c>
      <c r="B143" s="38"/>
      <c r="E143" s="44" t="s">
        <v>244</v>
      </c>
      <c r="J143" s="39"/>
    </row>
    <row r="144" spans="1:16" ht="409.5" x14ac:dyDescent="0.25">
      <c r="A144" s="30" t="s">
        <v>48</v>
      </c>
      <c r="B144" s="38"/>
      <c r="E144" s="32" t="s">
        <v>245</v>
      </c>
      <c r="J144" s="39"/>
    </row>
    <row r="145" spans="1:16" x14ac:dyDescent="0.25">
      <c r="A145" s="30" t="s">
        <v>40</v>
      </c>
      <c r="B145" s="30">
        <v>37</v>
      </c>
      <c r="C145" s="31" t="s">
        <v>246</v>
      </c>
      <c r="D145" s="30" t="s">
        <v>42</v>
      </c>
      <c r="E145" s="32" t="s">
        <v>247</v>
      </c>
      <c r="F145" s="33" t="s">
        <v>121</v>
      </c>
      <c r="G145" s="34">
        <v>2.19</v>
      </c>
      <c r="H145" s="35">
        <v>0</v>
      </c>
      <c r="I145" s="36">
        <f>ROUND(G145*H145,P4)</f>
        <v>0</v>
      </c>
      <c r="J145" s="33" t="s">
        <v>45</v>
      </c>
      <c r="O145" s="37">
        <f>I145*0.21</f>
        <v>0</v>
      </c>
      <c r="P145">
        <v>3</v>
      </c>
    </row>
    <row r="146" spans="1:16" x14ac:dyDescent="0.25">
      <c r="A146" s="30" t="s">
        <v>46</v>
      </c>
      <c r="B146" s="38"/>
      <c r="E146" s="32" t="s">
        <v>248</v>
      </c>
      <c r="J146" s="39"/>
    </row>
    <row r="147" spans="1:16" ht="45" x14ac:dyDescent="0.25">
      <c r="A147" s="30" t="s">
        <v>101</v>
      </c>
      <c r="B147" s="38"/>
      <c r="E147" s="44" t="s">
        <v>249</v>
      </c>
      <c r="J147" s="39"/>
    </row>
    <row r="148" spans="1:16" ht="409.5" x14ac:dyDescent="0.25">
      <c r="A148" s="30" t="s">
        <v>48</v>
      </c>
      <c r="B148" s="38"/>
      <c r="E148" s="32" t="s">
        <v>245</v>
      </c>
      <c r="J148" s="39"/>
    </row>
    <row r="149" spans="1:16" x14ac:dyDescent="0.25">
      <c r="A149" s="30" t="s">
        <v>40</v>
      </c>
      <c r="B149" s="30">
        <v>38</v>
      </c>
      <c r="C149" s="31" t="s">
        <v>250</v>
      </c>
      <c r="D149" s="30" t="s">
        <v>42</v>
      </c>
      <c r="E149" s="32" t="s">
        <v>251</v>
      </c>
      <c r="F149" s="33" t="s">
        <v>121</v>
      </c>
      <c r="G149" s="34">
        <v>17.05</v>
      </c>
      <c r="H149" s="35">
        <v>0</v>
      </c>
      <c r="I149" s="36">
        <f>ROUND(G149*H149,P4)</f>
        <v>0</v>
      </c>
      <c r="J149" s="33" t="s">
        <v>45</v>
      </c>
      <c r="O149" s="37">
        <f>I149*0.21</f>
        <v>0</v>
      </c>
      <c r="P149">
        <v>3</v>
      </c>
    </row>
    <row r="150" spans="1:16" x14ac:dyDescent="0.25">
      <c r="A150" s="30" t="s">
        <v>46</v>
      </c>
      <c r="B150" s="38"/>
      <c r="E150" s="40" t="s">
        <v>42</v>
      </c>
      <c r="J150" s="39"/>
    </row>
    <row r="151" spans="1:16" ht="60" x14ac:dyDescent="0.25">
      <c r="A151" s="30" t="s">
        <v>101</v>
      </c>
      <c r="B151" s="38"/>
      <c r="E151" s="44" t="s">
        <v>252</v>
      </c>
      <c r="J151" s="39"/>
    </row>
    <row r="152" spans="1:16" ht="105" x14ac:dyDescent="0.25">
      <c r="A152" s="30" t="s">
        <v>48</v>
      </c>
      <c r="B152" s="38"/>
      <c r="E152" s="32" t="s">
        <v>253</v>
      </c>
      <c r="J152" s="39"/>
    </row>
    <row r="153" spans="1:16" x14ac:dyDescent="0.25">
      <c r="A153" s="30" t="s">
        <v>40</v>
      </c>
      <c r="B153" s="30">
        <v>39</v>
      </c>
      <c r="C153" s="31" t="s">
        <v>254</v>
      </c>
      <c r="D153" s="30" t="s">
        <v>42</v>
      </c>
      <c r="E153" s="32" t="s">
        <v>255</v>
      </c>
      <c r="F153" s="33" t="s">
        <v>121</v>
      </c>
      <c r="G153" s="34">
        <v>6.5</v>
      </c>
      <c r="H153" s="35">
        <v>0</v>
      </c>
      <c r="I153" s="36">
        <f>ROUND(G153*H153,P4)</f>
        <v>0</v>
      </c>
      <c r="J153" s="33" t="s">
        <v>45</v>
      </c>
      <c r="O153" s="37">
        <f>I153*0.21</f>
        <v>0</v>
      </c>
      <c r="P153">
        <v>3</v>
      </c>
    </row>
    <row r="154" spans="1:16" x14ac:dyDescent="0.25">
      <c r="A154" s="30" t="s">
        <v>46</v>
      </c>
      <c r="B154" s="38"/>
      <c r="E154" s="40" t="s">
        <v>42</v>
      </c>
      <c r="J154" s="39"/>
    </row>
    <row r="155" spans="1:16" ht="75" x14ac:dyDescent="0.25">
      <c r="A155" s="30" t="s">
        <v>48</v>
      </c>
      <c r="B155" s="38"/>
      <c r="E155" s="32" t="s">
        <v>256</v>
      </c>
      <c r="J155" s="39"/>
    </row>
    <row r="156" spans="1:16" x14ac:dyDescent="0.25">
      <c r="A156" s="30" t="s">
        <v>40</v>
      </c>
      <c r="B156" s="30">
        <v>40</v>
      </c>
      <c r="C156" s="31" t="s">
        <v>257</v>
      </c>
      <c r="D156" s="30" t="s">
        <v>42</v>
      </c>
      <c r="E156" s="32" t="s">
        <v>258</v>
      </c>
      <c r="F156" s="33" t="s">
        <v>121</v>
      </c>
      <c r="G156" s="34">
        <v>0.99</v>
      </c>
      <c r="H156" s="35">
        <v>0</v>
      </c>
      <c r="I156" s="36">
        <f>ROUND(G156*H156,P4)</f>
        <v>0</v>
      </c>
      <c r="J156" s="33" t="s">
        <v>45</v>
      </c>
      <c r="O156" s="37">
        <f>I156*0.21</f>
        <v>0</v>
      </c>
      <c r="P156">
        <v>3</v>
      </c>
    </row>
    <row r="157" spans="1:16" x14ac:dyDescent="0.25">
      <c r="A157" s="30" t="s">
        <v>46</v>
      </c>
      <c r="B157" s="38"/>
      <c r="E157" s="40" t="s">
        <v>42</v>
      </c>
      <c r="J157" s="39"/>
    </row>
    <row r="158" spans="1:16" x14ac:dyDescent="0.25">
      <c r="A158" s="30" t="s">
        <v>101</v>
      </c>
      <c r="B158" s="38"/>
      <c r="E158" s="44" t="s">
        <v>259</v>
      </c>
      <c r="J158" s="39"/>
    </row>
    <row r="159" spans="1:16" ht="180" x14ac:dyDescent="0.25">
      <c r="A159" s="30" t="s">
        <v>48</v>
      </c>
      <c r="B159" s="38"/>
      <c r="E159" s="32" t="s">
        <v>260</v>
      </c>
      <c r="J159" s="39"/>
    </row>
    <row r="160" spans="1:16" x14ac:dyDescent="0.25">
      <c r="A160" s="30" t="s">
        <v>40</v>
      </c>
      <c r="B160" s="30">
        <v>41</v>
      </c>
      <c r="C160" s="31" t="s">
        <v>261</v>
      </c>
      <c r="D160" s="30" t="s">
        <v>63</v>
      </c>
      <c r="E160" s="32" t="s">
        <v>262</v>
      </c>
      <c r="F160" s="33" t="s">
        <v>121</v>
      </c>
      <c r="G160" s="34">
        <v>2.4</v>
      </c>
      <c r="H160" s="35">
        <v>0</v>
      </c>
      <c r="I160" s="36">
        <f>ROUND(G160*H160,P4)</f>
        <v>0</v>
      </c>
      <c r="J160" s="33" t="s">
        <v>45</v>
      </c>
      <c r="O160" s="37">
        <f>I160*0.21</f>
        <v>0</v>
      </c>
      <c r="P160">
        <v>3</v>
      </c>
    </row>
    <row r="161" spans="1:16" x14ac:dyDescent="0.25">
      <c r="A161" s="30" t="s">
        <v>46</v>
      </c>
      <c r="B161" s="38"/>
      <c r="E161" s="32" t="s">
        <v>263</v>
      </c>
      <c r="J161" s="39"/>
    </row>
    <row r="162" spans="1:16" x14ac:dyDescent="0.25">
      <c r="A162" s="30" t="s">
        <v>101</v>
      </c>
      <c r="B162" s="38"/>
      <c r="E162" s="44" t="s">
        <v>264</v>
      </c>
      <c r="J162" s="39"/>
    </row>
    <row r="163" spans="1:16" ht="409.5" x14ac:dyDescent="0.25">
      <c r="A163" s="30" t="s">
        <v>48</v>
      </c>
      <c r="B163" s="38"/>
      <c r="E163" s="32" t="s">
        <v>265</v>
      </c>
      <c r="J163" s="39"/>
    </row>
    <row r="164" spans="1:16" x14ac:dyDescent="0.25">
      <c r="A164" s="30" t="s">
        <v>40</v>
      </c>
      <c r="B164" s="30">
        <v>42</v>
      </c>
      <c r="C164" s="31" t="s">
        <v>261</v>
      </c>
      <c r="D164" s="30" t="s">
        <v>65</v>
      </c>
      <c r="E164" s="32" t="s">
        <v>262</v>
      </c>
      <c r="F164" s="33" t="s">
        <v>121</v>
      </c>
      <c r="G164" s="34">
        <v>1.2</v>
      </c>
      <c r="H164" s="35">
        <v>0</v>
      </c>
      <c r="I164" s="36">
        <f>ROUND(G164*H164,P4)</f>
        <v>0</v>
      </c>
      <c r="J164" s="33" t="s">
        <v>45</v>
      </c>
      <c r="O164" s="37">
        <f>I164*0.21</f>
        <v>0</v>
      </c>
      <c r="P164">
        <v>3</v>
      </c>
    </row>
    <row r="165" spans="1:16" x14ac:dyDescent="0.25">
      <c r="A165" s="30" t="s">
        <v>46</v>
      </c>
      <c r="B165" s="38"/>
      <c r="E165" s="40" t="s">
        <v>42</v>
      </c>
      <c r="J165" s="39"/>
    </row>
    <row r="166" spans="1:16" x14ac:dyDescent="0.25">
      <c r="A166" s="30" t="s">
        <v>101</v>
      </c>
      <c r="B166" s="38"/>
      <c r="E166" s="44" t="s">
        <v>266</v>
      </c>
      <c r="J166" s="39"/>
    </row>
    <row r="167" spans="1:16" ht="409.5" x14ac:dyDescent="0.25">
      <c r="A167" s="30" t="s">
        <v>48</v>
      </c>
      <c r="B167" s="38"/>
      <c r="E167" s="32" t="s">
        <v>265</v>
      </c>
      <c r="J167" s="39"/>
    </row>
    <row r="168" spans="1:16" x14ac:dyDescent="0.25">
      <c r="A168" s="24" t="s">
        <v>37</v>
      </c>
      <c r="B168" s="25"/>
      <c r="C168" s="26" t="s">
        <v>267</v>
      </c>
      <c r="D168" s="27"/>
      <c r="E168" s="24" t="s">
        <v>268</v>
      </c>
      <c r="F168" s="27"/>
      <c r="G168" s="27"/>
      <c r="H168" s="27"/>
      <c r="I168" s="28">
        <f>SUMIFS(I169:I194,A169:A194,"P")</f>
        <v>0</v>
      </c>
      <c r="J168" s="29"/>
    </row>
    <row r="169" spans="1:16" x14ac:dyDescent="0.25">
      <c r="A169" s="30" t="s">
        <v>40</v>
      </c>
      <c r="B169" s="30">
        <v>43</v>
      </c>
      <c r="C169" s="31" t="s">
        <v>269</v>
      </c>
      <c r="D169" s="30" t="s">
        <v>42</v>
      </c>
      <c r="E169" s="32" t="s">
        <v>270</v>
      </c>
      <c r="F169" s="33" t="s">
        <v>121</v>
      </c>
      <c r="G169" s="34">
        <v>21</v>
      </c>
      <c r="H169" s="35">
        <v>0</v>
      </c>
      <c r="I169" s="36">
        <f>ROUND(G169*H169,P4)</f>
        <v>0</v>
      </c>
      <c r="J169" s="33" t="s">
        <v>45</v>
      </c>
      <c r="O169" s="37">
        <f>I169*0.21</f>
        <v>0</v>
      </c>
      <c r="P169">
        <v>3</v>
      </c>
    </row>
    <row r="170" spans="1:16" x14ac:dyDescent="0.25">
      <c r="A170" s="30" t="s">
        <v>46</v>
      </c>
      <c r="B170" s="38"/>
      <c r="E170" s="40" t="s">
        <v>42</v>
      </c>
      <c r="J170" s="39"/>
    </row>
    <row r="171" spans="1:16" x14ac:dyDescent="0.25">
      <c r="A171" s="30" t="s">
        <v>101</v>
      </c>
      <c r="B171" s="38"/>
      <c r="E171" s="44" t="s">
        <v>271</v>
      </c>
      <c r="J171" s="39"/>
    </row>
    <row r="172" spans="1:16" ht="165" x14ac:dyDescent="0.25">
      <c r="A172" s="30" t="s">
        <v>48</v>
      </c>
      <c r="B172" s="38"/>
      <c r="E172" s="32" t="s">
        <v>272</v>
      </c>
      <c r="J172" s="39"/>
    </row>
    <row r="173" spans="1:16" x14ac:dyDescent="0.25">
      <c r="A173" s="30" t="s">
        <v>40</v>
      </c>
      <c r="B173" s="30">
        <v>44</v>
      </c>
      <c r="C173" s="31" t="s">
        <v>273</v>
      </c>
      <c r="D173" s="30" t="s">
        <v>42</v>
      </c>
      <c r="E173" s="32" t="s">
        <v>274</v>
      </c>
      <c r="F173" s="33" t="s">
        <v>112</v>
      </c>
      <c r="G173" s="34">
        <v>144</v>
      </c>
      <c r="H173" s="35">
        <v>0</v>
      </c>
      <c r="I173" s="36">
        <f>ROUND(G173*H173,P4)</f>
        <v>0</v>
      </c>
      <c r="J173" s="33" t="s">
        <v>45</v>
      </c>
      <c r="O173" s="37">
        <f>I173*0.21</f>
        <v>0</v>
      </c>
      <c r="P173">
        <v>3</v>
      </c>
    </row>
    <row r="174" spans="1:16" x14ac:dyDescent="0.25">
      <c r="A174" s="30" t="s">
        <v>46</v>
      </c>
      <c r="B174" s="38"/>
      <c r="E174" s="40" t="s">
        <v>42</v>
      </c>
      <c r="J174" s="39"/>
    </row>
    <row r="175" spans="1:16" x14ac:dyDescent="0.25">
      <c r="A175" s="30" t="s">
        <v>101</v>
      </c>
      <c r="B175" s="38"/>
      <c r="E175" s="45" t="s">
        <v>42</v>
      </c>
      <c r="J175" s="39"/>
    </row>
    <row r="176" spans="1:16" ht="90" x14ac:dyDescent="0.25">
      <c r="A176" s="30" t="s">
        <v>48</v>
      </c>
      <c r="B176" s="38"/>
      <c r="E176" s="32" t="s">
        <v>275</v>
      </c>
      <c r="J176" s="39"/>
    </row>
    <row r="177" spans="1:16" x14ac:dyDescent="0.25">
      <c r="A177" s="30" t="s">
        <v>40</v>
      </c>
      <c r="B177" s="30">
        <v>45</v>
      </c>
      <c r="C177" s="31" t="s">
        <v>276</v>
      </c>
      <c r="D177" s="30" t="s">
        <v>42</v>
      </c>
      <c r="E177" s="32" t="s">
        <v>277</v>
      </c>
      <c r="F177" s="33" t="s">
        <v>112</v>
      </c>
      <c r="G177" s="34">
        <v>258</v>
      </c>
      <c r="H177" s="35">
        <v>0</v>
      </c>
      <c r="I177" s="36">
        <f>ROUND(G177*H177,P4)</f>
        <v>0</v>
      </c>
      <c r="J177" s="33" t="s">
        <v>45</v>
      </c>
      <c r="O177" s="37">
        <f>I177*0.21</f>
        <v>0</v>
      </c>
      <c r="P177">
        <v>3</v>
      </c>
    </row>
    <row r="178" spans="1:16" x14ac:dyDescent="0.25">
      <c r="A178" s="30" t="s">
        <v>46</v>
      </c>
      <c r="B178" s="38"/>
      <c r="E178" s="40" t="s">
        <v>42</v>
      </c>
      <c r="J178" s="39"/>
    </row>
    <row r="179" spans="1:16" x14ac:dyDescent="0.25">
      <c r="A179" s="30" t="s">
        <v>101</v>
      </c>
      <c r="B179" s="38"/>
      <c r="E179" s="44" t="s">
        <v>278</v>
      </c>
      <c r="J179" s="39"/>
    </row>
    <row r="180" spans="1:16" ht="120" x14ac:dyDescent="0.25">
      <c r="A180" s="30" t="s">
        <v>48</v>
      </c>
      <c r="B180" s="38"/>
      <c r="E180" s="32" t="s">
        <v>279</v>
      </c>
      <c r="J180" s="39"/>
    </row>
    <row r="181" spans="1:16" x14ac:dyDescent="0.25">
      <c r="A181" s="30" t="s">
        <v>40</v>
      </c>
      <c r="B181" s="30">
        <v>46</v>
      </c>
      <c r="C181" s="31" t="s">
        <v>280</v>
      </c>
      <c r="D181" s="30" t="s">
        <v>42</v>
      </c>
      <c r="E181" s="32" t="s">
        <v>281</v>
      </c>
      <c r="F181" s="33" t="s">
        <v>112</v>
      </c>
      <c r="G181" s="34">
        <v>126</v>
      </c>
      <c r="H181" s="35">
        <v>0</v>
      </c>
      <c r="I181" s="36">
        <f>ROUND(G181*H181,P4)</f>
        <v>0</v>
      </c>
      <c r="J181" s="33" t="s">
        <v>45</v>
      </c>
      <c r="O181" s="37">
        <f>I181*0.21</f>
        <v>0</v>
      </c>
      <c r="P181">
        <v>3</v>
      </c>
    </row>
    <row r="182" spans="1:16" x14ac:dyDescent="0.25">
      <c r="A182" s="30" t="s">
        <v>46</v>
      </c>
      <c r="B182" s="38"/>
      <c r="E182" s="40" t="s">
        <v>42</v>
      </c>
      <c r="J182" s="39"/>
    </row>
    <row r="183" spans="1:16" x14ac:dyDescent="0.25">
      <c r="A183" s="30" t="s">
        <v>101</v>
      </c>
      <c r="B183" s="38"/>
      <c r="E183" s="45" t="s">
        <v>42</v>
      </c>
      <c r="J183" s="39"/>
    </row>
    <row r="184" spans="1:16" ht="195" x14ac:dyDescent="0.25">
      <c r="A184" s="30" t="s">
        <v>48</v>
      </c>
      <c r="B184" s="38"/>
      <c r="E184" s="32" t="s">
        <v>282</v>
      </c>
      <c r="J184" s="39"/>
    </row>
    <row r="185" spans="1:16" x14ac:dyDescent="0.25">
      <c r="A185" s="30" t="s">
        <v>40</v>
      </c>
      <c r="B185" s="30">
        <v>47</v>
      </c>
      <c r="C185" s="31" t="s">
        <v>283</v>
      </c>
      <c r="D185" s="30" t="s">
        <v>42</v>
      </c>
      <c r="E185" s="32" t="s">
        <v>284</v>
      </c>
      <c r="F185" s="33" t="s">
        <v>112</v>
      </c>
      <c r="G185" s="34">
        <v>132</v>
      </c>
      <c r="H185" s="35">
        <v>0</v>
      </c>
      <c r="I185" s="36">
        <f>ROUND(G185*H185,P4)</f>
        <v>0</v>
      </c>
      <c r="J185" s="33" t="s">
        <v>45</v>
      </c>
      <c r="O185" s="37">
        <f>I185*0.21</f>
        <v>0</v>
      </c>
      <c r="P185">
        <v>3</v>
      </c>
    </row>
    <row r="186" spans="1:16" x14ac:dyDescent="0.25">
      <c r="A186" s="30" t="s">
        <v>46</v>
      </c>
      <c r="B186" s="38"/>
      <c r="E186" s="40" t="s">
        <v>42</v>
      </c>
      <c r="J186" s="39"/>
    </row>
    <row r="187" spans="1:16" ht="195" x14ac:dyDescent="0.25">
      <c r="A187" s="30" t="s">
        <v>48</v>
      </c>
      <c r="B187" s="38"/>
      <c r="E187" s="32" t="s">
        <v>282</v>
      </c>
      <c r="J187" s="39"/>
    </row>
    <row r="188" spans="1:16" x14ac:dyDescent="0.25">
      <c r="A188" s="30" t="s">
        <v>40</v>
      </c>
      <c r="B188" s="30">
        <v>48</v>
      </c>
      <c r="C188" s="31" t="s">
        <v>285</v>
      </c>
      <c r="D188" s="30" t="s">
        <v>42</v>
      </c>
      <c r="E188" s="32" t="s">
        <v>286</v>
      </c>
      <c r="F188" s="33" t="s">
        <v>112</v>
      </c>
      <c r="G188" s="34">
        <v>138</v>
      </c>
      <c r="H188" s="35">
        <v>0</v>
      </c>
      <c r="I188" s="36">
        <f>ROUND(G188*H188,P4)</f>
        <v>0</v>
      </c>
      <c r="J188" s="33" t="s">
        <v>45</v>
      </c>
      <c r="O188" s="37">
        <f>I188*0.21</f>
        <v>0</v>
      </c>
      <c r="P188">
        <v>3</v>
      </c>
    </row>
    <row r="189" spans="1:16" x14ac:dyDescent="0.25">
      <c r="A189" s="30" t="s">
        <v>46</v>
      </c>
      <c r="B189" s="38"/>
      <c r="E189" s="40" t="s">
        <v>42</v>
      </c>
      <c r="J189" s="39"/>
    </row>
    <row r="190" spans="1:16" x14ac:dyDescent="0.25">
      <c r="A190" s="30" t="s">
        <v>101</v>
      </c>
      <c r="B190" s="38"/>
      <c r="E190" s="45" t="s">
        <v>42</v>
      </c>
      <c r="J190" s="39"/>
    </row>
    <row r="191" spans="1:16" ht="195" x14ac:dyDescent="0.25">
      <c r="A191" s="30" t="s">
        <v>48</v>
      </c>
      <c r="B191" s="38"/>
      <c r="E191" s="32" t="s">
        <v>282</v>
      </c>
      <c r="J191" s="39"/>
    </row>
    <row r="192" spans="1:16" x14ac:dyDescent="0.25">
      <c r="A192" s="30" t="s">
        <v>40</v>
      </c>
      <c r="B192" s="30">
        <v>49</v>
      </c>
      <c r="C192" s="31" t="s">
        <v>287</v>
      </c>
      <c r="D192" s="30" t="s">
        <v>42</v>
      </c>
      <c r="E192" s="32" t="s">
        <v>288</v>
      </c>
      <c r="F192" s="33" t="s">
        <v>112</v>
      </c>
      <c r="G192" s="34">
        <v>8</v>
      </c>
      <c r="H192" s="35">
        <v>0</v>
      </c>
      <c r="I192" s="36">
        <f>ROUND(G192*H192,P4)</f>
        <v>0</v>
      </c>
      <c r="J192" s="33" t="s">
        <v>45</v>
      </c>
      <c r="O192" s="37">
        <f>I192*0.21</f>
        <v>0</v>
      </c>
      <c r="P192">
        <v>3</v>
      </c>
    </row>
    <row r="193" spans="1:16" x14ac:dyDescent="0.25">
      <c r="A193" s="30" t="s">
        <v>46</v>
      </c>
      <c r="B193" s="38"/>
      <c r="E193" s="40" t="s">
        <v>42</v>
      </c>
      <c r="J193" s="39"/>
    </row>
    <row r="194" spans="1:16" ht="210" x14ac:dyDescent="0.25">
      <c r="A194" s="30" t="s">
        <v>48</v>
      </c>
      <c r="B194" s="38"/>
      <c r="E194" s="32" t="s">
        <v>289</v>
      </c>
      <c r="J194" s="39"/>
    </row>
    <row r="195" spans="1:16" x14ac:dyDescent="0.25">
      <c r="A195" s="24" t="s">
        <v>37</v>
      </c>
      <c r="B195" s="25"/>
      <c r="C195" s="26" t="s">
        <v>290</v>
      </c>
      <c r="D195" s="27"/>
      <c r="E195" s="24" t="s">
        <v>291</v>
      </c>
      <c r="F195" s="27"/>
      <c r="G195" s="27"/>
      <c r="H195" s="27"/>
      <c r="I195" s="28">
        <f>SUMIFS(I196:I215,A196:A215,"P")</f>
        <v>0</v>
      </c>
      <c r="J195" s="29"/>
    </row>
    <row r="196" spans="1:16" ht="30" x14ac:dyDescent="0.25">
      <c r="A196" s="30" t="s">
        <v>40</v>
      </c>
      <c r="B196" s="30">
        <v>50</v>
      </c>
      <c r="C196" s="31" t="s">
        <v>292</v>
      </c>
      <c r="D196" s="30" t="s">
        <v>42</v>
      </c>
      <c r="E196" s="32" t="s">
        <v>293</v>
      </c>
      <c r="F196" s="33" t="s">
        <v>112</v>
      </c>
      <c r="G196" s="34">
        <v>45.99</v>
      </c>
      <c r="H196" s="35">
        <v>0</v>
      </c>
      <c r="I196" s="36">
        <f>ROUND(G196*H196,P4)</f>
        <v>0</v>
      </c>
      <c r="J196" s="33" t="s">
        <v>45</v>
      </c>
      <c r="O196" s="37">
        <f>I196*0.21</f>
        <v>0</v>
      </c>
      <c r="P196">
        <v>3</v>
      </c>
    </row>
    <row r="197" spans="1:16" x14ac:dyDescent="0.25">
      <c r="A197" s="30" t="s">
        <v>46</v>
      </c>
      <c r="B197" s="38"/>
      <c r="E197" s="40" t="s">
        <v>42</v>
      </c>
      <c r="J197" s="39"/>
    </row>
    <row r="198" spans="1:16" ht="135" x14ac:dyDescent="0.25">
      <c r="A198" s="30" t="s">
        <v>101</v>
      </c>
      <c r="B198" s="38"/>
      <c r="E198" s="44" t="s">
        <v>294</v>
      </c>
      <c r="J198" s="39"/>
    </row>
    <row r="199" spans="1:16" ht="285" x14ac:dyDescent="0.25">
      <c r="A199" s="30" t="s">
        <v>48</v>
      </c>
      <c r="B199" s="38"/>
      <c r="E199" s="32" t="s">
        <v>295</v>
      </c>
      <c r="J199" s="39"/>
    </row>
    <row r="200" spans="1:16" ht="30" x14ac:dyDescent="0.25">
      <c r="A200" s="30" t="s">
        <v>40</v>
      </c>
      <c r="B200" s="30">
        <v>51</v>
      </c>
      <c r="C200" s="31" t="s">
        <v>296</v>
      </c>
      <c r="D200" s="30" t="s">
        <v>42</v>
      </c>
      <c r="E200" s="32" t="s">
        <v>297</v>
      </c>
      <c r="F200" s="33" t="s">
        <v>112</v>
      </c>
      <c r="G200" s="34">
        <v>465.75</v>
      </c>
      <c r="H200" s="35">
        <v>0</v>
      </c>
      <c r="I200" s="36">
        <f>ROUND(G200*H200,P4)</f>
        <v>0</v>
      </c>
      <c r="J200" s="33" t="s">
        <v>45</v>
      </c>
      <c r="O200" s="37">
        <f>I200*0.21</f>
        <v>0</v>
      </c>
      <c r="P200">
        <v>3</v>
      </c>
    </row>
    <row r="201" spans="1:16" x14ac:dyDescent="0.25">
      <c r="A201" s="30" t="s">
        <v>46</v>
      </c>
      <c r="B201" s="38"/>
      <c r="E201" s="32" t="s">
        <v>298</v>
      </c>
      <c r="J201" s="39"/>
    </row>
    <row r="202" spans="1:16" ht="30" x14ac:dyDescent="0.25">
      <c r="A202" s="30" t="s">
        <v>101</v>
      </c>
      <c r="B202" s="38"/>
      <c r="E202" s="44" t="s">
        <v>299</v>
      </c>
      <c r="J202" s="39"/>
    </row>
    <row r="203" spans="1:16" ht="285" x14ac:dyDescent="0.25">
      <c r="A203" s="30" t="s">
        <v>48</v>
      </c>
      <c r="B203" s="38"/>
      <c r="E203" s="32" t="s">
        <v>300</v>
      </c>
      <c r="J203" s="39"/>
    </row>
    <row r="204" spans="1:16" x14ac:dyDescent="0.25">
      <c r="A204" s="30" t="s">
        <v>40</v>
      </c>
      <c r="B204" s="30">
        <v>52</v>
      </c>
      <c r="C204" s="31" t="s">
        <v>301</v>
      </c>
      <c r="D204" s="30" t="s">
        <v>42</v>
      </c>
      <c r="E204" s="32" t="s">
        <v>302</v>
      </c>
      <c r="F204" s="33" t="s">
        <v>112</v>
      </c>
      <c r="G204" s="34">
        <v>20.309999999999999</v>
      </c>
      <c r="H204" s="35">
        <v>0</v>
      </c>
      <c r="I204" s="36">
        <f>ROUND(G204*H204,P4)</f>
        <v>0</v>
      </c>
      <c r="J204" s="33" t="s">
        <v>45</v>
      </c>
      <c r="O204" s="37">
        <f>I204*0.21</f>
        <v>0</v>
      </c>
      <c r="P204">
        <v>3</v>
      </c>
    </row>
    <row r="205" spans="1:16" x14ac:dyDescent="0.25">
      <c r="A205" s="30" t="s">
        <v>46</v>
      </c>
      <c r="B205" s="38"/>
      <c r="E205" s="32" t="s">
        <v>303</v>
      </c>
      <c r="J205" s="39"/>
    </row>
    <row r="206" spans="1:16" x14ac:dyDescent="0.25">
      <c r="A206" s="30" t="s">
        <v>101</v>
      </c>
      <c r="B206" s="38"/>
      <c r="E206" s="44" t="s">
        <v>304</v>
      </c>
      <c r="J206" s="39"/>
    </row>
    <row r="207" spans="1:16" ht="300" x14ac:dyDescent="0.25">
      <c r="A207" s="30" t="s">
        <v>48</v>
      </c>
      <c r="B207" s="38"/>
      <c r="E207" s="32" t="s">
        <v>305</v>
      </c>
      <c r="J207" s="39"/>
    </row>
    <row r="208" spans="1:16" x14ac:dyDescent="0.25">
      <c r="A208" s="30" t="s">
        <v>40</v>
      </c>
      <c r="B208" s="30">
        <v>53</v>
      </c>
      <c r="C208" s="31" t="s">
        <v>306</v>
      </c>
      <c r="D208" s="30" t="s">
        <v>42</v>
      </c>
      <c r="E208" s="32" t="s">
        <v>307</v>
      </c>
      <c r="F208" s="33" t="s">
        <v>112</v>
      </c>
      <c r="G208" s="34">
        <v>16</v>
      </c>
      <c r="H208" s="35">
        <v>0</v>
      </c>
      <c r="I208" s="36">
        <f>ROUND(G208*H208,P4)</f>
        <v>0</v>
      </c>
      <c r="J208" s="33" t="s">
        <v>45</v>
      </c>
      <c r="O208" s="37">
        <f>I208*0.21</f>
        <v>0</v>
      </c>
      <c r="P208">
        <v>3</v>
      </c>
    </row>
    <row r="209" spans="1:16" x14ac:dyDescent="0.25">
      <c r="A209" s="30" t="s">
        <v>46</v>
      </c>
      <c r="B209" s="38"/>
      <c r="E209" s="32" t="s">
        <v>308</v>
      </c>
      <c r="J209" s="39"/>
    </row>
    <row r="210" spans="1:16" x14ac:dyDescent="0.25">
      <c r="A210" s="30" t="s">
        <v>101</v>
      </c>
      <c r="B210" s="38"/>
      <c r="E210" s="44" t="s">
        <v>309</v>
      </c>
      <c r="J210" s="39"/>
    </row>
    <row r="211" spans="1:16" ht="75" x14ac:dyDescent="0.25">
      <c r="A211" s="30" t="s">
        <v>48</v>
      </c>
      <c r="B211" s="38"/>
      <c r="E211" s="32" t="s">
        <v>310</v>
      </c>
      <c r="J211" s="39"/>
    </row>
    <row r="212" spans="1:16" x14ac:dyDescent="0.25">
      <c r="A212" s="30" t="s">
        <v>40</v>
      </c>
      <c r="B212" s="30">
        <v>54</v>
      </c>
      <c r="C212" s="31" t="s">
        <v>311</v>
      </c>
      <c r="D212" s="30" t="s">
        <v>42</v>
      </c>
      <c r="E212" s="32" t="s">
        <v>312</v>
      </c>
      <c r="F212" s="33" t="s">
        <v>112</v>
      </c>
      <c r="G212" s="34">
        <v>9.2929999999999993</v>
      </c>
      <c r="H212" s="35">
        <v>0</v>
      </c>
      <c r="I212" s="36">
        <f>ROUND(G212*H212,P4)</f>
        <v>0</v>
      </c>
      <c r="J212" s="33" t="s">
        <v>45</v>
      </c>
      <c r="O212" s="37">
        <f>I212*0.21</f>
        <v>0</v>
      </c>
      <c r="P212">
        <v>3</v>
      </c>
    </row>
    <row r="213" spans="1:16" x14ac:dyDescent="0.25">
      <c r="A213" s="30" t="s">
        <v>46</v>
      </c>
      <c r="B213" s="38"/>
      <c r="E213" s="32" t="s">
        <v>313</v>
      </c>
      <c r="J213" s="39"/>
    </row>
    <row r="214" spans="1:16" x14ac:dyDescent="0.25">
      <c r="A214" s="30" t="s">
        <v>101</v>
      </c>
      <c r="B214" s="38"/>
      <c r="E214" s="44" t="s">
        <v>314</v>
      </c>
      <c r="J214" s="39"/>
    </row>
    <row r="215" spans="1:16" ht="120" x14ac:dyDescent="0.25">
      <c r="A215" s="30" t="s">
        <v>48</v>
      </c>
      <c r="B215" s="38"/>
      <c r="E215" s="32" t="s">
        <v>315</v>
      </c>
      <c r="J215" s="39"/>
    </row>
    <row r="216" spans="1:16" x14ac:dyDescent="0.25">
      <c r="A216" s="24" t="s">
        <v>37</v>
      </c>
      <c r="B216" s="25"/>
      <c r="C216" s="26" t="s">
        <v>316</v>
      </c>
      <c r="D216" s="27"/>
      <c r="E216" s="24" t="s">
        <v>317</v>
      </c>
      <c r="F216" s="27"/>
      <c r="G216" s="27"/>
      <c r="H216" s="27"/>
      <c r="I216" s="28">
        <f>SUMIFS(I217:I263,A217:A263,"P")</f>
        <v>0</v>
      </c>
      <c r="J216" s="29"/>
    </row>
    <row r="217" spans="1:16" x14ac:dyDescent="0.25">
      <c r="A217" s="30" t="s">
        <v>40</v>
      </c>
      <c r="B217" s="30">
        <v>55</v>
      </c>
      <c r="C217" s="31" t="s">
        <v>318</v>
      </c>
      <c r="D217" s="30" t="s">
        <v>42</v>
      </c>
      <c r="E217" s="32" t="s">
        <v>319</v>
      </c>
      <c r="F217" s="33" t="s">
        <v>131</v>
      </c>
      <c r="G217" s="34">
        <v>14</v>
      </c>
      <c r="H217" s="35">
        <v>0</v>
      </c>
      <c r="I217" s="36">
        <f>ROUND(G217*H217,P4)</f>
        <v>0</v>
      </c>
      <c r="J217" s="33" t="s">
        <v>45</v>
      </c>
      <c r="O217" s="37">
        <f>I217*0.21</f>
        <v>0</v>
      </c>
      <c r="P217">
        <v>3</v>
      </c>
    </row>
    <row r="218" spans="1:16" x14ac:dyDescent="0.25">
      <c r="A218" s="30" t="s">
        <v>46</v>
      </c>
      <c r="B218" s="38"/>
      <c r="E218" s="32" t="s">
        <v>320</v>
      </c>
      <c r="J218" s="39"/>
    </row>
    <row r="219" spans="1:16" ht="45" x14ac:dyDescent="0.25">
      <c r="A219" s="30" t="s">
        <v>48</v>
      </c>
      <c r="B219" s="38"/>
      <c r="E219" s="32" t="s">
        <v>321</v>
      </c>
      <c r="J219" s="39"/>
    </row>
    <row r="220" spans="1:16" x14ac:dyDescent="0.25">
      <c r="A220" s="30" t="s">
        <v>40</v>
      </c>
      <c r="B220" s="30">
        <v>56</v>
      </c>
      <c r="C220" s="31" t="s">
        <v>322</v>
      </c>
      <c r="D220" s="30" t="s">
        <v>42</v>
      </c>
      <c r="E220" s="32" t="s">
        <v>323</v>
      </c>
      <c r="F220" s="33" t="s">
        <v>131</v>
      </c>
      <c r="G220" s="34">
        <v>19.5</v>
      </c>
      <c r="H220" s="35">
        <v>0</v>
      </c>
      <c r="I220" s="36">
        <f>ROUND(G220*H220,P4)</f>
        <v>0</v>
      </c>
      <c r="J220" s="33" t="s">
        <v>45</v>
      </c>
      <c r="O220" s="37">
        <f>I220*0.21</f>
        <v>0</v>
      </c>
      <c r="P220">
        <v>3</v>
      </c>
    </row>
    <row r="221" spans="1:16" x14ac:dyDescent="0.25">
      <c r="A221" s="30" t="s">
        <v>46</v>
      </c>
      <c r="B221" s="38"/>
      <c r="E221" s="40" t="s">
        <v>42</v>
      </c>
      <c r="J221" s="39"/>
    </row>
    <row r="222" spans="1:16" x14ac:dyDescent="0.25">
      <c r="A222" s="30" t="s">
        <v>101</v>
      </c>
      <c r="B222" s="38"/>
      <c r="E222" s="44" t="s">
        <v>324</v>
      </c>
      <c r="J222" s="39"/>
    </row>
    <row r="223" spans="1:16" ht="120" x14ac:dyDescent="0.25">
      <c r="A223" s="30" t="s">
        <v>48</v>
      </c>
      <c r="B223" s="38"/>
      <c r="E223" s="32" t="s">
        <v>325</v>
      </c>
      <c r="J223" s="39"/>
    </row>
    <row r="224" spans="1:16" ht="30" x14ac:dyDescent="0.25">
      <c r="A224" s="30" t="s">
        <v>40</v>
      </c>
      <c r="B224" s="30">
        <v>57</v>
      </c>
      <c r="C224" s="31" t="s">
        <v>326</v>
      </c>
      <c r="D224" s="30" t="s">
        <v>42</v>
      </c>
      <c r="E224" s="32" t="s">
        <v>327</v>
      </c>
      <c r="F224" s="33" t="s">
        <v>117</v>
      </c>
      <c r="G224" s="34">
        <v>2</v>
      </c>
      <c r="H224" s="35">
        <v>0</v>
      </c>
      <c r="I224" s="36">
        <f>ROUND(G224*H224,P4)</f>
        <v>0</v>
      </c>
      <c r="J224" s="33" t="s">
        <v>45</v>
      </c>
      <c r="O224" s="37">
        <f>I224*0.21</f>
        <v>0</v>
      </c>
      <c r="P224">
        <v>3</v>
      </c>
    </row>
    <row r="225" spans="1:16" x14ac:dyDescent="0.25">
      <c r="A225" s="30" t="s">
        <v>46</v>
      </c>
      <c r="B225" s="38"/>
      <c r="E225" s="40" t="s">
        <v>42</v>
      </c>
      <c r="J225" s="39"/>
    </row>
    <row r="226" spans="1:16" ht="90" x14ac:dyDescent="0.25">
      <c r="A226" s="30" t="s">
        <v>48</v>
      </c>
      <c r="B226" s="38"/>
      <c r="E226" s="32" t="s">
        <v>328</v>
      </c>
      <c r="J226" s="39"/>
    </row>
    <row r="227" spans="1:16" ht="30" x14ac:dyDescent="0.25">
      <c r="A227" s="30" t="s">
        <v>40</v>
      </c>
      <c r="B227" s="30">
        <v>58</v>
      </c>
      <c r="C227" s="31" t="s">
        <v>329</v>
      </c>
      <c r="D227" s="30" t="s">
        <v>63</v>
      </c>
      <c r="E227" s="32" t="s">
        <v>330</v>
      </c>
      <c r="F227" s="33" t="s">
        <v>112</v>
      </c>
      <c r="G227" s="34">
        <v>5</v>
      </c>
      <c r="H227" s="35">
        <v>0</v>
      </c>
      <c r="I227" s="36">
        <f>ROUND(G227*H227,P4)</f>
        <v>0</v>
      </c>
      <c r="J227" s="33" t="s">
        <v>45</v>
      </c>
      <c r="O227" s="37">
        <f>I227*0.21</f>
        <v>0</v>
      </c>
      <c r="P227">
        <v>3</v>
      </c>
    </row>
    <row r="228" spans="1:16" x14ac:dyDescent="0.25">
      <c r="A228" s="30" t="s">
        <v>46</v>
      </c>
      <c r="B228" s="38"/>
      <c r="E228" s="40" t="s">
        <v>42</v>
      </c>
      <c r="J228" s="39"/>
    </row>
    <row r="229" spans="1:16" x14ac:dyDescent="0.25">
      <c r="A229" s="30" t="s">
        <v>101</v>
      </c>
      <c r="B229" s="38"/>
      <c r="E229" s="44" t="s">
        <v>331</v>
      </c>
      <c r="J229" s="39"/>
    </row>
    <row r="230" spans="1:16" ht="105" x14ac:dyDescent="0.25">
      <c r="A230" s="30" t="s">
        <v>48</v>
      </c>
      <c r="B230" s="38"/>
      <c r="E230" s="32" t="s">
        <v>332</v>
      </c>
      <c r="J230" s="39"/>
    </row>
    <row r="231" spans="1:16" ht="30" x14ac:dyDescent="0.25">
      <c r="A231" s="30" t="s">
        <v>40</v>
      </c>
      <c r="B231" s="30">
        <v>59</v>
      </c>
      <c r="C231" s="31" t="s">
        <v>333</v>
      </c>
      <c r="D231" s="30" t="s">
        <v>65</v>
      </c>
      <c r="E231" s="32" t="s">
        <v>334</v>
      </c>
      <c r="F231" s="33" t="s">
        <v>112</v>
      </c>
      <c r="G231" s="34">
        <v>5</v>
      </c>
      <c r="H231" s="35">
        <v>0</v>
      </c>
      <c r="I231" s="36">
        <f>ROUND(G231*H231,P4)</f>
        <v>0</v>
      </c>
      <c r="J231" s="33" t="s">
        <v>45</v>
      </c>
      <c r="O231" s="37">
        <f>I231*0.21</f>
        <v>0</v>
      </c>
      <c r="P231">
        <v>3</v>
      </c>
    </row>
    <row r="232" spans="1:16" x14ac:dyDescent="0.25">
      <c r="A232" s="30" t="s">
        <v>46</v>
      </c>
      <c r="B232" s="38"/>
      <c r="E232" s="40" t="s">
        <v>42</v>
      </c>
      <c r="J232" s="39"/>
    </row>
    <row r="233" spans="1:16" x14ac:dyDescent="0.25">
      <c r="A233" s="30" t="s">
        <v>101</v>
      </c>
      <c r="B233" s="38"/>
      <c r="E233" s="44" t="s">
        <v>331</v>
      </c>
      <c r="J233" s="39"/>
    </row>
    <row r="234" spans="1:16" ht="105" x14ac:dyDescent="0.25">
      <c r="A234" s="30" t="s">
        <v>48</v>
      </c>
      <c r="B234" s="38"/>
      <c r="E234" s="32" t="s">
        <v>332</v>
      </c>
      <c r="J234" s="39"/>
    </row>
    <row r="235" spans="1:16" x14ac:dyDescent="0.25">
      <c r="A235" s="30" t="s">
        <v>40</v>
      </c>
      <c r="B235" s="30">
        <v>60</v>
      </c>
      <c r="C235" s="31" t="s">
        <v>335</v>
      </c>
      <c r="D235" s="30" t="s">
        <v>42</v>
      </c>
      <c r="E235" s="32" t="s">
        <v>336</v>
      </c>
      <c r="F235" s="33" t="s">
        <v>131</v>
      </c>
      <c r="G235" s="34">
        <v>19</v>
      </c>
      <c r="H235" s="35">
        <v>0</v>
      </c>
      <c r="I235" s="36">
        <f>ROUND(G235*H235,P4)</f>
        <v>0</v>
      </c>
      <c r="J235" s="33" t="s">
        <v>45</v>
      </c>
      <c r="O235" s="37">
        <f>I235*0.21</f>
        <v>0</v>
      </c>
      <c r="P235">
        <v>3</v>
      </c>
    </row>
    <row r="236" spans="1:16" x14ac:dyDescent="0.25">
      <c r="A236" s="30" t="s">
        <v>46</v>
      </c>
      <c r="B236" s="38"/>
      <c r="E236" s="40" t="s">
        <v>42</v>
      </c>
      <c r="J236" s="39"/>
    </row>
    <row r="237" spans="1:16" x14ac:dyDescent="0.25">
      <c r="A237" s="30" t="s">
        <v>101</v>
      </c>
      <c r="B237" s="38"/>
      <c r="E237" s="44" t="s">
        <v>337</v>
      </c>
      <c r="J237" s="39"/>
    </row>
    <row r="238" spans="1:16" ht="90" x14ac:dyDescent="0.25">
      <c r="A238" s="30" t="s">
        <v>48</v>
      </c>
      <c r="B238" s="38"/>
      <c r="E238" s="32" t="s">
        <v>338</v>
      </c>
      <c r="J238" s="39"/>
    </row>
    <row r="239" spans="1:16" ht="30" x14ac:dyDescent="0.25">
      <c r="A239" s="30" t="s">
        <v>40</v>
      </c>
      <c r="B239" s="30">
        <v>61</v>
      </c>
      <c r="C239" s="31" t="s">
        <v>339</v>
      </c>
      <c r="D239" s="30" t="s">
        <v>63</v>
      </c>
      <c r="E239" s="32" t="s">
        <v>340</v>
      </c>
      <c r="F239" s="33" t="s">
        <v>131</v>
      </c>
      <c r="G239" s="34">
        <v>8</v>
      </c>
      <c r="H239" s="35">
        <v>0</v>
      </c>
      <c r="I239" s="36">
        <f>ROUND(G239*H239,P4)</f>
        <v>0</v>
      </c>
      <c r="J239" s="33" t="s">
        <v>45</v>
      </c>
      <c r="O239" s="37">
        <f>I239*0.21</f>
        <v>0</v>
      </c>
      <c r="P239">
        <v>3</v>
      </c>
    </row>
    <row r="240" spans="1:16" x14ac:dyDescent="0.25">
      <c r="A240" s="30" t="s">
        <v>46</v>
      </c>
      <c r="B240" s="38"/>
      <c r="E240" s="40"/>
      <c r="J240" s="39"/>
    </row>
    <row r="241" spans="1:16" ht="45" x14ac:dyDescent="0.25">
      <c r="A241" s="30" t="s">
        <v>101</v>
      </c>
      <c r="B241" s="38"/>
      <c r="E241" s="44" t="s">
        <v>341</v>
      </c>
      <c r="J241" s="39"/>
    </row>
    <row r="242" spans="1:16" ht="90" x14ac:dyDescent="0.25">
      <c r="A242" s="30" t="s">
        <v>48</v>
      </c>
      <c r="B242" s="38"/>
      <c r="E242" s="32" t="s">
        <v>338</v>
      </c>
      <c r="J242" s="39"/>
    </row>
    <row r="243" spans="1:16" x14ac:dyDescent="0.25">
      <c r="A243" s="30" t="s">
        <v>40</v>
      </c>
      <c r="B243" s="30">
        <v>62</v>
      </c>
      <c r="C243" s="31" t="s">
        <v>342</v>
      </c>
      <c r="D243" s="30" t="s">
        <v>42</v>
      </c>
      <c r="E243" s="32" t="s">
        <v>343</v>
      </c>
      <c r="F243" s="33" t="s">
        <v>131</v>
      </c>
      <c r="G243" s="34">
        <v>7.5</v>
      </c>
      <c r="H243" s="35">
        <v>0</v>
      </c>
      <c r="I243" s="36">
        <f>ROUND(G243*H243,P4)</f>
        <v>0</v>
      </c>
      <c r="J243" s="33" t="s">
        <v>45</v>
      </c>
      <c r="O243" s="37">
        <f>I243*0.21</f>
        <v>0</v>
      </c>
      <c r="P243">
        <v>3</v>
      </c>
    </row>
    <row r="244" spans="1:16" x14ac:dyDescent="0.25">
      <c r="A244" s="30" t="s">
        <v>46</v>
      </c>
      <c r="B244" s="38"/>
      <c r="E244" s="40" t="s">
        <v>42</v>
      </c>
      <c r="J244" s="39"/>
    </row>
    <row r="245" spans="1:16" ht="120" x14ac:dyDescent="0.25">
      <c r="A245" s="30" t="s">
        <v>48</v>
      </c>
      <c r="B245" s="38"/>
      <c r="E245" s="32" t="s">
        <v>344</v>
      </c>
      <c r="J245" s="39"/>
    </row>
    <row r="246" spans="1:16" x14ac:dyDescent="0.25">
      <c r="A246" s="30" t="s">
        <v>40</v>
      </c>
      <c r="B246" s="30">
        <v>63</v>
      </c>
      <c r="C246" s="31" t="s">
        <v>345</v>
      </c>
      <c r="D246" s="30" t="s">
        <v>42</v>
      </c>
      <c r="E246" s="32" t="s">
        <v>346</v>
      </c>
      <c r="F246" s="33" t="s">
        <v>131</v>
      </c>
      <c r="G246" s="34">
        <v>35.340000000000003</v>
      </c>
      <c r="H246" s="35">
        <v>0</v>
      </c>
      <c r="I246" s="36">
        <f>ROUND(G246*H246,P4)</f>
        <v>0</v>
      </c>
      <c r="J246" s="33" t="s">
        <v>45</v>
      </c>
      <c r="O246" s="37">
        <f>I246*0.21</f>
        <v>0</v>
      </c>
      <c r="P246">
        <v>3</v>
      </c>
    </row>
    <row r="247" spans="1:16" x14ac:dyDescent="0.25">
      <c r="A247" s="30" t="s">
        <v>46</v>
      </c>
      <c r="B247" s="38"/>
      <c r="E247" s="32" t="s">
        <v>347</v>
      </c>
      <c r="J247" s="39"/>
    </row>
    <row r="248" spans="1:16" x14ac:dyDescent="0.25">
      <c r="A248" s="30" t="s">
        <v>101</v>
      </c>
      <c r="B248" s="38"/>
      <c r="E248" s="44" t="s">
        <v>133</v>
      </c>
      <c r="J248" s="39"/>
    </row>
    <row r="249" spans="1:16" ht="90" x14ac:dyDescent="0.25">
      <c r="A249" s="30" t="s">
        <v>48</v>
      </c>
      <c r="B249" s="38"/>
      <c r="E249" s="32" t="s">
        <v>348</v>
      </c>
      <c r="J249" s="39"/>
    </row>
    <row r="250" spans="1:16" x14ac:dyDescent="0.25">
      <c r="A250" s="30" t="s">
        <v>40</v>
      </c>
      <c r="B250" s="30">
        <v>64</v>
      </c>
      <c r="C250" s="31" t="s">
        <v>349</v>
      </c>
      <c r="D250" s="30" t="s">
        <v>42</v>
      </c>
      <c r="E250" s="32" t="s">
        <v>350</v>
      </c>
      <c r="F250" s="33" t="s">
        <v>351</v>
      </c>
      <c r="G250" s="34">
        <v>2</v>
      </c>
      <c r="H250" s="35">
        <v>0</v>
      </c>
      <c r="I250" s="36">
        <f>ROUND(G250*H250,P4)</f>
        <v>0</v>
      </c>
      <c r="J250" s="33" t="s">
        <v>45</v>
      </c>
      <c r="O250" s="37">
        <f>I250*0.21</f>
        <v>0</v>
      </c>
      <c r="P250">
        <v>3</v>
      </c>
    </row>
    <row r="251" spans="1:16" x14ac:dyDescent="0.25">
      <c r="A251" s="30" t="s">
        <v>46</v>
      </c>
      <c r="B251" s="38"/>
      <c r="E251" s="32" t="s">
        <v>352</v>
      </c>
      <c r="J251" s="39"/>
    </row>
    <row r="252" spans="1:16" ht="409.5" x14ac:dyDescent="0.25">
      <c r="A252" s="30" t="s">
        <v>48</v>
      </c>
      <c r="B252" s="38"/>
      <c r="E252" s="32" t="s">
        <v>353</v>
      </c>
      <c r="J252" s="39"/>
    </row>
    <row r="253" spans="1:16" x14ac:dyDescent="0.25">
      <c r="A253" s="30" t="s">
        <v>40</v>
      </c>
      <c r="B253" s="30">
        <v>65</v>
      </c>
      <c r="C253" s="31" t="s">
        <v>354</v>
      </c>
      <c r="D253" s="30" t="s">
        <v>80</v>
      </c>
      <c r="E253" s="32" t="s">
        <v>355</v>
      </c>
      <c r="F253" s="33" t="s">
        <v>117</v>
      </c>
      <c r="G253" s="34">
        <v>1</v>
      </c>
      <c r="H253" s="35">
        <v>0</v>
      </c>
      <c r="I253" s="36">
        <f>ROUND(G253*H253,P4)</f>
        <v>0</v>
      </c>
      <c r="J253" s="33" t="s">
        <v>45</v>
      </c>
      <c r="O253" s="37">
        <f>I253*0.21</f>
        <v>0</v>
      </c>
      <c r="P253">
        <v>3</v>
      </c>
    </row>
    <row r="254" spans="1:16" x14ac:dyDescent="0.25">
      <c r="A254" s="30" t="s">
        <v>46</v>
      </c>
      <c r="B254" s="38"/>
      <c r="E254" s="32" t="s">
        <v>356</v>
      </c>
      <c r="J254" s="39"/>
    </row>
    <row r="255" spans="1:16" ht="409.5" x14ac:dyDescent="0.25">
      <c r="A255" s="30" t="s">
        <v>48</v>
      </c>
      <c r="B255" s="38"/>
      <c r="E255" s="32" t="s">
        <v>353</v>
      </c>
      <c r="J255" s="39"/>
    </row>
    <row r="256" spans="1:16" x14ac:dyDescent="0.25">
      <c r="A256" s="30" t="s">
        <v>40</v>
      </c>
      <c r="B256" s="30">
        <v>66</v>
      </c>
      <c r="C256" s="31" t="s">
        <v>357</v>
      </c>
      <c r="D256" s="30" t="s">
        <v>42</v>
      </c>
      <c r="E256" s="32" t="s">
        <v>358</v>
      </c>
      <c r="F256" s="33" t="s">
        <v>121</v>
      </c>
      <c r="G256" s="34">
        <v>21.5</v>
      </c>
      <c r="H256" s="35">
        <v>0</v>
      </c>
      <c r="I256" s="36">
        <f>ROUND(G256*H256,P4)</f>
        <v>0</v>
      </c>
      <c r="J256" s="33" t="s">
        <v>45</v>
      </c>
      <c r="O256" s="37">
        <f>I256*0.21</f>
        <v>0</v>
      </c>
      <c r="P256">
        <v>3</v>
      </c>
    </row>
    <row r="257" spans="1:16" x14ac:dyDescent="0.25">
      <c r="A257" s="30" t="s">
        <v>46</v>
      </c>
      <c r="B257" s="38"/>
      <c r="E257" s="32" t="s">
        <v>359</v>
      </c>
      <c r="J257" s="39"/>
    </row>
    <row r="258" spans="1:16" ht="75" x14ac:dyDescent="0.25">
      <c r="A258" s="30" t="s">
        <v>101</v>
      </c>
      <c r="B258" s="38"/>
      <c r="E258" s="44" t="s">
        <v>360</v>
      </c>
      <c r="J258" s="39"/>
    </row>
    <row r="259" spans="1:16" ht="180" x14ac:dyDescent="0.25">
      <c r="A259" s="30" t="s">
        <v>48</v>
      </c>
      <c r="B259" s="38"/>
      <c r="E259" s="32" t="s">
        <v>361</v>
      </c>
      <c r="J259" s="39"/>
    </row>
    <row r="260" spans="1:16" x14ac:dyDescent="0.25">
      <c r="A260" s="30" t="s">
        <v>40</v>
      </c>
      <c r="B260" s="30">
        <v>67</v>
      </c>
      <c r="C260" s="31" t="s">
        <v>362</v>
      </c>
      <c r="D260" s="30" t="s">
        <v>42</v>
      </c>
      <c r="E260" s="32" t="s">
        <v>363</v>
      </c>
      <c r="F260" s="33" t="s">
        <v>121</v>
      </c>
      <c r="G260" s="34">
        <v>11.5</v>
      </c>
      <c r="H260" s="35">
        <v>0</v>
      </c>
      <c r="I260" s="36">
        <f>ROUND(G260*H260,P4)</f>
        <v>0</v>
      </c>
      <c r="J260" s="33" t="s">
        <v>45</v>
      </c>
      <c r="O260" s="37">
        <f>I260*0.21</f>
        <v>0</v>
      </c>
      <c r="P260">
        <v>3</v>
      </c>
    </row>
    <row r="261" spans="1:16" x14ac:dyDescent="0.25">
      <c r="A261" s="30" t="s">
        <v>46</v>
      </c>
      <c r="B261" s="38"/>
      <c r="E261" s="32" t="s">
        <v>359</v>
      </c>
      <c r="J261" s="39"/>
    </row>
    <row r="262" spans="1:16" ht="45" x14ac:dyDescent="0.25">
      <c r="A262" s="30" t="s">
        <v>101</v>
      </c>
      <c r="B262" s="38"/>
      <c r="E262" s="44" t="s">
        <v>364</v>
      </c>
      <c r="J262" s="39"/>
    </row>
    <row r="263" spans="1:16" ht="180" x14ac:dyDescent="0.25">
      <c r="A263" s="30" t="s">
        <v>48</v>
      </c>
      <c r="B263" s="41"/>
      <c r="C263" s="42"/>
      <c r="D263" s="42"/>
      <c r="E263" s="32" t="s">
        <v>361</v>
      </c>
      <c r="F263" s="42"/>
      <c r="G263" s="42"/>
      <c r="H263" s="42"/>
      <c r="I263" s="42"/>
      <c r="J263" s="43"/>
    </row>
  </sheetData>
  <sheetProtection algorithmName="SHA-512" hashValue="g75gL8iLrSgLleW+3ytbveHbQZkgwAWOidSkBfKz6bevUZydgHtmqOL74IGZAc7ciZyyIpVnZGF+fYJWG9sQ2g==" saltValue="G4BgIaqCLo3ZMgSE9TItx88QS3pj+pFxDzg8FU1ekvTHmx1tmnR5J2dccvxwNgYK1jG4WzLBhvxdm8cRwf2kJQ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76"/>
  <sheetViews>
    <sheetView topLeftCell="B1" workbookViewId="0"/>
  </sheetViews>
  <sheetFormatPr defaultRowHeight="15" x14ac:dyDescent="0.25"/>
  <cols>
    <col min="1" max="1" width="8.7109375" hidden="1"/>
    <col min="2" max="2" width="15.42578125" customWidth="1"/>
    <col min="3" max="3" width="9.28515625" customWidth="1"/>
    <col min="4" max="4" width="12.42578125" customWidth="1"/>
    <col min="5" max="5" width="61.85546875" customWidth="1"/>
    <col min="6" max="6" width="12.42578125" customWidth="1"/>
    <col min="7" max="9" width="15.42578125" customWidth="1"/>
    <col min="10" max="10" width="14.5703125" bestFit="1" customWidth="1"/>
    <col min="15" max="16" width="8.710937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19</v>
      </c>
      <c r="F2" s="3"/>
      <c r="G2" s="3"/>
      <c r="H2" s="3"/>
      <c r="I2" s="3"/>
      <c r="J2" s="15"/>
    </row>
    <row r="3" spans="1:16" x14ac:dyDescent="0.25">
      <c r="A3" s="3" t="s">
        <v>20</v>
      </c>
      <c r="B3" s="16" t="s">
        <v>21</v>
      </c>
      <c r="C3" s="48" t="s">
        <v>22</v>
      </c>
      <c r="D3" s="49"/>
      <c r="E3" s="17" t="s">
        <v>23</v>
      </c>
      <c r="F3" s="3"/>
      <c r="G3" s="3"/>
      <c r="H3" s="18" t="s">
        <v>17</v>
      </c>
      <c r="I3" s="19">
        <f>SUMIFS(I8:I276,A8:A276,"SD")</f>
        <v>0</v>
      </c>
      <c r="J3" s="15"/>
      <c r="O3">
        <v>0</v>
      </c>
      <c r="P3">
        <v>2</v>
      </c>
    </row>
    <row r="4" spans="1:16" x14ac:dyDescent="0.25">
      <c r="A4" s="3" t="s">
        <v>24</v>
      </c>
      <c r="B4" s="16" t="s">
        <v>25</v>
      </c>
      <c r="C4" s="48" t="s">
        <v>17</v>
      </c>
      <c r="D4" s="49"/>
      <c r="E4" s="17" t="s">
        <v>18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50" t="s">
        <v>26</v>
      </c>
      <c r="B5" s="51" t="s">
        <v>27</v>
      </c>
      <c r="C5" s="52" t="s">
        <v>28</v>
      </c>
      <c r="D5" s="52" t="s">
        <v>29</v>
      </c>
      <c r="E5" s="52" t="s">
        <v>30</v>
      </c>
      <c r="F5" s="52" t="s">
        <v>31</v>
      </c>
      <c r="G5" s="52" t="s">
        <v>32</v>
      </c>
      <c r="H5" s="52" t="s">
        <v>33</v>
      </c>
      <c r="I5" s="52"/>
      <c r="J5" s="53" t="s">
        <v>34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7" t="s">
        <v>35</v>
      </c>
      <c r="I6" s="7" t="s">
        <v>36</v>
      </c>
      <c r="J6" s="53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37</v>
      </c>
      <c r="B8" s="25"/>
      <c r="C8" s="26" t="s">
        <v>38</v>
      </c>
      <c r="D8" s="27"/>
      <c r="E8" s="24" t="s">
        <v>39</v>
      </c>
      <c r="F8" s="27"/>
      <c r="G8" s="27"/>
      <c r="H8" s="27"/>
      <c r="I8" s="28">
        <f>SUMIFS(I9:I16,A9:A16,"P")</f>
        <v>0</v>
      </c>
      <c r="J8" s="29"/>
    </row>
    <row r="9" spans="1:16" ht="30" x14ac:dyDescent="0.25">
      <c r="A9" s="30" t="s">
        <v>40</v>
      </c>
      <c r="B9" s="30">
        <v>1</v>
      </c>
      <c r="C9" s="31" t="s">
        <v>97</v>
      </c>
      <c r="D9" s="30" t="s">
        <v>51</v>
      </c>
      <c r="E9" s="32" t="s">
        <v>98</v>
      </c>
      <c r="F9" s="33" t="s">
        <v>99</v>
      </c>
      <c r="G9" s="34">
        <v>95.4</v>
      </c>
      <c r="H9" s="35">
        <v>0</v>
      </c>
      <c r="I9" s="36">
        <f>ROUND(G9*H9,P4)</f>
        <v>0</v>
      </c>
      <c r="J9" s="33" t="s">
        <v>45</v>
      </c>
      <c r="O9" s="37">
        <f>I9*0.21</f>
        <v>0</v>
      </c>
      <c r="P9">
        <v>3</v>
      </c>
    </row>
    <row r="10" spans="1:16" ht="60" x14ac:dyDescent="0.25">
      <c r="A10" s="30" t="s">
        <v>46</v>
      </c>
      <c r="B10" s="38"/>
      <c r="E10" s="32" t="s">
        <v>365</v>
      </c>
      <c r="J10" s="39"/>
    </row>
    <row r="11" spans="1:16" ht="45" x14ac:dyDescent="0.25">
      <c r="A11" s="30" t="s">
        <v>101</v>
      </c>
      <c r="B11" s="38"/>
      <c r="E11" s="44" t="s">
        <v>366</v>
      </c>
      <c r="J11" s="39"/>
    </row>
    <row r="12" spans="1:16" ht="135" x14ac:dyDescent="0.25">
      <c r="A12" s="30" t="s">
        <v>48</v>
      </c>
      <c r="B12" s="38"/>
      <c r="E12" s="32" t="s">
        <v>367</v>
      </c>
      <c r="J12" s="39"/>
    </row>
    <row r="13" spans="1:16" ht="30" x14ac:dyDescent="0.25">
      <c r="A13" s="30" t="s">
        <v>40</v>
      </c>
      <c r="B13" s="30">
        <v>2</v>
      </c>
      <c r="C13" s="31" t="s">
        <v>104</v>
      </c>
      <c r="D13" s="30" t="s">
        <v>51</v>
      </c>
      <c r="E13" s="32" t="s">
        <v>105</v>
      </c>
      <c r="F13" s="33" t="s">
        <v>99</v>
      </c>
      <c r="G13" s="34">
        <v>369.18</v>
      </c>
      <c r="H13" s="35">
        <v>0</v>
      </c>
      <c r="I13" s="36">
        <f>ROUND(G13*H13,P4)</f>
        <v>0</v>
      </c>
      <c r="J13" s="30"/>
      <c r="O13" s="37">
        <f>I13*0.21</f>
        <v>0</v>
      </c>
      <c r="P13">
        <v>3</v>
      </c>
    </row>
    <row r="14" spans="1:16" ht="45" x14ac:dyDescent="0.25">
      <c r="A14" s="30" t="s">
        <v>46</v>
      </c>
      <c r="B14" s="38"/>
      <c r="E14" s="32" t="s">
        <v>368</v>
      </c>
      <c r="J14" s="39"/>
    </row>
    <row r="15" spans="1:16" ht="60" x14ac:dyDescent="0.25">
      <c r="A15" s="30" t="s">
        <v>101</v>
      </c>
      <c r="B15" s="38"/>
      <c r="E15" s="44" t="s">
        <v>369</v>
      </c>
      <c r="J15" s="39"/>
    </row>
    <row r="16" spans="1:16" ht="105" x14ac:dyDescent="0.25">
      <c r="A16" s="30" t="s">
        <v>48</v>
      </c>
      <c r="B16" s="38"/>
      <c r="E16" s="32" t="s">
        <v>370</v>
      </c>
      <c r="J16" s="39"/>
    </row>
    <row r="17" spans="1:16" x14ac:dyDescent="0.25">
      <c r="A17" s="24" t="s">
        <v>37</v>
      </c>
      <c r="B17" s="25"/>
      <c r="C17" s="26" t="s">
        <v>63</v>
      </c>
      <c r="D17" s="27"/>
      <c r="E17" s="24" t="s">
        <v>109</v>
      </c>
      <c r="F17" s="27"/>
      <c r="G17" s="27"/>
      <c r="H17" s="27"/>
      <c r="I17" s="28">
        <f>SUMIFS(I18:I100,A18:A100,"P")</f>
        <v>0</v>
      </c>
      <c r="J17" s="29"/>
    </row>
    <row r="18" spans="1:16" x14ac:dyDescent="0.25">
      <c r="A18" s="30" t="s">
        <v>40</v>
      </c>
      <c r="B18" s="30">
        <v>3</v>
      </c>
      <c r="C18" s="31" t="s">
        <v>110</v>
      </c>
      <c r="D18" s="30" t="s">
        <v>42</v>
      </c>
      <c r="E18" s="32" t="s">
        <v>111</v>
      </c>
      <c r="F18" s="33" t="s">
        <v>112</v>
      </c>
      <c r="G18" s="34">
        <v>35</v>
      </c>
      <c r="H18" s="35">
        <v>0</v>
      </c>
      <c r="I18" s="36">
        <f>ROUND(G18*H18,P4)</f>
        <v>0</v>
      </c>
      <c r="J18" s="33" t="s">
        <v>45</v>
      </c>
      <c r="O18" s="37">
        <f>I18*0.21</f>
        <v>0</v>
      </c>
      <c r="P18">
        <v>3</v>
      </c>
    </row>
    <row r="19" spans="1:16" ht="30" x14ac:dyDescent="0.25">
      <c r="A19" s="30" t="s">
        <v>46</v>
      </c>
      <c r="B19" s="38"/>
      <c r="E19" s="32" t="s">
        <v>113</v>
      </c>
      <c r="J19" s="39"/>
    </row>
    <row r="20" spans="1:16" ht="90" x14ac:dyDescent="0.25">
      <c r="A20" s="30" t="s">
        <v>48</v>
      </c>
      <c r="B20" s="38"/>
      <c r="E20" s="32" t="s">
        <v>114</v>
      </c>
      <c r="J20" s="39"/>
    </row>
    <row r="21" spans="1:16" x14ac:dyDescent="0.25">
      <c r="A21" s="30" t="s">
        <v>40</v>
      </c>
      <c r="B21" s="30">
        <v>4</v>
      </c>
      <c r="C21" s="31" t="s">
        <v>371</v>
      </c>
      <c r="D21" s="30" t="s">
        <v>42</v>
      </c>
      <c r="E21" s="32" t="s">
        <v>372</v>
      </c>
      <c r="F21" s="33" t="s">
        <v>117</v>
      </c>
      <c r="G21" s="34">
        <v>2</v>
      </c>
      <c r="H21" s="35">
        <v>0</v>
      </c>
      <c r="I21" s="36">
        <f>ROUND(G21*H21,P4)</f>
        <v>0</v>
      </c>
      <c r="J21" s="33" t="s">
        <v>45</v>
      </c>
      <c r="O21" s="37">
        <f>I21*0.21</f>
        <v>0</v>
      </c>
      <c r="P21">
        <v>3</v>
      </c>
    </row>
    <row r="22" spans="1:16" ht="30" x14ac:dyDescent="0.25">
      <c r="A22" s="30" t="s">
        <v>46</v>
      </c>
      <c r="B22" s="38"/>
      <c r="E22" s="32" t="s">
        <v>113</v>
      </c>
      <c r="J22" s="39"/>
    </row>
    <row r="23" spans="1:16" ht="195" x14ac:dyDescent="0.25">
      <c r="A23" s="30" t="s">
        <v>48</v>
      </c>
      <c r="B23" s="38"/>
      <c r="E23" s="32" t="s">
        <v>373</v>
      </c>
      <c r="J23" s="39"/>
    </row>
    <row r="24" spans="1:16" x14ac:dyDescent="0.25">
      <c r="A24" s="30" t="s">
        <v>40</v>
      </c>
      <c r="B24" s="30">
        <v>5</v>
      </c>
      <c r="C24" s="31" t="s">
        <v>119</v>
      </c>
      <c r="D24" s="30" t="s">
        <v>42</v>
      </c>
      <c r="E24" s="32" t="s">
        <v>120</v>
      </c>
      <c r="F24" s="33" t="s">
        <v>121</v>
      </c>
      <c r="G24" s="34">
        <v>12.45</v>
      </c>
      <c r="H24" s="35">
        <v>0</v>
      </c>
      <c r="I24" s="36">
        <f>ROUND(G24*H24,P4)</f>
        <v>0</v>
      </c>
      <c r="J24" s="33" t="s">
        <v>45</v>
      </c>
      <c r="O24" s="37">
        <f>I24*0.21</f>
        <v>0</v>
      </c>
      <c r="P24">
        <v>3</v>
      </c>
    </row>
    <row r="25" spans="1:16" x14ac:dyDescent="0.25">
      <c r="A25" s="30" t="s">
        <v>46</v>
      </c>
      <c r="B25" s="38"/>
      <c r="E25" s="32" t="s">
        <v>122</v>
      </c>
      <c r="J25" s="39"/>
    </row>
    <row r="26" spans="1:16" x14ac:dyDescent="0.25">
      <c r="A26" s="30" t="s">
        <v>101</v>
      </c>
      <c r="B26" s="38"/>
      <c r="E26" s="44" t="s">
        <v>374</v>
      </c>
      <c r="J26" s="39"/>
    </row>
    <row r="27" spans="1:16" ht="120" x14ac:dyDescent="0.25">
      <c r="A27" s="30" t="s">
        <v>48</v>
      </c>
      <c r="B27" s="38"/>
      <c r="E27" s="32" t="s">
        <v>124</v>
      </c>
      <c r="J27" s="39"/>
    </row>
    <row r="28" spans="1:16" x14ac:dyDescent="0.25">
      <c r="A28" s="30" t="s">
        <v>40</v>
      </c>
      <c r="B28" s="30">
        <v>6</v>
      </c>
      <c r="C28" s="31" t="s">
        <v>125</v>
      </c>
      <c r="D28" s="30" t="s">
        <v>42</v>
      </c>
      <c r="E28" s="32" t="s">
        <v>126</v>
      </c>
      <c r="F28" s="33" t="s">
        <v>121</v>
      </c>
      <c r="G28" s="34">
        <v>11.16</v>
      </c>
      <c r="H28" s="35">
        <v>0</v>
      </c>
      <c r="I28" s="36">
        <f>ROUND(G28*H28,P4)</f>
        <v>0</v>
      </c>
      <c r="J28" s="33" t="s">
        <v>45</v>
      </c>
      <c r="O28" s="37">
        <f>I28*0.21</f>
        <v>0</v>
      </c>
      <c r="P28">
        <v>3</v>
      </c>
    </row>
    <row r="29" spans="1:16" x14ac:dyDescent="0.25">
      <c r="A29" s="30" t="s">
        <v>46</v>
      </c>
      <c r="B29" s="38"/>
      <c r="E29" s="32" t="s">
        <v>127</v>
      </c>
      <c r="J29" s="39"/>
    </row>
    <row r="30" spans="1:16" ht="60" x14ac:dyDescent="0.25">
      <c r="A30" s="30" t="s">
        <v>101</v>
      </c>
      <c r="B30" s="38"/>
      <c r="E30" s="44" t="s">
        <v>375</v>
      </c>
      <c r="J30" s="39"/>
    </row>
    <row r="31" spans="1:16" ht="120" x14ac:dyDescent="0.25">
      <c r="A31" s="30" t="s">
        <v>48</v>
      </c>
      <c r="B31" s="38"/>
      <c r="E31" s="32" t="s">
        <v>124</v>
      </c>
      <c r="J31" s="39"/>
    </row>
    <row r="32" spans="1:16" x14ac:dyDescent="0.25">
      <c r="A32" s="30" t="s">
        <v>40</v>
      </c>
      <c r="B32" s="30">
        <v>7</v>
      </c>
      <c r="C32" s="31" t="s">
        <v>129</v>
      </c>
      <c r="D32" s="30" t="s">
        <v>91</v>
      </c>
      <c r="E32" s="32" t="s">
        <v>130</v>
      </c>
      <c r="F32" s="33" t="s">
        <v>131</v>
      </c>
      <c r="G32" s="34">
        <v>31.07</v>
      </c>
      <c r="H32" s="35">
        <v>0</v>
      </c>
      <c r="I32" s="36">
        <f>ROUND(G32*H32,P4)</f>
        <v>0</v>
      </c>
      <c r="J32" s="33" t="s">
        <v>45</v>
      </c>
      <c r="O32" s="37">
        <f>I32*0.21</f>
        <v>0</v>
      </c>
      <c r="P32">
        <v>3</v>
      </c>
    </row>
    <row r="33" spans="1:16" x14ac:dyDescent="0.25">
      <c r="A33" s="30" t="s">
        <v>46</v>
      </c>
      <c r="B33" s="38"/>
      <c r="E33" s="32" t="s">
        <v>376</v>
      </c>
      <c r="J33" s="39"/>
    </row>
    <row r="34" spans="1:16" x14ac:dyDescent="0.25">
      <c r="A34" s="30" t="s">
        <v>101</v>
      </c>
      <c r="B34" s="38"/>
      <c r="E34" s="44" t="s">
        <v>377</v>
      </c>
      <c r="J34" s="39"/>
    </row>
    <row r="35" spans="1:16" ht="75" x14ac:dyDescent="0.25">
      <c r="A35" s="30" t="s">
        <v>48</v>
      </c>
      <c r="B35" s="38"/>
      <c r="E35" s="32" t="s">
        <v>134</v>
      </c>
      <c r="J35" s="39"/>
    </row>
    <row r="36" spans="1:16" x14ac:dyDescent="0.25">
      <c r="A36" s="30" t="s">
        <v>40</v>
      </c>
      <c r="B36" s="30">
        <v>8</v>
      </c>
      <c r="C36" s="31" t="s">
        <v>378</v>
      </c>
      <c r="D36" s="30" t="s">
        <v>42</v>
      </c>
      <c r="E36" s="32" t="s">
        <v>379</v>
      </c>
      <c r="F36" s="33" t="s">
        <v>137</v>
      </c>
      <c r="G36" s="34">
        <v>200</v>
      </c>
      <c r="H36" s="35">
        <v>0</v>
      </c>
      <c r="I36" s="36">
        <f>ROUND(G36*H36,P4)</f>
        <v>0</v>
      </c>
      <c r="J36" s="33" t="s">
        <v>45</v>
      </c>
      <c r="O36" s="37">
        <f>I36*0.21</f>
        <v>0</v>
      </c>
      <c r="P36">
        <v>3</v>
      </c>
    </row>
    <row r="37" spans="1:16" x14ac:dyDescent="0.25">
      <c r="A37" s="30" t="s">
        <v>46</v>
      </c>
      <c r="B37" s="38"/>
      <c r="E37" s="40" t="s">
        <v>42</v>
      </c>
      <c r="J37" s="39"/>
    </row>
    <row r="38" spans="1:16" ht="120" x14ac:dyDescent="0.25">
      <c r="A38" s="30" t="s">
        <v>48</v>
      </c>
      <c r="B38" s="38"/>
      <c r="E38" s="32" t="s">
        <v>138</v>
      </c>
      <c r="J38" s="39"/>
    </row>
    <row r="39" spans="1:16" ht="30" x14ac:dyDescent="0.25">
      <c r="A39" s="30" t="s">
        <v>40</v>
      </c>
      <c r="B39" s="30">
        <v>9</v>
      </c>
      <c r="C39" s="31" t="s">
        <v>139</v>
      </c>
      <c r="D39" s="30" t="s">
        <v>42</v>
      </c>
      <c r="E39" s="32" t="s">
        <v>140</v>
      </c>
      <c r="F39" s="33" t="s">
        <v>131</v>
      </c>
      <c r="G39" s="34">
        <v>15</v>
      </c>
      <c r="H39" s="35">
        <v>0</v>
      </c>
      <c r="I39" s="36">
        <f>ROUND(G39*H39,P4)</f>
        <v>0</v>
      </c>
      <c r="J39" s="33" t="s">
        <v>45</v>
      </c>
      <c r="O39" s="37">
        <f>I39*0.21</f>
        <v>0</v>
      </c>
      <c r="P39">
        <v>3</v>
      </c>
    </row>
    <row r="40" spans="1:16" ht="75" x14ac:dyDescent="0.25">
      <c r="A40" s="30" t="s">
        <v>46</v>
      </c>
      <c r="B40" s="38"/>
      <c r="E40" s="32" t="s">
        <v>380</v>
      </c>
      <c r="J40" s="39"/>
    </row>
    <row r="41" spans="1:16" x14ac:dyDescent="0.25">
      <c r="A41" s="30" t="s">
        <v>101</v>
      </c>
      <c r="B41" s="38"/>
      <c r="E41" s="44" t="s">
        <v>381</v>
      </c>
      <c r="J41" s="39"/>
    </row>
    <row r="42" spans="1:16" ht="120" x14ac:dyDescent="0.25">
      <c r="A42" s="30" t="s">
        <v>48</v>
      </c>
      <c r="B42" s="38"/>
      <c r="E42" s="32" t="s">
        <v>143</v>
      </c>
      <c r="J42" s="39"/>
    </row>
    <row r="43" spans="1:16" x14ac:dyDescent="0.25">
      <c r="A43" s="30" t="s">
        <v>40</v>
      </c>
      <c r="B43" s="30">
        <v>10</v>
      </c>
      <c r="C43" s="31" t="s">
        <v>144</v>
      </c>
      <c r="D43" s="30" t="s">
        <v>42</v>
      </c>
      <c r="E43" s="32" t="s">
        <v>145</v>
      </c>
      <c r="F43" s="33" t="s">
        <v>121</v>
      </c>
      <c r="G43" s="34">
        <v>9</v>
      </c>
      <c r="H43" s="35">
        <v>0</v>
      </c>
      <c r="I43" s="36">
        <f>ROUND(G43*H43,P4)</f>
        <v>0</v>
      </c>
      <c r="J43" s="33" t="s">
        <v>45</v>
      </c>
      <c r="O43" s="37">
        <f>I43*0.21</f>
        <v>0</v>
      </c>
      <c r="P43">
        <v>3</v>
      </c>
    </row>
    <row r="44" spans="1:16" x14ac:dyDescent="0.25">
      <c r="A44" s="30" t="s">
        <v>46</v>
      </c>
      <c r="B44" s="38"/>
      <c r="E44" s="32" t="s">
        <v>146</v>
      </c>
      <c r="J44" s="39"/>
    </row>
    <row r="45" spans="1:16" x14ac:dyDescent="0.25">
      <c r="A45" s="30" t="s">
        <v>101</v>
      </c>
      <c r="B45" s="38"/>
      <c r="E45" s="44" t="s">
        <v>147</v>
      </c>
      <c r="J45" s="39"/>
    </row>
    <row r="46" spans="1:16" ht="75" x14ac:dyDescent="0.25">
      <c r="A46" s="30" t="s">
        <v>48</v>
      </c>
      <c r="B46" s="38"/>
      <c r="E46" s="32" t="s">
        <v>148</v>
      </c>
      <c r="J46" s="39"/>
    </row>
    <row r="47" spans="1:16" x14ac:dyDescent="0.25">
      <c r="A47" s="30" t="s">
        <v>40</v>
      </c>
      <c r="B47" s="30">
        <v>11</v>
      </c>
      <c r="C47" s="31" t="s">
        <v>149</v>
      </c>
      <c r="D47" s="30" t="s">
        <v>42</v>
      </c>
      <c r="E47" s="32" t="s">
        <v>150</v>
      </c>
      <c r="F47" s="33" t="s">
        <v>121</v>
      </c>
      <c r="G47" s="34">
        <v>17.5</v>
      </c>
      <c r="H47" s="35">
        <v>0</v>
      </c>
      <c r="I47" s="36">
        <f>ROUND(G47*H47,P4)</f>
        <v>0</v>
      </c>
      <c r="J47" s="33" t="s">
        <v>45</v>
      </c>
      <c r="O47" s="37">
        <f>I47*0.21</f>
        <v>0</v>
      </c>
      <c r="P47">
        <v>3</v>
      </c>
    </row>
    <row r="48" spans="1:16" x14ac:dyDescent="0.25">
      <c r="A48" s="30" t="s">
        <v>46</v>
      </c>
      <c r="B48" s="38"/>
      <c r="E48" s="32" t="s">
        <v>122</v>
      </c>
      <c r="J48" s="39"/>
    </row>
    <row r="49" spans="1:16" x14ac:dyDescent="0.25">
      <c r="A49" s="30" t="s">
        <v>101</v>
      </c>
      <c r="B49" s="38"/>
      <c r="E49" s="44" t="s">
        <v>151</v>
      </c>
      <c r="J49" s="39"/>
    </row>
    <row r="50" spans="1:16" ht="409.5" x14ac:dyDescent="0.25">
      <c r="A50" s="30" t="s">
        <v>48</v>
      </c>
      <c r="B50" s="38"/>
      <c r="E50" s="32" t="s">
        <v>152</v>
      </c>
      <c r="J50" s="39"/>
    </row>
    <row r="51" spans="1:16" x14ac:dyDescent="0.25">
      <c r="A51" s="30" t="s">
        <v>40</v>
      </c>
      <c r="B51" s="30">
        <v>12</v>
      </c>
      <c r="C51" s="31" t="s">
        <v>153</v>
      </c>
      <c r="D51" s="30" t="s">
        <v>42</v>
      </c>
      <c r="E51" s="32" t="s">
        <v>154</v>
      </c>
      <c r="F51" s="33" t="s">
        <v>121</v>
      </c>
      <c r="G51" s="34">
        <v>9</v>
      </c>
      <c r="H51" s="35">
        <v>0</v>
      </c>
      <c r="I51" s="36">
        <f>ROUND(G51*H51,P4)</f>
        <v>0</v>
      </c>
      <c r="J51" s="33" t="s">
        <v>45</v>
      </c>
      <c r="O51" s="37">
        <f>I51*0.21</f>
        <v>0</v>
      </c>
      <c r="P51">
        <v>3</v>
      </c>
    </row>
    <row r="52" spans="1:16" x14ac:dyDescent="0.25">
      <c r="A52" s="30" t="s">
        <v>46</v>
      </c>
      <c r="B52" s="38"/>
      <c r="E52" s="32" t="s">
        <v>155</v>
      </c>
      <c r="J52" s="39"/>
    </row>
    <row r="53" spans="1:16" x14ac:dyDescent="0.25">
      <c r="A53" s="30" t="s">
        <v>101</v>
      </c>
      <c r="B53" s="38"/>
      <c r="E53" s="44" t="s">
        <v>156</v>
      </c>
      <c r="J53" s="39"/>
    </row>
    <row r="54" spans="1:16" ht="409.5" x14ac:dyDescent="0.25">
      <c r="A54" s="30" t="s">
        <v>48</v>
      </c>
      <c r="B54" s="38"/>
      <c r="E54" s="32" t="s">
        <v>157</v>
      </c>
      <c r="J54" s="39"/>
    </row>
    <row r="55" spans="1:16" x14ac:dyDescent="0.25">
      <c r="A55" s="30" t="s">
        <v>40</v>
      </c>
      <c r="B55" s="30">
        <v>13</v>
      </c>
      <c r="C55" s="31" t="s">
        <v>158</v>
      </c>
      <c r="D55" s="30" t="s">
        <v>42</v>
      </c>
      <c r="E55" s="32" t="s">
        <v>159</v>
      </c>
      <c r="F55" s="33" t="s">
        <v>131</v>
      </c>
      <c r="G55" s="34">
        <v>40</v>
      </c>
      <c r="H55" s="35">
        <v>0</v>
      </c>
      <c r="I55" s="36">
        <f>ROUND(G55*H55,P4)</f>
        <v>0</v>
      </c>
      <c r="J55" s="33" t="s">
        <v>45</v>
      </c>
      <c r="O55" s="37">
        <f>I55*0.21</f>
        <v>0</v>
      </c>
      <c r="P55">
        <v>3</v>
      </c>
    </row>
    <row r="56" spans="1:16" x14ac:dyDescent="0.25">
      <c r="A56" s="30" t="s">
        <v>46</v>
      </c>
      <c r="B56" s="38"/>
      <c r="E56" s="32" t="s">
        <v>122</v>
      </c>
      <c r="J56" s="39"/>
    </row>
    <row r="57" spans="1:16" x14ac:dyDescent="0.25">
      <c r="A57" s="30" t="s">
        <v>101</v>
      </c>
      <c r="B57" s="38"/>
      <c r="E57" s="44" t="s">
        <v>160</v>
      </c>
      <c r="J57" s="39"/>
    </row>
    <row r="58" spans="1:16" ht="120" x14ac:dyDescent="0.25">
      <c r="A58" s="30" t="s">
        <v>48</v>
      </c>
      <c r="B58" s="38"/>
      <c r="E58" s="32" t="s">
        <v>161</v>
      </c>
      <c r="J58" s="39"/>
    </row>
    <row r="59" spans="1:16" x14ac:dyDescent="0.25">
      <c r="A59" s="30" t="s">
        <v>40</v>
      </c>
      <c r="B59" s="30">
        <v>14</v>
      </c>
      <c r="C59" s="31" t="s">
        <v>162</v>
      </c>
      <c r="D59" s="30" t="s">
        <v>42</v>
      </c>
      <c r="E59" s="32" t="s">
        <v>163</v>
      </c>
      <c r="F59" s="33" t="s">
        <v>121</v>
      </c>
      <c r="G59" s="34">
        <v>8</v>
      </c>
      <c r="H59" s="35">
        <v>0</v>
      </c>
      <c r="I59" s="36">
        <f>ROUND(G59*H59,P4)</f>
        <v>0</v>
      </c>
      <c r="J59" s="33" t="s">
        <v>45</v>
      </c>
      <c r="O59" s="37">
        <f>I59*0.21</f>
        <v>0</v>
      </c>
      <c r="P59">
        <v>3</v>
      </c>
    </row>
    <row r="60" spans="1:16" x14ac:dyDescent="0.25">
      <c r="A60" s="30" t="s">
        <v>46</v>
      </c>
      <c r="B60" s="38"/>
      <c r="E60" s="40" t="s">
        <v>42</v>
      </c>
      <c r="J60" s="39"/>
    </row>
    <row r="61" spans="1:16" ht="120" x14ac:dyDescent="0.25">
      <c r="A61" s="30" t="s">
        <v>48</v>
      </c>
      <c r="B61" s="38"/>
      <c r="E61" s="32" t="s">
        <v>161</v>
      </c>
      <c r="J61" s="39"/>
    </row>
    <row r="62" spans="1:16" x14ac:dyDescent="0.25">
      <c r="A62" s="30" t="s">
        <v>40</v>
      </c>
      <c r="B62" s="30">
        <v>15</v>
      </c>
      <c r="C62" s="31" t="s">
        <v>164</v>
      </c>
      <c r="D62" s="30" t="s">
        <v>42</v>
      </c>
      <c r="E62" s="32" t="s">
        <v>165</v>
      </c>
      <c r="F62" s="33" t="s">
        <v>121</v>
      </c>
      <c r="G62" s="34">
        <v>167.6</v>
      </c>
      <c r="H62" s="35">
        <v>0</v>
      </c>
      <c r="I62" s="36">
        <f>ROUND(G62*H62,P4)</f>
        <v>0</v>
      </c>
      <c r="J62" s="33" t="s">
        <v>45</v>
      </c>
      <c r="O62" s="37">
        <f>I62*0.21</f>
        <v>0</v>
      </c>
      <c r="P62">
        <v>3</v>
      </c>
    </row>
    <row r="63" spans="1:16" x14ac:dyDescent="0.25">
      <c r="A63" s="30" t="s">
        <v>46</v>
      </c>
      <c r="B63" s="38"/>
      <c r="E63" s="32" t="s">
        <v>166</v>
      </c>
      <c r="J63" s="39"/>
    </row>
    <row r="64" spans="1:16" x14ac:dyDescent="0.25">
      <c r="A64" s="30" t="s">
        <v>101</v>
      </c>
      <c r="B64" s="38"/>
      <c r="E64" s="44" t="s">
        <v>382</v>
      </c>
      <c r="J64" s="39"/>
    </row>
    <row r="65" spans="1:16" ht="409.5" x14ac:dyDescent="0.25">
      <c r="A65" s="30" t="s">
        <v>48</v>
      </c>
      <c r="B65" s="38"/>
      <c r="E65" s="32" t="s">
        <v>168</v>
      </c>
      <c r="J65" s="39"/>
    </row>
    <row r="66" spans="1:16" x14ac:dyDescent="0.25">
      <c r="A66" s="30" t="s">
        <v>40</v>
      </c>
      <c r="B66" s="30">
        <v>16</v>
      </c>
      <c r="C66" s="31" t="s">
        <v>169</v>
      </c>
      <c r="D66" s="30" t="s">
        <v>42</v>
      </c>
      <c r="E66" s="32" t="s">
        <v>170</v>
      </c>
      <c r="F66" s="33" t="s">
        <v>121</v>
      </c>
      <c r="G66" s="34">
        <v>9</v>
      </c>
      <c r="H66" s="35">
        <v>0</v>
      </c>
      <c r="I66" s="36">
        <f>ROUND(G66*H66,P4)</f>
        <v>0</v>
      </c>
      <c r="J66" s="33" t="s">
        <v>45</v>
      </c>
      <c r="O66" s="37">
        <f>I66*0.21</f>
        <v>0</v>
      </c>
      <c r="P66">
        <v>3</v>
      </c>
    </row>
    <row r="67" spans="1:16" x14ac:dyDescent="0.25">
      <c r="A67" s="30" t="s">
        <v>46</v>
      </c>
      <c r="B67" s="38"/>
      <c r="E67" s="32" t="s">
        <v>171</v>
      </c>
      <c r="J67" s="39"/>
    </row>
    <row r="68" spans="1:16" ht="315" x14ac:dyDescent="0.25">
      <c r="A68" s="30" t="s">
        <v>48</v>
      </c>
      <c r="B68" s="38"/>
      <c r="E68" s="32" t="s">
        <v>172</v>
      </c>
      <c r="J68" s="39"/>
    </row>
    <row r="69" spans="1:16" x14ac:dyDescent="0.25">
      <c r="A69" s="30" t="s">
        <v>40</v>
      </c>
      <c r="B69" s="30">
        <v>17</v>
      </c>
      <c r="C69" s="31" t="s">
        <v>173</v>
      </c>
      <c r="D69" s="30" t="s">
        <v>42</v>
      </c>
      <c r="E69" s="32" t="s">
        <v>174</v>
      </c>
      <c r="F69" s="33" t="s">
        <v>121</v>
      </c>
      <c r="G69" s="34">
        <v>11.538</v>
      </c>
      <c r="H69" s="35">
        <v>0</v>
      </c>
      <c r="I69" s="36">
        <f>ROUND(G69*H69,P4)</f>
        <v>0</v>
      </c>
      <c r="J69" s="33" t="s">
        <v>45</v>
      </c>
      <c r="O69" s="37">
        <f>I69*0.21</f>
        <v>0</v>
      </c>
      <c r="P69">
        <v>3</v>
      </c>
    </row>
    <row r="70" spans="1:16" x14ac:dyDescent="0.25">
      <c r="A70" s="30" t="s">
        <v>46</v>
      </c>
      <c r="B70" s="38"/>
      <c r="E70" s="40" t="s">
        <v>42</v>
      </c>
      <c r="J70" s="39"/>
    </row>
    <row r="71" spans="1:16" x14ac:dyDescent="0.25">
      <c r="A71" s="30" t="s">
        <v>101</v>
      </c>
      <c r="B71" s="38"/>
      <c r="E71" s="44" t="s">
        <v>383</v>
      </c>
      <c r="J71" s="39"/>
    </row>
    <row r="72" spans="1:16" ht="409.5" x14ac:dyDescent="0.25">
      <c r="A72" s="30" t="s">
        <v>48</v>
      </c>
      <c r="B72" s="38"/>
      <c r="E72" s="32" t="s">
        <v>176</v>
      </c>
      <c r="J72" s="39"/>
    </row>
    <row r="73" spans="1:16" x14ac:dyDescent="0.25">
      <c r="A73" s="30" t="s">
        <v>40</v>
      </c>
      <c r="B73" s="30">
        <v>18</v>
      </c>
      <c r="C73" s="31" t="s">
        <v>177</v>
      </c>
      <c r="D73" s="30" t="s">
        <v>42</v>
      </c>
      <c r="E73" s="32" t="s">
        <v>178</v>
      </c>
      <c r="F73" s="33" t="s">
        <v>121</v>
      </c>
      <c r="G73" s="34">
        <v>6</v>
      </c>
      <c r="H73" s="35">
        <v>0</v>
      </c>
      <c r="I73" s="36">
        <f>ROUND(G73*H73,P4)</f>
        <v>0</v>
      </c>
      <c r="J73" s="33" t="s">
        <v>45</v>
      </c>
      <c r="O73" s="37">
        <f>I73*0.21</f>
        <v>0</v>
      </c>
      <c r="P73">
        <v>3</v>
      </c>
    </row>
    <row r="74" spans="1:16" x14ac:dyDescent="0.25">
      <c r="A74" s="30" t="s">
        <v>46</v>
      </c>
      <c r="B74" s="38"/>
      <c r="E74" s="32" t="s">
        <v>179</v>
      </c>
      <c r="J74" s="39"/>
    </row>
    <row r="75" spans="1:16" ht="30" x14ac:dyDescent="0.25">
      <c r="A75" s="30" t="s">
        <v>101</v>
      </c>
      <c r="B75" s="38"/>
      <c r="E75" s="44" t="s">
        <v>180</v>
      </c>
      <c r="J75" s="39"/>
    </row>
    <row r="76" spans="1:16" ht="405" x14ac:dyDescent="0.25">
      <c r="A76" s="30" t="s">
        <v>48</v>
      </c>
      <c r="B76" s="38"/>
      <c r="E76" s="32" t="s">
        <v>181</v>
      </c>
      <c r="J76" s="39"/>
    </row>
    <row r="77" spans="1:16" x14ac:dyDescent="0.25">
      <c r="A77" s="30" t="s">
        <v>40</v>
      </c>
      <c r="B77" s="30">
        <v>19</v>
      </c>
      <c r="C77" s="31" t="s">
        <v>182</v>
      </c>
      <c r="D77" s="30" t="s">
        <v>42</v>
      </c>
      <c r="E77" s="32" t="s">
        <v>183</v>
      </c>
      <c r="F77" s="33" t="s">
        <v>121</v>
      </c>
      <c r="G77" s="34">
        <v>167.6</v>
      </c>
      <c r="H77" s="35">
        <v>0</v>
      </c>
      <c r="I77" s="36">
        <f>ROUND(G77*H77,P4)</f>
        <v>0</v>
      </c>
      <c r="J77" s="33" t="s">
        <v>45</v>
      </c>
      <c r="O77" s="37">
        <f>I77*0.21</f>
        <v>0</v>
      </c>
      <c r="P77">
        <v>3</v>
      </c>
    </row>
    <row r="78" spans="1:16" x14ac:dyDescent="0.25">
      <c r="A78" s="30" t="s">
        <v>46</v>
      </c>
      <c r="B78" s="38"/>
      <c r="E78" s="40" t="s">
        <v>42</v>
      </c>
      <c r="J78" s="39"/>
    </row>
    <row r="79" spans="1:16" x14ac:dyDescent="0.25">
      <c r="A79" s="30" t="s">
        <v>101</v>
      </c>
      <c r="B79" s="38"/>
      <c r="E79" s="44" t="s">
        <v>384</v>
      </c>
      <c r="J79" s="39"/>
    </row>
    <row r="80" spans="1:16" ht="409.5" x14ac:dyDescent="0.25">
      <c r="A80" s="30" t="s">
        <v>48</v>
      </c>
      <c r="B80" s="38"/>
      <c r="E80" s="32" t="s">
        <v>185</v>
      </c>
      <c r="J80" s="39"/>
    </row>
    <row r="81" spans="1:16" x14ac:dyDescent="0.25">
      <c r="A81" s="30" t="s">
        <v>40</v>
      </c>
      <c r="B81" s="30">
        <v>20</v>
      </c>
      <c r="C81" s="31" t="s">
        <v>186</v>
      </c>
      <c r="D81" s="30" t="s">
        <v>42</v>
      </c>
      <c r="E81" s="32" t="s">
        <v>187</v>
      </c>
      <c r="F81" s="33" t="s">
        <v>121</v>
      </c>
      <c r="G81" s="34">
        <v>3</v>
      </c>
      <c r="H81" s="35">
        <v>0</v>
      </c>
      <c r="I81" s="36">
        <f>ROUND(G81*H81,P4)</f>
        <v>0</v>
      </c>
      <c r="J81" s="33" t="s">
        <v>45</v>
      </c>
      <c r="O81" s="37">
        <f>I81*0.21</f>
        <v>0</v>
      </c>
      <c r="P81">
        <v>3</v>
      </c>
    </row>
    <row r="82" spans="1:16" x14ac:dyDescent="0.25">
      <c r="A82" s="30" t="s">
        <v>46</v>
      </c>
      <c r="B82" s="38"/>
      <c r="E82" s="40" t="s">
        <v>42</v>
      </c>
      <c r="J82" s="39"/>
    </row>
    <row r="83" spans="1:16" ht="409.5" x14ac:dyDescent="0.25">
      <c r="A83" s="30" t="s">
        <v>48</v>
      </c>
      <c r="B83" s="38"/>
      <c r="E83" s="32" t="s">
        <v>176</v>
      </c>
      <c r="J83" s="39"/>
    </row>
    <row r="84" spans="1:16" x14ac:dyDescent="0.25">
      <c r="A84" s="30" t="s">
        <v>40</v>
      </c>
      <c r="B84" s="30">
        <v>21</v>
      </c>
      <c r="C84" s="31" t="s">
        <v>188</v>
      </c>
      <c r="D84" s="30" t="s">
        <v>42</v>
      </c>
      <c r="E84" s="32" t="s">
        <v>189</v>
      </c>
      <c r="F84" s="33" t="s">
        <v>112</v>
      </c>
      <c r="G84" s="34">
        <v>120</v>
      </c>
      <c r="H84" s="35">
        <v>0</v>
      </c>
      <c r="I84" s="36">
        <f>ROUND(G84*H84,P4)</f>
        <v>0</v>
      </c>
      <c r="J84" s="33" t="s">
        <v>45</v>
      </c>
      <c r="O84" s="37">
        <f>I84*0.21</f>
        <v>0</v>
      </c>
      <c r="P84">
        <v>3</v>
      </c>
    </row>
    <row r="85" spans="1:16" x14ac:dyDescent="0.25">
      <c r="A85" s="30" t="s">
        <v>46</v>
      </c>
      <c r="B85" s="38"/>
      <c r="E85" s="40" t="s">
        <v>42</v>
      </c>
      <c r="J85" s="39"/>
    </row>
    <row r="86" spans="1:16" x14ac:dyDescent="0.25">
      <c r="A86" s="30" t="s">
        <v>101</v>
      </c>
      <c r="B86" s="38"/>
      <c r="E86" s="44" t="s">
        <v>385</v>
      </c>
      <c r="J86" s="39"/>
    </row>
    <row r="87" spans="1:16" ht="75" x14ac:dyDescent="0.25">
      <c r="A87" s="30" t="s">
        <v>48</v>
      </c>
      <c r="B87" s="38"/>
      <c r="E87" s="32" t="s">
        <v>191</v>
      </c>
      <c r="J87" s="39"/>
    </row>
    <row r="88" spans="1:16" x14ac:dyDescent="0.25">
      <c r="A88" s="30" t="s">
        <v>40</v>
      </c>
      <c r="B88" s="30">
        <v>22</v>
      </c>
      <c r="C88" s="31" t="s">
        <v>192</v>
      </c>
      <c r="D88" s="30" t="s">
        <v>42</v>
      </c>
      <c r="E88" s="32" t="s">
        <v>193</v>
      </c>
      <c r="F88" s="33" t="s">
        <v>112</v>
      </c>
      <c r="G88" s="34">
        <v>60</v>
      </c>
      <c r="H88" s="35">
        <v>0</v>
      </c>
      <c r="I88" s="36">
        <f>ROUND(G88*H88,P4)</f>
        <v>0</v>
      </c>
      <c r="J88" s="33" t="s">
        <v>45</v>
      </c>
      <c r="O88" s="37">
        <f>I88*0.21</f>
        <v>0</v>
      </c>
      <c r="P88">
        <v>3</v>
      </c>
    </row>
    <row r="89" spans="1:16" x14ac:dyDescent="0.25">
      <c r="A89" s="30" t="s">
        <v>46</v>
      </c>
      <c r="B89" s="38"/>
      <c r="E89" s="40" t="s">
        <v>42</v>
      </c>
      <c r="J89" s="39"/>
    </row>
    <row r="90" spans="1:16" x14ac:dyDescent="0.25">
      <c r="A90" s="30" t="s">
        <v>101</v>
      </c>
      <c r="B90" s="38"/>
      <c r="E90" s="45" t="s">
        <v>42</v>
      </c>
      <c r="J90" s="39"/>
    </row>
    <row r="91" spans="1:16" ht="60" x14ac:dyDescent="0.25">
      <c r="A91" s="30" t="s">
        <v>48</v>
      </c>
      <c r="B91" s="38"/>
      <c r="E91" s="32" t="s">
        <v>194</v>
      </c>
      <c r="J91" s="39"/>
    </row>
    <row r="92" spans="1:16" x14ac:dyDescent="0.25">
      <c r="A92" s="30" t="s">
        <v>40</v>
      </c>
      <c r="B92" s="30">
        <v>23</v>
      </c>
      <c r="C92" s="31" t="s">
        <v>195</v>
      </c>
      <c r="D92" s="30" t="s">
        <v>42</v>
      </c>
      <c r="E92" s="32" t="s">
        <v>196</v>
      </c>
      <c r="F92" s="33" t="s">
        <v>112</v>
      </c>
      <c r="G92" s="34">
        <v>60</v>
      </c>
      <c r="H92" s="35">
        <v>0</v>
      </c>
      <c r="I92" s="36">
        <f>ROUND(G92*H92,P4)</f>
        <v>0</v>
      </c>
      <c r="J92" s="33" t="s">
        <v>45</v>
      </c>
      <c r="O92" s="37">
        <f>I92*0.21</f>
        <v>0</v>
      </c>
      <c r="P92">
        <v>3</v>
      </c>
    </row>
    <row r="93" spans="1:16" x14ac:dyDescent="0.25">
      <c r="A93" s="30" t="s">
        <v>46</v>
      </c>
      <c r="B93" s="38"/>
      <c r="E93" s="40" t="s">
        <v>42</v>
      </c>
      <c r="J93" s="39"/>
    </row>
    <row r="94" spans="1:16" ht="60" x14ac:dyDescent="0.25">
      <c r="A94" s="30" t="s">
        <v>48</v>
      </c>
      <c r="B94" s="38"/>
      <c r="E94" s="32" t="s">
        <v>194</v>
      </c>
      <c r="J94" s="39"/>
    </row>
    <row r="95" spans="1:16" x14ac:dyDescent="0.25">
      <c r="A95" s="30" t="s">
        <v>40</v>
      </c>
      <c r="B95" s="30">
        <v>24</v>
      </c>
      <c r="C95" s="31" t="s">
        <v>197</v>
      </c>
      <c r="D95" s="30" t="s">
        <v>42</v>
      </c>
      <c r="E95" s="32" t="s">
        <v>198</v>
      </c>
      <c r="F95" s="33" t="s">
        <v>112</v>
      </c>
      <c r="G95" s="34">
        <v>60</v>
      </c>
      <c r="H95" s="35">
        <v>0</v>
      </c>
      <c r="I95" s="36">
        <f>ROUND(G95*H95,P4)</f>
        <v>0</v>
      </c>
      <c r="J95" s="33" t="s">
        <v>45</v>
      </c>
      <c r="O95" s="37">
        <f>I95*0.21</f>
        <v>0</v>
      </c>
      <c r="P95">
        <v>3</v>
      </c>
    </row>
    <row r="96" spans="1:16" x14ac:dyDescent="0.25">
      <c r="A96" s="30" t="s">
        <v>46</v>
      </c>
      <c r="B96" s="38"/>
      <c r="E96" s="40" t="s">
        <v>42</v>
      </c>
      <c r="J96" s="39"/>
    </row>
    <row r="97" spans="1:16" ht="75" x14ac:dyDescent="0.25">
      <c r="A97" s="30" t="s">
        <v>48</v>
      </c>
      <c r="B97" s="38"/>
      <c r="E97" s="32" t="s">
        <v>199</v>
      </c>
      <c r="J97" s="39"/>
    </row>
    <row r="98" spans="1:16" x14ac:dyDescent="0.25">
      <c r="A98" s="30" t="s">
        <v>40</v>
      </c>
      <c r="B98" s="30">
        <v>25</v>
      </c>
      <c r="C98" s="31" t="s">
        <v>200</v>
      </c>
      <c r="D98" s="30" t="s">
        <v>42</v>
      </c>
      <c r="E98" s="32" t="s">
        <v>201</v>
      </c>
      <c r="F98" s="33" t="s">
        <v>112</v>
      </c>
      <c r="G98" s="34">
        <v>60</v>
      </c>
      <c r="H98" s="35">
        <v>0</v>
      </c>
      <c r="I98" s="36">
        <f>ROUND(G98*H98,P4)</f>
        <v>0</v>
      </c>
      <c r="J98" s="33" t="s">
        <v>45</v>
      </c>
      <c r="O98" s="37">
        <f>I98*0.21</f>
        <v>0</v>
      </c>
      <c r="P98">
        <v>3</v>
      </c>
    </row>
    <row r="99" spans="1:16" x14ac:dyDescent="0.25">
      <c r="A99" s="30" t="s">
        <v>46</v>
      </c>
      <c r="B99" s="38"/>
      <c r="E99" s="40" t="s">
        <v>42</v>
      </c>
      <c r="J99" s="39"/>
    </row>
    <row r="100" spans="1:16" ht="75" x14ac:dyDescent="0.25">
      <c r="A100" s="30" t="s">
        <v>48</v>
      </c>
      <c r="B100" s="38"/>
      <c r="E100" s="32" t="s">
        <v>202</v>
      </c>
      <c r="J100" s="39"/>
    </row>
    <row r="101" spans="1:16" x14ac:dyDescent="0.25">
      <c r="A101" s="24" t="s">
        <v>37</v>
      </c>
      <c r="B101" s="25"/>
      <c r="C101" s="26" t="s">
        <v>65</v>
      </c>
      <c r="D101" s="27"/>
      <c r="E101" s="24" t="s">
        <v>203</v>
      </c>
      <c r="F101" s="27"/>
      <c r="G101" s="27"/>
      <c r="H101" s="27"/>
      <c r="I101" s="28">
        <f>SUMIFS(I102:I120,A102:A120,"P")</f>
        <v>0</v>
      </c>
      <c r="J101" s="29"/>
    </row>
    <row r="102" spans="1:16" x14ac:dyDescent="0.25">
      <c r="A102" s="30" t="s">
        <v>40</v>
      </c>
      <c r="B102" s="30">
        <v>26</v>
      </c>
      <c r="C102" s="31" t="s">
        <v>204</v>
      </c>
      <c r="D102" s="30" t="s">
        <v>42</v>
      </c>
      <c r="E102" s="32" t="s">
        <v>205</v>
      </c>
      <c r="F102" s="33" t="s">
        <v>131</v>
      </c>
      <c r="G102" s="34">
        <v>17</v>
      </c>
      <c r="H102" s="35">
        <v>0</v>
      </c>
      <c r="I102" s="36">
        <f>ROUND(G102*H102,P4)</f>
        <v>0</v>
      </c>
      <c r="J102" s="33" t="s">
        <v>45</v>
      </c>
      <c r="O102" s="37">
        <f>I102*0.21</f>
        <v>0</v>
      </c>
      <c r="P102">
        <v>3</v>
      </c>
    </row>
    <row r="103" spans="1:16" x14ac:dyDescent="0.25">
      <c r="A103" s="30" t="s">
        <v>46</v>
      </c>
      <c r="B103" s="38"/>
      <c r="E103" s="40" t="s">
        <v>42</v>
      </c>
      <c r="J103" s="39"/>
    </row>
    <row r="104" spans="1:16" x14ac:dyDescent="0.25">
      <c r="A104" s="30" t="s">
        <v>101</v>
      </c>
      <c r="B104" s="38"/>
      <c r="E104" s="44" t="s">
        <v>206</v>
      </c>
      <c r="J104" s="39"/>
    </row>
    <row r="105" spans="1:16" ht="225" x14ac:dyDescent="0.25">
      <c r="A105" s="30" t="s">
        <v>48</v>
      </c>
      <c r="B105" s="38"/>
      <c r="E105" s="32" t="s">
        <v>207</v>
      </c>
      <c r="J105" s="39"/>
    </row>
    <row r="106" spans="1:16" x14ac:dyDescent="0.25">
      <c r="A106" s="30" t="s">
        <v>40</v>
      </c>
      <c r="B106" s="30">
        <v>27</v>
      </c>
      <c r="C106" s="31" t="s">
        <v>208</v>
      </c>
      <c r="D106" s="30" t="s">
        <v>42</v>
      </c>
      <c r="E106" s="32" t="s">
        <v>209</v>
      </c>
      <c r="F106" s="33" t="s">
        <v>121</v>
      </c>
      <c r="G106" s="34">
        <v>0.81299999999999994</v>
      </c>
      <c r="H106" s="35">
        <v>0</v>
      </c>
      <c r="I106" s="36">
        <f>ROUND(G106*H106,P4)</f>
        <v>0</v>
      </c>
      <c r="J106" s="33" t="s">
        <v>45</v>
      </c>
      <c r="O106" s="37">
        <f>I106*0.21</f>
        <v>0</v>
      </c>
      <c r="P106">
        <v>3</v>
      </c>
    </row>
    <row r="107" spans="1:16" x14ac:dyDescent="0.25">
      <c r="A107" s="30" t="s">
        <v>46</v>
      </c>
      <c r="B107" s="38"/>
      <c r="E107" s="40" t="s">
        <v>42</v>
      </c>
      <c r="J107" s="39"/>
    </row>
    <row r="108" spans="1:16" x14ac:dyDescent="0.25">
      <c r="A108" s="30" t="s">
        <v>101</v>
      </c>
      <c r="B108" s="38"/>
      <c r="E108" s="44" t="s">
        <v>210</v>
      </c>
      <c r="J108" s="39"/>
    </row>
    <row r="109" spans="1:16" ht="105" x14ac:dyDescent="0.25">
      <c r="A109" s="30" t="s">
        <v>48</v>
      </c>
      <c r="B109" s="38"/>
      <c r="E109" s="32" t="s">
        <v>211</v>
      </c>
      <c r="J109" s="39"/>
    </row>
    <row r="110" spans="1:16" x14ac:dyDescent="0.25">
      <c r="A110" s="30" t="s">
        <v>40</v>
      </c>
      <c r="B110" s="30">
        <v>28</v>
      </c>
      <c r="C110" s="31" t="s">
        <v>212</v>
      </c>
      <c r="D110" s="30" t="s">
        <v>80</v>
      </c>
      <c r="E110" s="32" t="s">
        <v>213</v>
      </c>
      <c r="F110" s="33" t="s">
        <v>117</v>
      </c>
      <c r="G110" s="34">
        <v>4</v>
      </c>
      <c r="H110" s="35">
        <v>0</v>
      </c>
      <c r="I110" s="36">
        <f>ROUND(G110*H110,P4)</f>
        <v>0</v>
      </c>
      <c r="J110" s="33" t="s">
        <v>45</v>
      </c>
      <c r="O110" s="37">
        <f>I110*0.21</f>
        <v>0</v>
      </c>
      <c r="P110">
        <v>3</v>
      </c>
    </row>
    <row r="111" spans="1:16" x14ac:dyDescent="0.25">
      <c r="A111" s="30" t="s">
        <v>46</v>
      </c>
      <c r="B111" s="38"/>
      <c r="E111" s="40" t="s">
        <v>42</v>
      </c>
      <c r="J111" s="39"/>
    </row>
    <row r="112" spans="1:16" ht="105" x14ac:dyDescent="0.25">
      <c r="A112" s="30" t="s">
        <v>48</v>
      </c>
      <c r="B112" s="38"/>
      <c r="E112" s="32" t="s">
        <v>214</v>
      </c>
      <c r="J112" s="39"/>
    </row>
    <row r="113" spans="1:16" x14ac:dyDescent="0.25">
      <c r="A113" s="30" t="s">
        <v>40</v>
      </c>
      <c r="B113" s="30">
        <v>29</v>
      </c>
      <c r="C113" s="31" t="s">
        <v>215</v>
      </c>
      <c r="D113" s="30" t="s">
        <v>42</v>
      </c>
      <c r="E113" s="32" t="s">
        <v>216</v>
      </c>
      <c r="F113" s="33" t="s">
        <v>112</v>
      </c>
      <c r="G113" s="34">
        <v>80.599999999999994</v>
      </c>
      <c r="H113" s="35">
        <v>0</v>
      </c>
      <c r="I113" s="36">
        <f>ROUND(G113*H113,P4)</f>
        <v>0</v>
      </c>
      <c r="J113" s="33" t="s">
        <v>45</v>
      </c>
      <c r="O113" s="37">
        <f>I113*0.21</f>
        <v>0</v>
      </c>
      <c r="P113">
        <v>3</v>
      </c>
    </row>
    <row r="114" spans="1:16" x14ac:dyDescent="0.25">
      <c r="A114" s="30" t="s">
        <v>46</v>
      </c>
      <c r="B114" s="38"/>
      <c r="E114" s="40" t="s">
        <v>42</v>
      </c>
      <c r="J114" s="39"/>
    </row>
    <row r="115" spans="1:16" x14ac:dyDescent="0.25">
      <c r="A115" s="30" t="s">
        <v>101</v>
      </c>
      <c r="B115" s="38"/>
      <c r="E115" s="44" t="s">
        <v>217</v>
      </c>
      <c r="J115" s="39"/>
    </row>
    <row r="116" spans="1:16" ht="180" x14ac:dyDescent="0.25">
      <c r="A116" s="30" t="s">
        <v>48</v>
      </c>
      <c r="B116" s="38"/>
      <c r="E116" s="32" t="s">
        <v>218</v>
      </c>
      <c r="J116" s="39"/>
    </row>
    <row r="117" spans="1:16" x14ac:dyDescent="0.25">
      <c r="A117" s="30" t="s">
        <v>40</v>
      </c>
      <c r="B117" s="30">
        <v>30</v>
      </c>
      <c r="C117" s="31" t="s">
        <v>219</v>
      </c>
      <c r="D117" s="30" t="s">
        <v>42</v>
      </c>
      <c r="E117" s="32" t="s">
        <v>220</v>
      </c>
      <c r="F117" s="33" t="s">
        <v>112</v>
      </c>
      <c r="G117" s="34">
        <v>46.15</v>
      </c>
      <c r="H117" s="35">
        <v>0</v>
      </c>
      <c r="I117" s="36">
        <f>ROUND(G117*H117,P4)</f>
        <v>0</v>
      </c>
      <c r="J117" s="33" t="s">
        <v>45</v>
      </c>
      <c r="O117" s="37">
        <f>I117*0.21</f>
        <v>0</v>
      </c>
      <c r="P117">
        <v>3</v>
      </c>
    </row>
    <row r="118" spans="1:16" x14ac:dyDescent="0.25">
      <c r="A118" s="30" t="s">
        <v>46</v>
      </c>
      <c r="B118" s="38"/>
      <c r="E118" s="40" t="s">
        <v>42</v>
      </c>
      <c r="J118" s="39"/>
    </row>
    <row r="119" spans="1:16" x14ac:dyDescent="0.25">
      <c r="A119" s="30" t="s">
        <v>101</v>
      </c>
      <c r="B119" s="38"/>
      <c r="E119" s="44" t="s">
        <v>386</v>
      </c>
      <c r="J119" s="39"/>
    </row>
    <row r="120" spans="1:16" ht="180" x14ac:dyDescent="0.25">
      <c r="A120" s="30" t="s">
        <v>48</v>
      </c>
      <c r="B120" s="38"/>
      <c r="E120" s="32" t="s">
        <v>222</v>
      </c>
      <c r="J120" s="39"/>
    </row>
    <row r="121" spans="1:16" x14ac:dyDescent="0.25">
      <c r="A121" s="24" t="s">
        <v>37</v>
      </c>
      <c r="B121" s="25"/>
      <c r="C121" s="26" t="s">
        <v>67</v>
      </c>
      <c r="D121" s="27"/>
      <c r="E121" s="24" t="s">
        <v>223</v>
      </c>
      <c r="F121" s="27"/>
      <c r="G121" s="27"/>
      <c r="H121" s="27"/>
      <c r="I121" s="28">
        <f>SUMIFS(I122:I142,A122:A142,"P")</f>
        <v>0</v>
      </c>
      <c r="J121" s="29"/>
    </row>
    <row r="122" spans="1:16" x14ac:dyDescent="0.25">
      <c r="A122" s="30" t="s">
        <v>40</v>
      </c>
      <c r="B122" s="30">
        <v>31</v>
      </c>
      <c r="C122" s="31" t="s">
        <v>224</v>
      </c>
      <c r="D122" s="30" t="s">
        <v>42</v>
      </c>
      <c r="E122" s="32" t="s">
        <v>225</v>
      </c>
      <c r="F122" s="33" t="s">
        <v>121</v>
      </c>
      <c r="G122" s="34">
        <v>5.3029999999999999</v>
      </c>
      <c r="H122" s="35">
        <v>0</v>
      </c>
      <c r="I122" s="36">
        <f>ROUND(G122*H122,P4)</f>
        <v>0</v>
      </c>
      <c r="J122" s="33" t="s">
        <v>45</v>
      </c>
      <c r="O122" s="37">
        <f>I122*0.21</f>
        <v>0</v>
      </c>
      <c r="P122">
        <v>3</v>
      </c>
    </row>
    <row r="123" spans="1:16" x14ac:dyDescent="0.25">
      <c r="A123" s="30" t="s">
        <v>46</v>
      </c>
      <c r="B123" s="38"/>
      <c r="E123" s="40" t="s">
        <v>42</v>
      </c>
      <c r="J123" s="39"/>
    </row>
    <row r="124" spans="1:16" x14ac:dyDescent="0.25">
      <c r="A124" s="30" t="s">
        <v>101</v>
      </c>
      <c r="B124" s="38"/>
      <c r="E124" s="44" t="s">
        <v>387</v>
      </c>
      <c r="J124" s="39"/>
    </row>
    <row r="125" spans="1:16" ht="409.5" x14ac:dyDescent="0.25">
      <c r="A125" s="30" t="s">
        <v>48</v>
      </c>
      <c r="B125" s="38"/>
      <c r="E125" s="32" t="s">
        <v>227</v>
      </c>
      <c r="J125" s="39"/>
    </row>
    <row r="126" spans="1:16" x14ac:dyDescent="0.25">
      <c r="A126" s="30" t="s">
        <v>40</v>
      </c>
      <c r="B126" s="30">
        <v>32</v>
      </c>
      <c r="C126" s="31" t="s">
        <v>228</v>
      </c>
      <c r="D126" s="30" t="s">
        <v>42</v>
      </c>
      <c r="E126" s="32" t="s">
        <v>229</v>
      </c>
      <c r="F126" s="33" t="s">
        <v>99</v>
      </c>
      <c r="G126" s="34">
        <v>0.53</v>
      </c>
      <c r="H126" s="35">
        <v>0</v>
      </c>
      <c r="I126" s="36">
        <f>ROUND(G126*H126,P4)</f>
        <v>0</v>
      </c>
      <c r="J126" s="33" t="s">
        <v>45</v>
      </c>
      <c r="O126" s="37">
        <f>I126*0.21</f>
        <v>0</v>
      </c>
      <c r="P126">
        <v>3</v>
      </c>
    </row>
    <row r="127" spans="1:16" x14ac:dyDescent="0.25">
      <c r="A127" s="30" t="s">
        <v>46</v>
      </c>
      <c r="B127" s="38"/>
      <c r="E127" s="40" t="s">
        <v>42</v>
      </c>
      <c r="J127" s="39"/>
    </row>
    <row r="128" spans="1:16" ht="375" x14ac:dyDescent="0.25">
      <c r="A128" s="30" t="s">
        <v>48</v>
      </c>
      <c r="B128" s="38"/>
      <c r="E128" s="32" t="s">
        <v>230</v>
      </c>
      <c r="J128" s="39"/>
    </row>
    <row r="129" spans="1:16" x14ac:dyDescent="0.25">
      <c r="A129" s="30" t="s">
        <v>40</v>
      </c>
      <c r="B129" s="30">
        <v>33</v>
      </c>
      <c r="C129" s="31" t="s">
        <v>231</v>
      </c>
      <c r="D129" s="30" t="s">
        <v>42</v>
      </c>
      <c r="E129" s="32" t="s">
        <v>232</v>
      </c>
      <c r="F129" s="33" t="s">
        <v>121</v>
      </c>
      <c r="G129" s="34">
        <v>20.768000000000001</v>
      </c>
      <c r="H129" s="35">
        <v>0</v>
      </c>
      <c r="I129" s="36">
        <f>ROUND(G129*H129,P4)</f>
        <v>0</v>
      </c>
      <c r="J129" s="33" t="s">
        <v>45</v>
      </c>
      <c r="O129" s="37">
        <f>I129*0.21</f>
        <v>0</v>
      </c>
      <c r="P129">
        <v>3</v>
      </c>
    </row>
    <row r="130" spans="1:16" x14ac:dyDescent="0.25">
      <c r="A130" s="30" t="s">
        <v>46</v>
      </c>
      <c r="B130" s="38"/>
      <c r="E130" s="40" t="s">
        <v>42</v>
      </c>
      <c r="J130" s="39"/>
    </row>
    <row r="131" spans="1:16" ht="105" x14ac:dyDescent="0.25">
      <c r="A131" s="30" t="s">
        <v>101</v>
      </c>
      <c r="B131" s="38"/>
      <c r="E131" s="44" t="s">
        <v>388</v>
      </c>
      <c r="J131" s="39"/>
    </row>
    <row r="132" spans="1:16" ht="345" x14ac:dyDescent="0.25">
      <c r="A132" s="30" t="s">
        <v>48</v>
      </c>
      <c r="B132" s="38"/>
      <c r="E132" s="32" t="s">
        <v>234</v>
      </c>
      <c r="J132" s="39"/>
    </row>
    <row r="133" spans="1:16" x14ac:dyDescent="0.25">
      <c r="A133" s="30" t="s">
        <v>40</v>
      </c>
      <c r="B133" s="30">
        <v>34</v>
      </c>
      <c r="C133" s="31" t="s">
        <v>235</v>
      </c>
      <c r="D133" s="30" t="s">
        <v>42</v>
      </c>
      <c r="E133" s="32" t="s">
        <v>236</v>
      </c>
      <c r="F133" s="33" t="s">
        <v>121</v>
      </c>
      <c r="G133" s="34">
        <v>0.72</v>
      </c>
      <c r="H133" s="35">
        <v>0</v>
      </c>
      <c r="I133" s="36">
        <f>ROUND(G133*H133,P4)</f>
        <v>0</v>
      </c>
      <c r="J133" s="33" t="s">
        <v>45</v>
      </c>
      <c r="O133" s="37">
        <f>I133*0.21</f>
        <v>0</v>
      </c>
      <c r="P133">
        <v>3</v>
      </c>
    </row>
    <row r="134" spans="1:16" x14ac:dyDescent="0.25">
      <c r="A134" s="30" t="s">
        <v>46</v>
      </c>
      <c r="B134" s="38"/>
      <c r="E134" s="40" t="s">
        <v>42</v>
      </c>
      <c r="J134" s="39"/>
    </row>
    <row r="135" spans="1:16" x14ac:dyDescent="0.25">
      <c r="A135" s="30" t="s">
        <v>101</v>
      </c>
      <c r="B135" s="38"/>
      <c r="E135" s="44" t="s">
        <v>389</v>
      </c>
      <c r="J135" s="39"/>
    </row>
    <row r="136" spans="1:16" ht="409.5" x14ac:dyDescent="0.25">
      <c r="A136" s="30" t="s">
        <v>48</v>
      </c>
      <c r="B136" s="38"/>
      <c r="E136" s="32" t="s">
        <v>227</v>
      </c>
      <c r="J136" s="39"/>
    </row>
    <row r="137" spans="1:16" x14ac:dyDescent="0.25">
      <c r="A137" s="30" t="s">
        <v>40</v>
      </c>
      <c r="B137" s="30">
        <v>35</v>
      </c>
      <c r="C137" s="31" t="s">
        <v>238</v>
      </c>
      <c r="D137" s="30" t="s">
        <v>42</v>
      </c>
      <c r="E137" s="32" t="s">
        <v>239</v>
      </c>
      <c r="F137" s="33" t="s">
        <v>99</v>
      </c>
      <c r="G137" s="34">
        <v>0.1</v>
      </c>
      <c r="H137" s="35">
        <v>0</v>
      </c>
      <c r="I137" s="36">
        <f>ROUND(G137*H137,P4)</f>
        <v>0</v>
      </c>
      <c r="J137" s="33" t="s">
        <v>45</v>
      </c>
      <c r="O137" s="37">
        <f>I137*0.21</f>
        <v>0</v>
      </c>
      <c r="P137">
        <v>3</v>
      </c>
    </row>
    <row r="138" spans="1:16" x14ac:dyDescent="0.25">
      <c r="A138" s="30" t="s">
        <v>46</v>
      </c>
      <c r="B138" s="38"/>
      <c r="E138" s="40" t="s">
        <v>42</v>
      </c>
      <c r="J138" s="39"/>
    </row>
    <row r="139" spans="1:16" ht="375" x14ac:dyDescent="0.25">
      <c r="A139" s="30" t="s">
        <v>48</v>
      </c>
      <c r="B139" s="38"/>
      <c r="E139" s="32" t="s">
        <v>230</v>
      </c>
      <c r="J139" s="39"/>
    </row>
    <row r="140" spans="1:16" x14ac:dyDescent="0.25">
      <c r="A140" s="30" t="s">
        <v>40</v>
      </c>
      <c r="B140" s="30">
        <v>36</v>
      </c>
      <c r="C140" s="31" t="s">
        <v>390</v>
      </c>
      <c r="D140" s="30" t="s">
        <v>42</v>
      </c>
      <c r="E140" s="32" t="s">
        <v>391</v>
      </c>
      <c r="F140" s="33" t="s">
        <v>392</v>
      </c>
      <c r="G140" s="34">
        <v>4</v>
      </c>
      <c r="H140" s="35">
        <v>0</v>
      </c>
      <c r="I140" s="36">
        <f>ROUND(G140*H140,P4)</f>
        <v>0</v>
      </c>
      <c r="J140" s="33" t="s">
        <v>45</v>
      </c>
      <c r="O140" s="37">
        <f>I140*0.21</f>
        <v>0</v>
      </c>
      <c r="P140">
        <v>3</v>
      </c>
    </row>
    <row r="141" spans="1:16" x14ac:dyDescent="0.25">
      <c r="A141" s="30" t="s">
        <v>46</v>
      </c>
      <c r="B141" s="38"/>
      <c r="E141" s="32" t="s">
        <v>393</v>
      </c>
      <c r="J141" s="39"/>
    </row>
    <row r="142" spans="1:16" ht="90" x14ac:dyDescent="0.25">
      <c r="A142" s="30" t="s">
        <v>48</v>
      </c>
      <c r="B142" s="38"/>
      <c r="E142" s="32" t="s">
        <v>394</v>
      </c>
      <c r="J142" s="39"/>
    </row>
    <row r="143" spans="1:16" x14ac:dyDescent="0.25">
      <c r="A143" s="24" t="s">
        <v>37</v>
      </c>
      <c r="B143" s="25"/>
      <c r="C143" s="26" t="s">
        <v>240</v>
      </c>
      <c r="D143" s="27"/>
      <c r="E143" s="24" t="s">
        <v>241</v>
      </c>
      <c r="F143" s="27"/>
      <c r="G143" s="27"/>
      <c r="H143" s="27"/>
      <c r="I143" s="28">
        <f>SUMIFS(I144:I170,A144:A170,"P")</f>
        <v>0</v>
      </c>
      <c r="J143" s="29"/>
    </row>
    <row r="144" spans="1:16" x14ac:dyDescent="0.25">
      <c r="A144" s="30" t="s">
        <v>40</v>
      </c>
      <c r="B144" s="30">
        <v>37</v>
      </c>
      <c r="C144" s="31" t="s">
        <v>242</v>
      </c>
      <c r="D144" s="30" t="s">
        <v>42</v>
      </c>
      <c r="E144" s="32" t="s">
        <v>243</v>
      </c>
      <c r="F144" s="33" t="s">
        <v>121</v>
      </c>
      <c r="G144" s="34">
        <v>35.475000000000001</v>
      </c>
      <c r="H144" s="35">
        <v>0</v>
      </c>
      <c r="I144" s="36">
        <f>ROUND(G144*H144,P4)</f>
        <v>0</v>
      </c>
      <c r="J144" s="33" t="s">
        <v>45</v>
      </c>
      <c r="O144" s="37">
        <f>I144*0.21</f>
        <v>0</v>
      </c>
      <c r="P144">
        <v>3</v>
      </c>
    </row>
    <row r="145" spans="1:16" x14ac:dyDescent="0.25">
      <c r="A145" s="30" t="s">
        <v>46</v>
      </c>
      <c r="B145" s="38"/>
      <c r="E145" s="40" t="s">
        <v>42</v>
      </c>
      <c r="J145" s="39"/>
    </row>
    <row r="146" spans="1:16" ht="75" x14ac:dyDescent="0.25">
      <c r="A146" s="30" t="s">
        <v>101</v>
      </c>
      <c r="B146" s="38"/>
      <c r="E146" s="44" t="s">
        <v>395</v>
      </c>
      <c r="J146" s="39"/>
    </row>
    <row r="147" spans="1:16" ht="409.5" x14ac:dyDescent="0.25">
      <c r="A147" s="30" t="s">
        <v>48</v>
      </c>
      <c r="B147" s="38"/>
      <c r="E147" s="32" t="s">
        <v>245</v>
      </c>
      <c r="J147" s="39"/>
    </row>
    <row r="148" spans="1:16" x14ac:dyDescent="0.25">
      <c r="A148" s="30" t="s">
        <v>40</v>
      </c>
      <c r="B148" s="30">
        <v>38</v>
      </c>
      <c r="C148" s="31" t="s">
        <v>246</v>
      </c>
      <c r="D148" s="30" t="s">
        <v>42</v>
      </c>
      <c r="E148" s="32" t="s">
        <v>247</v>
      </c>
      <c r="F148" s="33" t="s">
        <v>121</v>
      </c>
      <c r="G148" s="34">
        <v>2.19</v>
      </c>
      <c r="H148" s="35">
        <v>0</v>
      </c>
      <c r="I148" s="36">
        <f>ROUND(G148*H148,P4)</f>
        <v>0</v>
      </c>
      <c r="J148" s="33" t="s">
        <v>45</v>
      </c>
      <c r="O148" s="37">
        <f>I148*0.21</f>
        <v>0</v>
      </c>
      <c r="P148">
        <v>3</v>
      </c>
    </row>
    <row r="149" spans="1:16" x14ac:dyDescent="0.25">
      <c r="A149" s="30" t="s">
        <v>46</v>
      </c>
      <c r="B149" s="38"/>
      <c r="E149" s="32" t="s">
        <v>248</v>
      </c>
      <c r="J149" s="39"/>
    </row>
    <row r="150" spans="1:16" ht="45" x14ac:dyDescent="0.25">
      <c r="A150" s="30" t="s">
        <v>101</v>
      </c>
      <c r="B150" s="38"/>
      <c r="E150" s="44" t="s">
        <v>249</v>
      </c>
      <c r="J150" s="39"/>
    </row>
    <row r="151" spans="1:16" ht="409.5" x14ac:dyDescent="0.25">
      <c r="A151" s="30" t="s">
        <v>48</v>
      </c>
      <c r="B151" s="38"/>
      <c r="E151" s="32" t="s">
        <v>245</v>
      </c>
      <c r="J151" s="39"/>
    </row>
    <row r="152" spans="1:16" x14ac:dyDescent="0.25">
      <c r="A152" s="30" t="s">
        <v>40</v>
      </c>
      <c r="B152" s="30">
        <v>39</v>
      </c>
      <c r="C152" s="31" t="s">
        <v>250</v>
      </c>
      <c r="D152" s="30" t="s">
        <v>42</v>
      </c>
      <c r="E152" s="32" t="s">
        <v>251</v>
      </c>
      <c r="F152" s="33" t="s">
        <v>121</v>
      </c>
      <c r="G152" s="34">
        <v>41.875</v>
      </c>
      <c r="H152" s="35">
        <v>0</v>
      </c>
      <c r="I152" s="36">
        <f>ROUND(G152*H152,P4)</f>
        <v>0</v>
      </c>
      <c r="J152" s="33" t="s">
        <v>45</v>
      </c>
      <c r="O152" s="37">
        <f>I152*0.21</f>
        <v>0</v>
      </c>
      <c r="P152">
        <v>3</v>
      </c>
    </row>
    <row r="153" spans="1:16" x14ac:dyDescent="0.25">
      <c r="A153" s="30" t="s">
        <v>46</v>
      </c>
      <c r="B153" s="38"/>
      <c r="E153" s="40" t="s">
        <v>42</v>
      </c>
      <c r="J153" s="39"/>
    </row>
    <row r="154" spans="1:16" ht="90" x14ac:dyDescent="0.25">
      <c r="A154" s="30" t="s">
        <v>101</v>
      </c>
      <c r="B154" s="38"/>
      <c r="E154" s="44" t="s">
        <v>396</v>
      </c>
      <c r="J154" s="39"/>
    </row>
    <row r="155" spans="1:16" ht="105" x14ac:dyDescent="0.25">
      <c r="A155" s="30" t="s">
        <v>48</v>
      </c>
      <c r="B155" s="38"/>
      <c r="E155" s="32" t="s">
        <v>253</v>
      </c>
      <c r="J155" s="39"/>
    </row>
    <row r="156" spans="1:16" x14ac:dyDescent="0.25">
      <c r="A156" s="30" t="s">
        <v>40</v>
      </c>
      <c r="B156" s="30">
        <v>40</v>
      </c>
      <c r="C156" s="31" t="s">
        <v>254</v>
      </c>
      <c r="D156" s="30" t="s">
        <v>42</v>
      </c>
      <c r="E156" s="32" t="s">
        <v>255</v>
      </c>
      <c r="F156" s="33" t="s">
        <v>121</v>
      </c>
      <c r="G156" s="34">
        <v>6.5</v>
      </c>
      <c r="H156" s="35">
        <v>0</v>
      </c>
      <c r="I156" s="36">
        <f>ROUND(G156*H156,P4)</f>
        <v>0</v>
      </c>
      <c r="J156" s="33" t="s">
        <v>45</v>
      </c>
      <c r="O156" s="37">
        <f>I156*0.21</f>
        <v>0</v>
      </c>
      <c r="P156">
        <v>3</v>
      </c>
    </row>
    <row r="157" spans="1:16" x14ac:dyDescent="0.25">
      <c r="A157" s="30" t="s">
        <v>46</v>
      </c>
      <c r="B157" s="38"/>
      <c r="E157" s="40" t="s">
        <v>42</v>
      </c>
      <c r="J157" s="39"/>
    </row>
    <row r="158" spans="1:16" ht="75" x14ac:dyDescent="0.25">
      <c r="A158" s="30" t="s">
        <v>48</v>
      </c>
      <c r="B158" s="38"/>
      <c r="E158" s="32" t="s">
        <v>397</v>
      </c>
      <c r="J158" s="39"/>
    </row>
    <row r="159" spans="1:16" x14ac:dyDescent="0.25">
      <c r="A159" s="30" t="s">
        <v>40</v>
      </c>
      <c r="B159" s="30">
        <v>41</v>
      </c>
      <c r="C159" s="31" t="s">
        <v>257</v>
      </c>
      <c r="D159" s="30" t="s">
        <v>42</v>
      </c>
      <c r="E159" s="32" t="s">
        <v>258</v>
      </c>
      <c r="F159" s="33" t="s">
        <v>121</v>
      </c>
      <c r="G159" s="34">
        <v>0.99</v>
      </c>
      <c r="H159" s="35">
        <v>0</v>
      </c>
      <c r="I159" s="36">
        <f>ROUND(G159*H159,P4)</f>
        <v>0</v>
      </c>
      <c r="J159" s="33" t="s">
        <v>45</v>
      </c>
      <c r="O159" s="37">
        <f>I159*0.21</f>
        <v>0</v>
      </c>
      <c r="P159">
        <v>3</v>
      </c>
    </row>
    <row r="160" spans="1:16" x14ac:dyDescent="0.25">
      <c r="A160" s="30" t="s">
        <v>46</v>
      </c>
      <c r="B160" s="38"/>
      <c r="E160" s="40" t="s">
        <v>42</v>
      </c>
      <c r="J160" s="39"/>
    </row>
    <row r="161" spans="1:16" x14ac:dyDescent="0.25">
      <c r="A161" s="30" t="s">
        <v>101</v>
      </c>
      <c r="B161" s="38"/>
      <c r="E161" s="44" t="s">
        <v>259</v>
      </c>
      <c r="J161" s="39"/>
    </row>
    <row r="162" spans="1:16" ht="180" x14ac:dyDescent="0.25">
      <c r="A162" s="30" t="s">
        <v>48</v>
      </c>
      <c r="B162" s="38"/>
      <c r="E162" s="32" t="s">
        <v>260</v>
      </c>
      <c r="J162" s="39"/>
    </row>
    <row r="163" spans="1:16" x14ac:dyDescent="0.25">
      <c r="A163" s="30" t="s">
        <v>40</v>
      </c>
      <c r="B163" s="30">
        <v>42</v>
      </c>
      <c r="C163" s="31" t="s">
        <v>261</v>
      </c>
      <c r="D163" s="30" t="s">
        <v>63</v>
      </c>
      <c r="E163" s="32" t="s">
        <v>262</v>
      </c>
      <c r="F163" s="33" t="s">
        <v>121</v>
      </c>
      <c r="G163" s="34">
        <v>2.4</v>
      </c>
      <c r="H163" s="35">
        <v>0</v>
      </c>
      <c r="I163" s="36">
        <f>ROUND(G163*H163,P4)</f>
        <v>0</v>
      </c>
      <c r="J163" s="33" t="s">
        <v>45</v>
      </c>
      <c r="O163" s="37">
        <f>I163*0.21</f>
        <v>0</v>
      </c>
      <c r="P163">
        <v>3</v>
      </c>
    </row>
    <row r="164" spans="1:16" x14ac:dyDescent="0.25">
      <c r="A164" s="30" t="s">
        <v>46</v>
      </c>
      <c r="B164" s="38"/>
      <c r="E164" s="32" t="s">
        <v>263</v>
      </c>
      <c r="J164" s="39"/>
    </row>
    <row r="165" spans="1:16" x14ac:dyDescent="0.25">
      <c r="A165" s="30" t="s">
        <v>101</v>
      </c>
      <c r="B165" s="38"/>
      <c r="E165" s="44" t="s">
        <v>264</v>
      </c>
      <c r="J165" s="39"/>
    </row>
    <row r="166" spans="1:16" ht="409.5" x14ac:dyDescent="0.25">
      <c r="A166" s="30" t="s">
        <v>48</v>
      </c>
      <c r="B166" s="38"/>
      <c r="E166" s="32" t="s">
        <v>265</v>
      </c>
      <c r="J166" s="39"/>
    </row>
    <row r="167" spans="1:16" x14ac:dyDescent="0.25">
      <c r="A167" s="30" t="s">
        <v>40</v>
      </c>
      <c r="B167" s="30">
        <v>43</v>
      </c>
      <c r="C167" s="31" t="s">
        <v>261</v>
      </c>
      <c r="D167" s="30" t="s">
        <v>65</v>
      </c>
      <c r="E167" s="32" t="s">
        <v>262</v>
      </c>
      <c r="F167" s="33" t="s">
        <v>121</v>
      </c>
      <c r="G167" s="34">
        <v>1.2</v>
      </c>
      <c r="H167" s="35">
        <v>0</v>
      </c>
      <c r="I167" s="36">
        <f>ROUND(G167*H167,P4)</f>
        <v>0</v>
      </c>
      <c r="J167" s="33" t="s">
        <v>45</v>
      </c>
      <c r="O167" s="37">
        <f>I167*0.21</f>
        <v>0</v>
      </c>
      <c r="P167">
        <v>3</v>
      </c>
    </row>
    <row r="168" spans="1:16" x14ac:dyDescent="0.25">
      <c r="A168" s="30" t="s">
        <v>46</v>
      </c>
      <c r="B168" s="38"/>
      <c r="E168" s="40" t="s">
        <v>42</v>
      </c>
      <c r="J168" s="39"/>
    </row>
    <row r="169" spans="1:16" x14ac:dyDescent="0.25">
      <c r="A169" s="30" t="s">
        <v>101</v>
      </c>
      <c r="B169" s="38"/>
      <c r="E169" s="44" t="s">
        <v>266</v>
      </c>
      <c r="J169" s="39"/>
    </row>
    <row r="170" spans="1:16" ht="409.5" x14ac:dyDescent="0.25">
      <c r="A170" s="30" t="s">
        <v>48</v>
      </c>
      <c r="B170" s="38"/>
      <c r="E170" s="32" t="s">
        <v>265</v>
      </c>
      <c r="J170" s="39"/>
    </row>
    <row r="171" spans="1:16" x14ac:dyDescent="0.25">
      <c r="A171" s="24" t="s">
        <v>37</v>
      </c>
      <c r="B171" s="25"/>
      <c r="C171" s="26" t="s">
        <v>267</v>
      </c>
      <c r="D171" s="27"/>
      <c r="E171" s="24" t="s">
        <v>268</v>
      </c>
      <c r="F171" s="27"/>
      <c r="G171" s="27"/>
      <c r="H171" s="27"/>
      <c r="I171" s="28">
        <f>SUMIFS(I172:I197,A172:A197,"P")</f>
        <v>0</v>
      </c>
      <c r="J171" s="29"/>
    </row>
    <row r="172" spans="1:16" x14ac:dyDescent="0.25">
      <c r="A172" s="30" t="s">
        <v>40</v>
      </c>
      <c r="B172" s="30">
        <v>44</v>
      </c>
      <c r="C172" s="31" t="s">
        <v>269</v>
      </c>
      <c r="D172" s="30" t="s">
        <v>42</v>
      </c>
      <c r="E172" s="32" t="s">
        <v>270</v>
      </c>
      <c r="F172" s="33" t="s">
        <v>121</v>
      </c>
      <c r="G172" s="34">
        <v>17.399999999999999</v>
      </c>
      <c r="H172" s="35">
        <v>0</v>
      </c>
      <c r="I172" s="36">
        <f>ROUND(G172*H172,P4)</f>
        <v>0</v>
      </c>
      <c r="J172" s="33" t="s">
        <v>45</v>
      </c>
      <c r="O172" s="37">
        <f>I172*0.21</f>
        <v>0</v>
      </c>
      <c r="P172">
        <v>3</v>
      </c>
    </row>
    <row r="173" spans="1:16" x14ac:dyDescent="0.25">
      <c r="A173" s="30" t="s">
        <v>46</v>
      </c>
      <c r="B173" s="38"/>
      <c r="E173" s="40" t="s">
        <v>42</v>
      </c>
      <c r="J173" s="39"/>
    </row>
    <row r="174" spans="1:16" x14ac:dyDescent="0.25">
      <c r="A174" s="30" t="s">
        <v>101</v>
      </c>
      <c r="B174" s="38"/>
      <c r="E174" s="44" t="s">
        <v>398</v>
      </c>
      <c r="J174" s="39"/>
    </row>
    <row r="175" spans="1:16" ht="165" x14ac:dyDescent="0.25">
      <c r="A175" s="30" t="s">
        <v>48</v>
      </c>
      <c r="B175" s="38"/>
      <c r="E175" s="32" t="s">
        <v>272</v>
      </c>
      <c r="J175" s="39"/>
    </row>
    <row r="176" spans="1:16" x14ac:dyDescent="0.25">
      <c r="A176" s="30" t="s">
        <v>40</v>
      </c>
      <c r="B176" s="30">
        <v>45</v>
      </c>
      <c r="C176" s="31" t="s">
        <v>273</v>
      </c>
      <c r="D176" s="30" t="s">
        <v>42</v>
      </c>
      <c r="E176" s="32" t="s">
        <v>274</v>
      </c>
      <c r="F176" s="33" t="s">
        <v>112</v>
      </c>
      <c r="G176" s="34">
        <v>120</v>
      </c>
      <c r="H176" s="35">
        <v>0</v>
      </c>
      <c r="I176" s="36">
        <f>ROUND(G176*H176,P4)</f>
        <v>0</v>
      </c>
      <c r="J176" s="33" t="s">
        <v>45</v>
      </c>
      <c r="O176" s="37">
        <f>I176*0.21</f>
        <v>0</v>
      </c>
      <c r="P176">
        <v>3</v>
      </c>
    </row>
    <row r="177" spans="1:16" x14ac:dyDescent="0.25">
      <c r="A177" s="30" t="s">
        <v>46</v>
      </c>
      <c r="B177" s="38"/>
      <c r="E177" s="40" t="s">
        <v>42</v>
      </c>
      <c r="J177" s="39"/>
    </row>
    <row r="178" spans="1:16" x14ac:dyDescent="0.25">
      <c r="A178" s="30" t="s">
        <v>101</v>
      </c>
      <c r="B178" s="38"/>
      <c r="E178" s="45" t="s">
        <v>42</v>
      </c>
      <c r="J178" s="39"/>
    </row>
    <row r="179" spans="1:16" ht="90" x14ac:dyDescent="0.25">
      <c r="A179" s="30" t="s">
        <v>48</v>
      </c>
      <c r="B179" s="38"/>
      <c r="E179" s="32" t="s">
        <v>275</v>
      </c>
      <c r="J179" s="39"/>
    </row>
    <row r="180" spans="1:16" x14ac:dyDescent="0.25">
      <c r="A180" s="30" t="s">
        <v>40</v>
      </c>
      <c r="B180" s="30">
        <v>46</v>
      </c>
      <c r="C180" s="31" t="s">
        <v>276</v>
      </c>
      <c r="D180" s="30" t="s">
        <v>42</v>
      </c>
      <c r="E180" s="32" t="s">
        <v>277</v>
      </c>
      <c r="F180" s="33" t="s">
        <v>112</v>
      </c>
      <c r="G180" s="34">
        <v>212</v>
      </c>
      <c r="H180" s="35">
        <v>0</v>
      </c>
      <c r="I180" s="36">
        <f>ROUND(G180*H180,P4)</f>
        <v>0</v>
      </c>
      <c r="J180" s="33" t="s">
        <v>45</v>
      </c>
      <c r="O180" s="37">
        <f>I180*0.21</f>
        <v>0</v>
      </c>
      <c r="P180">
        <v>3</v>
      </c>
    </row>
    <row r="181" spans="1:16" x14ac:dyDescent="0.25">
      <c r="A181" s="30" t="s">
        <v>46</v>
      </c>
      <c r="B181" s="38"/>
      <c r="E181" s="40" t="s">
        <v>42</v>
      </c>
      <c r="J181" s="39"/>
    </row>
    <row r="182" spans="1:16" x14ac:dyDescent="0.25">
      <c r="A182" s="30" t="s">
        <v>101</v>
      </c>
      <c r="B182" s="38"/>
      <c r="E182" s="44" t="s">
        <v>399</v>
      </c>
      <c r="J182" s="39"/>
    </row>
    <row r="183" spans="1:16" ht="120" x14ac:dyDescent="0.25">
      <c r="A183" s="30" t="s">
        <v>48</v>
      </c>
      <c r="B183" s="38"/>
      <c r="E183" s="32" t="s">
        <v>279</v>
      </c>
      <c r="J183" s="39"/>
    </row>
    <row r="184" spans="1:16" x14ac:dyDescent="0.25">
      <c r="A184" s="30" t="s">
        <v>40</v>
      </c>
      <c r="B184" s="30">
        <v>47</v>
      </c>
      <c r="C184" s="31" t="s">
        <v>280</v>
      </c>
      <c r="D184" s="30" t="s">
        <v>42</v>
      </c>
      <c r="E184" s="32" t="s">
        <v>281</v>
      </c>
      <c r="F184" s="33" t="s">
        <v>112</v>
      </c>
      <c r="G184" s="34">
        <v>104</v>
      </c>
      <c r="H184" s="35">
        <v>0</v>
      </c>
      <c r="I184" s="36">
        <f>ROUND(G184*H184,P4)</f>
        <v>0</v>
      </c>
      <c r="J184" s="33" t="s">
        <v>45</v>
      </c>
      <c r="O184" s="37">
        <f>I184*0.21</f>
        <v>0</v>
      </c>
      <c r="P184">
        <v>3</v>
      </c>
    </row>
    <row r="185" spans="1:16" x14ac:dyDescent="0.25">
      <c r="A185" s="30" t="s">
        <v>46</v>
      </c>
      <c r="B185" s="38"/>
      <c r="E185" s="40" t="s">
        <v>42</v>
      </c>
      <c r="J185" s="39"/>
    </row>
    <row r="186" spans="1:16" x14ac:dyDescent="0.25">
      <c r="A186" s="30" t="s">
        <v>101</v>
      </c>
      <c r="B186" s="38"/>
      <c r="E186" s="45" t="s">
        <v>42</v>
      </c>
      <c r="J186" s="39"/>
    </row>
    <row r="187" spans="1:16" ht="195" x14ac:dyDescent="0.25">
      <c r="A187" s="30" t="s">
        <v>48</v>
      </c>
      <c r="B187" s="38"/>
      <c r="E187" s="32" t="s">
        <v>282</v>
      </c>
      <c r="J187" s="39"/>
    </row>
    <row r="188" spans="1:16" x14ac:dyDescent="0.25">
      <c r="A188" s="30" t="s">
        <v>40</v>
      </c>
      <c r="B188" s="30">
        <v>48</v>
      </c>
      <c r="C188" s="31" t="s">
        <v>283</v>
      </c>
      <c r="D188" s="30" t="s">
        <v>42</v>
      </c>
      <c r="E188" s="32" t="s">
        <v>284</v>
      </c>
      <c r="F188" s="33" t="s">
        <v>112</v>
      </c>
      <c r="G188" s="34">
        <v>108</v>
      </c>
      <c r="H188" s="35">
        <v>0</v>
      </c>
      <c r="I188" s="36">
        <f>ROUND(G188*H188,P4)</f>
        <v>0</v>
      </c>
      <c r="J188" s="33" t="s">
        <v>45</v>
      </c>
      <c r="O188" s="37">
        <f>I188*0.21</f>
        <v>0</v>
      </c>
      <c r="P188">
        <v>3</v>
      </c>
    </row>
    <row r="189" spans="1:16" x14ac:dyDescent="0.25">
      <c r="A189" s="30" t="s">
        <v>46</v>
      </c>
      <c r="B189" s="38"/>
      <c r="E189" s="40" t="s">
        <v>42</v>
      </c>
      <c r="J189" s="39"/>
    </row>
    <row r="190" spans="1:16" ht="195" x14ac:dyDescent="0.25">
      <c r="A190" s="30" t="s">
        <v>48</v>
      </c>
      <c r="B190" s="38"/>
      <c r="E190" s="32" t="s">
        <v>282</v>
      </c>
      <c r="J190" s="39"/>
    </row>
    <row r="191" spans="1:16" x14ac:dyDescent="0.25">
      <c r="A191" s="30" t="s">
        <v>40</v>
      </c>
      <c r="B191" s="30">
        <v>49</v>
      </c>
      <c r="C191" s="31" t="s">
        <v>285</v>
      </c>
      <c r="D191" s="30" t="s">
        <v>42</v>
      </c>
      <c r="E191" s="32" t="s">
        <v>286</v>
      </c>
      <c r="F191" s="33" t="s">
        <v>112</v>
      </c>
      <c r="G191" s="34">
        <v>112</v>
      </c>
      <c r="H191" s="35">
        <v>0</v>
      </c>
      <c r="I191" s="36">
        <f>ROUND(G191*H191,P4)</f>
        <v>0</v>
      </c>
      <c r="J191" s="33" t="s">
        <v>45</v>
      </c>
      <c r="O191" s="37">
        <f>I191*0.21</f>
        <v>0</v>
      </c>
      <c r="P191">
        <v>3</v>
      </c>
    </row>
    <row r="192" spans="1:16" x14ac:dyDescent="0.25">
      <c r="A192" s="30" t="s">
        <v>46</v>
      </c>
      <c r="B192" s="38"/>
      <c r="E192" s="40" t="s">
        <v>42</v>
      </c>
      <c r="J192" s="39"/>
    </row>
    <row r="193" spans="1:16" x14ac:dyDescent="0.25">
      <c r="A193" s="30" t="s">
        <v>101</v>
      </c>
      <c r="B193" s="38"/>
      <c r="E193" s="45" t="s">
        <v>42</v>
      </c>
      <c r="J193" s="39"/>
    </row>
    <row r="194" spans="1:16" ht="195" x14ac:dyDescent="0.25">
      <c r="A194" s="30" t="s">
        <v>48</v>
      </c>
      <c r="B194" s="38"/>
      <c r="E194" s="32" t="s">
        <v>282</v>
      </c>
      <c r="J194" s="39"/>
    </row>
    <row r="195" spans="1:16" x14ac:dyDescent="0.25">
      <c r="A195" s="30" t="s">
        <v>40</v>
      </c>
      <c r="B195" s="30">
        <v>50</v>
      </c>
      <c r="C195" s="31" t="s">
        <v>287</v>
      </c>
      <c r="D195" s="30" t="s">
        <v>42</v>
      </c>
      <c r="E195" s="32" t="s">
        <v>288</v>
      </c>
      <c r="F195" s="33" t="s">
        <v>112</v>
      </c>
      <c r="G195" s="34">
        <v>8</v>
      </c>
      <c r="H195" s="35">
        <v>0</v>
      </c>
      <c r="I195" s="36">
        <f>ROUND(G195*H195,P4)</f>
        <v>0</v>
      </c>
      <c r="J195" s="33" t="s">
        <v>45</v>
      </c>
      <c r="O195" s="37">
        <f>I195*0.21</f>
        <v>0</v>
      </c>
      <c r="P195">
        <v>3</v>
      </c>
    </row>
    <row r="196" spans="1:16" x14ac:dyDescent="0.25">
      <c r="A196" s="30" t="s">
        <v>46</v>
      </c>
      <c r="B196" s="38"/>
      <c r="E196" s="40" t="s">
        <v>42</v>
      </c>
      <c r="J196" s="39"/>
    </row>
    <row r="197" spans="1:16" ht="210" x14ac:dyDescent="0.25">
      <c r="A197" s="30" t="s">
        <v>48</v>
      </c>
      <c r="B197" s="38"/>
      <c r="E197" s="32" t="s">
        <v>289</v>
      </c>
      <c r="J197" s="39"/>
    </row>
    <row r="198" spans="1:16" x14ac:dyDescent="0.25">
      <c r="A198" s="24" t="s">
        <v>37</v>
      </c>
      <c r="B198" s="25"/>
      <c r="C198" s="26" t="s">
        <v>290</v>
      </c>
      <c r="D198" s="27"/>
      <c r="E198" s="24" t="s">
        <v>291</v>
      </c>
      <c r="F198" s="27"/>
      <c r="G198" s="27"/>
      <c r="H198" s="27"/>
      <c r="I198" s="28">
        <f>SUMIFS(I199:I225,A199:A225,"P")</f>
        <v>0</v>
      </c>
      <c r="J198" s="29"/>
    </row>
    <row r="199" spans="1:16" ht="30" x14ac:dyDescent="0.25">
      <c r="A199" s="30" t="s">
        <v>40</v>
      </c>
      <c r="B199" s="30">
        <v>51</v>
      </c>
      <c r="C199" s="31" t="s">
        <v>292</v>
      </c>
      <c r="D199" s="30" t="s">
        <v>42</v>
      </c>
      <c r="E199" s="32" t="s">
        <v>293</v>
      </c>
      <c r="F199" s="33" t="s">
        <v>112</v>
      </c>
      <c r="G199" s="34">
        <v>44.11</v>
      </c>
      <c r="H199" s="35">
        <v>0</v>
      </c>
      <c r="I199" s="36">
        <f>ROUND(G199*H199,P4)</f>
        <v>0</v>
      </c>
      <c r="J199" s="33" t="s">
        <v>45</v>
      </c>
      <c r="O199" s="37">
        <f>I199*0.21</f>
        <v>0</v>
      </c>
      <c r="P199">
        <v>3</v>
      </c>
    </row>
    <row r="200" spans="1:16" x14ac:dyDescent="0.25">
      <c r="A200" s="30" t="s">
        <v>46</v>
      </c>
      <c r="B200" s="38"/>
      <c r="E200" s="40" t="s">
        <v>42</v>
      </c>
      <c r="J200" s="39"/>
    </row>
    <row r="201" spans="1:16" ht="135" x14ac:dyDescent="0.25">
      <c r="A201" s="30" t="s">
        <v>101</v>
      </c>
      <c r="B201" s="38"/>
      <c r="E201" s="44" t="s">
        <v>400</v>
      </c>
      <c r="J201" s="39"/>
    </row>
    <row r="202" spans="1:16" ht="285" x14ac:dyDescent="0.25">
      <c r="A202" s="30" t="s">
        <v>48</v>
      </c>
      <c r="B202" s="38"/>
      <c r="E202" s="32" t="s">
        <v>295</v>
      </c>
      <c r="J202" s="39"/>
    </row>
    <row r="203" spans="1:16" ht="30" x14ac:dyDescent="0.25">
      <c r="A203" s="30" t="s">
        <v>40</v>
      </c>
      <c r="B203" s="30">
        <v>52</v>
      </c>
      <c r="C203" s="31" t="s">
        <v>296</v>
      </c>
      <c r="D203" s="30" t="s">
        <v>42</v>
      </c>
      <c r="E203" s="32" t="s">
        <v>297</v>
      </c>
      <c r="F203" s="33" t="s">
        <v>112</v>
      </c>
      <c r="G203" s="34">
        <v>379.35</v>
      </c>
      <c r="H203" s="35">
        <v>0</v>
      </c>
      <c r="I203" s="36">
        <f>ROUND(G203*H203,P4)</f>
        <v>0</v>
      </c>
      <c r="J203" s="33" t="s">
        <v>45</v>
      </c>
      <c r="O203" s="37">
        <f>I203*0.21</f>
        <v>0</v>
      </c>
      <c r="P203">
        <v>3</v>
      </c>
    </row>
    <row r="204" spans="1:16" x14ac:dyDescent="0.25">
      <c r="A204" s="30" t="s">
        <v>46</v>
      </c>
      <c r="B204" s="38"/>
      <c r="E204" s="40" t="s">
        <v>42</v>
      </c>
      <c r="J204" s="39"/>
    </row>
    <row r="205" spans="1:16" ht="45" x14ac:dyDescent="0.25">
      <c r="A205" s="30" t="s">
        <v>101</v>
      </c>
      <c r="B205" s="38"/>
      <c r="E205" s="44" t="s">
        <v>401</v>
      </c>
      <c r="J205" s="39"/>
    </row>
    <row r="206" spans="1:16" ht="285" x14ac:dyDescent="0.25">
      <c r="A206" s="30" t="s">
        <v>48</v>
      </c>
      <c r="B206" s="38"/>
      <c r="E206" s="32" t="s">
        <v>402</v>
      </c>
      <c r="J206" s="39"/>
    </row>
    <row r="207" spans="1:16" x14ac:dyDescent="0.25">
      <c r="A207" s="30" t="s">
        <v>40</v>
      </c>
      <c r="B207" s="30">
        <v>53</v>
      </c>
      <c r="C207" s="31" t="s">
        <v>301</v>
      </c>
      <c r="D207" s="30" t="s">
        <v>42</v>
      </c>
      <c r="E207" s="32" t="s">
        <v>302</v>
      </c>
      <c r="F207" s="33" t="s">
        <v>112</v>
      </c>
      <c r="G207" s="34">
        <v>16.07</v>
      </c>
      <c r="H207" s="35">
        <v>0</v>
      </c>
      <c r="I207" s="36">
        <f>ROUND(G207*H207,P4)</f>
        <v>0</v>
      </c>
      <c r="J207" s="33" t="s">
        <v>45</v>
      </c>
      <c r="O207" s="37">
        <f>I207*0.21</f>
        <v>0</v>
      </c>
      <c r="P207">
        <v>3</v>
      </c>
    </row>
    <row r="208" spans="1:16" x14ac:dyDescent="0.25">
      <c r="A208" s="30" t="s">
        <v>46</v>
      </c>
      <c r="B208" s="38"/>
      <c r="E208" s="32" t="s">
        <v>303</v>
      </c>
      <c r="J208" s="39"/>
    </row>
    <row r="209" spans="1:16" x14ac:dyDescent="0.25">
      <c r="A209" s="30" t="s">
        <v>101</v>
      </c>
      <c r="B209" s="38"/>
      <c r="E209" s="44" t="s">
        <v>403</v>
      </c>
      <c r="J209" s="39"/>
    </row>
    <row r="210" spans="1:16" ht="300" x14ac:dyDescent="0.25">
      <c r="A210" s="30" t="s">
        <v>48</v>
      </c>
      <c r="B210" s="38"/>
      <c r="E210" s="32" t="s">
        <v>305</v>
      </c>
      <c r="J210" s="39"/>
    </row>
    <row r="211" spans="1:16" x14ac:dyDescent="0.25">
      <c r="A211" s="30" t="s">
        <v>40</v>
      </c>
      <c r="B211" s="30">
        <v>54</v>
      </c>
      <c r="C211" s="31" t="s">
        <v>306</v>
      </c>
      <c r="D211" s="30" t="s">
        <v>42</v>
      </c>
      <c r="E211" s="32" t="s">
        <v>307</v>
      </c>
      <c r="F211" s="33" t="s">
        <v>112</v>
      </c>
      <c r="G211" s="34">
        <v>16</v>
      </c>
      <c r="H211" s="35">
        <v>0</v>
      </c>
      <c r="I211" s="36">
        <f>ROUND(G211*H211,P4)</f>
        <v>0</v>
      </c>
      <c r="J211" s="33" t="s">
        <v>45</v>
      </c>
      <c r="O211" s="37">
        <f>I211*0.21</f>
        <v>0</v>
      </c>
      <c r="P211">
        <v>3</v>
      </c>
    </row>
    <row r="212" spans="1:16" x14ac:dyDescent="0.25">
      <c r="A212" s="30" t="s">
        <v>46</v>
      </c>
      <c r="B212" s="38"/>
      <c r="E212" s="32" t="s">
        <v>308</v>
      </c>
      <c r="J212" s="39"/>
    </row>
    <row r="213" spans="1:16" x14ac:dyDescent="0.25">
      <c r="A213" s="30" t="s">
        <v>101</v>
      </c>
      <c r="B213" s="38"/>
      <c r="E213" s="44" t="s">
        <v>309</v>
      </c>
      <c r="J213" s="39"/>
    </row>
    <row r="214" spans="1:16" ht="75" x14ac:dyDescent="0.25">
      <c r="A214" s="30" t="s">
        <v>48</v>
      </c>
      <c r="B214" s="38"/>
      <c r="E214" s="32" t="s">
        <v>310</v>
      </c>
      <c r="J214" s="39"/>
    </row>
    <row r="215" spans="1:16" x14ac:dyDescent="0.25">
      <c r="A215" s="30" t="s">
        <v>40</v>
      </c>
      <c r="B215" s="30">
        <v>55</v>
      </c>
      <c r="C215" s="31" t="s">
        <v>404</v>
      </c>
      <c r="D215" s="30" t="s">
        <v>42</v>
      </c>
      <c r="E215" s="32" t="s">
        <v>405</v>
      </c>
      <c r="F215" s="33" t="s">
        <v>112</v>
      </c>
      <c r="G215" s="34">
        <v>24</v>
      </c>
      <c r="H215" s="35">
        <v>0</v>
      </c>
      <c r="I215" s="36">
        <f>ROUND(G215*H215,P4)</f>
        <v>0</v>
      </c>
      <c r="J215" s="33" t="s">
        <v>45</v>
      </c>
      <c r="O215" s="37">
        <f>I215*0.21</f>
        <v>0</v>
      </c>
      <c r="P215">
        <v>3</v>
      </c>
    </row>
    <row r="216" spans="1:16" x14ac:dyDescent="0.25">
      <c r="A216" s="30" t="s">
        <v>46</v>
      </c>
      <c r="B216" s="38"/>
      <c r="E216" s="32" t="s">
        <v>406</v>
      </c>
      <c r="J216" s="39"/>
    </row>
    <row r="217" spans="1:16" ht="165" x14ac:dyDescent="0.25">
      <c r="A217" s="30" t="s">
        <v>48</v>
      </c>
      <c r="B217" s="38"/>
      <c r="E217" s="32" t="s">
        <v>407</v>
      </c>
      <c r="J217" s="39"/>
    </row>
    <row r="218" spans="1:16" x14ac:dyDescent="0.25">
      <c r="A218" s="30" t="s">
        <v>40</v>
      </c>
      <c r="B218" s="30">
        <v>56</v>
      </c>
      <c r="C218" s="31" t="s">
        <v>408</v>
      </c>
      <c r="D218" s="30" t="s">
        <v>42</v>
      </c>
      <c r="E218" s="32" t="s">
        <v>409</v>
      </c>
      <c r="F218" s="33" t="s">
        <v>112</v>
      </c>
      <c r="G218" s="34">
        <v>14.462999999999999</v>
      </c>
      <c r="H218" s="35">
        <v>0</v>
      </c>
      <c r="I218" s="36">
        <f>ROUND(G218*H218,P4)</f>
        <v>0</v>
      </c>
      <c r="J218" s="33" t="s">
        <v>45</v>
      </c>
      <c r="O218" s="37">
        <f>I218*0.21</f>
        <v>0</v>
      </c>
      <c r="P218">
        <v>3</v>
      </c>
    </row>
    <row r="219" spans="1:16" ht="30" x14ac:dyDescent="0.25">
      <c r="A219" s="30" t="s">
        <v>46</v>
      </c>
      <c r="B219" s="38"/>
      <c r="E219" s="32" t="s">
        <v>410</v>
      </c>
      <c r="J219" s="39"/>
    </row>
    <row r="220" spans="1:16" x14ac:dyDescent="0.25">
      <c r="A220" s="30" t="s">
        <v>101</v>
      </c>
      <c r="B220" s="38"/>
      <c r="E220" s="44" t="s">
        <v>411</v>
      </c>
      <c r="J220" s="39"/>
    </row>
    <row r="221" spans="1:16" ht="120" x14ac:dyDescent="0.25">
      <c r="A221" s="30" t="s">
        <v>48</v>
      </c>
      <c r="B221" s="38"/>
      <c r="E221" s="32" t="s">
        <v>315</v>
      </c>
      <c r="J221" s="39"/>
    </row>
    <row r="222" spans="1:16" x14ac:dyDescent="0.25">
      <c r="A222" s="30" t="s">
        <v>40</v>
      </c>
      <c r="B222" s="30">
        <v>57</v>
      </c>
      <c r="C222" s="31" t="s">
        <v>311</v>
      </c>
      <c r="D222" s="30" t="s">
        <v>42</v>
      </c>
      <c r="E222" s="32" t="s">
        <v>312</v>
      </c>
      <c r="F222" s="33" t="s">
        <v>112</v>
      </c>
      <c r="G222" s="34">
        <v>8.0210000000000008</v>
      </c>
      <c r="H222" s="35">
        <v>0</v>
      </c>
      <c r="I222" s="36">
        <f>ROUND(G222*H222,P4)</f>
        <v>0</v>
      </c>
      <c r="J222" s="33" t="s">
        <v>45</v>
      </c>
      <c r="O222" s="37">
        <f>I222*0.21</f>
        <v>0</v>
      </c>
      <c r="P222">
        <v>3</v>
      </c>
    </row>
    <row r="223" spans="1:16" x14ac:dyDescent="0.25">
      <c r="A223" s="30" t="s">
        <v>46</v>
      </c>
      <c r="B223" s="38"/>
      <c r="E223" s="32" t="s">
        <v>313</v>
      </c>
      <c r="J223" s="39"/>
    </row>
    <row r="224" spans="1:16" x14ac:dyDescent="0.25">
      <c r="A224" s="30" t="s">
        <v>101</v>
      </c>
      <c r="B224" s="38"/>
      <c r="E224" s="44" t="s">
        <v>412</v>
      </c>
      <c r="J224" s="39"/>
    </row>
    <row r="225" spans="1:16" ht="120" x14ac:dyDescent="0.25">
      <c r="A225" s="30" t="s">
        <v>48</v>
      </c>
      <c r="B225" s="38"/>
      <c r="E225" s="32" t="s">
        <v>315</v>
      </c>
      <c r="J225" s="39"/>
    </row>
    <row r="226" spans="1:16" x14ac:dyDescent="0.25">
      <c r="A226" s="24" t="s">
        <v>37</v>
      </c>
      <c r="B226" s="25"/>
      <c r="C226" s="26" t="s">
        <v>316</v>
      </c>
      <c r="D226" s="27"/>
      <c r="E226" s="24" t="s">
        <v>317</v>
      </c>
      <c r="F226" s="27"/>
      <c r="G226" s="27"/>
      <c r="H226" s="27"/>
      <c r="I226" s="28">
        <f>SUMIFS(I227:I276,A227:A276,"P")</f>
        <v>0</v>
      </c>
      <c r="J226" s="29"/>
    </row>
    <row r="227" spans="1:16" x14ac:dyDescent="0.25">
      <c r="A227" s="30" t="s">
        <v>40</v>
      </c>
      <c r="B227" s="30">
        <v>58</v>
      </c>
      <c r="C227" s="31" t="s">
        <v>318</v>
      </c>
      <c r="D227" s="30" t="s">
        <v>42</v>
      </c>
      <c r="E227" s="32" t="s">
        <v>319</v>
      </c>
      <c r="F227" s="33" t="s">
        <v>131</v>
      </c>
      <c r="G227" s="34">
        <v>8</v>
      </c>
      <c r="H227" s="35">
        <v>0</v>
      </c>
      <c r="I227" s="36">
        <f>ROUND(G227*H227,P4)</f>
        <v>0</v>
      </c>
      <c r="J227" s="33" t="s">
        <v>45</v>
      </c>
      <c r="O227" s="37">
        <f>I227*0.21</f>
        <v>0</v>
      </c>
      <c r="P227">
        <v>3</v>
      </c>
    </row>
    <row r="228" spans="1:16" x14ac:dyDescent="0.25">
      <c r="A228" s="30" t="s">
        <v>46</v>
      </c>
      <c r="B228" s="38"/>
      <c r="E228" s="32" t="s">
        <v>320</v>
      </c>
      <c r="J228" s="39"/>
    </row>
    <row r="229" spans="1:16" ht="45" x14ac:dyDescent="0.25">
      <c r="A229" s="30" t="s">
        <v>48</v>
      </c>
      <c r="B229" s="38"/>
      <c r="E229" s="32" t="s">
        <v>413</v>
      </c>
      <c r="J229" s="39"/>
    </row>
    <row r="230" spans="1:16" x14ac:dyDescent="0.25">
      <c r="A230" s="30" t="s">
        <v>40</v>
      </c>
      <c r="B230" s="30">
        <v>59</v>
      </c>
      <c r="C230" s="31" t="s">
        <v>322</v>
      </c>
      <c r="D230" s="30" t="s">
        <v>42</v>
      </c>
      <c r="E230" s="32" t="s">
        <v>323</v>
      </c>
      <c r="F230" s="33" t="s">
        <v>131</v>
      </c>
      <c r="G230" s="34">
        <v>14.5</v>
      </c>
      <c r="H230" s="35">
        <v>0</v>
      </c>
      <c r="I230" s="36">
        <f>ROUND(G230*H230,P4)</f>
        <v>0</v>
      </c>
      <c r="J230" s="33" t="s">
        <v>45</v>
      </c>
      <c r="O230" s="37">
        <f>I230*0.21</f>
        <v>0</v>
      </c>
      <c r="P230">
        <v>3</v>
      </c>
    </row>
    <row r="231" spans="1:16" x14ac:dyDescent="0.25">
      <c r="A231" s="30" t="s">
        <v>46</v>
      </c>
      <c r="B231" s="38"/>
      <c r="E231" s="40" t="s">
        <v>42</v>
      </c>
      <c r="J231" s="39"/>
    </row>
    <row r="232" spans="1:16" x14ac:dyDescent="0.25">
      <c r="A232" s="30" t="s">
        <v>101</v>
      </c>
      <c r="B232" s="38"/>
      <c r="E232" s="44" t="s">
        <v>414</v>
      </c>
      <c r="J232" s="39"/>
    </row>
    <row r="233" spans="1:16" ht="120" x14ac:dyDescent="0.25">
      <c r="A233" s="30" t="s">
        <v>48</v>
      </c>
      <c r="B233" s="38"/>
      <c r="E233" s="32" t="s">
        <v>325</v>
      </c>
      <c r="J233" s="39"/>
    </row>
    <row r="234" spans="1:16" ht="30" x14ac:dyDescent="0.25">
      <c r="A234" s="30" t="s">
        <v>40</v>
      </c>
      <c r="B234" s="30">
        <v>60</v>
      </c>
      <c r="C234" s="31" t="s">
        <v>326</v>
      </c>
      <c r="D234" s="30" t="s">
        <v>42</v>
      </c>
      <c r="E234" s="32" t="s">
        <v>327</v>
      </c>
      <c r="F234" s="33" t="s">
        <v>117</v>
      </c>
      <c r="G234" s="34">
        <v>2</v>
      </c>
      <c r="H234" s="35">
        <v>0</v>
      </c>
      <c r="I234" s="36">
        <f>ROUND(G234*H234,P4)</f>
        <v>0</v>
      </c>
      <c r="J234" s="33" t="s">
        <v>45</v>
      </c>
      <c r="O234" s="37">
        <f>I234*0.21</f>
        <v>0</v>
      </c>
      <c r="P234">
        <v>3</v>
      </c>
    </row>
    <row r="235" spans="1:16" x14ac:dyDescent="0.25">
      <c r="A235" s="30" t="s">
        <v>46</v>
      </c>
      <c r="B235" s="38"/>
      <c r="E235" s="40" t="s">
        <v>42</v>
      </c>
      <c r="J235" s="39"/>
    </row>
    <row r="236" spans="1:16" ht="90" x14ac:dyDescent="0.25">
      <c r="A236" s="30" t="s">
        <v>48</v>
      </c>
      <c r="B236" s="38"/>
      <c r="E236" s="32" t="s">
        <v>328</v>
      </c>
      <c r="J236" s="39"/>
    </row>
    <row r="237" spans="1:16" ht="30" x14ac:dyDescent="0.25">
      <c r="A237" s="30" t="s">
        <v>40</v>
      </c>
      <c r="B237" s="30">
        <v>61</v>
      </c>
      <c r="C237" s="31" t="s">
        <v>329</v>
      </c>
      <c r="D237" s="30" t="s">
        <v>63</v>
      </c>
      <c r="E237" s="32" t="s">
        <v>330</v>
      </c>
      <c r="F237" s="33" t="s">
        <v>112</v>
      </c>
      <c r="G237" s="34">
        <v>4.25</v>
      </c>
      <c r="H237" s="35">
        <v>0</v>
      </c>
      <c r="I237" s="36">
        <f>ROUND(G237*H237,P4)</f>
        <v>0</v>
      </c>
      <c r="J237" s="33" t="s">
        <v>45</v>
      </c>
      <c r="O237" s="37">
        <f>I237*0.21</f>
        <v>0</v>
      </c>
      <c r="P237">
        <v>3</v>
      </c>
    </row>
    <row r="238" spans="1:16" x14ac:dyDescent="0.25">
      <c r="A238" s="30" t="s">
        <v>46</v>
      </c>
      <c r="B238" s="38"/>
      <c r="E238" s="40" t="s">
        <v>42</v>
      </c>
      <c r="J238" s="39"/>
    </row>
    <row r="239" spans="1:16" x14ac:dyDescent="0.25">
      <c r="A239" s="30" t="s">
        <v>101</v>
      </c>
      <c r="B239" s="38"/>
      <c r="E239" s="44" t="s">
        <v>415</v>
      </c>
      <c r="J239" s="39"/>
    </row>
    <row r="240" spans="1:16" ht="105" x14ac:dyDescent="0.25">
      <c r="A240" s="30" t="s">
        <v>48</v>
      </c>
      <c r="B240" s="38"/>
      <c r="E240" s="32" t="s">
        <v>332</v>
      </c>
      <c r="J240" s="39"/>
    </row>
    <row r="241" spans="1:16" ht="30" x14ac:dyDescent="0.25">
      <c r="A241" s="30" t="s">
        <v>40</v>
      </c>
      <c r="B241" s="30">
        <v>62</v>
      </c>
      <c r="C241" s="31" t="s">
        <v>333</v>
      </c>
      <c r="D241" s="30" t="s">
        <v>65</v>
      </c>
      <c r="E241" s="32" t="s">
        <v>334</v>
      </c>
      <c r="F241" s="33" t="s">
        <v>112</v>
      </c>
      <c r="G241" s="34">
        <v>4.25</v>
      </c>
      <c r="H241" s="35">
        <v>0</v>
      </c>
      <c r="I241" s="36">
        <f>ROUND(G241*H241,P4)</f>
        <v>0</v>
      </c>
      <c r="J241" s="33" t="s">
        <v>45</v>
      </c>
      <c r="O241" s="37">
        <f>I241*0.21</f>
        <v>0</v>
      </c>
      <c r="P241">
        <v>3</v>
      </c>
    </row>
    <row r="242" spans="1:16" x14ac:dyDescent="0.25">
      <c r="A242" s="30" t="s">
        <v>46</v>
      </c>
      <c r="B242" s="38"/>
      <c r="E242" s="40" t="s">
        <v>42</v>
      </c>
      <c r="J242" s="39"/>
    </row>
    <row r="243" spans="1:16" x14ac:dyDescent="0.25">
      <c r="A243" s="30" t="s">
        <v>101</v>
      </c>
      <c r="B243" s="38"/>
      <c r="E243" s="44" t="s">
        <v>415</v>
      </c>
      <c r="J243" s="39"/>
    </row>
    <row r="244" spans="1:16" ht="105" x14ac:dyDescent="0.25">
      <c r="A244" s="30" t="s">
        <v>48</v>
      </c>
      <c r="B244" s="38"/>
      <c r="E244" s="32" t="s">
        <v>332</v>
      </c>
      <c r="J244" s="39"/>
    </row>
    <row r="245" spans="1:16" ht="30" x14ac:dyDescent="0.25">
      <c r="A245" s="30" t="s">
        <v>40</v>
      </c>
      <c r="B245" s="30">
        <v>63</v>
      </c>
      <c r="C245" s="31" t="s">
        <v>339</v>
      </c>
      <c r="D245" s="30" t="s">
        <v>63</v>
      </c>
      <c r="E245" s="32" t="s">
        <v>340</v>
      </c>
      <c r="F245" s="33" t="s">
        <v>131</v>
      </c>
      <c r="G245" s="34">
        <v>8</v>
      </c>
      <c r="H245" s="35">
        <v>0</v>
      </c>
      <c r="I245" s="36">
        <f>ROUND(G245*H245,P4)</f>
        <v>0</v>
      </c>
      <c r="J245" s="33" t="s">
        <v>45</v>
      </c>
      <c r="O245" s="37">
        <f>I245*0.21</f>
        <v>0</v>
      </c>
      <c r="P245">
        <v>3</v>
      </c>
    </row>
    <row r="246" spans="1:16" x14ac:dyDescent="0.25">
      <c r="A246" s="30" t="s">
        <v>46</v>
      </c>
      <c r="B246" s="38"/>
      <c r="E246" s="32" t="s">
        <v>416</v>
      </c>
      <c r="J246" s="39"/>
    </row>
    <row r="247" spans="1:16" ht="45" x14ac:dyDescent="0.25">
      <c r="A247" s="30" t="s">
        <v>101</v>
      </c>
      <c r="B247" s="38"/>
      <c r="E247" s="44" t="s">
        <v>417</v>
      </c>
      <c r="J247" s="39"/>
    </row>
    <row r="248" spans="1:16" ht="90" x14ac:dyDescent="0.25">
      <c r="A248" s="30" t="s">
        <v>48</v>
      </c>
      <c r="B248" s="38"/>
      <c r="E248" s="32" t="s">
        <v>338</v>
      </c>
      <c r="J248" s="39"/>
    </row>
    <row r="249" spans="1:16" ht="30" x14ac:dyDescent="0.25">
      <c r="A249" s="30" t="s">
        <v>40</v>
      </c>
      <c r="B249" s="30">
        <v>64</v>
      </c>
      <c r="C249" s="31" t="s">
        <v>418</v>
      </c>
      <c r="D249" s="30" t="s">
        <v>42</v>
      </c>
      <c r="E249" s="32" t="s">
        <v>419</v>
      </c>
      <c r="F249" s="33" t="s">
        <v>131</v>
      </c>
      <c r="G249" s="34">
        <v>18.5</v>
      </c>
      <c r="H249" s="35">
        <v>0</v>
      </c>
      <c r="I249" s="36">
        <f>ROUND(G249*H249,P4)</f>
        <v>0</v>
      </c>
      <c r="J249" s="33" t="s">
        <v>45</v>
      </c>
      <c r="O249" s="37">
        <f>I249*0.21</f>
        <v>0</v>
      </c>
      <c r="P249">
        <v>3</v>
      </c>
    </row>
    <row r="250" spans="1:16" x14ac:dyDescent="0.25">
      <c r="A250" s="30" t="s">
        <v>46</v>
      </c>
      <c r="B250" s="38"/>
      <c r="E250" s="40" t="s">
        <v>42</v>
      </c>
      <c r="J250" s="39"/>
    </row>
    <row r="251" spans="1:16" x14ac:dyDescent="0.25">
      <c r="A251" s="30" t="s">
        <v>101</v>
      </c>
      <c r="B251" s="38"/>
      <c r="E251" s="44" t="s">
        <v>420</v>
      </c>
      <c r="J251" s="39"/>
    </row>
    <row r="252" spans="1:16" ht="90" x14ac:dyDescent="0.25">
      <c r="A252" s="30" t="s">
        <v>48</v>
      </c>
      <c r="B252" s="38"/>
      <c r="E252" s="32" t="s">
        <v>421</v>
      </c>
      <c r="J252" s="39"/>
    </row>
    <row r="253" spans="1:16" x14ac:dyDescent="0.25">
      <c r="A253" s="30" t="s">
        <v>40</v>
      </c>
      <c r="B253" s="30">
        <v>65</v>
      </c>
      <c r="C253" s="31" t="s">
        <v>342</v>
      </c>
      <c r="D253" s="30" t="s">
        <v>42</v>
      </c>
      <c r="E253" s="32" t="s">
        <v>343</v>
      </c>
      <c r="F253" s="33" t="s">
        <v>131</v>
      </c>
      <c r="G253" s="34">
        <v>7.5</v>
      </c>
      <c r="H253" s="35">
        <v>0</v>
      </c>
      <c r="I253" s="36">
        <f>ROUND(G253*H253,P4)</f>
        <v>0</v>
      </c>
      <c r="J253" s="33" t="s">
        <v>45</v>
      </c>
      <c r="O253" s="37">
        <f>I253*0.21</f>
        <v>0</v>
      </c>
      <c r="P253">
        <v>3</v>
      </c>
    </row>
    <row r="254" spans="1:16" x14ac:dyDescent="0.25">
      <c r="A254" s="30" t="s">
        <v>46</v>
      </c>
      <c r="B254" s="38"/>
      <c r="E254" s="40" t="s">
        <v>42</v>
      </c>
      <c r="J254" s="39"/>
    </row>
    <row r="255" spans="1:16" ht="120" x14ac:dyDescent="0.25">
      <c r="A255" s="30" t="s">
        <v>48</v>
      </c>
      <c r="B255" s="38"/>
      <c r="E255" s="32" t="s">
        <v>344</v>
      </c>
      <c r="J255" s="39"/>
    </row>
    <row r="256" spans="1:16" x14ac:dyDescent="0.25">
      <c r="A256" s="30" t="s">
        <v>40</v>
      </c>
      <c r="B256" s="30">
        <v>66</v>
      </c>
      <c r="C256" s="31" t="s">
        <v>345</v>
      </c>
      <c r="D256" s="30" t="s">
        <v>42</v>
      </c>
      <c r="E256" s="32" t="s">
        <v>346</v>
      </c>
      <c r="F256" s="33" t="s">
        <v>131</v>
      </c>
      <c r="G256" s="34">
        <v>31.07</v>
      </c>
      <c r="H256" s="35">
        <v>0</v>
      </c>
      <c r="I256" s="36">
        <f>ROUND(G256*H256,P4)</f>
        <v>0</v>
      </c>
      <c r="J256" s="33" t="s">
        <v>45</v>
      </c>
      <c r="O256" s="37">
        <f>I256*0.21</f>
        <v>0</v>
      </c>
      <c r="P256">
        <v>3</v>
      </c>
    </row>
    <row r="257" spans="1:16" x14ac:dyDescent="0.25">
      <c r="A257" s="30" t="s">
        <v>46</v>
      </c>
      <c r="B257" s="38"/>
      <c r="E257" s="32" t="s">
        <v>347</v>
      </c>
      <c r="J257" s="39"/>
    </row>
    <row r="258" spans="1:16" x14ac:dyDescent="0.25">
      <c r="A258" s="30" t="s">
        <v>101</v>
      </c>
      <c r="B258" s="38"/>
      <c r="E258" s="44" t="s">
        <v>377</v>
      </c>
      <c r="J258" s="39"/>
    </row>
    <row r="259" spans="1:16" ht="90" x14ac:dyDescent="0.25">
      <c r="A259" s="30" t="s">
        <v>48</v>
      </c>
      <c r="B259" s="38"/>
      <c r="E259" s="32" t="s">
        <v>348</v>
      </c>
      <c r="J259" s="39"/>
    </row>
    <row r="260" spans="1:16" x14ac:dyDescent="0.25">
      <c r="A260" s="30" t="s">
        <v>40</v>
      </c>
      <c r="B260" s="30">
        <v>67</v>
      </c>
      <c r="C260" s="31" t="s">
        <v>349</v>
      </c>
      <c r="D260" s="30" t="s">
        <v>42</v>
      </c>
      <c r="E260" s="32" t="s">
        <v>350</v>
      </c>
      <c r="F260" s="33" t="s">
        <v>351</v>
      </c>
      <c r="G260" s="34">
        <v>2</v>
      </c>
      <c r="H260" s="35">
        <v>0</v>
      </c>
      <c r="I260" s="36">
        <f>ROUND(G260*H260,P4)</f>
        <v>0</v>
      </c>
      <c r="J260" s="33" t="s">
        <v>45</v>
      </c>
      <c r="O260" s="37">
        <f>I260*0.21</f>
        <v>0</v>
      </c>
      <c r="P260">
        <v>3</v>
      </c>
    </row>
    <row r="261" spans="1:16" x14ac:dyDescent="0.25">
      <c r="A261" s="30" t="s">
        <v>46</v>
      </c>
      <c r="B261" s="38"/>
      <c r="E261" s="32" t="s">
        <v>352</v>
      </c>
      <c r="J261" s="39"/>
    </row>
    <row r="262" spans="1:16" ht="409.5" x14ac:dyDescent="0.25">
      <c r="A262" s="30" t="s">
        <v>48</v>
      </c>
      <c r="B262" s="38"/>
      <c r="E262" s="32" t="s">
        <v>353</v>
      </c>
      <c r="J262" s="39"/>
    </row>
    <row r="263" spans="1:16" x14ac:dyDescent="0.25">
      <c r="A263" s="30" t="s">
        <v>40</v>
      </c>
      <c r="B263" s="30">
        <v>68</v>
      </c>
      <c r="C263" s="31" t="s">
        <v>354</v>
      </c>
      <c r="D263" s="30" t="s">
        <v>80</v>
      </c>
      <c r="E263" s="32" t="s">
        <v>355</v>
      </c>
      <c r="F263" s="33" t="s">
        <v>117</v>
      </c>
      <c r="G263" s="34">
        <v>1</v>
      </c>
      <c r="H263" s="35">
        <v>0</v>
      </c>
      <c r="I263" s="36">
        <f>ROUND(G263*H263,P4)</f>
        <v>0</v>
      </c>
      <c r="J263" s="33" t="s">
        <v>45</v>
      </c>
      <c r="O263" s="37">
        <f>I263*0.21</f>
        <v>0</v>
      </c>
      <c r="P263">
        <v>3</v>
      </c>
    </row>
    <row r="264" spans="1:16" x14ac:dyDescent="0.25">
      <c r="A264" s="30" t="s">
        <v>46</v>
      </c>
      <c r="B264" s="38"/>
      <c r="E264" s="32" t="s">
        <v>356</v>
      </c>
      <c r="J264" s="39"/>
    </row>
    <row r="265" spans="1:16" ht="409.5" x14ac:dyDescent="0.25">
      <c r="A265" s="30" t="s">
        <v>48</v>
      </c>
      <c r="B265" s="38"/>
      <c r="E265" s="32" t="s">
        <v>353</v>
      </c>
      <c r="J265" s="39"/>
    </row>
    <row r="266" spans="1:16" x14ac:dyDescent="0.25">
      <c r="A266" s="30" t="s">
        <v>40</v>
      </c>
      <c r="B266" s="30">
        <v>69</v>
      </c>
      <c r="C266" s="31" t="s">
        <v>357</v>
      </c>
      <c r="D266" s="30" t="s">
        <v>42</v>
      </c>
      <c r="E266" s="32" t="s">
        <v>358</v>
      </c>
      <c r="F266" s="33" t="s">
        <v>121</v>
      </c>
      <c r="G266" s="34">
        <v>20</v>
      </c>
      <c r="H266" s="35">
        <v>0</v>
      </c>
      <c r="I266" s="36">
        <f>ROUND(G266*H266,P4)</f>
        <v>0</v>
      </c>
      <c r="J266" s="33" t="s">
        <v>45</v>
      </c>
      <c r="O266" s="37">
        <f>I266*0.21</f>
        <v>0</v>
      </c>
      <c r="P266">
        <v>3</v>
      </c>
    </row>
    <row r="267" spans="1:16" x14ac:dyDescent="0.25">
      <c r="A267" s="30" t="s">
        <v>46</v>
      </c>
      <c r="B267" s="38"/>
      <c r="E267" s="40" t="s">
        <v>42</v>
      </c>
      <c r="J267" s="39"/>
    </row>
    <row r="268" spans="1:16" ht="75" x14ac:dyDescent="0.25">
      <c r="A268" s="30" t="s">
        <v>101</v>
      </c>
      <c r="B268" s="38"/>
      <c r="E268" s="44" t="s">
        <v>422</v>
      </c>
      <c r="J268" s="39"/>
    </row>
    <row r="269" spans="1:16" ht="180" x14ac:dyDescent="0.25">
      <c r="A269" s="30" t="s">
        <v>48</v>
      </c>
      <c r="B269" s="38"/>
      <c r="E269" s="32" t="s">
        <v>361</v>
      </c>
      <c r="J269" s="39"/>
    </row>
    <row r="270" spans="1:16" x14ac:dyDescent="0.25">
      <c r="A270" s="30" t="s">
        <v>40</v>
      </c>
      <c r="B270" s="30">
        <v>70</v>
      </c>
      <c r="C270" s="31" t="s">
        <v>362</v>
      </c>
      <c r="D270" s="30" t="s">
        <v>42</v>
      </c>
      <c r="E270" s="32" t="s">
        <v>363</v>
      </c>
      <c r="F270" s="33" t="s">
        <v>121</v>
      </c>
      <c r="G270" s="34">
        <v>7.3</v>
      </c>
      <c r="H270" s="35">
        <v>0</v>
      </c>
      <c r="I270" s="36">
        <f>ROUND(G270*H270,P4)</f>
        <v>0</v>
      </c>
      <c r="J270" s="33" t="s">
        <v>45</v>
      </c>
      <c r="O270" s="37">
        <f>I270*0.21</f>
        <v>0</v>
      </c>
      <c r="P270">
        <v>3</v>
      </c>
    </row>
    <row r="271" spans="1:16" x14ac:dyDescent="0.25">
      <c r="A271" s="30" t="s">
        <v>46</v>
      </c>
      <c r="B271" s="38"/>
      <c r="E271" s="40" t="s">
        <v>42</v>
      </c>
      <c r="J271" s="39"/>
    </row>
    <row r="272" spans="1:16" ht="60" x14ac:dyDescent="0.25">
      <c r="A272" s="30" t="s">
        <v>101</v>
      </c>
      <c r="B272" s="38"/>
      <c r="E272" s="44" t="s">
        <v>423</v>
      </c>
      <c r="J272" s="39"/>
    </row>
    <row r="273" spans="1:16" ht="180" x14ac:dyDescent="0.25">
      <c r="A273" s="30" t="s">
        <v>48</v>
      </c>
      <c r="B273" s="38"/>
      <c r="E273" s="32" t="s">
        <v>361</v>
      </c>
      <c r="J273" s="39"/>
    </row>
    <row r="274" spans="1:16" x14ac:dyDescent="0.25">
      <c r="A274" s="30" t="s">
        <v>40</v>
      </c>
      <c r="B274" s="30">
        <v>71</v>
      </c>
      <c r="C274" s="31" t="s">
        <v>424</v>
      </c>
      <c r="D274" s="30" t="s">
        <v>42</v>
      </c>
      <c r="E274" s="32" t="s">
        <v>425</v>
      </c>
      <c r="F274" s="33" t="s">
        <v>131</v>
      </c>
      <c r="G274" s="34">
        <v>12</v>
      </c>
      <c r="H274" s="35">
        <v>0</v>
      </c>
      <c r="I274" s="36">
        <f>ROUND(G274*H274,P4)</f>
        <v>0</v>
      </c>
      <c r="J274" s="33" t="s">
        <v>45</v>
      </c>
      <c r="O274" s="37">
        <f>I274*0.21</f>
        <v>0</v>
      </c>
      <c r="P274">
        <v>3</v>
      </c>
    </row>
    <row r="275" spans="1:16" x14ac:dyDescent="0.25">
      <c r="A275" s="30" t="s">
        <v>46</v>
      </c>
      <c r="B275" s="38"/>
      <c r="E275" s="40" t="s">
        <v>42</v>
      </c>
      <c r="J275" s="39"/>
    </row>
    <row r="276" spans="1:16" ht="180" x14ac:dyDescent="0.25">
      <c r="A276" s="30" t="s">
        <v>48</v>
      </c>
      <c r="B276" s="41"/>
      <c r="C276" s="42"/>
      <c r="D276" s="42"/>
      <c r="E276" s="32" t="s">
        <v>426</v>
      </c>
      <c r="F276" s="42"/>
      <c r="G276" s="42"/>
      <c r="H276" s="42"/>
      <c r="I276" s="42"/>
      <c r="J276" s="43"/>
    </row>
  </sheetData>
  <sheetProtection algorithmName="SHA-512" hashValue="eEz6fqROrfJ0OQW+g4nTIu3VGtcun/FtQKrKYyDsCbLI+AxN+q9GQV/GmKmQPtlgK/OKWbXDqU8JkyYenKJXGQ==" saltValue="cY5uEqs9xvU3wWKtSLCUe8sZtqGbOHp57rg5kQcFg2m5eWoYI4ok+ciQuoY2K79BLlSQStyJ+cW/w9/hS2jzNw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001</vt:lpstr>
      <vt:lpstr>180</vt:lpstr>
      <vt:lpstr>201</vt:lpstr>
      <vt:lpstr>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Tomáš Kaplan</dc:creator>
  <cp:lastModifiedBy>Krejča Tomáš</cp:lastModifiedBy>
  <dcterms:created xsi:type="dcterms:W3CDTF">2025-07-01T09:27:06Z</dcterms:created>
  <dcterms:modified xsi:type="dcterms:W3CDTF">2025-11-06T11:58:45Z</dcterms:modified>
</cp:coreProperties>
</file>