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Škody po zimě\2026\III-2595 Michalovice - Bukovno\"/>
    </mc:Choice>
  </mc:AlternateContent>
  <xr:revisionPtr revIDLastSave="0" documentId="13_ncr:1_{F09B740D-D86D-4545-98F0-A9ECE30E57C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4" i="1" l="1"/>
  <c r="H21" i="1" l="1"/>
  <c r="H16" i="1" l="1"/>
  <c r="H12" i="1" l="1"/>
  <c r="H25" i="1" l="1"/>
  <c r="H19" i="1"/>
  <c r="J19" i="1"/>
  <c r="H20" i="1"/>
  <c r="H22" i="1" l="1"/>
  <c r="H18" i="1" l="1"/>
  <c r="H17" i="1"/>
  <c r="H14" i="1"/>
  <c r="H13" i="1"/>
  <c r="H15" i="1"/>
  <c r="H11" i="1"/>
  <c r="H26" i="1" l="1"/>
  <c r="H27" i="1" l="1"/>
  <c r="H28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<sst xmlns="http://schemas.openxmlformats.org/spreadsheetml/2006/main" count="117" uniqueCount="91">
  <si>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</si>
  <si>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</si>
  <si>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</si>
  <si>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</si>
  <si>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</si>
  <si>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</si>
  <si>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</si>
  <si>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</si>
  <si>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</si>
  <si>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</si>
  <si>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</si>
  <si>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</si>
  <si>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</si>
  <si>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</si>
  <si>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</si>
  <si>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</si>
  <si>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</si>
  <si>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</si>
  <si>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</si>
  <si>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</si>
  <si>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</si>
  <si>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</si>
  <si>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</si>
  <si>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</si>
  <si>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</si>
  <si>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</si>
  <si>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</si>
  <si>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</si>
  <si>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</si>
  <si>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</si>
  <si>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</si>
  <si>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</si>
  <si>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</si>
  <si>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</si>
  <si>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</si>
  <si>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</si>
  <si>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</si>
  <si>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</si>
  <si>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</si>
  <si>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</si>
  <si>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</si>
  <si>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</si>
  <si>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</si>
  <si>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</si>
  <si>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</si>
  <si>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</si>
  <si>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</si>
  <si>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</si>
  <si>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</si>
  <si>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</si>
  <si>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</si>
  <si>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</si>
  <si>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</si>
  <si>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</si>
  <si>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</si>
  <si>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</si>
  <si>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</si>
  <si>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</si>
  <si>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</si>
  <si>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</si>
  <si>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</si>
  <si>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</si>
  <si>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</si>
  <si>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</si>
  <si>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</si>
  <si>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</si>
  <si>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</si>
  <si>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</si>
  <si>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</si>
  <si>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</si>
  <si>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</si>
  <si>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</si>
  <si>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</si>
  <si>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</si>
  <si>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</si>
  <si>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</si>
  <si>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574C06</t>
  </si>
  <si>
    <t>ASFALTOVÝ BETON PRO LOŽNÍ VRSTVY ACL 16+, 16S</t>
  </si>
  <si>
    <t>12932</t>
  </si>
  <si>
    <t>ČIŠTĚNÍ PŘÍKOPŮ OD NÁNOSU DO 0,5M3/M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</si>
  <si>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</t>
  </si>
  <si>
    <t>III/2595 Michalovice - Bukovno</t>
  </si>
  <si>
    <t xml:space="preserve">silnice III/2595 Michalovice - Bukovno  </t>
  </si>
  <si>
    <t>Stavba: III/2595 Michalovice - Bukovno</t>
  </si>
  <si>
    <t>Objekt:    sil.    III/2595                            staničení km 2,532 - 4,397</t>
  </si>
  <si>
    <t>Datum:   03.11.2025</t>
  </si>
  <si>
    <t>VODOROVNÉ DOPRAVNÍ ZNAČENÍ PLASTEM HLADKÉ - DODÁVKA A POKLÁDKA</t>
  </si>
  <si>
    <t>91228</t>
  </si>
  <si>
    <t>SMĚROVÉ SLOUPKY Z PLAST HMOT VČETNĚ ODRAZNÉHO PÁSKU</t>
  </si>
  <si>
    <t>Položka zahrnuje:
- dodání a osazení sloupku včetně nutných zemních prací
- vnitrostaveništní a mimostaveništní doprava
- odrazky plastové nebo z retroreflexní fólie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</si>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</sst>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2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39" fontId="6" fillId="4" borderId="8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39" fontId="24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/>
    <xf numFmtId="39" fontId="23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left"/>
    </xf>
    <xf numFmtId="39" fontId="25" fillId="0" borderId="0" xfId="0" applyNumberFormat="1" applyFont="1" applyAlignment="1">
      <alignment horizontal="right" vertical="top"/>
      <protection locked="0"/>
    </xf>
    <xf numFmtId="4" fontId="26" fillId="0" borderId="44" xfId="0" applyNumberFormat="1" applyFont="1" applyBorder="1" applyAlignment="1" applyProtection="1">
      <alignment vertical="top"/>
    </xf>
    <xf numFmtId="0" fontId="26" fillId="0" borderId="43" xfId="0" applyFont="1" applyBorder="1" applyAlignment="1" applyProtection="1">
      <alignment vertical="top"/>
    </xf>
    <xf numFmtId="0" fontId="26" fillId="0" borderId="41" xfId="0" applyFont="1" applyBorder="1" applyAlignment="1" applyProtection="1">
      <alignment vertical="top"/>
    </xf>
    <xf numFmtId="4" fontId="26" fillId="0" borderId="41" xfId="0" applyNumberFormat="1" applyFont="1" applyBorder="1" applyAlignment="1" applyProtection="1">
      <alignment horizontal="right" vertical="top"/>
    </xf>
    <xf numFmtId="4" fontId="26" fillId="0" borderId="42" xfId="0" applyNumberFormat="1" applyFont="1" applyBorder="1" applyAlignment="1" applyProtection="1">
      <alignment vertical="top"/>
    </xf>
    <xf numFmtId="4" fontId="26" fillId="0" borderId="13" xfId="0" applyNumberFormat="1" applyFont="1" applyBorder="1" applyAlignment="1" applyProtection="1">
      <alignment vertical="top"/>
    </xf>
    <xf numFmtId="0" fontId="26" fillId="0" borderId="9" xfId="0" applyFont="1" applyBorder="1" applyAlignment="1" applyProtection="1">
      <alignment vertical="top"/>
    </xf>
    <xf numFmtId="0" fontId="26" fillId="0" borderId="10" xfId="0" applyFont="1" applyBorder="1" applyAlignment="1" applyProtection="1">
      <alignment vertical="top"/>
    </xf>
    <xf numFmtId="4" fontId="26" fillId="0" borderId="10" xfId="0" applyNumberFormat="1" applyFont="1" applyBorder="1" applyAlignment="1" applyProtection="1">
      <alignment horizontal="right" vertical="top"/>
    </xf>
    <xf numFmtId="4" fontId="26" fillId="0" borderId="11" xfId="0" applyNumberFormat="1" applyFont="1" applyBorder="1" applyAlignment="1" applyProtection="1">
      <alignment vertical="top"/>
    </xf>
    <xf numFmtId="4" fontId="26" fillId="0" borderId="38" xfId="0" applyNumberFormat="1" applyFont="1" applyBorder="1" applyAlignment="1" applyProtection="1">
      <alignment vertical="top"/>
    </xf>
    <xf numFmtId="0" fontId="26" fillId="0" borderId="28" xfId="0" applyFont="1" applyBorder="1" applyAlignment="1" applyProtection="1">
      <alignment vertical="top"/>
    </xf>
    <xf numFmtId="0" fontId="26" fillId="0" borderId="29" xfId="0" applyFont="1" applyBorder="1" applyAlignment="1" applyProtection="1">
      <alignment vertical="top"/>
    </xf>
    <xf numFmtId="4" fontId="26" fillId="0" borderId="29" xfId="0" applyNumberFormat="1" applyFont="1" applyBorder="1" applyAlignment="1" applyProtection="1">
      <alignment horizontal="right" vertical="top"/>
    </xf>
    <xf numFmtId="4" fontId="26" fillId="0" borderId="30" xfId="0" applyNumberFormat="1" applyFont="1" applyBorder="1" applyAlignment="1" applyProtection="1">
      <alignment vertical="top"/>
    </xf>
    <xf numFmtId="0" fontId="6" fillId="2" borderId="19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37" fontId="28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 wrapText="1"/>
    </xf>
    <xf numFmtId="164" fontId="29" fillId="0" borderId="0" xfId="0" applyNumberFormat="1" applyFont="1" applyAlignment="1" applyProtection="1">
      <alignment horizontal="right" vertical="top"/>
    </xf>
    <xf numFmtId="0" fontId="30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5" fillId="0" borderId="0" xfId="0" applyNumberFormat="1" applyFont="1" applyAlignment="1">
      <alignment horizontal="center" vertical="top"/>
      <protection locked="0"/>
    </xf>
    <xf numFmtId="0" fontId="35" fillId="0" borderId="0" xfId="0" applyFont="1" applyAlignment="1">
      <alignment horizontal="left" vertical="top" wrapText="1"/>
      <protection locked="0"/>
    </xf>
    <xf numFmtId="164" fontId="35" fillId="0" borderId="0" xfId="0" applyNumberFormat="1" applyFont="1" applyAlignment="1">
      <alignment horizontal="right" vertical="top"/>
      <protection locked="0"/>
    </xf>
    <xf numFmtId="0" fontId="34" fillId="0" borderId="0" xfId="0" applyFont="1" applyAlignment="1" applyProtection="1">
      <alignment horizontal="left"/>
    </xf>
    <xf numFmtId="2" fontId="6" fillId="4" borderId="6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center"/>
    </xf>
    <xf numFmtId="49" fontId="15" fillId="0" borderId="20" xfId="0" applyNumberFormat="1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49" fontId="19" fillId="0" borderId="23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3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4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5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49" fontId="15" fillId="5" borderId="26" xfId="0" applyNumberFormat="1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7" xfId="0" applyFont="1" applyFill="1" applyBorder="1" applyAlignment="1" applyProtection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36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25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2" fillId="0" borderId="31" xfId="0" applyNumberFormat="1" applyFont="1" applyBorder="1" applyAlignment="1" applyProtection="1">
      <alignment horizontal="left" vertical="center"/>
    </xf>
    <xf numFmtId="49" fontId="12" fillId="0" borderId="32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" fontId="14" fillId="0" borderId="26" xfId="0" applyNumberFormat="1" applyFont="1" applyBorder="1" applyAlignment="1" applyProtection="1">
      <alignment horizontal="center" vertical="center"/>
    </xf>
    <xf numFmtId="1" fontId="14" fillId="0" borderId="33" xfId="0" applyNumberFormat="1" applyFont="1" applyBorder="1" applyAlignment="1" applyProtection="1">
      <alignment horizontal="center" vertical="center"/>
    </xf>
    <xf numFmtId="1" fontId="14" fillId="0" borderId="34" xfId="0" applyNumberFormat="1" applyFont="1" applyBorder="1" applyAlignment="1" applyProtection="1">
      <alignment horizontal="center" vertical="center"/>
    </xf>
    <xf numFmtId="1" fontId="14" fillId="0" borderId="3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3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4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49" fontId="14" fillId="0" borderId="39" xfId="0" applyNumberFormat="1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0" fontId="20" fillId="0" borderId="34" xfId="0" applyFont="1" applyBorder="1" applyAlignment="1" applyProtection="1">
      <alignment horizontal="center" vertical="center" wrapText="1"/>
    </xf>
    <xf numFmtId="0" fontId="20" fillId="0" borderId="35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9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  <xf numFmtId="0" fontId="14" fillId="0" borderId="15" xfId="0" applyFont="1" applyBorder="1" applyAlignment="1" applyProtection="1">
      <alignment horizontal="center" vertical="center"/>
    </xf>
    <xf numFmtId="3" fontId="14" fillId="0" borderId="15" xfId="0" applyNumberFormat="1" applyFont="1" applyBorder="1" applyAlignment="1" applyProtection="1">
      <alignment vertical="center"/>
    </xf>
    <xf numFmtId="0" fontId="14" fillId="0" borderId="15" xfId="0" applyFont="1" applyBorder="1" applyAlignment="1" applyProtection="1">
      <alignment vertical="center"/>
    </xf>
    <xf numFmtId="49" fontId="6" fillId="6" borderId="17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 wrapText="1"/>
    </xf>
    <xf numFmtId="0" fontId="6" fillId="6" borderId="14" xfId="0" applyFont="1" applyFill="1" applyBorder="1" applyAlignment="1" applyProtection="1">
      <alignment vertical="center"/>
    </xf>
    <xf numFmtId="4" fontId="6" fillId="4" borderId="25" xfId="0" applyNumberFormat="1" applyFont="1" applyFill="1" applyBorder="1" applyAlignment="1" applyProtection="1">
      <alignment horizontal="center" vertical="center"/>
    </xf>
    <xf numFmtId="0" fontId="6" fillId="6" borderId="45" xfId="0" applyFont="1" applyFill="1" applyBorder="1" applyAlignment="1" applyProtection="1">
      <alignment horizontal="center" vertical="center"/>
    </xf>
    <xf numFmtId="0" fontId="6" fillId="6" borderId="46" xfId="0" applyFont="1" applyFill="1" applyBorder="1" applyAlignment="1" applyProtection="1">
      <alignment vertical="center"/>
    </xf>
    <xf numFmtId="0" fontId="6" fillId="6" borderId="46" xfId="0" applyFont="1" applyFill="1" applyBorder="1" applyAlignment="1" applyProtection="1">
      <alignment vertical="top" wrapText="1"/>
    </xf>
    <xf numFmtId="0" fontId="6" fillId="6" borderId="46" xfId="0" applyFont="1" applyFill="1" applyBorder="1" applyAlignment="1" applyProtection="1">
      <alignment horizontal="center" vertical="center"/>
    </xf>
    <xf numFmtId="2" fontId="6" fillId="6" borderId="46" xfId="0" applyNumberFormat="1" applyFont="1" applyFill="1" applyBorder="1" applyAlignment="1" applyProtection="1">
      <alignment horizontal="center" vertical="center"/>
    </xf>
    <xf numFmtId="39" fontId="6" fillId="4" borderId="46" xfId="0" applyNumberFormat="1" applyFont="1" applyFill="1" applyBorder="1" applyAlignment="1" applyProtection="1">
      <alignment horizontal="center" vertical="center"/>
    </xf>
    <xf numFmtId="4" fontId="6" fillId="0" borderId="47" xfId="0" applyNumberFormat="1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opLeftCell="A11" zoomScale="130" zoomScaleNormal="130" workbookViewId="0">
      <selection activeCell="I15" sqref="I15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192" t="s">
        <v>16</v>
      </c>
      <c r="B1" s="193"/>
      <c r="C1" s="193"/>
      <c r="D1" s="193"/>
      <c r="E1" s="193"/>
      <c r="F1" s="193"/>
      <c r="G1" s="193"/>
      <c r="H1" s="193"/>
      <c r="I1" s="193"/>
    </row>
    <row r="2" spans="1:11" ht="12.75" customHeight="1" x14ac:dyDescent="0.15">
      <c r="A2" s="194" t="s">
        <v>17</v>
      </c>
      <c r="B2" s="195"/>
      <c r="C2" s="196" t="s">
        <v>81</v>
      </c>
      <c r="D2" s="197"/>
      <c r="E2" s="200" t="s">
        <v>18</v>
      </c>
      <c r="F2" s="201" t="s">
        <v>42</v>
      </c>
      <c r="G2" s="202"/>
      <c r="H2" s="200" t="s">
        <v>19</v>
      </c>
      <c r="I2" s="207"/>
    </row>
    <row r="3" spans="1:11" x14ac:dyDescent="0.15">
      <c r="A3" s="163"/>
      <c r="B3" s="162"/>
      <c r="C3" s="198"/>
      <c r="D3" s="199"/>
      <c r="E3" s="162"/>
      <c r="F3" s="203"/>
      <c r="G3" s="204"/>
      <c r="H3" s="162"/>
      <c r="I3" s="206"/>
    </row>
    <row r="4" spans="1:11" ht="12.75" customHeight="1" x14ac:dyDescent="0.15">
      <c r="A4" s="161" t="s">
        <v>20</v>
      </c>
      <c r="B4" s="162"/>
      <c r="C4" s="208" t="s">
        <v>47</v>
      </c>
      <c r="D4" s="209"/>
      <c r="E4" s="168" t="s">
        <v>21</v>
      </c>
      <c r="F4" s="168"/>
      <c r="G4" s="162"/>
      <c r="H4" s="168" t="s">
        <v>19</v>
      </c>
      <c r="I4" s="212"/>
    </row>
    <row r="5" spans="1:11" ht="12.75" customHeight="1" x14ac:dyDescent="0.15">
      <c r="A5" s="163"/>
      <c r="B5" s="162"/>
      <c r="C5" s="210"/>
      <c r="D5" s="211"/>
      <c r="E5" s="162"/>
      <c r="F5" s="162"/>
      <c r="G5" s="162"/>
      <c r="H5" s="162"/>
      <c r="I5" s="160"/>
    </row>
    <row r="6" spans="1:11" ht="13.15" customHeight="1" x14ac:dyDescent="0.15">
      <c r="A6" s="161" t="s">
        <v>22</v>
      </c>
      <c r="B6" s="162"/>
      <c r="C6" s="177" t="s">
        <v>82</v>
      </c>
      <c r="D6" s="178"/>
      <c r="E6" s="168" t="s">
        <v>23</v>
      </c>
      <c r="F6" s="175"/>
      <c r="G6" s="170"/>
      <c r="H6" s="168" t="s">
        <v>19</v>
      </c>
      <c r="I6" s="205"/>
    </row>
    <row r="7" spans="1:11" x14ac:dyDescent="0.15">
      <c r="A7" s="163"/>
      <c r="B7" s="162"/>
      <c r="C7" s="179"/>
      <c r="D7" s="180"/>
      <c r="E7" s="162"/>
      <c r="F7" s="170"/>
      <c r="G7" s="170"/>
      <c r="H7" s="162"/>
      <c r="I7" s="206"/>
    </row>
    <row r="8" spans="1:11" x14ac:dyDescent="0.15">
      <c r="A8" s="161" t="s">
        <v>43</v>
      </c>
      <c r="B8" s="162"/>
      <c r="C8" s="164">
        <v>2026</v>
      </c>
      <c r="D8" s="165"/>
      <c r="E8" s="168" t="s">
        <v>44</v>
      </c>
      <c r="F8" s="169" t="s">
        <v>49</v>
      </c>
      <c r="G8" s="170"/>
      <c r="H8" s="171" t="s">
        <v>45</v>
      </c>
      <c r="I8" s="173"/>
    </row>
    <row r="9" spans="1:11" x14ac:dyDescent="0.15">
      <c r="A9" s="163"/>
      <c r="B9" s="162"/>
      <c r="C9" s="166"/>
      <c r="D9" s="167"/>
      <c r="E9" s="162"/>
      <c r="F9" s="170"/>
      <c r="G9" s="170"/>
      <c r="H9" s="172"/>
      <c r="I9" s="174"/>
    </row>
    <row r="10" spans="1:11" x14ac:dyDescent="0.15">
      <c r="A10" s="161" t="s">
        <v>46</v>
      </c>
      <c r="B10" s="162"/>
      <c r="C10" s="175"/>
      <c r="D10" s="170"/>
      <c r="E10" s="168" t="s">
        <v>24</v>
      </c>
      <c r="F10" s="176" t="s">
        <v>49</v>
      </c>
      <c r="G10" s="170"/>
      <c r="H10" s="168" t="s">
        <v>25</v>
      </c>
      <c r="I10" s="159">
        <v>45964</v>
      </c>
    </row>
    <row r="11" spans="1:11" x14ac:dyDescent="0.15">
      <c r="A11" s="163"/>
      <c r="B11" s="162"/>
      <c r="C11" s="170"/>
      <c r="D11" s="170"/>
      <c r="E11" s="162"/>
      <c r="F11" s="170"/>
      <c r="G11" s="170"/>
      <c r="H11" s="162"/>
      <c r="I11" s="160"/>
    </row>
    <row r="12" spans="1:11" ht="23.45" customHeight="1" thickBot="1" x14ac:dyDescent="0.2">
      <c r="A12" s="151" t="s">
        <v>26</v>
      </c>
      <c r="B12" s="152"/>
      <c r="C12" s="152"/>
      <c r="D12" s="152"/>
      <c r="E12" s="152"/>
      <c r="F12" s="152"/>
      <c r="G12" s="152"/>
      <c r="H12" s="152"/>
      <c r="I12" s="153"/>
    </row>
    <row r="13" spans="1:11" ht="26.45" customHeight="1" x14ac:dyDescent="0.15">
      <c r="A13" s="9" t="s">
        <v>27</v>
      </c>
      <c r="B13" s="154" t="s">
        <v>28</v>
      </c>
      <c r="C13" s="155"/>
      <c r="D13" s="10"/>
      <c r="E13" s="156"/>
      <c r="F13" s="157"/>
      <c r="G13" s="10"/>
      <c r="H13" s="156"/>
      <c r="I13" s="158"/>
    </row>
    <row r="14" spans="1:11" ht="15.2" customHeight="1" x14ac:dyDescent="0.15">
      <c r="A14" s="11" t="s">
        <v>29</v>
      </c>
      <c r="B14" s="12" t="s">
        <v>30</v>
      </c>
      <c r="C14" s="13">
        <f>SUM(rozpočet!H26)</f>
        <v>0</v>
      </c>
      <c r="D14" s="144"/>
      <c r="E14" s="145"/>
      <c r="F14" s="13"/>
      <c r="G14" s="146"/>
      <c r="H14" s="147"/>
      <c r="I14" s="14"/>
    </row>
    <row r="15" spans="1:11" ht="15.2" customHeight="1" x14ac:dyDescent="0.15">
      <c r="A15" s="11"/>
      <c r="B15" s="12"/>
      <c r="C15" s="13"/>
      <c r="D15" s="144"/>
      <c r="E15" s="145"/>
      <c r="F15" s="13"/>
      <c r="G15" s="146"/>
      <c r="H15" s="147"/>
      <c r="I15" s="14"/>
      <c r="K15" s="15"/>
    </row>
    <row r="16" spans="1:11" ht="15.2" customHeight="1" x14ac:dyDescent="0.15">
      <c r="A16" s="11"/>
      <c r="B16" s="12"/>
      <c r="C16" s="13"/>
      <c r="D16" s="144"/>
      <c r="E16" s="145"/>
      <c r="F16" s="13"/>
      <c r="G16" s="146"/>
      <c r="H16" s="147"/>
      <c r="I16" s="14"/>
    </row>
    <row r="17" spans="1:9" ht="15.2" customHeight="1" x14ac:dyDescent="0.15">
      <c r="A17" s="11"/>
      <c r="B17" s="12"/>
      <c r="C17" s="13"/>
      <c r="D17" s="144"/>
      <c r="E17" s="145"/>
      <c r="F17" s="16"/>
      <c r="G17" s="146"/>
      <c r="H17" s="147"/>
      <c r="I17" s="14"/>
    </row>
    <row r="18" spans="1:9" ht="15.2" customHeight="1" x14ac:dyDescent="0.15">
      <c r="A18" s="11"/>
      <c r="B18" s="12"/>
      <c r="C18" s="13"/>
      <c r="D18" s="144"/>
      <c r="E18" s="145"/>
      <c r="F18" s="16"/>
      <c r="G18" s="146"/>
      <c r="H18" s="147"/>
      <c r="I18" s="14"/>
    </row>
    <row r="19" spans="1:9" ht="15.2" customHeight="1" x14ac:dyDescent="0.15">
      <c r="A19" s="11"/>
      <c r="B19" s="12"/>
      <c r="C19" s="13"/>
      <c r="D19" s="144"/>
      <c r="E19" s="145"/>
      <c r="F19" s="16"/>
      <c r="G19" s="146"/>
      <c r="H19" s="147"/>
      <c r="I19" s="14"/>
    </row>
    <row r="20" spans="1:9" ht="15.2" customHeight="1" x14ac:dyDescent="0.15">
      <c r="A20" s="142"/>
      <c r="B20" s="143"/>
      <c r="C20" s="13"/>
      <c r="D20" s="144"/>
      <c r="E20" s="145"/>
      <c r="F20" s="16"/>
      <c r="G20" s="146"/>
      <c r="H20" s="147"/>
      <c r="I20" s="17"/>
    </row>
    <row r="21" spans="1:9" ht="15.2" customHeight="1" x14ac:dyDescent="0.15">
      <c r="A21" s="142"/>
      <c r="B21" s="143"/>
      <c r="C21" s="13"/>
      <c r="D21" s="144"/>
      <c r="E21" s="145"/>
      <c r="F21" s="16"/>
      <c r="G21" s="146"/>
      <c r="H21" s="147"/>
      <c r="I21" s="17"/>
    </row>
    <row r="22" spans="1:9" ht="16.7" customHeight="1" x14ac:dyDescent="0.15">
      <c r="A22" s="142" t="s">
        <v>31</v>
      </c>
      <c r="B22" s="143"/>
      <c r="C22" s="13">
        <f>SUM(C14:C21)</f>
        <v>0</v>
      </c>
      <c r="D22" s="148"/>
      <c r="E22" s="149"/>
      <c r="F22" s="13"/>
      <c r="G22" s="150"/>
      <c r="H22" s="143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132"/>
      <c r="B24" s="133"/>
      <c r="C24" s="21"/>
      <c r="I24" s="22"/>
    </row>
    <row r="25" spans="1:9" ht="15.2" customHeight="1" x14ac:dyDescent="0.15">
      <c r="A25" s="132"/>
      <c r="B25" s="133"/>
      <c r="C25" s="21"/>
      <c r="D25" s="134"/>
      <c r="E25" s="135"/>
      <c r="F25" s="21"/>
      <c r="G25" s="136" t="s">
        <v>13</v>
      </c>
      <c r="H25" s="133"/>
      <c r="I25" s="23">
        <f>SUM(C24:C26)</f>
        <v>0</v>
      </c>
    </row>
    <row r="26" spans="1:9" ht="15.2" customHeight="1" x14ac:dyDescent="0.15">
      <c r="A26" s="132" t="s">
        <v>32</v>
      </c>
      <c r="B26" s="133"/>
      <c r="C26" s="21">
        <f>C22+F22+I22</f>
        <v>0</v>
      </c>
      <c r="D26" s="134" t="s">
        <v>6</v>
      </c>
      <c r="E26" s="135"/>
      <c r="F26" s="21">
        <f>ROUND(C26*(21/100),2)</f>
        <v>0</v>
      </c>
      <c r="G26" s="136" t="s">
        <v>33</v>
      </c>
      <c r="H26" s="133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183"/>
      <c r="B28" s="184"/>
      <c r="C28" s="185"/>
      <c r="D28" s="137"/>
      <c r="E28" s="181"/>
      <c r="F28" s="182"/>
      <c r="G28" s="137" t="s">
        <v>34</v>
      </c>
      <c r="H28" s="138"/>
      <c r="I28" s="139"/>
    </row>
    <row r="29" spans="1:9" ht="14.45" customHeight="1" x14ac:dyDescent="0.15">
      <c r="A29" s="186"/>
      <c r="B29" s="187"/>
      <c r="C29" s="188"/>
      <c r="D29" s="129"/>
      <c r="E29" s="130"/>
      <c r="F29" s="131"/>
      <c r="G29" s="129"/>
      <c r="H29" s="127"/>
      <c r="I29" s="128"/>
    </row>
    <row r="30" spans="1:9" ht="14.45" customHeight="1" x14ac:dyDescent="0.15">
      <c r="A30" s="186"/>
      <c r="B30" s="187"/>
      <c r="C30" s="188"/>
      <c r="D30" s="129"/>
      <c r="E30" s="130"/>
      <c r="F30" s="131"/>
      <c r="G30" s="126"/>
      <c r="H30" s="127"/>
      <c r="I30" s="128"/>
    </row>
    <row r="31" spans="1:9" ht="14.45" customHeight="1" x14ac:dyDescent="0.15">
      <c r="A31" s="186"/>
      <c r="B31" s="187"/>
      <c r="C31" s="188"/>
      <c r="D31" s="129"/>
      <c r="E31" s="130"/>
      <c r="F31" s="131"/>
      <c r="G31" s="129"/>
      <c r="H31" s="127"/>
      <c r="I31" s="128"/>
    </row>
    <row r="32" spans="1:9" ht="14.45" customHeight="1" thickBot="1" x14ac:dyDescent="0.2">
      <c r="A32" s="189"/>
      <c r="B32" s="190"/>
      <c r="C32" s="191"/>
      <c r="D32" s="123"/>
      <c r="E32" s="140"/>
      <c r="F32" s="141"/>
      <c r="G32" s="123"/>
      <c r="H32" s="124"/>
      <c r="I32" s="125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4"/>
  <sheetViews>
    <sheetView showGridLines="0" tabSelected="1" topLeftCell="A15" zoomScale="70" zoomScaleNormal="70" workbookViewId="0">
      <selection activeCell="D18" sqref="D18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4" ht="24.75" customHeight="1" x14ac:dyDescent="0.15">
      <c r="B1" s="213" t="s">
        <v>5</v>
      </c>
      <c r="C1" s="213"/>
      <c r="D1" s="213"/>
      <c r="E1" s="213"/>
      <c r="F1" s="213"/>
      <c r="G1" s="213"/>
      <c r="H1" s="213"/>
      <c r="I1" s="1"/>
    </row>
    <row r="2" spans="2:14" ht="26.25" customHeight="1" x14ac:dyDescent="0.25">
      <c r="B2" s="120" t="s">
        <v>83</v>
      </c>
      <c r="C2" s="120"/>
      <c r="D2" s="6"/>
      <c r="E2" s="105" t="s">
        <v>5</v>
      </c>
      <c r="F2" s="6"/>
      <c r="G2" s="6"/>
      <c r="H2" s="79"/>
      <c r="I2" s="29"/>
    </row>
    <row r="3" spans="2:14" ht="23.25" customHeight="1" x14ac:dyDescent="0.25">
      <c r="B3" s="120" t="s">
        <v>84</v>
      </c>
      <c r="C3" s="120"/>
      <c r="D3" s="6"/>
      <c r="E3" s="6"/>
      <c r="F3" s="6"/>
      <c r="G3" s="106"/>
      <c r="H3" s="79"/>
      <c r="I3" s="29"/>
    </row>
    <row r="4" spans="2:14" ht="21" customHeight="1" x14ac:dyDescent="0.15">
      <c r="B4" s="107"/>
      <c r="C4" s="108"/>
      <c r="D4" s="108"/>
      <c r="E4" s="109"/>
      <c r="F4" s="108"/>
      <c r="G4" s="110"/>
      <c r="H4" s="81"/>
      <c r="I4" s="30"/>
    </row>
    <row r="5" spans="2:14" ht="26.25" customHeight="1" x14ac:dyDescent="0.25">
      <c r="B5" s="111" t="s">
        <v>74</v>
      </c>
      <c r="C5" s="106"/>
      <c r="D5" s="106"/>
      <c r="E5" s="112"/>
      <c r="F5" s="106"/>
      <c r="G5" s="106"/>
      <c r="H5" s="80"/>
      <c r="I5" s="31"/>
    </row>
    <row r="6" spans="2:14" ht="21.75" customHeight="1" x14ac:dyDescent="0.2">
      <c r="B6" s="111" t="s">
        <v>1</v>
      </c>
      <c r="C6" s="106"/>
      <c r="D6" s="106"/>
      <c r="E6" s="112"/>
      <c r="F6" s="113" t="s">
        <v>73</v>
      </c>
      <c r="G6" s="106"/>
      <c r="H6" s="82" t="s">
        <v>5</v>
      </c>
      <c r="I6" s="31" t="s">
        <v>35</v>
      </c>
    </row>
    <row r="7" spans="2:14" ht="26.25" customHeight="1" x14ac:dyDescent="0.25">
      <c r="B7" s="113" t="s">
        <v>75</v>
      </c>
      <c r="C7" s="114"/>
      <c r="D7" s="114"/>
      <c r="E7" s="115"/>
      <c r="F7" s="214" t="s">
        <v>85</v>
      </c>
      <c r="G7" s="214"/>
      <c r="H7" s="83" t="s">
        <v>5</v>
      </c>
      <c r="I7" s="31" t="s">
        <v>36</v>
      </c>
    </row>
    <row r="8" spans="2:14" ht="6.75" customHeight="1" x14ac:dyDescent="0.2">
      <c r="B8" s="116"/>
      <c r="C8" s="116"/>
      <c r="D8" s="116"/>
      <c r="E8" s="116"/>
      <c r="F8" s="116"/>
      <c r="G8" s="116" t="s">
        <v>5</v>
      </c>
      <c r="H8" s="84"/>
      <c r="I8" s="32"/>
    </row>
    <row r="9" spans="2:14" ht="24" customHeight="1" thickBot="1" x14ac:dyDescent="0.2">
      <c r="B9" s="117"/>
      <c r="C9" s="118"/>
      <c r="D9" s="118"/>
      <c r="E9" s="118"/>
      <c r="F9" s="118"/>
      <c r="G9" s="119"/>
      <c r="H9" s="85"/>
    </row>
    <row r="10" spans="2:14" s="7" customFormat="1" ht="52.5" customHeight="1" thickBot="1" x14ac:dyDescent="0.2">
      <c r="B10" s="101" t="s">
        <v>41</v>
      </c>
      <c r="C10" s="102" t="s">
        <v>7</v>
      </c>
      <c r="D10" s="102"/>
      <c r="E10" s="103" t="s">
        <v>0</v>
      </c>
      <c r="F10" s="102" t="s">
        <v>8</v>
      </c>
      <c r="G10" s="102" t="s">
        <v>9</v>
      </c>
      <c r="H10" s="104" t="s">
        <v>10</v>
      </c>
      <c r="I10" s="34" t="s">
        <v>39</v>
      </c>
      <c r="J10" s="35" t="s">
        <v>40</v>
      </c>
      <c r="K10" s="26"/>
      <c r="L10" s="26" t="s">
        <v>37</v>
      </c>
    </row>
    <row r="11" spans="2:14" s="7" customFormat="1" ht="53.25" customHeight="1" x14ac:dyDescent="0.15">
      <c r="B11" s="55" t="s">
        <v>11</v>
      </c>
      <c r="C11" s="66" t="s">
        <v>69</v>
      </c>
      <c r="D11" s="67" t="s">
        <v>70</v>
      </c>
      <c r="E11" s="56" t="s">
        <v>12</v>
      </c>
      <c r="F11" s="68">
        <v>1</v>
      </c>
      <c r="G11" s="69"/>
      <c r="H11" s="70">
        <f t="shared" ref="H11:H23" si="0">G11*F11</f>
        <v>0</v>
      </c>
      <c r="I11" s="36"/>
      <c r="J11" s="37"/>
      <c r="K11" s="38"/>
      <c r="L11" s="26"/>
    </row>
    <row r="12" spans="2:14" s="7" customFormat="1" ht="51" customHeight="1" x14ac:dyDescent="0.15">
      <c r="B12" s="58">
        <v>11372</v>
      </c>
      <c r="C12" s="64" t="s">
        <v>50</v>
      </c>
      <c r="D12" s="63" t="s">
        <v>52</v>
      </c>
      <c r="E12" s="57" t="s">
        <v>38</v>
      </c>
      <c r="F12" s="71">
        <v>475.57499999999999</v>
      </c>
      <c r="G12" s="72"/>
      <c r="H12" s="73">
        <f t="shared" si="0"/>
        <v>0</v>
      </c>
      <c r="I12" s="39"/>
      <c r="J12" s="40"/>
      <c r="K12" s="41"/>
      <c r="L12" s="27"/>
    </row>
    <row r="13" spans="2:14" s="7" customFormat="1" ht="47.25" customHeight="1" x14ac:dyDescent="0.15">
      <c r="B13" s="58">
        <v>919111</v>
      </c>
      <c r="C13" s="64" t="s">
        <v>53</v>
      </c>
      <c r="D13" s="63" t="s">
        <v>54</v>
      </c>
      <c r="E13" s="57" t="s">
        <v>15</v>
      </c>
      <c r="F13" s="71">
        <v>10.199999999999999</v>
      </c>
      <c r="G13" s="72"/>
      <c r="H13" s="73">
        <f t="shared" si="0"/>
        <v>0</v>
      </c>
      <c r="I13" s="39"/>
      <c r="J13" s="42"/>
      <c r="K13" s="41"/>
      <c r="L13" s="27" t="s">
        <v>5</v>
      </c>
    </row>
    <row r="14" spans="2:14" s="7" customFormat="1" ht="78.75" customHeight="1" x14ac:dyDescent="0.15">
      <c r="B14" s="58">
        <v>572223</v>
      </c>
      <c r="C14" s="64" t="s">
        <v>56</v>
      </c>
      <c r="D14" s="63" t="s">
        <v>57</v>
      </c>
      <c r="E14" s="57" t="s">
        <v>2</v>
      </c>
      <c r="F14" s="71">
        <v>19223</v>
      </c>
      <c r="G14" s="72"/>
      <c r="H14" s="73">
        <f>G14*F14</f>
        <v>0</v>
      </c>
      <c r="I14" s="39"/>
      <c r="J14" s="42"/>
      <c r="K14" s="41"/>
      <c r="L14" s="27"/>
    </row>
    <row r="15" spans="2:14" s="25" customFormat="1" ht="124.5" customHeight="1" x14ac:dyDescent="0.15">
      <c r="B15" s="60" t="s">
        <v>71</v>
      </c>
      <c r="C15" s="61" t="s">
        <v>72</v>
      </c>
      <c r="D15" s="65" t="s">
        <v>55</v>
      </c>
      <c r="E15" s="57" t="s">
        <v>2</v>
      </c>
      <c r="F15" s="71">
        <v>9611.5</v>
      </c>
      <c r="G15" s="72"/>
      <c r="H15" s="73">
        <f t="shared" si="0"/>
        <v>0</v>
      </c>
      <c r="I15" s="39"/>
      <c r="J15" s="42"/>
      <c r="K15" s="41"/>
      <c r="L15" s="27"/>
    </row>
    <row r="16" spans="2:14" s="25" customFormat="1" ht="129.75" customHeight="1" x14ac:dyDescent="0.15">
      <c r="B16" s="60" t="s">
        <v>76</v>
      </c>
      <c r="C16" s="61" t="s">
        <v>77</v>
      </c>
      <c r="D16" s="65" t="s">
        <v>80</v>
      </c>
      <c r="E16" s="57" t="s">
        <v>38</v>
      </c>
      <c r="F16" s="71">
        <v>384.46</v>
      </c>
      <c r="G16" s="121"/>
      <c r="H16" s="73">
        <f t="shared" si="0"/>
        <v>0</v>
      </c>
      <c r="I16" s="39"/>
      <c r="J16" s="42"/>
      <c r="K16" s="41"/>
      <c r="L16" s="27"/>
      <c r="M16" s="122"/>
      <c r="N16" s="122"/>
    </row>
    <row r="17" spans="2:12" s="7" customFormat="1" ht="30" x14ac:dyDescent="0.15">
      <c r="B17" s="58">
        <v>113764</v>
      </c>
      <c r="C17" s="61" t="s">
        <v>58</v>
      </c>
      <c r="D17" s="63" t="s">
        <v>51</v>
      </c>
      <c r="E17" s="57" t="s">
        <v>4</v>
      </c>
      <c r="F17" s="71">
        <v>10.199999999999999</v>
      </c>
      <c r="G17" s="72"/>
      <c r="H17" s="73">
        <f t="shared" si="0"/>
        <v>0</v>
      </c>
      <c r="I17" s="39"/>
      <c r="J17" s="42"/>
      <c r="K17" s="41"/>
      <c r="L17" s="27" t="s">
        <v>5</v>
      </c>
    </row>
    <row r="18" spans="2:12" s="7" customFormat="1" ht="60" x14ac:dyDescent="0.15">
      <c r="B18" s="58">
        <v>931314</v>
      </c>
      <c r="C18" s="64" t="s">
        <v>59</v>
      </c>
      <c r="D18" s="63" t="s">
        <v>60</v>
      </c>
      <c r="E18" s="57" t="s">
        <v>4</v>
      </c>
      <c r="F18" s="71">
        <v>10.199999999999999</v>
      </c>
      <c r="G18" s="72"/>
      <c r="H18" s="73">
        <f t="shared" si="0"/>
        <v>0</v>
      </c>
      <c r="I18" s="39"/>
      <c r="J18" s="42"/>
      <c r="K18" s="41"/>
      <c r="L18" s="27" t="s">
        <v>5</v>
      </c>
    </row>
    <row r="19" spans="2:12" s="7" customFormat="1" ht="30" x14ac:dyDescent="0.15">
      <c r="B19" s="58">
        <v>12922</v>
      </c>
      <c r="C19" s="61" t="s">
        <v>61</v>
      </c>
      <c r="D19" s="63" t="s">
        <v>62</v>
      </c>
      <c r="E19" s="57" t="s">
        <v>2</v>
      </c>
      <c r="F19" s="71">
        <v>1865</v>
      </c>
      <c r="G19" s="75"/>
      <c r="H19" s="74">
        <f t="shared" si="0"/>
        <v>0</v>
      </c>
      <c r="I19" s="39">
        <v>0.126</v>
      </c>
      <c r="J19" s="40">
        <f>F19*I19</f>
        <v>234.99</v>
      </c>
      <c r="K19" s="41"/>
      <c r="L19" s="27"/>
    </row>
    <row r="20" spans="2:12" s="7" customFormat="1" ht="60" x14ac:dyDescent="0.15">
      <c r="B20" s="58">
        <v>56962</v>
      </c>
      <c r="C20" s="64" t="s">
        <v>63</v>
      </c>
      <c r="D20" s="63" t="s">
        <v>64</v>
      </c>
      <c r="E20" s="57" t="s">
        <v>2</v>
      </c>
      <c r="F20" s="71">
        <v>1865</v>
      </c>
      <c r="G20" s="75"/>
      <c r="H20" s="74">
        <f t="shared" si="0"/>
        <v>0</v>
      </c>
      <c r="I20" s="39"/>
      <c r="J20" s="42"/>
      <c r="K20" s="41"/>
      <c r="L20" s="27"/>
    </row>
    <row r="21" spans="2:12" s="7" customFormat="1" ht="30" x14ac:dyDescent="0.15">
      <c r="B21" s="59" t="s">
        <v>78</v>
      </c>
      <c r="C21" s="65" t="s">
        <v>79</v>
      </c>
      <c r="D21" s="65" t="s">
        <v>62</v>
      </c>
      <c r="E21" s="57" t="s">
        <v>4</v>
      </c>
      <c r="F21" s="71">
        <v>1200</v>
      </c>
      <c r="G21" s="75"/>
      <c r="H21" s="74">
        <f t="shared" si="0"/>
        <v>0</v>
      </c>
      <c r="I21" s="39"/>
      <c r="J21" s="42"/>
      <c r="K21" s="41"/>
      <c r="L21" s="27"/>
    </row>
    <row r="22" spans="2:12" s="25" customFormat="1" ht="41.45" customHeight="1" x14ac:dyDescent="0.15">
      <c r="B22" s="59" t="s">
        <v>48</v>
      </c>
      <c r="C22" s="65" t="s">
        <v>68</v>
      </c>
      <c r="D22" s="65" t="s">
        <v>65</v>
      </c>
      <c r="E22" s="57" t="s">
        <v>3</v>
      </c>
      <c r="F22" s="71">
        <v>1101.0999999999999</v>
      </c>
      <c r="G22" s="75"/>
      <c r="H22" s="73">
        <f t="shared" si="0"/>
        <v>0</v>
      </c>
      <c r="I22" s="51"/>
      <c r="J22" s="52"/>
      <c r="K22" s="53"/>
      <c r="L22" s="54"/>
    </row>
    <row r="23" spans="2:12" s="25" customFormat="1" ht="68.25" customHeight="1" x14ac:dyDescent="0.15">
      <c r="B23" s="218" t="s">
        <v>87</v>
      </c>
      <c r="C23" s="219" t="s">
        <v>88</v>
      </c>
      <c r="D23" s="219" t="s">
        <v>89</v>
      </c>
      <c r="E23" s="62" t="s">
        <v>90</v>
      </c>
      <c r="F23" s="76">
        <v>120</v>
      </c>
      <c r="G23" s="77"/>
      <c r="H23" s="78">
        <f t="shared" si="0"/>
        <v>0</v>
      </c>
      <c r="I23" s="215"/>
      <c r="J23" s="215"/>
      <c r="K23" s="216"/>
      <c r="L23" s="217"/>
    </row>
    <row r="24" spans="2:12" s="25" customFormat="1" ht="58.5" customHeight="1" x14ac:dyDescent="0.15">
      <c r="B24" s="58">
        <v>915211</v>
      </c>
      <c r="C24" s="220" t="s">
        <v>86</v>
      </c>
      <c r="D24" s="63" t="s">
        <v>67</v>
      </c>
      <c r="E24" s="57" t="s">
        <v>2</v>
      </c>
      <c r="F24" s="71">
        <v>466.25</v>
      </c>
      <c r="G24" s="221"/>
      <c r="H24" s="73">
        <f t="shared" ref="H24" si="1">G24*F24</f>
        <v>0</v>
      </c>
      <c r="I24" s="215"/>
      <c r="J24" s="215"/>
      <c r="K24" s="216"/>
      <c r="L24" s="217"/>
    </row>
    <row r="25" spans="2:12" s="7" customFormat="1" ht="45.75" thickBot="1" x14ac:dyDescent="0.2">
      <c r="B25" s="222">
        <v>915111</v>
      </c>
      <c r="C25" s="223" t="s">
        <v>66</v>
      </c>
      <c r="D25" s="224" t="s">
        <v>67</v>
      </c>
      <c r="E25" s="225" t="s">
        <v>2</v>
      </c>
      <c r="F25" s="226">
        <v>466.25</v>
      </c>
      <c r="G25" s="227"/>
      <c r="H25" s="228">
        <f t="shared" ref="H25" si="2">G25*F25</f>
        <v>0</v>
      </c>
      <c r="I25" s="45"/>
      <c r="J25" s="45"/>
      <c r="K25" s="46"/>
      <c r="L25" s="47" t="s">
        <v>5</v>
      </c>
    </row>
    <row r="26" spans="2:12" s="7" customFormat="1" ht="15.75" x14ac:dyDescent="0.15">
      <c r="B26" s="86"/>
      <c r="C26" s="87" t="s">
        <v>13</v>
      </c>
      <c r="D26" s="88"/>
      <c r="E26" s="88"/>
      <c r="F26" s="88"/>
      <c r="G26" s="89" t="s">
        <v>5</v>
      </c>
      <c r="H26" s="90">
        <f>SUM(H11:H25)</f>
        <v>0</v>
      </c>
      <c r="I26" s="43"/>
      <c r="J26" s="43"/>
      <c r="K26" s="44"/>
    </row>
    <row r="27" spans="2:12" s="7" customFormat="1" ht="15.75" x14ac:dyDescent="0.15">
      <c r="B27" s="91"/>
      <c r="C27" s="92" t="s">
        <v>6</v>
      </c>
      <c r="D27" s="93"/>
      <c r="E27" s="93"/>
      <c r="F27" s="93"/>
      <c r="G27" s="94" t="s">
        <v>5</v>
      </c>
      <c r="H27" s="95">
        <f>H26*0.21</f>
        <v>0</v>
      </c>
      <c r="I27" s="43"/>
      <c r="J27" s="43"/>
      <c r="K27" s="44"/>
    </row>
    <row r="28" spans="2:12" s="7" customFormat="1" ht="16.5" thickBot="1" x14ac:dyDescent="0.2">
      <c r="B28" s="96"/>
      <c r="C28" s="97" t="s">
        <v>14</v>
      </c>
      <c r="D28" s="98"/>
      <c r="E28" s="98"/>
      <c r="F28" s="98"/>
      <c r="G28" s="99" t="s">
        <v>5</v>
      </c>
      <c r="H28" s="100">
        <f>SUM(H26:H27)</f>
        <v>0</v>
      </c>
      <c r="I28" s="43"/>
      <c r="J28" s="43"/>
      <c r="K28" s="44"/>
    </row>
    <row r="29" spans="2:12" ht="24" customHeight="1" x14ac:dyDescent="0.15">
      <c r="I29" s="43"/>
      <c r="J29" s="43"/>
      <c r="K29" s="44"/>
      <c r="L29" s="7"/>
    </row>
    <row r="30" spans="2:12" ht="12" customHeight="1" x14ac:dyDescent="0.15">
      <c r="I30" s="43"/>
      <c r="J30" s="43"/>
      <c r="K30" s="44"/>
      <c r="L30" s="7"/>
    </row>
    <row r="31" spans="2:12" ht="12" customHeight="1" x14ac:dyDescent="0.15">
      <c r="I31" s="43"/>
      <c r="J31" s="43"/>
      <c r="K31" s="44"/>
      <c r="L31" s="7"/>
    </row>
    <row r="32" spans="2:12" ht="12" customHeight="1" x14ac:dyDescent="0.15">
      <c r="I32" s="43"/>
      <c r="J32" s="43"/>
      <c r="K32" s="7"/>
      <c r="L32" s="7"/>
    </row>
    <row r="33" spans="9:12" ht="12" customHeight="1" x14ac:dyDescent="0.15">
      <c r="I33" s="43"/>
      <c r="J33" s="43"/>
      <c r="K33" s="7"/>
      <c r="L33" s="7"/>
    </row>
    <row r="34" spans="9:12" ht="12" customHeight="1" x14ac:dyDescent="0.15">
      <c r="I34" s="43"/>
      <c r="J34" s="43"/>
      <c r="K34" s="7"/>
      <c r="L34" s="7"/>
    </row>
  </sheetData>
  <mergeCells count="2">
    <mergeCell ref="B1:H1"/>
    <mergeCell ref="F7:G7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2025-11-03T14:12:27Z</dcterms:modified>
</cp:coreProperties>
</file>