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Kapitola 12\III-2752 Mečeříž\"/>
    </mc:Choice>
  </mc:AlternateContent>
  <xr:revisionPtr revIDLastSave="0" documentId="13_ncr:1_{4FA7CADA-67E2-450F-BFEF-CA8D14948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 l="1"/>
  <c r="H21" i="1"/>
  <c r="H16" i="1" l="1"/>
  <c r="H12" i="1" l="1"/>
  <c r="H25" i="1" l="1"/>
  <c r="H19" i="1"/>
  <c r="J19" i="1"/>
  <c r="H20" i="1"/>
  <c r="H22" i="1" l="1"/>
  <c r="H18" i="1" l="1"/>
  <c r="H17" i="1"/>
  <c r="H14" i="1"/>
  <c r="H13" i="1"/>
  <c r="H15" i="1"/>
  <c r="H11" i="1"/>
  <c r="H26" i="1" l="1"/>
  <c r="H27" i="1" l="1"/>
  <c r="H28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<sst xmlns="http://schemas.openxmlformats.org/spreadsheetml/2006/main" count="118" uniqueCount="92">
  <si>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</si>
  <si>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</si>
  <si>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</si>
  <si>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</si>
  <si>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</si>
  <si>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</si>
  <si>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</si>
  <si>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</si>
  <si>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</si>
  <si>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</si>
  <si>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</si>
  <si>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</si>
  <si>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</si>
  <si>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</si>
  <si>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</si>
  <si>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</si>
  <si>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</si>
  <si>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</si>
  <si>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</si>
  <si>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</si>
  <si>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</si>
  <si>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</si>
  <si>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</si>
  <si>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</si>
  <si>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</si>
  <si>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</si>
  <si>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</si>
  <si>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</si>
  <si>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</si>
  <si>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</si>
  <si>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</si>
  <si>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</si>
  <si>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</si>
  <si>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</si>
  <si>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</si>
  <si>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</si>
  <si>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</si>
  <si>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</si>
  <si>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</si>
  <si>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</si>
  <si>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</si>
  <si>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</si>
  <si>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</si>
  <si>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</si>
  <si>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</si>
  <si>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</si>
  <si>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</si>
  <si>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</si>
  <si>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</si>
  <si>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</si>
  <si>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</si>
  <si>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</si>
  <si>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</si>
  <si>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</si>
  <si>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</si>
  <si>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</si>
  <si>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</si>
  <si>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</si>
  <si>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</si>
  <si>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</si>
  <si>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</si>
  <si>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</si>
  <si>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</si>
  <si>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</si>
  <si>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</si>
  <si>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</si>
  <si>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</si>
  <si>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</si>
  <si>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</si>
  <si>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</si>
  <si>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</si>
  <si>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</si>
  <si>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</si>
  <si>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</si>
  <si>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</si>
  <si>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</si>
  <si>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III/2752 Mečeříž</t>
  </si>
  <si>
    <t xml:space="preserve">silnice III/2752 staničení km 6,690 -7,950 a 8,912 – 12,689 </t>
  </si>
  <si>
    <t>2026/2027</t>
  </si>
  <si>
    <t>Stavba: III/2752 Mečeříž</t>
  </si>
  <si>
    <t xml:space="preserve">Objekt:    sil.    III/2752        km 6,690 -7,950 a 8,912 – 12,689 </t>
  </si>
  <si>
    <t>Datum:   22.07.2025</t>
  </si>
  <si>
    <t>574C06</t>
  </si>
  <si>
    <t>ASFALTOVÝ BETON PRO LOŽNÍ VRSTVY ACL 16+, 16S</t>
  </si>
  <si>
    <t>12932</t>
  </si>
  <si>
    <t>ČIŠTĚNÍ PŘÍKOPŮ OD NÁNOSU DO 0,5M3/M</t>
  </si>
  <si>
    <t>912282</t>
  </si>
  <si>
    <t>SMĚROVÉ SLOUPKY Z PLAST HMOT - DEMONTÁŽ A ZPĚTNÁ MONTÁŽ</t>
  </si>
  <si>
    <t xml:space="preserve">Položka zahrnuje:
- demontáž a osazení sloupku včetně nutných zemních prací
- očištění
- nové odrazky plastové nebo z retroreflexní fólie
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</si>
  <si>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</t>
  </si>
  <si>
    <t>kus</t>
  </si>
  <si>
    <t>VODOROVNÉ DOPRAVNÍ ZNAČENÍ PLASTEM HLADKÉ - DODÁVKA A POKLÁDKA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</si>
</sst>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4" fontId="26" fillId="0" borderId="44" xfId="0" applyNumberFormat="1" applyFont="1" applyBorder="1" applyAlignment="1" applyProtection="1">
      <alignment vertical="top"/>
    </xf>
    <xf numFmtId="0" fontId="26" fillId="0" borderId="43" xfId="0" applyFont="1" applyBorder="1" applyAlignment="1" applyProtection="1">
      <alignment vertical="top"/>
    </xf>
    <xf numFmtId="0" fontId="26" fillId="0" borderId="41" xfId="0" applyFont="1" applyBorder="1" applyAlignment="1" applyProtection="1">
      <alignment vertical="top"/>
    </xf>
    <xf numFmtId="4" fontId="26" fillId="0" borderId="41" xfId="0" applyNumberFormat="1" applyFont="1" applyBorder="1" applyAlignment="1" applyProtection="1">
      <alignment horizontal="right" vertical="top"/>
    </xf>
    <xf numFmtId="4" fontId="26" fillId="0" borderId="42" xfId="0" applyNumberFormat="1" applyFont="1" applyBorder="1" applyAlignment="1" applyProtection="1">
      <alignment vertical="top"/>
    </xf>
    <xf numFmtId="4" fontId="26" fillId="0" borderId="13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4" fontId="26" fillId="0" borderId="38" xfId="0" applyNumberFormat="1" applyFont="1" applyBorder="1" applyAlignment="1" applyProtection="1">
      <alignment vertical="top"/>
    </xf>
    <xf numFmtId="0" fontId="26" fillId="0" borderId="28" xfId="0" applyFont="1" applyBorder="1" applyAlignment="1" applyProtection="1">
      <alignment vertical="top"/>
    </xf>
    <xf numFmtId="0" fontId="26" fillId="0" borderId="29" xfId="0" applyFont="1" applyBorder="1" applyAlignment="1" applyProtection="1">
      <alignment vertical="top"/>
    </xf>
    <xf numFmtId="4" fontId="26" fillId="0" borderId="29" xfId="0" applyNumberFormat="1" applyFont="1" applyBorder="1" applyAlignment="1" applyProtection="1">
      <alignment horizontal="right" vertical="top"/>
    </xf>
    <xf numFmtId="4" fontId="26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49" fontId="6" fillId="6" borderId="17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 wrapText="1"/>
    </xf>
    <xf numFmtId="0" fontId="14" fillId="0" borderId="15" xfId="0" applyFont="1" applyBorder="1" applyAlignment="1" applyProtection="1">
      <alignment horizontal="center" vertical="center"/>
    </xf>
    <xf numFmtId="3" fontId="14" fillId="0" borderId="15" xfId="0" applyNumberFormat="1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2" fontId="6" fillId="4" borderId="6" xfId="0" applyNumberFormat="1" applyFont="1" applyFill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4" fontId="14" fillId="0" borderId="26" xfId="0" applyNumberFormat="1" applyFont="1" applyBorder="1" applyAlignment="1" applyProtection="1">
      <alignment horizontal="center" vertical="center"/>
    </xf>
    <xf numFmtId="14" fontId="14" fillId="0" borderId="33" xfId="0" applyNumberFormat="1" applyFont="1" applyBorder="1" applyAlignment="1" applyProtection="1">
      <alignment horizontal="center" vertical="center"/>
    </xf>
    <xf numFmtId="14" fontId="14" fillId="0" borderId="34" xfId="0" applyNumberFormat="1" applyFont="1" applyBorder="1" applyAlignment="1" applyProtection="1">
      <alignment horizontal="center" vertical="center"/>
    </xf>
    <xf numFmtId="14" fontId="14" fillId="0" borderId="3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9" xfId="0" applyNumberFormat="1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30" zoomScaleNormal="130" workbookViewId="0">
      <selection activeCell="C8" sqref="C8:D9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99" t="s">
        <v>16</v>
      </c>
      <c r="B1" s="200"/>
      <c r="C1" s="200"/>
      <c r="D1" s="200"/>
      <c r="E1" s="200"/>
      <c r="F1" s="200"/>
      <c r="G1" s="200"/>
      <c r="H1" s="200"/>
      <c r="I1" s="200"/>
    </row>
    <row r="2" spans="1:11" ht="12.75" customHeight="1" x14ac:dyDescent="0.15">
      <c r="A2" s="201" t="s">
        <v>17</v>
      </c>
      <c r="B2" s="202"/>
      <c r="C2" s="203" t="s">
        <v>76</v>
      </c>
      <c r="D2" s="204"/>
      <c r="E2" s="207" t="s">
        <v>18</v>
      </c>
      <c r="F2" s="208" t="s">
        <v>42</v>
      </c>
      <c r="G2" s="209"/>
      <c r="H2" s="207" t="s">
        <v>19</v>
      </c>
      <c r="I2" s="214"/>
    </row>
    <row r="3" spans="1:11" x14ac:dyDescent="0.15">
      <c r="A3" s="170"/>
      <c r="B3" s="169"/>
      <c r="C3" s="205"/>
      <c r="D3" s="206"/>
      <c r="E3" s="169"/>
      <c r="F3" s="210"/>
      <c r="G3" s="211"/>
      <c r="H3" s="169"/>
      <c r="I3" s="213"/>
    </row>
    <row r="4" spans="1:11" ht="12.75" customHeight="1" x14ac:dyDescent="0.15">
      <c r="A4" s="168" t="s">
        <v>20</v>
      </c>
      <c r="B4" s="169"/>
      <c r="C4" s="215" t="s">
        <v>47</v>
      </c>
      <c r="D4" s="216"/>
      <c r="E4" s="175" t="s">
        <v>21</v>
      </c>
      <c r="F4" s="175"/>
      <c r="G4" s="169"/>
      <c r="H4" s="175" t="s">
        <v>19</v>
      </c>
      <c r="I4" s="219"/>
    </row>
    <row r="5" spans="1:11" ht="12.75" customHeight="1" x14ac:dyDescent="0.15">
      <c r="A5" s="170"/>
      <c r="B5" s="169"/>
      <c r="C5" s="217"/>
      <c r="D5" s="218"/>
      <c r="E5" s="169"/>
      <c r="F5" s="169"/>
      <c r="G5" s="169"/>
      <c r="H5" s="169"/>
      <c r="I5" s="167"/>
    </row>
    <row r="6" spans="1:11" ht="13.15" customHeight="1" x14ac:dyDescent="0.15">
      <c r="A6" s="168" t="s">
        <v>22</v>
      </c>
      <c r="B6" s="169"/>
      <c r="C6" s="184" t="s">
        <v>77</v>
      </c>
      <c r="D6" s="185"/>
      <c r="E6" s="175" t="s">
        <v>23</v>
      </c>
      <c r="F6" s="182"/>
      <c r="G6" s="177"/>
      <c r="H6" s="175" t="s">
        <v>19</v>
      </c>
      <c r="I6" s="212"/>
    </row>
    <row r="7" spans="1:11" x14ac:dyDescent="0.15">
      <c r="A7" s="170"/>
      <c r="B7" s="169"/>
      <c r="C7" s="186"/>
      <c r="D7" s="187"/>
      <c r="E7" s="169"/>
      <c r="F7" s="177"/>
      <c r="G7" s="177"/>
      <c r="H7" s="169"/>
      <c r="I7" s="213"/>
    </row>
    <row r="8" spans="1:11" x14ac:dyDescent="0.15">
      <c r="A8" s="168" t="s">
        <v>43</v>
      </c>
      <c r="B8" s="169"/>
      <c r="C8" s="171" t="s">
        <v>78</v>
      </c>
      <c r="D8" s="172"/>
      <c r="E8" s="175" t="s">
        <v>44</v>
      </c>
      <c r="F8" s="176" t="s">
        <v>49</v>
      </c>
      <c r="G8" s="177"/>
      <c r="H8" s="178" t="s">
        <v>45</v>
      </c>
      <c r="I8" s="180"/>
    </row>
    <row r="9" spans="1:11" x14ac:dyDescent="0.15">
      <c r="A9" s="170"/>
      <c r="B9" s="169"/>
      <c r="C9" s="173"/>
      <c r="D9" s="174"/>
      <c r="E9" s="169"/>
      <c r="F9" s="177"/>
      <c r="G9" s="177"/>
      <c r="H9" s="179"/>
      <c r="I9" s="181"/>
    </row>
    <row r="10" spans="1:11" x14ac:dyDescent="0.15">
      <c r="A10" s="168" t="s">
        <v>46</v>
      </c>
      <c r="B10" s="169"/>
      <c r="C10" s="182"/>
      <c r="D10" s="177"/>
      <c r="E10" s="175" t="s">
        <v>24</v>
      </c>
      <c r="F10" s="183" t="s">
        <v>49</v>
      </c>
      <c r="G10" s="177"/>
      <c r="H10" s="175" t="s">
        <v>25</v>
      </c>
      <c r="I10" s="166">
        <v>45860</v>
      </c>
    </row>
    <row r="11" spans="1:11" x14ac:dyDescent="0.15">
      <c r="A11" s="170"/>
      <c r="B11" s="169"/>
      <c r="C11" s="177"/>
      <c r="D11" s="177"/>
      <c r="E11" s="169"/>
      <c r="F11" s="177"/>
      <c r="G11" s="177"/>
      <c r="H11" s="169"/>
      <c r="I11" s="167"/>
    </row>
    <row r="12" spans="1:11" ht="23.45" customHeight="1" thickBot="1" x14ac:dyDescent="0.2">
      <c r="A12" s="158" t="s">
        <v>26</v>
      </c>
      <c r="B12" s="159"/>
      <c r="C12" s="159"/>
      <c r="D12" s="159"/>
      <c r="E12" s="159"/>
      <c r="F12" s="159"/>
      <c r="G12" s="159"/>
      <c r="H12" s="159"/>
      <c r="I12" s="160"/>
    </row>
    <row r="13" spans="1:11" ht="26.45" customHeight="1" x14ac:dyDescent="0.15">
      <c r="A13" s="9" t="s">
        <v>27</v>
      </c>
      <c r="B13" s="161" t="s">
        <v>28</v>
      </c>
      <c r="C13" s="162"/>
      <c r="D13" s="10"/>
      <c r="E13" s="163"/>
      <c r="F13" s="164"/>
      <c r="G13" s="10"/>
      <c r="H13" s="163"/>
      <c r="I13" s="165"/>
    </row>
    <row r="14" spans="1:11" ht="15.2" customHeight="1" x14ac:dyDescent="0.15">
      <c r="A14" s="11" t="s">
        <v>29</v>
      </c>
      <c r="B14" s="12" t="s">
        <v>30</v>
      </c>
      <c r="C14" s="13">
        <f>SUM(rozpočet!H26)</f>
        <v>0</v>
      </c>
      <c r="D14" s="151"/>
      <c r="E14" s="152"/>
      <c r="F14" s="13"/>
      <c r="G14" s="153"/>
      <c r="H14" s="154"/>
      <c r="I14" s="14"/>
    </row>
    <row r="15" spans="1:11" ht="15.2" customHeight="1" x14ac:dyDescent="0.15">
      <c r="A15" s="11"/>
      <c r="B15" s="12"/>
      <c r="C15" s="13"/>
      <c r="D15" s="151"/>
      <c r="E15" s="152"/>
      <c r="F15" s="13"/>
      <c r="G15" s="153"/>
      <c r="H15" s="154"/>
      <c r="I15" s="14"/>
      <c r="K15" s="15"/>
    </row>
    <row r="16" spans="1:11" ht="15.2" customHeight="1" x14ac:dyDescent="0.15">
      <c r="A16" s="11"/>
      <c r="B16" s="12"/>
      <c r="C16" s="13"/>
      <c r="D16" s="151"/>
      <c r="E16" s="152"/>
      <c r="F16" s="13"/>
      <c r="G16" s="153"/>
      <c r="H16" s="154"/>
      <c r="I16" s="14"/>
    </row>
    <row r="17" spans="1:9" ht="15.2" customHeight="1" x14ac:dyDescent="0.15">
      <c r="A17" s="11"/>
      <c r="B17" s="12"/>
      <c r="C17" s="13"/>
      <c r="D17" s="151"/>
      <c r="E17" s="152"/>
      <c r="F17" s="16"/>
      <c r="G17" s="153"/>
      <c r="H17" s="154"/>
      <c r="I17" s="14"/>
    </row>
    <row r="18" spans="1:9" ht="15.2" customHeight="1" x14ac:dyDescent="0.15">
      <c r="A18" s="11"/>
      <c r="B18" s="12"/>
      <c r="C18" s="13"/>
      <c r="D18" s="151"/>
      <c r="E18" s="152"/>
      <c r="F18" s="16"/>
      <c r="G18" s="153"/>
      <c r="H18" s="154"/>
      <c r="I18" s="14"/>
    </row>
    <row r="19" spans="1:9" ht="15.2" customHeight="1" x14ac:dyDescent="0.15">
      <c r="A19" s="11"/>
      <c r="B19" s="12"/>
      <c r="C19" s="13"/>
      <c r="D19" s="151"/>
      <c r="E19" s="152"/>
      <c r="F19" s="16"/>
      <c r="G19" s="153"/>
      <c r="H19" s="154"/>
      <c r="I19" s="14"/>
    </row>
    <row r="20" spans="1:9" ht="15.2" customHeight="1" x14ac:dyDescent="0.15">
      <c r="A20" s="149"/>
      <c r="B20" s="150"/>
      <c r="C20" s="13"/>
      <c r="D20" s="151"/>
      <c r="E20" s="152"/>
      <c r="F20" s="16"/>
      <c r="G20" s="153"/>
      <c r="H20" s="154"/>
      <c r="I20" s="17"/>
    </row>
    <row r="21" spans="1:9" ht="15.2" customHeight="1" x14ac:dyDescent="0.15">
      <c r="A21" s="149"/>
      <c r="B21" s="150"/>
      <c r="C21" s="13"/>
      <c r="D21" s="151"/>
      <c r="E21" s="152"/>
      <c r="F21" s="16"/>
      <c r="G21" s="153"/>
      <c r="H21" s="154"/>
      <c r="I21" s="17"/>
    </row>
    <row r="22" spans="1:9" ht="16.7" customHeight="1" x14ac:dyDescent="0.15">
      <c r="A22" s="149" t="s">
        <v>31</v>
      </c>
      <c r="B22" s="150"/>
      <c r="C22" s="13">
        <f>SUM(C14:C21)</f>
        <v>0</v>
      </c>
      <c r="D22" s="155"/>
      <c r="E22" s="156"/>
      <c r="F22" s="13"/>
      <c r="G22" s="157"/>
      <c r="H22" s="150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39"/>
      <c r="B24" s="140"/>
      <c r="C24" s="21"/>
      <c r="I24" s="22"/>
    </row>
    <row r="25" spans="1:9" ht="15.2" customHeight="1" x14ac:dyDescent="0.15">
      <c r="A25" s="139"/>
      <c r="B25" s="140"/>
      <c r="C25" s="21"/>
      <c r="D25" s="141"/>
      <c r="E25" s="142"/>
      <c r="F25" s="21"/>
      <c r="G25" s="143" t="s">
        <v>13</v>
      </c>
      <c r="H25" s="140"/>
      <c r="I25" s="23">
        <f>SUM(C24:C26)</f>
        <v>0</v>
      </c>
    </row>
    <row r="26" spans="1:9" ht="15.2" customHeight="1" x14ac:dyDescent="0.15">
      <c r="A26" s="139" t="s">
        <v>32</v>
      </c>
      <c r="B26" s="140"/>
      <c r="C26" s="21">
        <f>C22+F22+I22</f>
        <v>0</v>
      </c>
      <c r="D26" s="141" t="s">
        <v>6</v>
      </c>
      <c r="E26" s="142"/>
      <c r="F26" s="21">
        <f>ROUND(C26*(21/100),2)</f>
        <v>0</v>
      </c>
      <c r="G26" s="143" t="s">
        <v>33</v>
      </c>
      <c r="H26" s="140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90"/>
      <c r="B28" s="191"/>
      <c r="C28" s="192"/>
      <c r="D28" s="144"/>
      <c r="E28" s="188"/>
      <c r="F28" s="189"/>
      <c r="G28" s="144" t="s">
        <v>34</v>
      </c>
      <c r="H28" s="145"/>
      <c r="I28" s="146"/>
    </row>
    <row r="29" spans="1:9" ht="14.45" customHeight="1" x14ac:dyDescent="0.15">
      <c r="A29" s="193"/>
      <c r="B29" s="194"/>
      <c r="C29" s="195"/>
      <c r="D29" s="136"/>
      <c r="E29" s="137"/>
      <c r="F29" s="138"/>
      <c r="G29" s="136"/>
      <c r="H29" s="134"/>
      <c r="I29" s="135"/>
    </row>
    <row r="30" spans="1:9" ht="14.45" customHeight="1" x14ac:dyDescent="0.15">
      <c r="A30" s="193"/>
      <c r="B30" s="194"/>
      <c r="C30" s="195"/>
      <c r="D30" s="136"/>
      <c r="E30" s="137"/>
      <c r="F30" s="138"/>
      <c r="G30" s="133"/>
      <c r="H30" s="134"/>
      <c r="I30" s="135"/>
    </row>
    <row r="31" spans="1:9" ht="14.45" customHeight="1" x14ac:dyDescent="0.15">
      <c r="A31" s="193"/>
      <c r="B31" s="194"/>
      <c r="C31" s="195"/>
      <c r="D31" s="136"/>
      <c r="E31" s="137"/>
      <c r="F31" s="138"/>
      <c r="G31" s="136"/>
      <c r="H31" s="134"/>
      <c r="I31" s="135"/>
    </row>
    <row r="32" spans="1:9" ht="14.45" customHeight="1" thickBot="1" x14ac:dyDescent="0.2">
      <c r="A32" s="196"/>
      <c r="B32" s="197"/>
      <c r="C32" s="198"/>
      <c r="D32" s="130"/>
      <c r="E32" s="147"/>
      <c r="F32" s="148"/>
      <c r="G32" s="130"/>
      <c r="H32" s="131"/>
      <c r="I32" s="132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4"/>
  <sheetViews>
    <sheetView showGridLines="0" topLeftCell="A15" zoomScale="70" zoomScaleNormal="70" workbookViewId="0">
      <selection activeCell="D13" sqref="D13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24.75" customHeight="1" x14ac:dyDescent="0.15">
      <c r="B1" s="220" t="s">
        <v>5</v>
      </c>
      <c r="C1" s="220"/>
      <c r="D1" s="220"/>
      <c r="E1" s="220"/>
      <c r="F1" s="220"/>
      <c r="G1" s="220"/>
      <c r="H1" s="220"/>
      <c r="I1" s="1"/>
    </row>
    <row r="2" spans="2:12" ht="26.25" customHeight="1" x14ac:dyDescent="0.25">
      <c r="B2" s="123" t="s">
        <v>79</v>
      </c>
      <c r="C2" s="123"/>
      <c r="D2" s="6"/>
      <c r="E2" s="108" t="s">
        <v>5</v>
      </c>
      <c r="F2" s="6"/>
      <c r="G2" s="6"/>
      <c r="H2" s="82"/>
      <c r="I2" s="29"/>
    </row>
    <row r="3" spans="2:12" ht="23.25" customHeight="1" x14ac:dyDescent="0.25">
      <c r="B3" s="123" t="s">
        <v>80</v>
      </c>
      <c r="C3" s="123"/>
      <c r="D3" s="6"/>
      <c r="E3" s="6"/>
      <c r="F3" s="6"/>
      <c r="G3" s="109"/>
      <c r="H3" s="82"/>
      <c r="I3" s="29"/>
    </row>
    <row r="4" spans="2:12" ht="21" customHeight="1" x14ac:dyDescent="0.15">
      <c r="B4" s="110"/>
      <c r="C4" s="111"/>
      <c r="D4" s="111"/>
      <c r="E4" s="112"/>
      <c r="F4" s="111"/>
      <c r="G4" s="113"/>
      <c r="H4" s="84"/>
      <c r="I4" s="30"/>
    </row>
    <row r="5" spans="2:12" ht="26.25" customHeight="1" x14ac:dyDescent="0.25">
      <c r="B5" s="114" t="s">
        <v>74</v>
      </c>
      <c r="C5" s="109"/>
      <c r="D5" s="109"/>
      <c r="E5" s="115"/>
      <c r="F5" s="109"/>
      <c r="G5" s="109"/>
      <c r="H5" s="83"/>
      <c r="I5" s="31"/>
    </row>
    <row r="6" spans="2:12" ht="21.75" customHeight="1" x14ac:dyDescent="0.2">
      <c r="B6" s="114" t="s">
        <v>1</v>
      </c>
      <c r="C6" s="109"/>
      <c r="D6" s="109"/>
      <c r="E6" s="115"/>
      <c r="F6" s="116" t="s">
        <v>73</v>
      </c>
      <c r="G6" s="109"/>
      <c r="H6" s="85" t="s">
        <v>5</v>
      </c>
      <c r="I6" s="31" t="s">
        <v>35</v>
      </c>
    </row>
    <row r="7" spans="2:12" ht="26.25" customHeight="1" x14ac:dyDescent="0.25">
      <c r="B7" s="116" t="s">
        <v>75</v>
      </c>
      <c r="C7" s="117"/>
      <c r="D7" s="117"/>
      <c r="E7" s="118"/>
      <c r="F7" s="221" t="s">
        <v>81</v>
      </c>
      <c r="G7" s="221"/>
      <c r="H7" s="86" t="s">
        <v>5</v>
      </c>
      <c r="I7" s="31" t="s">
        <v>36</v>
      </c>
    </row>
    <row r="8" spans="2:12" ht="6.75" customHeight="1" x14ac:dyDescent="0.2">
      <c r="B8" s="119"/>
      <c r="C8" s="119"/>
      <c r="D8" s="119"/>
      <c r="E8" s="119"/>
      <c r="F8" s="119"/>
      <c r="G8" s="119" t="s">
        <v>5</v>
      </c>
      <c r="H8" s="87"/>
      <c r="I8" s="32"/>
    </row>
    <row r="9" spans="2:12" ht="24" customHeight="1" thickBot="1" x14ac:dyDescent="0.2">
      <c r="B9" s="120"/>
      <c r="C9" s="121"/>
      <c r="D9" s="121"/>
      <c r="E9" s="121"/>
      <c r="F9" s="121"/>
      <c r="G9" s="122"/>
      <c r="H9" s="88"/>
    </row>
    <row r="10" spans="2:12" s="7" customFormat="1" ht="52.5" customHeight="1" thickBot="1" x14ac:dyDescent="0.2">
      <c r="B10" s="104" t="s">
        <v>41</v>
      </c>
      <c r="C10" s="105" t="s">
        <v>7</v>
      </c>
      <c r="D10" s="105"/>
      <c r="E10" s="106" t="s">
        <v>0</v>
      </c>
      <c r="F10" s="105" t="s">
        <v>8</v>
      </c>
      <c r="G10" s="105" t="s">
        <v>9</v>
      </c>
      <c r="H10" s="107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2" s="7" customFormat="1" ht="53.25" customHeight="1" x14ac:dyDescent="0.15">
      <c r="B11" s="55" t="s">
        <v>11</v>
      </c>
      <c r="C11" s="68" t="s">
        <v>69</v>
      </c>
      <c r="D11" s="69" t="s">
        <v>70</v>
      </c>
      <c r="E11" s="56" t="s">
        <v>12</v>
      </c>
      <c r="F11" s="70">
        <v>1</v>
      </c>
      <c r="G11" s="71"/>
      <c r="H11" s="72">
        <f t="shared" ref="H11:H24" si="0">G11*F11</f>
        <v>0</v>
      </c>
      <c r="I11" s="36"/>
      <c r="J11" s="37"/>
      <c r="K11" s="38"/>
      <c r="L11" s="26"/>
    </row>
    <row r="12" spans="2:12" s="7" customFormat="1" ht="51" customHeight="1" x14ac:dyDescent="0.15">
      <c r="B12" s="58">
        <v>11372</v>
      </c>
      <c r="C12" s="65" t="s">
        <v>50</v>
      </c>
      <c r="D12" s="64" t="s">
        <v>52</v>
      </c>
      <c r="E12" s="57" t="s">
        <v>38</v>
      </c>
      <c r="F12" s="73">
        <v>800.88</v>
      </c>
      <c r="G12" s="74"/>
      <c r="H12" s="75">
        <f t="shared" si="0"/>
        <v>0</v>
      </c>
      <c r="I12" s="39"/>
      <c r="J12" s="40"/>
      <c r="K12" s="41"/>
      <c r="L12" s="27"/>
    </row>
    <row r="13" spans="2:12" s="7" customFormat="1" ht="47.25" customHeight="1" x14ac:dyDescent="0.15">
      <c r="B13" s="58">
        <v>919111</v>
      </c>
      <c r="C13" s="65" t="s">
        <v>53</v>
      </c>
      <c r="D13" s="64" t="s">
        <v>54</v>
      </c>
      <c r="E13" s="57" t="s">
        <v>15</v>
      </c>
      <c r="F13" s="73">
        <v>21.2</v>
      </c>
      <c r="G13" s="74"/>
      <c r="H13" s="75">
        <f t="shared" si="0"/>
        <v>0</v>
      </c>
      <c r="I13" s="39"/>
      <c r="J13" s="42"/>
      <c r="K13" s="41"/>
      <c r="L13" s="27" t="s">
        <v>5</v>
      </c>
    </row>
    <row r="14" spans="2:12" s="7" customFormat="1" ht="78.75" customHeight="1" x14ac:dyDescent="0.15">
      <c r="B14" s="58">
        <v>572223</v>
      </c>
      <c r="C14" s="65" t="s">
        <v>56</v>
      </c>
      <c r="D14" s="64" t="s">
        <v>57</v>
      </c>
      <c r="E14" s="57" t="s">
        <v>2</v>
      </c>
      <c r="F14" s="73">
        <v>53392.2</v>
      </c>
      <c r="G14" s="74"/>
      <c r="H14" s="75">
        <f>G14*F14</f>
        <v>0</v>
      </c>
      <c r="I14" s="39"/>
      <c r="J14" s="42"/>
      <c r="K14" s="41"/>
      <c r="L14" s="27"/>
    </row>
    <row r="15" spans="2:12" s="25" customFormat="1" ht="124.5" customHeight="1" x14ac:dyDescent="0.15">
      <c r="B15" s="60" t="s">
        <v>71</v>
      </c>
      <c r="C15" s="61" t="s">
        <v>72</v>
      </c>
      <c r="D15" s="66" t="s">
        <v>55</v>
      </c>
      <c r="E15" s="57" t="s">
        <v>2</v>
      </c>
      <c r="F15" s="73">
        <v>26696.1</v>
      </c>
      <c r="G15" s="74"/>
      <c r="H15" s="75">
        <f t="shared" si="0"/>
        <v>0</v>
      </c>
      <c r="I15" s="39"/>
      <c r="J15" s="42"/>
      <c r="K15" s="41"/>
      <c r="L15" s="27"/>
    </row>
    <row r="16" spans="2:12" s="25" customFormat="1" ht="115.5" customHeight="1" x14ac:dyDescent="0.15">
      <c r="B16" s="60" t="s">
        <v>82</v>
      </c>
      <c r="C16" s="61" t="s">
        <v>83</v>
      </c>
      <c r="D16" s="66" t="s">
        <v>89</v>
      </c>
      <c r="E16" s="57" t="s">
        <v>38</v>
      </c>
      <c r="F16" s="73">
        <v>1067.8399999999999</v>
      </c>
      <c r="G16" s="129"/>
      <c r="H16" s="75">
        <f t="shared" si="0"/>
        <v>0</v>
      </c>
      <c r="I16" s="39"/>
      <c r="J16" s="42"/>
      <c r="K16" s="41"/>
      <c r="L16" s="27"/>
    </row>
    <row r="17" spans="2:12" s="7" customFormat="1" ht="30" x14ac:dyDescent="0.15">
      <c r="B17" s="58">
        <v>113764</v>
      </c>
      <c r="C17" s="61" t="s">
        <v>58</v>
      </c>
      <c r="D17" s="64" t="s">
        <v>51</v>
      </c>
      <c r="E17" s="57" t="s">
        <v>4</v>
      </c>
      <c r="F17" s="73">
        <v>21.2</v>
      </c>
      <c r="G17" s="74"/>
      <c r="H17" s="75">
        <f t="shared" si="0"/>
        <v>0</v>
      </c>
      <c r="I17" s="39"/>
      <c r="J17" s="42"/>
      <c r="K17" s="41"/>
      <c r="L17" s="27" t="s">
        <v>5</v>
      </c>
    </row>
    <row r="18" spans="2:12" s="7" customFormat="1" ht="60" x14ac:dyDescent="0.15">
      <c r="B18" s="58">
        <v>931314</v>
      </c>
      <c r="C18" s="65" t="s">
        <v>59</v>
      </c>
      <c r="D18" s="64" t="s">
        <v>60</v>
      </c>
      <c r="E18" s="57" t="s">
        <v>4</v>
      </c>
      <c r="F18" s="73">
        <v>21.2</v>
      </c>
      <c r="G18" s="74"/>
      <c r="H18" s="75">
        <f t="shared" si="0"/>
        <v>0</v>
      </c>
      <c r="I18" s="39"/>
      <c r="J18" s="42"/>
      <c r="K18" s="41"/>
      <c r="L18" s="27" t="s">
        <v>5</v>
      </c>
    </row>
    <row r="19" spans="2:12" s="7" customFormat="1" ht="30" x14ac:dyDescent="0.15">
      <c r="B19" s="58">
        <v>12922</v>
      </c>
      <c r="C19" s="61" t="s">
        <v>61</v>
      </c>
      <c r="D19" s="64" t="s">
        <v>62</v>
      </c>
      <c r="E19" s="57" t="s">
        <v>2</v>
      </c>
      <c r="F19" s="73">
        <v>5037</v>
      </c>
      <c r="G19" s="77"/>
      <c r="H19" s="76">
        <f t="shared" si="0"/>
        <v>0</v>
      </c>
      <c r="I19" s="39">
        <v>0.126</v>
      </c>
      <c r="J19" s="40">
        <f>F19*I19</f>
        <v>634.66200000000003</v>
      </c>
      <c r="K19" s="41"/>
      <c r="L19" s="27"/>
    </row>
    <row r="20" spans="2:12" s="7" customFormat="1" ht="60" x14ac:dyDescent="0.15">
      <c r="B20" s="58">
        <v>56962</v>
      </c>
      <c r="C20" s="65" t="s">
        <v>63</v>
      </c>
      <c r="D20" s="64" t="s">
        <v>64</v>
      </c>
      <c r="E20" s="57" t="s">
        <v>2</v>
      </c>
      <c r="F20" s="73">
        <v>5037</v>
      </c>
      <c r="G20" s="77"/>
      <c r="H20" s="76">
        <f t="shared" si="0"/>
        <v>0</v>
      </c>
      <c r="I20" s="39"/>
      <c r="J20" s="42"/>
      <c r="K20" s="41"/>
      <c r="L20" s="27"/>
    </row>
    <row r="21" spans="2:12" s="7" customFormat="1" ht="30" x14ac:dyDescent="0.15">
      <c r="B21" s="59" t="s">
        <v>84</v>
      </c>
      <c r="C21" s="66" t="s">
        <v>85</v>
      </c>
      <c r="D21" s="66" t="s">
        <v>62</v>
      </c>
      <c r="E21" s="57" t="s">
        <v>4</v>
      </c>
      <c r="F21" s="73">
        <v>5000</v>
      </c>
      <c r="G21" s="77"/>
      <c r="H21" s="76">
        <f t="shared" si="0"/>
        <v>0</v>
      </c>
      <c r="I21" s="39"/>
      <c r="J21" s="42"/>
      <c r="K21" s="41"/>
      <c r="L21" s="27"/>
    </row>
    <row r="22" spans="2:12" s="25" customFormat="1" ht="41.45" customHeight="1" x14ac:dyDescent="0.15">
      <c r="B22" s="59" t="s">
        <v>48</v>
      </c>
      <c r="C22" s="66" t="s">
        <v>68</v>
      </c>
      <c r="D22" s="66" t="s">
        <v>65</v>
      </c>
      <c r="E22" s="57" t="s">
        <v>3</v>
      </c>
      <c r="F22" s="73">
        <v>4205.18</v>
      </c>
      <c r="G22" s="77"/>
      <c r="H22" s="75">
        <f t="shared" si="0"/>
        <v>0</v>
      </c>
      <c r="I22" s="51"/>
      <c r="J22" s="52"/>
      <c r="K22" s="53"/>
      <c r="L22" s="54"/>
    </row>
    <row r="23" spans="2:12" s="25" customFormat="1" ht="69.75" customHeight="1" x14ac:dyDescent="0.15">
      <c r="B23" s="124" t="s">
        <v>86</v>
      </c>
      <c r="C23" s="125" t="s">
        <v>87</v>
      </c>
      <c r="D23" s="125" t="s">
        <v>88</v>
      </c>
      <c r="E23" s="63" t="s">
        <v>90</v>
      </c>
      <c r="F23" s="79">
        <v>204</v>
      </c>
      <c r="G23" s="80"/>
      <c r="H23" s="75">
        <f t="shared" si="0"/>
        <v>0</v>
      </c>
      <c r="I23" s="126"/>
      <c r="J23" s="126"/>
      <c r="K23" s="127"/>
      <c r="L23" s="128"/>
    </row>
    <row r="24" spans="2:12" s="25" customFormat="1" ht="50.25" customHeight="1" x14ac:dyDescent="0.15">
      <c r="B24" s="62">
        <v>915111</v>
      </c>
      <c r="C24" s="78" t="s">
        <v>66</v>
      </c>
      <c r="D24" s="67" t="s">
        <v>67</v>
      </c>
      <c r="E24" s="63" t="s">
        <v>2</v>
      </c>
      <c r="F24" s="79">
        <v>1259.25</v>
      </c>
      <c r="G24" s="80"/>
      <c r="H24" s="81">
        <f t="shared" si="0"/>
        <v>0</v>
      </c>
      <c r="I24" s="126"/>
      <c r="J24" s="126"/>
      <c r="K24" s="127"/>
      <c r="L24" s="128"/>
    </row>
    <row r="25" spans="2:12" s="7" customFormat="1" ht="45.75" thickBot="1" x14ac:dyDescent="0.2">
      <c r="B25" s="62">
        <v>915211</v>
      </c>
      <c r="C25" s="78" t="s">
        <v>91</v>
      </c>
      <c r="D25" s="67" t="s">
        <v>67</v>
      </c>
      <c r="E25" s="63" t="s">
        <v>2</v>
      </c>
      <c r="F25" s="79">
        <v>1259.25</v>
      </c>
      <c r="G25" s="80"/>
      <c r="H25" s="81">
        <f t="shared" ref="H25" si="1">G25*F25</f>
        <v>0</v>
      </c>
      <c r="I25" s="45"/>
      <c r="J25" s="45"/>
      <c r="K25" s="46"/>
      <c r="L25" s="47" t="s">
        <v>5</v>
      </c>
    </row>
    <row r="26" spans="2:12" s="7" customFormat="1" ht="15.75" x14ac:dyDescent="0.15">
      <c r="B26" s="89"/>
      <c r="C26" s="90" t="s">
        <v>13</v>
      </c>
      <c r="D26" s="91"/>
      <c r="E26" s="91"/>
      <c r="F26" s="91"/>
      <c r="G26" s="92" t="s">
        <v>5</v>
      </c>
      <c r="H26" s="93">
        <f>SUM(H11:H25)</f>
        <v>0</v>
      </c>
      <c r="I26" s="43"/>
      <c r="J26" s="43"/>
      <c r="K26" s="44"/>
    </row>
    <row r="27" spans="2:12" s="7" customFormat="1" ht="15.75" x14ac:dyDescent="0.15">
      <c r="B27" s="94"/>
      <c r="C27" s="95" t="s">
        <v>6</v>
      </c>
      <c r="D27" s="96"/>
      <c r="E27" s="96"/>
      <c r="F27" s="96"/>
      <c r="G27" s="97" t="s">
        <v>5</v>
      </c>
      <c r="H27" s="98">
        <f>H26*0.21</f>
        <v>0</v>
      </c>
      <c r="I27" s="43"/>
      <c r="J27" s="43"/>
      <c r="K27" s="44"/>
    </row>
    <row r="28" spans="2:12" s="7" customFormat="1" ht="16.5" thickBot="1" x14ac:dyDescent="0.2">
      <c r="B28" s="99"/>
      <c r="C28" s="100" t="s">
        <v>14</v>
      </c>
      <c r="D28" s="101"/>
      <c r="E28" s="101"/>
      <c r="F28" s="101"/>
      <c r="G28" s="102" t="s">
        <v>5</v>
      </c>
      <c r="H28" s="103">
        <f>H26+H27</f>
        <v>0</v>
      </c>
      <c r="I28" s="43"/>
      <c r="J28" s="43"/>
      <c r="K28" s="44"/>
    </row>
    <row r="29" spans="2:12" ht="24" customHeight="1" x14ac:dyDescent="0.15">
      <c r="I29" s="43"/>
      <c r="J29" s="43"/>
      <c r="K29" s="44"/>
      <c r="L29" s="7"/>
    </row>
    <row r="30" spans="2:12" ht="12" customHeight="1" x14ac:dyDescent="0.15">
      <c r="I30" s="43"/>
      <c r="J30" s="43"/>
      <c r="K30" s="44"/>
      <c r="L30" s="7"/>
    </row>
    <row r="31" spans="2:12" ht="12" customHeight="1" x14ac:dyDescent="0.15">
      <c r="I31" s="43"/>
      <c r="J31" s="43"/>
      <c r="K31" s="44"/>
      <c r="L31" s="7"/>
    </row>
    <row r="32" spans="2:12" ht="12" customHeight="1" x14ac:dyDescent="0.15">
      <c r="I32" s="43"/>
      <c r="J32" s="43"/>
      <c r="K32" s="7"/>
      <c r="L32" s="7"/>
    </row>
    <row r="33" spans="9:12" ht="12" customHeight="1" x14ac:dyDescent="0.15">
      <c r="I33" s="43"/>
      <c r="J33" s="43"/>
      <c r="K33" s="7"/>
      <c r="L33" s="7"/>
    </row>
    <row r="34" spans="9:12" ht="12" customHeight="1" x14ac:dyDescent="0.15">
      <c r="I34" s="43"/>
      <c r="J34" s="43"/>
      <c r="K34" s="7"/>
      <c r="L34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2025-10-24T08:34:35Z</dcterms:modified>
</cp:coreProperties>
</file>