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T:\Kancelář\Blanka\Inovace 2\"/>
    </mc:Choice>
  </mc:AlternateContent>
  <bookViews>
    <workbookView xWindow="0" yWindow="735" windowWidth="29400" windowHeight="17265"/>
  </bookViews>
  <sheets>
    <sheet name="IT_2"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JXI+LtCIRzTpcv/EQGhIoCTxNdzAwqackZlmq3BaSes="/>
    </ext>
  </extLst>
</workbook>
</file>

<file path=xl/calcChain.xml><?xml version="1.0" encoding="utf-8"?>
<calcChain xmlns="http://schemas.openxmlformats.org/spreadsheetml/2006/main">
  <c r="J19" i="1" l="1"/>
  <c r="K19" i="1" s="1"/>
  <c r="D19" i="1"/>
  <c r="J18" i="1"/>
  <c r="K18" i="1" s="1"/>
  <c r="D18" i="1"/>
  <c r="J17" i="1"/>
  <c r="K17" i="1" s="1"/>
  <c r="D17" i="1"/>
  <c r="J16" i="1"/>
  <c r="K16" i="1" s="1"/>
  <c r="D16" i="1"/>
  <c r="J15" i="1"/>
  <c r="K15" i="1" s="1"/>
  <c r="D15" i="1"/>
  <c r="J14" i="1"/>
  <c r="K14" i="1" s="1"/>
  <c r="D14" i="1"/>
  <c r="J13" i="1"/>
  <c r="K13" i="1" s="1"/>
  <c r="D13" i="1"/>
  <c r="J12" i="1"/>
  <c r="K12" i="1" s="1"/>
  <c r="D12" i="1"/>
  <c r="J11" i="1"/>
  <c r="K11" i="1" s="1"/>
  <c r="D11" i="1"/>
  <c r="J10" i="1"/>
  <c r="K10" i="1" s="1"/>
  <c r="D10" i="1"/>
  <c r="J8" i="1"/>
  <c r="K8" i="1" s="1"/>
  <c r="D8" i="1"/>
  <c r="D7" i="1"/>
  <c r="J6" i="1"/>
  <c r="K6" i="1" s="1"/>
  <c r="D6" i="1"/>
  <c r="K22" i="1" l="1"/>
  <c r="K21" i="1"/>
</calcChain>
</file>

<file path=xl/sharedStrings.xml><?xml version="1.0" encoding="utf-8"?>
<sst xmlns="http://schemas.openxmlformats.org/spreadsheetml/2006/main" count="54" uniqueCount="41">
  <si>
    <t>Inovace počítačových učeben – IT vybavení 2</t>
  </si>
  <si>
    <t>NABÍDKA</t>
  </si>
  <si>
    <t>Název požadovaného výrobku</t>
  </si>
  <si>
    <t>technická specifikace požadovaného výrobku</t>
  </si>
  <si>
    <t>maximální možná cena bez DPH/jednotka</t>
  </si>
  <si>
    <t>maximální možná cena včetně DPH/jednotka</t>
  </si>
  <si>
    <t>množství</t>
  </si>
  <si>
    <t>jednotka</t>
  </si>
  <si>
    <t>název a typ produktu (obchodní označení)</t>
  </si>
  <si>
    <t>jednotková cena bez DPH</t>
  </si>
  <si>
    <t>cena celkem bez DPH</t>
  </si>
  <si>
    <t>cena celkem 
včetně DPH</t>
  </si>
  <si>
    <t>žákovská stanice</t>
  </si>
  <si>
    <r>
      <rPr>
        <b/>
        <sz val="9"/>
        <color theme="1"/>
        <rFont val="Arial"/>
        <family val="2"/>
      </rPr>
      <t>počítač</t>
    </r>
    <r>
      <rPr>
        <sz val="9"/>
        <color theme="1"/>
        <rFont val="Arial"/>
        <family val="2"/>
      </rPr>
      <t xml:space="preserve"> – minimální konfigurace:
</t>
    </r>
    <r>
      <rPr>
        <sz val="9"/>
        <color theme="1"/>
        <rFont val="Arial"/>
        <family val="2"/>
      </rPr>
      <t>operační systém: MacOS</t>
    </r>
    <r>
      <rPr>
        <sz val="9"/>
        <color theme="1"/>
        <rFont val="Arial"/>
        <family val="2"/>
      </rPr>
      <t xml:space="preserve">
SoC: 64bitová architektura,  10 jader CPU, 10 jader GPU, 16 jader NPU.
Paměť: RAM 24 GB; Úložiště: interní SSD 512 GB. 
konektory: přední strana: 2 USB‑C s podporou pro USB 3, 3,5mm sluchátkový konektor; zadní strana:  3 porty Thunderbolt 4, 1 port HDMI,  gigabitový ethernet (konektor RJ‑45).
Bezdrátová konektivita: Wi-Fi 6 (802.11ax), Bluetooth 5.3. Zabudovaný reproduktor.
Rozměry a napájení: výška max. 60 mm, šířka a hloubka max 130 × 130 mm, hmotnost max. 0,7 kg, napájecí kabel s koncovkou pro české zásuvky
</t>
    </r>
    <r>
      <rPr>
        <b/>
        <sz val="9"/>
        <color theme="1"/>
        <rFont val="Arial"/>
        <family val="2"/>
      </rPr>
      <t>monitor</t>
    </r>
    <r>
      <rPr>
        <sz val="9"/>
        <color theme="1"/>
        <rFont val="Arial"/>
        <family val="2"/>
      </rPr>
      <t xml:space="preserve"> – minimální konfigurace:
velikost  27", rozlišení QHD (2560x1440), typ IPS; vybavení: integrované reproduktory, 
ergonomie: nastavitelná výška, PIVOT (otočení a naklopení monitoru); grafické vstupy 1x HDMI, 1x USB-C; Příslušenství: dodávka včetně USB-C kabelu a HDMI kabelu, napájecí kabel s koncovkou pro české zásuvky, stříbrná barva stojanu
</t>
    </r>
    <r>
      <rPr>
        <b/>
        <sz val="9"/>
        <color theme="1"/>
        <rFont val="Arial"/>
        <family val="2"/>
      </rPr>
      <t>klávesnice</t>
    </r>
    <r>
      <rPr>
        <sz val="9"/>
        <color theme="1"/>
        <rFont val="Arial"/>
        <family val="2"/>
      </rPr>
      <t xml:space="preserve">: třízónová klávesnice plné velikosti s numerickou klávesnicí, hliníkový horní kryt stříbrné barvy, laserem gravírované klávesy – české rozložení,  drátová, konektor USB-C, potisk kláves kompatibilní s dodávaným počítačem
</t>
    </r>
    <r>
      <rPr>
        <b/>
        <sz val="9"/>
        <color theme="1"/>
        <rFont val="Arial"/>
        <family val="2"/>
      </rPr>
      <t>myš</t>
    </r>
    <r>
      <rPr>
        <sz val="9"/>
        <color theme="1"/>
        <rFont val="Arial"/>
        <family val="2"/>
      </rPr>
      <t>: kancelářská drátová, symetrická, min. dvě tlačítka a kolečko, rozlišení až 2400 DPI, kabelové připojení USB-C, kompatibilní s dodávaným počítačem</t>
    </r>
  </si>
  <si>
    <t>ks</t>
  </si>
  <si>
    <t>učitelská stanice</t>
  </si>
  <si>
    <t>žákovský tablet s obalem a ochranným sklem</t>
  </si>
  <si>
    <t>dotykové pero pro žákovský tablet</t>
  </si>
  <si>
    <t>Rozměry: délka max. 160 mm, průměr max. 9 mm, hmotnost max. 21 g; Připojení min.: Bluetooth, konektor USB-C. Magnetické připnutí k tabletu, plná kompatibilita s dodávaným tabletem.</t>
  </si>
  <si>
    <t>učitelský tablet s obalem a ochranným sklem</t>
  </si>
  <si>
    <t>dotykové pero pro učitelský tablet</t>
  </si>
  <si>
    <t xml:space="preserve">Rozměry: délka max. 170 mm, průměr max. 9 mm, hmotnost max. 20 g; Vlastnosti: haptická odezva, citlivost na přítlak, přepínání nástrojů dvojitým klepnutím, magnetické přichycení k tabletu, bezdrátové párování a nabíjení; Připojení: Bluetooth; Plná kompatibilita s dodávaným tabletem. </t>
  </si>
  <si>
    <t>nabíjecí stanice pro tablety</t>
  </si>
  <si>
    <t>výkon 1000 W, 20 USB-C nabíjecích portů, dvoubarvý indikátor nabíjení, 2x aktivní odvětrávání, ochrana proti přepětí, nadproudu, přehřátí a zkratu, kovové pouzdro, správa pomocí aplikace, konstrukce umožňující nabíjení a ukládání (storage) zařízení, včetně 20 datových propojovacích kabelů: délka 0,5 m, male konektory: USB-C a pravoúhlý USB-C, Power Delivery 100 W při maximálním proudu 5 A, E-mark čip, opletený kabel</t>
  </si>
  <si>
    <t>sluchátka</t>
  </si>
  <si>
    <t>drátová sluchátka přes hlavu (na/přes uši), nastavitelný mikrofon, ovládání hlasitosti na kabelu, s konektorem USB-C</t>
  </si>
  <si>
    <t>reproduktor</t>
  </si>
  <si>
    <t>aktivní přenosný reproduktor, min. požadavky: Bluetooth 5.1, výkon 40 W, akumulátor 7 500 mAh, USB-C nabíjení, IP67, frekvenční rozsah nejméně 65 Hz–20 kHz.</t>
  </si>
  <si>
    <t>webkamera</t>
  </si>
  <si>
    <t xml:space="preserve">rozlišení min. full HD (1920 × 1080 px) při 30 fps, zorný úhel min. 70 °, vestavěný mikrofon, vestavěné LED světlo, kryt objektivu, připojení přes USB-C,  Plug-and-Play instalace, kompatibilita s dodávaným OS, </t>
  </si>
  <si>
    <t>ergonomická myš - pravá</t>
  </si>
  <si>
    <t>vertikální myš pro praváky, min. dvě tlačítka a kolečko, rozlišení až 2400 DPI, kabelové připojení USB-C nebo Bluetooth, dobíjecí baterie, kompatibilita s dodávaným počítačem</t>
  </si>
  <si>
    <t>ergonomická myš - levá</t>
  </si>
  <si>
    <t>vertikální myš pro leváky, min. dvě tlačítka a kolečko, rozlišení až 2400 DPI, kabelové připojení USB-C nebo Bluetooth, dobíjecí baterie, kompatibilita s dodávaným počítačem</t>
  </si>
  <si>
    <t>licence pro hromadnou správu mobilních a jiných zařízení (MDM)</t>
  </si>
  <si>
    <t>Licence musí umožňovat centralizovanou správu, konfiguraci, zabezpečení a monitoring zařízení včetně těchto funkcí:
možnost vzdálené konfigurace zařízení (nastavení profilů, aplikací, přístupových práv) bez fyzického zásahu;
bezpečnostní funkce: vzdálené uzamčení zařízení, vymazání obsahu „na dálku“, šifrování komunikace, auditní protokoly;
podpora aktualizací operačních systémů a aplikací hromadně, plánování a monitorování instalací;
inventarizace zařízení: přehled hardwaru, softwaru, stavu baterie, využití;
distribuce aplikací a licencí (např. školních aplikací) na zařízení přes MDM;
Podpora více typů zařízení (např. tablety, počítače, mobilní telefony);
Webová konzole pro správce školy s přístupovými právy a rolí super-administrátora a dalších uživatelů;
Reportování a statistiky (využití zařízení, compliance zařízení, bezpečnostní incidenty);
Ukládání profilů zabezpečení a uživatelských politik (např. přístup přes VPN, připojení k síti školy, školní Wi-Fi, uzamčení portů USB apod.). Licence minimálně na 3 roky a 100 zařízení, vč. školení na hromadnou správu, následného poradenství a technické podpory.</t>
  </si>
  <si>
    <t>cena celkem včetně DPH</t>
  </si>
  <si>
    <t>Ve Slaném dne 06.11.2025</t>
  </si>
  <si>
    <r>
      <rPr>
        <b/>
        <sz val="9"/>
        <color theme="1"/>
        <rFont val="Arial"/>
        <family val="2"/>
      </rPr>
      <t>tablet:</t>
    </r>
    <r>
      <rPr>
        <sz val="9"/>
        <color theme="1"/>
        <rFont val="Arial"/>
        <family val="2"/>
      </rPr>
      <t xml:space="preserve">
Displej: min. 10,8 "" (úhlopříčně), Multi-Touch displej s LED podsvícením a technologií IPS a antireflexní vrstvou, rozlišení min. 2360 × 1640 px, jas min. 500 nitů, podpora aktivního pera s nízkou latencí.
Procesor (SoC): 64bitový SoC s min. 8 výpočetními jádry a 9 jádry GPU. 
Konektivita: Wi-Fi 6E (802.11ax); simultánní dvoupásmový provoz 2,4 GHz a 5 GHz; Bluetooth min. 5.3; konektor USB-C (podpora napájení, datového přenosu a DisplayPort, min. USB 3.1); Smart Connector pro připojení příslušenství; podpora externího displeje s rozlišením až 6K při 60 Hz.
Baterie: vestavěná dobíjecí lithium-polymerová baterie s kapacitou min. 28 Wh a výdrží min. 10 hodin při prohlížení webu v síti Wi-Fi nebo sledování videa; nabíjení přes USB-C adaptér nebo rozhraní počítače.
Snímače: snímač otisku prstu v tlačítku, tříosý gyroskop, akcelerometr, barometr, snímač okolního osvětlení.
Polohové systémy: digitální kompas, Wi-Fi určování polohy, mikrolokalizace iBeacon.
Zvuk: stereo reproduktory, dva mikrofony pro hovory a nahrávání zvuku.
Fotoaparát zadní: min. 12 MP širokoúhlý fotoaparát (f/1,8), 5× digitální zoom, automatická stabilizace, HDR, panorama (min. 60 MP).
Fotoaparát přední: 12 MP ultraširokoúhlý fotoaparát (f/2,0), HDR, Full HD 1080p video při až 60 fps, rozšířený dynamický rozsah, stabilizace videa a sekvenční režim.
Nahrávání videa: 4K při 24 / 25 / 30 / 60 fps, 1080p při 30 / 60 fps, 720p při 30 fps; zpomalené video až 240 fps, časosběrné video se stabilizací.
Rozměry max.: 250 × 180 × 6,5 mm; hmotnost max. 465 g.
Operační systém:iPadOS 
</t>
    </r>
    <r>
      <rPr>
        <b/>
        <sz val="9"/>
        <color theme="1"/>
        <rFont val="Arial"/>
        <family val="2"/>
      </rPr>
      <t>obal s integrovanou klávesnicí:</t>
    </r>
    <r>
      <rPr>
        <sz val="9"/>
        <color theme="1"/>
        <rFont val="Arial"/>
        <family val="2"/>
      </rPr>
      <t xml:space="preserve">
Obal zajišťující ochranu tabletu z přední a zadní strany, s integrovanou klávesnicí a trackpadem umožňujícím používání tabletu v režimu notebooku; připojení přes Smart Connector bez nutnosti Bluetooth párování a samostatného napájení. Klávesy musí mít nůžkový mechanismus a podsvícení. Obal musí umožňovat nastavení minimálně dvou úhlů sklonu displeje a pohodlné psaní při umístění na stůl. Materiál musí být odolný, neklouzavý, v neutrální barvě. Obal musí umožňovat plné ovládání všech prvků tabletu bez nutnosti jeho vyjmutí.
</t>
    </r>
    <r>
      <rPr>
        <b/>
        <sz val="9"/>
        <color theme="1"/>
        <rFont val="Arial"/>
        <family val="2"/>
      </rPr>
      <t xml:space="preserve">ochranné sklo na displej: 
</t>
    </r>
    <r>
      <rPr>
        <sz val="9"/>
        <color theme="1"/>
        <rFont val="Arial"/>
        <family val="2"/>
      </rPr>
      <t>tvrzené sklo, zaoblení 2.5D, tvrdost 9H, tloušťka skla 0,4 mm, case friendly provedení</t>
    </r>
  </si>
  <si>
    <r>
      <rPr>
        <b/>
        <sz val="9"/>
        <color theme="1"/>
        <rFont val="Arial"/>
        <family val="2"/>
      </rPr>
      <t>počítač</t>
    </r>
    <r>
      <rPr>
        <sz val="9"/>
        <color theme="1"/>
        <rFont val="Arial"/>
        <family val="2"/>
      </rPr>
      <t xml:space="preserve"> – minimální konfigurace:
operační systém: MacOS
SoC: 64bitová architektura,  10 jader CPU, 10 jader GPU, 16 jader NPU.
Paměť: RAM 32 GB; Úložiště: interní SSD 512 GB. 
konektory: přední strana: 2 USB‑C s podporou pro USB 3, 3,5mm sluchátkový konektor; zadní strana:  3 porty Thunderbolt 4, 1 port HDMI,  gigabitový ethernet (konektor RJ‑45).
Bezdrátová konektivita: Wi-Fi 6 (802.11ax), Bluetooth 5.3. Zabudovaný reproduktor.
Rozměry a napájení: výška max. 60 mm, šířka a hloubka max 130 × 130 mm, hmotnost max. 0,7 kg, napájecí kabel s koncovkou pro české zásuvky
</t>
    </r>
    <r>
      <rPr>
        <b/>
        <sz val="9"/>
        <color theme="1"/>
        <rFont val="Arial"/>
        <family val="2"/>
      </rPr>
      <t>monitor</t>
    </r>
    <r>
      <rPr>
        <sz val="9"/>
        <color theme="1"/>
        <rFont val="Arial"/>
        <family val="2"/>
      </rPr>
      <t xml:space="preserve"> – minimální konfigurace:
velikost  27", rozlišení QHD (2560x1440), typ IPS; vybavení: integrované reproduktory, 
ergonomie: nastavitelná výška, PIVOT (otočení a naklopení monitoru); grafické vstupy 1x HDMI, 1x USB-C; Příslušenství: dodávka včetně USB-C kabelu a HDMI kabelu, napájecí kabel s koncovkou pro české zásuvky, stříbrná barva stojanu
</t>
    </r>
    <r>
      <rPr>
        <b/>
        <sz val="9"/>
        <color theme="1"/>
        <rFont val="Arial"/>
        <family val="2"/>
      </rPr>
      <t>klávesnice</t>
    </r>
    <r>
      <rPr>
        <sz val="9"/>
        <color theme="1"/>
        <rFont val="Arial"/>
        <family val="2"/>
      </rPr>
      <t xml:space="preserve">: třízónová klávesnice plné velikosti s numerickou klávesnicí, hliníkový horní kryt stříbrné barvy, laserem gravírované klávesy – české rozložení,  drátová, konektor USB-C, potisk kláves kompatibilní s dodávaným počítačem
</t>
    </r>
    <r>
      <rPr>
        <b/>
        <sz val="9"/>
        <color theme="1"/>
        <rFont val="Arial"/>
        <family val="2"/>
      </rPr>
      <t>myš</t>
    </r>
    <r>
      <rPr>
        <sz val="9"/>
        <color theme="1"/>
        <rFont val="Arial"/>
        <family val="2"/>
      </rPr>
      <t>: kancelářská drátová, symetrická, min. dvě tlačítka a kolečko, rozlišení až 2400 DPI, kabelové připojení USB-C, kompatibilní s dodávaným počítačem</t>
    </r>
  </si>
  <si>
    <r>
      <rPr>
        <b/>
        <sz val="9"/>
        <color theme="1"/>
        <rFont val="Arial"/>
        <family val="2"/>
      </rPr>
      <t xml:space="preserve">tablet: 
</t>
    </r>
    <r>
      <rPr>
        <sz val="9"/>
        <color theme="1"/>
        <rFont val="Arial"/>
        <family val="2"/>
      </rPr>
      <t xml:space="preserve">Displej: min. 10,8" (úhlopříčně), Multi-Touch displej s LED podsvícením a technologií IPS, rozlišení min. 2360 × 1640, jas min. 500 nitů; podpora aktivního pera.
Procesor (SoC): 64-bitový SoC s min. 6 výpočetními jádry, výsledky benchmarku Geekbench 6: single-core ≥ 2 500 bodů a multi-core ≥ 6 200 bodů. 
Kapacita úložiště: min. 128 GB; 
Konektivita: Wi-Fi 6 (min.: 802.11ax); simultánní dvoupásmový provoz (2,4 GHz a 5 GHz); Bluetooth min. 5.3; připojovací konektory min: Smart Connector, USB-C (podporuje nabíjení, DisplayPort, min. USB 2.0), podpora min. jednoho externího displeje s rozlišením až 4K při 60 Hz.
Baterie: vestavěná min. 28 Wh dobíjecí lithium–polymerová baterie, min. 10 hodin prohlížení webu v síti Wi‐Fi nebo sledování videa, nabíjení napájecím adaptérem nebo USB‑C rozhraním počítače; 
Snímače – min. požadavky: snímač otisku prstu, tříosý gyroskop, akcelerometr, barometr, snímač okolního osvětlení; Určování polohy – min. požadavky: digitální kompas, Wi‑Fi, mikrolokalizace iBeacon; Zvuk – min. požadavky: stereo reproduktory, dva mikrofony na hovory, nahrávání videa a zvuku; 
Fotoaparát: min. 12MP širokoúhlý fotoaparát, clona min. ƒ/1,8, min. 5× digitální zoom, automatická stabilizace obrazu, panorama (min. 60 MP), HDR pro fotky, možnost ukládání fotek s údajem o poloze, sekvenční režim; 
Přední fotoaparát – min. požadavky: 12MP fotoaparát, clona ƒ/2,4, HDR pro fotky, 1080p HD video při 25 fps, 30 fps nebo 60 fps, časosběrné video se stabilizací, rozšířený dynamický rozsah pro video až při 30 fps, kinematografická stabilizace videa (1080p a 720p), korekce objektivu, Retina Flash, automatická stabilizace obrazu, sekvenční režim;
Nahrávání videa – min. požadavky: 4K video při 24 fps, 25 fps, 30 fps nebo 60 fps, 1080p HD video při 25 fps nebo 30 fps, 720p HD video při 30 fps, zpomalené video v rozlišení 1080p při 120 fps nebo 240 fps, časosběrné video se stabilizací, stabilizace videa, kinematografická stabilizace videa (1080p a 720p), kontinuální autofokus, zoom při přehrávání
Rozměry max.: 2510 mm x 180 mm x 7,5 mm; Hmotnost: max. 480 g
operační systém: iPadOS
</t>
    </r>
    <r>
      <rPr>
        <b/>
        <sz val="9"/>
        <color theme="1"/>
        <rFont val="Arial"/>
        <family val="2"/>
      </rPr>
      <t>obal</t>
    </r>
    <r>
      <rPr>
        <sz val="9"/>
        <color theme="1"/>
        <rFont val="Arial"/>
        <family val="2"/>
      </rPr>
      <t xml:space="preserve">: celotělový obal zajišťující ochranu dodávaného tabletu ze všech stran, včetně rohů a hran, integrovaný držák/přihládku pro aktivní pero (stylus) určené pro daný tablet, pero musí být snadno vyjímatelné a bezpečně uložené při přenášení; přední víko magnetické (automatické uspánní a probuzení zařízení při při zavření a otevření), musí sloužit jako stojánek s možností nastavení alespoň dvou úhlů, vnitřní část z měkkého materiálu (např. mikrovlákno) chránícího displej před poškrábáním;
barva neutrální, omyvatelný a neklouzavý povrch odolný proti běžnému opotřebení
Obal musí umožňovat používání tabletu bez nutnosti jeho vyjmutí, všechny ovládací prvky i konektor USB-C musí být volně přístupné a plně funkční při nasazeném obalu.
</t>
    </r>
    <r>
      <rPr>
        <b/>
        <sz val="9"/>
        <color theme="1"/>
        <rFont val="Arial"/>
        <family val="2"/>
      </rPr>
      <t xml:space="preserve">ochranné sklo na displej: 
</t>
    </r>
    <r>
      <rPr>
        <sz val="9"/>
        <color theme="1"/>
        <rFont val="Arial"/>
        <family val="2"/>
      </rPr>
      <t>tvrzené sklo, zaoblení 2.5D, tvrdost 9H, tloušťka skla 0,4 mm, case friendly provedení</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</si>
</sst>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 &quot;Kč&quot;"/>
    <numFmt numFmtId="165" formatCode="_-* #,##0.00\ &quot;Kč&quot;_-;\-* #,##0.00\ &quot;Kč&quot;_-;_-* &quot;-&quot;??\ &quot;Kč&quot;_-;_-@"/>
  </numFmts>
  <fonts count="16">
    <font>
      <sz val="11"/>
      <color theme="1"/>
      <name val="Calibri"/>
      <scheme val="minor"/>
    </font>
    <font>
      <b/>
      <sz val="14"/>
      <color theme="1"/>
      <name val="Arial"/>
      <family val="2"/>
    </font>
    <font>
      <sz val="11"/>
      <name val="Calibri"/>
      <family val="2"/>
    </font>
    <font>
      <sz val="11"/>
      <color theme="1"/>
      <name val="Arial"/>
      <family val="2"/>
    </font>
    <font>
      <b/>
      <sz val="11"/>
      <color theme="1"/>
      <name val="Arial"/>
      <family val="2"/>
    </font>
    <font>
      <sz val="10"/>
      <color theme="1"/>
      <name val="Arial"/>
      <family val="2"/>
    </font>
    <font>
      <b/>
      <sz val="10"/>
      <color theme="1"/>
      <name val="Arial"/>
      <family val="2"/>
    </font>
    <font>
      <b/>
      <sz val="10"/>
      <color rgb="FF0070C0"/>
      <name val="Arial"/>
      <family val="2"/>
    </font>
    <font>
      <b/>
      <sz val="9"/>
      <color theme="1"/>
      <name val="Arial"/>
      <family val="2"/>
    </font>
    <font>
      <sz val="9"/>
      <color theme="1"/>
      <name val="Arial"/>
      <family val="2"/>
    </font>
    <font>
      <sz val="11"/>
      <color theme="1"/>
      <name val="Arial"/>
      <family val="2"/>
    </font>
    <font>
      <sz val="11"/>
      <color theme="1"/>
      <name val="Calibri"/>
      <family val="2"/>
    </font>
    <font>
      <b/>
      <sz val="11"/>
      <color theme="1"/>
      <name val="Calibri"/>
      <family val="2"/>
    </font>
    <font>
      <sz val="11"/>
      <color theme="1"/>
      <name val="Calibri"/>
      <family val="2"/>
    </font>
    <font>
      <sz val="12"/>
      <color rgb="FF000000"/>
      <name val="Docs--webkit-standard"/>
    </font>
    <font>
      <sz val="11"/>
      <color rgb="FF000000"/>
      <name val="Roboto"/>
    </font>
  </fonts>
  <fills count="7">
    <fill>
      <patternFill patternType="none"/>
    </fill>
    <fill>
      <patternFill patternType="gray125"/>
    </fill>
    <fill>
      <patternFill patternType="solid">
        <fgColor rgb="FF9CC2E5"/>
        <bgColor rgb="FF9CC2E5"/>
      </patternFill>
    </fill>
    <fill>
      <patternFill patternType="solid">
        <fgColor rgb="FF92D050"/>
        <bgColor rgb="FF92D050"/>
      </patternFill>
    </fill>
    <fill>
      <patternFill patternType="solid">
        <fgColor rgb="FFD8D8D8"/>
        <bgColor rgb="FFD8D8D8"/>
      </patternFill>
    </fill>
    <fill>
      <patternFill patternType="solid">
        <fgColor rgb="FFFFFFFF"/>
        <bgColor rgb="FFFFFFFF"/>
      </patternFill>
    </fill>
    <fill>
      <patternFill patternType="solid">
        <fgColor rgb="FFF8FAF8"/>
        <bgColor rgb="FFF8FAF8"/>
      </patternFill>
    </fill>
  </fills>
  <borders count="25">
    <border>
      <left/>
      <right/>
      <top/>
      <bottom/>
      <diagonal/>
    </border>
    <border>
      <left style="medium">
        <color rgb="FF7F7F7F"/>
      </left>
      <right/>
      <top style="medium">
        <color rgb="FF7F7F7F"/>
      </top>
      <bottom style="medium">
        <color rgb="FF7F7F7F"/>
      </bottom>
      <diagonal/>
    </border>
    <border>
      <left/>
      <right/>
      <top style="medium">
        <color rgb="FF7F7F7F"/>
      </top>
      <bottom style="medium">
        <color rgb="FF7F7F7F"/>
      </bottom>
      <diagonal/>
    </border>
    <border>
      <left/>
      <right/>
      <top style="medium">
        <color rgb="FF7F7F7F"/>
      </top>
      <bottom style="medium">
        <color rgb="FF7F7F7F"/>
      </bottom>
      <diagonal/>
    </border>
    <border>
      <left/>
      <right style="medium">
        <color rgb="FF7F7F7F"/>
      </right>
      <top style="medium">
        <color rgb="FF7F7F7F"/>
      </top>
      <bottom style="medium">
        <color rgb="FF7F7F7F"/>
      </bottom>
      <diagonal/>
    </border>
    <border>
      <left style="medium">
        <color rgb="FF7F7F7F"/>
      </left>
      <right/>
      <top style="medium">
        <color rgb="FF7F7F7F"/>
      </top>
      <bottom/>
      <diagonal/>
    </border>
    <border>
      <left/>
      <right/>
      <top style="medium">
        <color rgb="FF7F7F7F"/>
      </top>
      <bottom/>
      <diagonal/>
    </border>
    <border>
      <left/>
      <right style="medium">
        <color rgb="FF7F7F7F"/>
      </right>
      <top style="medium">
        <color rgb="FF7F7F7F"/>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style="thin">
        <color rgb="FF000000"/>
      </right>
      <top style="thin">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7F7F7F"/>
      </left>
      <right/>
      <top style="medium">
        <color rgb="FF7F7F7F"/>
      </top>
      <bottom style="medium">
        <color rgb="FF7F7F7F"/>
      </bottom>
      <diagonal/>
    </border>
    <border>
      <left/>
      <right style="medium">
        <color rgb="FF7F7F7F"/>
      </right>
      <top style="medium">
        <color rgb="FF7F7F7F"/>
      </top>
      <bottom style="medium">
        <color rgb="FF7F7F7F"/>
      </bottom>
      <diagonal/>
    </border>
    <border>
      <left style="thin">
        <color rgb="FF000000"/>
      </left>
      <right style="thin">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style="thin">
        <color rgb="FF000000"/>
      </top>
      <bottom/>
      <diagonal/>
    </border>
    <border>
      <left style="thin">
        <color rgb="FF000000"/>
      </left>
      <right style="medium">
        <color rgb="FF000000"/>
      </right>
      <top/>
      <bottom style="thin">
        <color rgb="FF000000"/>
      </bottom>
      <diagonal/>
    </border>
  </borders>
  <cellStyleXfs count="1">
    <xf numFmtId="0" fontId="0" fillId="0" borderId="0"/>
  </cellStyleXfs>
  <cellXfs count="62">
    <xf numFmtId="0" fontId="0" fillId="0" borderId="0" xfId="0"/>
    <xf numFmtId="0" fontId="1" fillId="2" borderId="1" xfId="0" applyFont="1" applyFill="1" applyBorder="1" applyAlignment="1">
      <alignment vertical="center"/>
    </xf>
    <xf numFmtId="0" fontId="3" fillId="0" borderId="0" xfId="0" applyFont="1"/>
    <xf numFmtId="0" fontId="5" fillId="0" borderId="0" xfId="0" applyFont="1"/>
    <xf numFmtId="0" fontId="6" fillId="4" borderId="8" xfId="0" applyFont="1" applyFill="1" applyBorder="1" applyAlignment="1">
      <alignment horizontal="center" vertical="center"/>
    </xf>
    <xf numFmtId="0" fontId="6" fillId="4" borderId="9" xfId="0" applyFont="1" applyFill="1" applyBorder="1" applyAlignment="1">
      <alignment horizontal="center" vertical="center"/>
    </xf>
    <xf numFmtId="0" fontId="7" fillId="4" borderId="9"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8" fillId="0" borderId="11" xfId="0" applyFont="1" applyBorder="1" applyAlignment="1">
      <alignment horizontal="left" vertical="top" wrapText="1"/>
    </xf>
    <xf numFmtId="0" fontId="9" fillId="0" borderId="12" xfId="0" applyFont="1" applyBorder="1" applyAlignment="1">
      <alignment horizontal="left" vertical="top" wrapText="1"/>
    </xf>
    <xf numFmtId="164" fontId="8" fillId="2" borderId="12" xfId="0" applyNumberFormat="1" applyFont="1" applyFill="1" applyBorder="1" applyAlignment="1">
      <alignment horizontal="center" vertical="center" wrapText="1"/>
    </xf>
    <xf numFmtId="164" fontId="8" fillId="0" borderId="12" xfId="0" applyNumberFormat="1" applyFont="1" applyBorder="1" applyAlignment="1">
      <alignment horizontal="center" vertical="center" wrapText="1"/>
    </xf>
    <xf numFmtId="0" fontId="10" fillId="0" borderId="12" xfId="0" applyFont="1" applyBorder="1" applyAlignment="1">
      <alignment horizontal="right" vertical="center"/>
    </xf>
    <xf numFmtId="0" fontId="10" fillId="5" borderId="14" xfId="0" applyFont="1" applyFill="1" applyBorder="1" applyAlignment="1">
      <alignment horizontal="right" vertical="center"/>
    </xf>
    <xf numFmtId="0" fontId="8" fillId="5" borderId="15" xfId="0" applyFont="1" applyFill="1" applyBorder="1" applyAlignment="1">
      <alignment horizontal="left" vertical="top" wrapText="1"/>
    </xf>
    <xf numFmtId="0" fontId="9" fillId="0" borderId="14" xfId="0" applyFont="1" applyBorder="1" applyAlignment="1">
      <alignment horizontal="left" vertical="top" wrapText="1"/>
    </xf>
    <xf numFmtId="164" fontId="8" fillId="0" borderId="14" xfId="0" applyNumberFormat="1" applyFont="1" applyBorder="1" applyAlignment="1">
      <alignment horizontal="center" vertical="center" wrapText="1"/>
    </xf>
    <xf numFmtId="0" fontId="10" fillId="0" borderId="14" xfId="0" applyFont="1" applyBorder="1" applyAlignment="1">
      <alignment horizontal="right" vertical="center"/>
    </xf>
    <xf numFmtId="0" fontId="9" fillId="5" borderId="14" xfId="0" applyFont="1" applyFill="1" applyBorder="1" applyAlignment="1">
      <alignment horizontal="left" vertical="top" wrapText="1"/>
    </xf>
    <xf numFmtId="0" fontId="8" fillId="5" borderId="16" xfId="0" applyFont="1" applyFill="1" applyBorder="1" applyAlignment="1">
      <alignment horizontal="left" vertical="top" wrapText="1"/>
    </xf>
    <xf numFmtId="0" fontId="9" fillId="5" borderId="17" xfId="0" applyFont="1" applyFill="1" applyBorder="1" applyAlignment="1">
      <alignment horizontal="left" vertical="top" wrapText="1"/>
    </xf>
    <xf numFmtId="164" fontId="8" fillId="2" borderId="17" xfId="0" applyNumberFormat="1" applyFont="1" applyFill="1" applyBorder="1" applyAlignment="1">
      <alignment horizontal="center" vertical="center" wrapText="1"/>
    </xf>
    <xf numFmtId="164" fontId="8" fillId="0" borderId="17" xfId="0" applyNumberFormat="1" applyFont="1" applyBorder="1" applyAlignment="1">
      <alignment horizontal="center" vertical="center" wrapText="1"/>
    </xf>
    <xf numFmtId="0" fontId="10" fillId="5" borderId="17" xfId="0" applyFont="1" applyFill="1" applyBorder="1" applyAlignment="1">
      <alignment horizontal="right" vertical="center"/>
    </xf>
    <xf numFmtId="165" fontId="11" fillId="0" borderId="0" xfId="0" applyNumberFormat="1" applyFont="1"/>
    <xf numFmtId="0" fontId="12" fillId="0" borderId="19" xfId="0" applyFont="1" applyBorder="1"/>
    <xf numFmtId="0" fontId="11" fillId="0" borderId="3" xfId="0" applyFont="1" applyBorder="1"/>
    <xf numFmtId="165" fontId="11" fillId="0" borderId="3" xfId="0" applyNumberFormat="1" applyFont="1" applyBorder="1"/>
    <xf numFmtId="0" fontId="13" fillId="0" borderId="0" xfId="0" applyFont="1"/>
    <xf numFmtId="0" fontId="14" fillId="0" borderId="0" xfId="0" applyFont="1" applyAlignment="1">
      <alignment horizontal="left"/>
    </xf>
    <xf numFmtId="0" fontId="15" fillId="6" borderId="0" xfId="0" applyFont="1" applyFill="1"/>
    <xf numFmtId="165" fontId="10" fillId="3" borderId="12" xfId="0" applyNumberFormat="1" applyFont="1" applyFill="1" applyBorder="1" applyAlignment="1" applyProtection="1">
      <alignment vertical="center"/>
      <protection locked="0"/>
    </xf>
    <xf numFmtId="165" fontId="10" fillId="3" borderId="13" xfId="0" applyNumberFormat="1" applyFont="1" applyFill="1" applyBorder="1" applyAlignment="1" applyProtection="1">
      <alignment vertical="center"/>
      <protection locked="0"/>
    </xf>
    <xf numFmtId="165" fontId="10" fillId="3" borderId="14" xfId="0" applyNumberFormat="1" applyFont="1" applyFill="1" applyBorder="1" applyAlignment="1" applyProtection="1">
      <alignment vertical="center"/>
      <protection locked="0"/>
    </xf>
    <xf numFmtId="165" fontId="10" fillId="3" borderId="17" xfId="0" applyNumberFormat="1" applyFont="1" applyFill="1" applyBorder="1" applyAlignment="1" applyProtection="1">
      <alignment vertical="center"/>
      <protection locked="0"/>
    </xf>
    <xf numFmtId="165" fontId="10" fillId="3" borderId="18" xfId="0" applyNumberFormat="1" applyFont="1" applyFill="1" applyBorder="1" applyAlignment="1" applyProtection="1">
      <alignment vertical="center"/>
      <protection locked="0"/>
    </xf>
    <xf numFmtId="165" fontId="12" fillId="3" borderId="20" xfId="0" applyNumberFormat="1" applyFont="1" applyFill="1" applyBorder="1" applyProtection="1">
      <protection locked="0"/>
    </xf>
    <xf numFmtId="0" fontId="1" fillId="2" borderId="2" xfId="0" applyFont="1" applyFill="1" applyBorder="1" applyAlignment="1">
      <alignment horizontal="center" vertical="center"/>
    </xf>
    <xf numFmtId="0" fontId="2" fillId="0" borderId="3" xfId="0" applyFont="1" applyBorder="1"/>
    <xf numFmtId="0" fontId="2" fillId="0" borderId="4" xfId="0" applyFont="1" applyBorder="1"/>
    <xf numFmtId="0" fontId="4" fillId="3" borderId="5" xfId="0" applyFont="1" applyFill="1" applyBorder="1" applyAlignment="1">
      <alignment horizontal="center"/>
    </xf>
    <xf numFmtId="0" fontId="2" fillId="0" borderId="6" xfId="0" applyFont="1" applyBorder="1"/>
    <xf numFmtId="0" fontId="2" fillId="0" borderId="7" xfId="0" applyFont="1" applyBorder="1"/>
    <xf numFmtId="0" fontId="9" fillId="0" borderId="14" xfId="0" applyFont="1" applyBorder="1" applyAlignment="1">
      <alignment horizontal="left" vertical="top" wrapText="1"/>
    </xf>
    <xf numFmtId="0" fontId="9" fillId="0" borderId="21" xfId="0" applyFont="1" applyBorder="1" applyAlignment="1">
      <alignment horizontal="left" vertical="top" wrapText="1"/>
    </xf>
    <xf numFmtId="0" fontId="8" fillId="0" borderId="15" xfId="0" applyFont="1" applyBorder="1" applyAlignment="1">
      <alignment horizontal="left" vertical="top" wrapText="1"/>
    </xf>
    <xf numFmtId="0" fontId="8" fillId="0" borderId="22" xfId="0" applyFont="1" applyBorder="1" applyAlignment="1">
      <alignment horizontal="left" vertical="top" wrapText="1"/>
    </xf>
    <xf numFmtId="164" fontId="8" fillId="2" borderId="14" xfId="0" applyNumberFormat="1" applyFont="1" applyFill="1" applyBorder="1" applyAlignment="1">
      <alignment horizontal="center" vertical="center"/>
    </xf>
    <xf numFmtId="164" fontId="8" fillId="2" borderId="21" xfId="0" applyNumberFormat="1" applyFont="1" applyFill="1" applyBorder="1" applyAlignment="1">
      <alignment horizontal="center" vertical="center"/>
    </xf>
    <xf numFmtId="164" fontId="8" fillId="0" borderId="14" xfId="0" applyNumberFormat="1" applyFont="1" applyBorder="1" applyAlignment="1">
      <alignment horizontal="center" vertical="center" wrapText="1"/>
    </xf>
    <xf numFmtId="164" fontId="8" fillId="0" borderId="21" xfId="0" applyNumberFormat="1" applyFont="1" applyBorder="1" applyAlignment="1">
      <alignment horizontal="center" vertical="center" wrapText="1"/>
    </xf>
    <xf numFmtId="0" fontId="10" fillId="5" borderId="14" xfId="0" applyFont="1" applyFill="1" applyBorder="1" applyAlignment="1">
      <alignment horizontal="center" vertical="center"/>
    </xf>
    <xf numFmtId="0" fontId="10" fillId="5" borderId="21" xfId="0" applyFont="1" applyFill="1" applyBorder="1" applyAlignment="1">
      <alignment horizontal="center" vertical="center"/>
    </xf>
    <xf numFmtId="0" fontId="10" fillId="0" borderId="14" xfId="0" applyFont="1" applyBorder="1" applyAlignment="1">
      <alignment horizontal="center" vertical="center"/>
    </xf>
    <xf numFmtId="0" fontId="10" fillId="0" borderId="21" xfId="0" applyFont="1" applyBorder="1" applyAlignment="1">
      <alignment horizontal="center" vertical="center"/>
    </xf>
    <xf numFmtId="165" fontId="10" fillId="3" borderId="14" xfId="0" applyNumberFormat="1" applyFont="1" applyFill="1" applyBorder="1" applyAlignment="1" applyProtection="1">
      <alignment vertical="center"/>
      <protection locked="0"/>
    </xf>
    <xf numFmtId="165" fontId="10" fillId="3" borderId="21" xfId="0" applyNumberFormat="1" applyFont="1" applyFill="1" applyBorder="1" applyAlignment="1" applyProtection="1">
      <alignment vertical="center"/>
      <protection locked="0"/>
    </xf>
    <xf numFmtId="165" fontId="10" fillId="3" borderId="14" xfId="0" applyNumberFormat="1" applyFont="1" applyFill="1" applyBorder="1" applyAlignment="1" applyProtection="1">
      <alignment horizontal="center" vertical="center"/>
      <protection locked="0"/>
    </xf>
    <xf numFmtId="165" fontId="10" fillId="3" borderId="21" xfId="0" applyNumberFormat="1" applyFont="1" applyFill="1" applyBorder="1" applyAlignment="1" applyProtection="1">
      <alignment horizontal="center" vertical="center"/>
      <protection locked="0"/>
    </xf>
    <xf numFmtId="165" fontId="10" fillId="3" borderId="23" xfId="0" applyNumberFormat="1" applyFont="1" applyFill="1" applyBorder="1" applyAlignment="1" applyProtection="1">
      <alignment horizontal="center" vertical="center"/>
      <protection locked="0"/>
    </xf>
    <xf numFmtId="165" fontId="10" fillId="3" borderId="24" xfId="0" applyNumberFormat="1" applyFont="1" applyFill="1" applyBorder="1" applyAlignment="1" applyProtection="1">
      <alignment horizontal="center" vertical="center"/>
      <protection locked="0"/>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A1011"/>
  <sheetViews>
    <sheetView showGridLines="0" tabSelected="1" zoomScale="90" zoomScaleNormal="90" workbookViewId="0">
      <selection activeCell="I6" sqref="I6"/>
    </sheetView>
  </sheetViews>
  <sheetFormatPr defaultColWidth="14.42578125" defaultRowHeight="15" customHeight="1"/>
  <cols>
    <col min="1" max="1" width="5.7109375" customWidth="1"/>
    <col min="2" max="2" width="30.42578125" customWidth="1"/>
    <col min="3" max="3" width="65.140625" customWidth="1"/>
    <col min="4" max="5" width="25" customWidth="1"/>
    <col min="6" max="6" width="10" customWidth="1"/>
    <col min="7" max="7" width="9.7109375" customWidth="1"/>
    <col min="8" max="10" width="15.28515625" customWidth="1"/>
    <col min="11" max="11" width="19.7109375" customWidth="1"/>
    <col min="12" max="27" width="8.85546875" customWidth="1"/>
  </cols>
  <sheetData>
    <row r="2" spans="1:27" ht="18">
      <c r="B2" s="1"/>
      <c r="C2" s="38" t="s">
        <v>0</v>
      </c>
      <c r="D2" s="39"/>
      <c r="E2" s="39"/>
      <c r="F2" s="39"/>
      <c r="G2" s="39"/>
      <c r="H2" s="39"/>
      <c r="I2" s="39"/>
      <c r="J2" s="39"/>
      <c r="K2" s="40"/>
    </row>
    <row r="4" spans="1:27">
      <c r="A4" s="2"/>
      <c r="B4" s="2"/>
      <c r="C4" s="2"/>
      <c r="D4" s="2"/>
      <c r="E4" s="2"/>
      <c r="F4" s="41" t="s">
        <v>1</v>
      </c>
      <c r="G4" s="42"/>
      <c r="H4" s="42"/>
      <c r="I4" s="42"/>
      <c r="J4" s="42"/>
      <c r="K4" s="43"/>
      <c r="L4" s="2"/>
      <c r="M4" s="2"/>
      <c r="N4" s="2"/>
      <c r="O4" s="2"/>
      <c r="P4" s="2"/>
      <c r="Q4" s="2"/>
      <c r="R4" s="2"/>
      <c r="S4" s="2"/>
      <c r="T4" s="2"/>
      <c r="U4" s="2"/>
      <c r="V4" s="2"/>
      <c r="W4" s="2"/>
      <c r="X4" s="2"/>
      <c r="Y4" s="2"/>
      <c r="Z4" s="2"/>
      <c r="AA4" s="2"/>
    </row>
    <row r="5" spans="1:27" ht="51">
      <c r="A5" s="3"/>
      <c r="B5" s="4" t="s">
        <v>2</v>
      </c>
      <c r="C5" s="5" t="s">
        <v>3</v>
      </c>
      <c r="D5" s="6" t="s">
        <v>4</v>
      </c>
      <c r="E5" s="6" t="s">
        <v>5</v>
      </c>
      <c r="F5" s="5" t="s">
        <v>6</v>
      </c>
      <c r="G5" s="5" t="s">
        <v>7</v>
      </c>
      <c r="H5" s="7" t="s">
        <v>8</v>
      </c>
      <c r="I5" s="7" t="s">
        <v>9</v>
      </c>
      <c r="J5" s="7" t="s">
        <v>10</v>
      </c>
      <c r="K5" s="8" t="s">
        <v>11</v>
      </c>
      <c r="L5" s="3"/>
      <c r="M5" s="3"/>
      <c r="N5" s="3"/>
      <c r="O5" s="3"/>
      <c r="P5" s="3"/>
      <c r="Q5" s="3"/>
      <c r="R5" s="3"/>
      <c r="S5" s="3"/>
      <c r="T5" s="3"/>
      <c r="U5" s="3"/>
      <c r="V5" s="3"/>
      <c r="W5" s="3"/>
      <c r="X5" s="3"/>
      <c r="Y5" s="3"/>
      <c r="Z5" s="3"/>
      <c r="AA5" s="3"/>
    </row>
    <row r="6" spans="1:27" ht="264">
      <c r="A6" s="2"/>
      <c r="B6" s="9" t="s">
        <v>12</v>
      </c>
      <c r="C6" s="10" t="s">
        <v>13</v>
      </c>
      <c r="D6" s="11">
        <f t="shared" ref="D6:D19" si="0">E6/1.21</f>
        <v>29743.801652892562</v>
      </c>
      <c r="E6" s="12">
        <v>35990</v>
      </c>
      <c r="F6" s="13">
        <v>20</v>
      </c>
      <c r="G6" s="13" t="s">
        <v>14</v>
      </c>
      <c r="H6" s="32"/>
      <c r="I6" s="32"/>
      <c r="J6" s="32">
        <f>F6*I6</f>
        <v>0</v>
      </c>
      <c r="K6" s="33">
        <f>J6*1.21</f>
        <v>0</v>
      </c>
      <c r="L6" s="2"/>
      <c r="M6" s="2"/>
      <c r="N6" s="2"/>
      <c r="O6" s="2"/>
      <c r="P6" s="2"/>
      <c r="Q6" s="2"/>
      <c r="R6" s="2"/>
      <c r="S6" s="2"/>
      <c r="T6" s="2"/>
      <c r="U6" s="2"/>
      <c r="V6" s="2"/>
      <c r="W6" s="2"/>
      <c r="X6" s="2"/>
      <c r="Y6" s="2"/>
      <c r="Z6" s="2"/>
      <c r="AA6" s="2"/>
    </row>
    <row r="7" spans="1:27" ht="264">
      <c r="A7" s="2"/>
      <c r="B7" s="9" t="s">
        <v>15</v>
      </c>
      <c r="C7" s="10" t="s">
        <v>39</v>
      </c>
      <c r="D7" s="11">
        <f t="shared" si="0"/>
        <v>33049.586776859505</v>
      </c>
      <c r="E7" s="12">
        <v>39990</v>
      </c>
      <c r="F7" s="13">
        <v>1</v>
      </c>
      <c r="G7" s="13" t="s">
        <v>14</v>
      </c>
      <c r="H7" s="32"/>
      <c r="I7" s="32"/>
      <c r="J7" s="32"/>
      <c r="K7" s="33"/>
      <c r="L7" s="2"/>
      <c r="M7" s="2"/>
      <c r="N7" s="2"/>
      <c r="O7" s="2"/>
      <c r="P7" s="2"/>
      <c r="Q7" s="2"/>
      <c r="R7" s="2"/>
      <c r="S7" s="2"/>
      <c r="T7" s="2"/>
      <c r="U7" s="2"/>
      <c r="V7" s="2"/>
      <c r="W7" s="2"/>
      <c r="X7" s="2"/>
      <c r="Y7" s="2"/>
      <c r="Z7" s="2"/>
      <c r="AA7" s="2"/>
    </row>
    <row r="8" spans="1:27" ht="408.95" customHeight="1">
      <c r="A8" s="2"/>
      <c r="B8" s="46" t="s">
        <v>16</v>
      </c>
      <c r="C8" s="44" t="s">
        <v>40</v>
      </c>
      <c r="D8" s="48">
        <f t="shared" si="0"/>
        <v>8429.7520661157032</v>
      </c>
      <c r="E8" s="50">
        <v>10200</v>
      </c>
      <c r="F8" s="52">
        <v>19</v>
      </c>
      <c r="G8" s="54" t="s">
        <v>14</v>
      </c>
      <c r="H8" s="56"/>
      <c r="I8" s="58"/>
      <c r="J8" s="58">
        <f t="shared" ref="J8:J19" si="1">F8*I8</f>
        <v>0</v>
      </c>
      <c r="K8" s="60">
        <f t="shared" ref="K8:K19" si="2">J8*1.21</f>
        <v>0</v>
      </c>
      <c r="L8" s="2"/>
      <c r="M8" s="2"/>
      <c r="N8" s="2"/>
      <c r="O8" s="2"/>
      <c r="P8" s="2"/>
      <c r="Q8" s="2"/>
      <c r="R8" s="2"/>
      <c r="S8" s="2"/>
      <c r="T8" s="2"/>
      <c r="U8" s="2"/>
      <c r="V8" s="2"/>
      <c r="W8" s="2"/>
      <c r="X8" s="2"/>
      <c r="Y8" s="2"/>
      <c r="Z8" s="2"/>
      <c r="AA8" s="2"/>
    </row>
    <row r="9" spans="1:27" ht="68.099999999999994" customHeight="1">
      <c r="A9" s="2"/>
      <c r="B9" s="47"/>
      <c r="C9" s="45"/>
      <c r="D9" s="49"/>
      <c r="E9" s="51"/>
      <c r="F9" s="53"/>
      <c r="G9" s="55"/>
      <c r="H9" s="57"/>
      <c r="I9" s="59"/>
      <c r="J9" s="59"/>
      <c r="K9" s="61"/>
      <c r="L9" s="2"/>
      <c r="M9" s="2"/>
      <c r="N9" s="2"/>
      <c r="O9" s="2"/>
      <c r="P9" s="2"/>
      <c r="Q9" s="2"/>
      <c r="R9" s="2"/>
      <c r="S9" s="2"/>
      <c r="T9" s="2"/>
      <c r="U9" s="2"/>
      <c r="V9" s="2"/>
      <c r="W9" s="2"/>
      <c r="X9" s="2"/>
      <c r="Y9" s="2"/>
      <c r="Z9" s="2"/>
      <c r="AA9" s="2"/>
    </row>
    <row r="10" spans="1:27" ht="36">
      <c r="A10" s="2"/>
      <c r="B10" s="15" t="s">
        <v>17</v>
      </c>
      <c r="C10" s="16" t="s">
        <v>18</v>
      </c>
      <c r="D10" s="11">
        <f t="shared" si="0"/>
        <v>1570.2479338842975</v>
      </c>
      <c r="E10" s="17">
        <v>1900</v>
      </c>
      <c r="F10" s="14">
        <v>19</v>
      </c>
      <c r="G10" s="14" t="s">
        <v>14</v>
      </c>
      <c r="H10" s="34"/>
      <c r="I10" s="34"/>
      <c r="J10" s="32">
        <f t="shared" si="1"/>
        <v>0</v>
      </c>
      <c r="K10" s="33">
        <f t="shared" si="2"/>
        <v>0</v>
      </c>
      <c r="L10" s="2"/>
      <c r="M10" s="2"/>
      <c r="N10" s="2"/>
      <c r="O10" s="2"/>
      <c r="P10" s="2"/>
      <c r="Q10" s="2"/>
      <c r="R10" s="2"/>
      <c r="S10" s="2"/>
      <c r="T10" s="2"/>
      <c r="U10" s="2"/>
      <c r="V10" s="2"/>
      <c r="W10" s="2"/>
      <c r="X10" s="2"/>
      <c r="Y10" s="2"/>
      <c r="Z10" s="2"/>
      <c r="AA10" s="2"/>
    </row>
    <row r="11" spans="1:27" ht="409.5">
      <c r="A11" s="2"/>
      <c r="B11" s="9" t="s">
        <v>19</v>
      </c>
      <c r="C11" s="10" t="s">
        <v>38</v>
      </c>
      <c r="D11" s="11">
        <f t="shared" si="0"/>
        <v>19421.487603305784</v>
      </c>
      <c r="E11" s="17">
        <v>23500</v>
      </c>
      <c r="F11" s="14">
        <v>1</v>
      </c>
      <c r="G11" s="18" t="s">
        <v>14</v>
      </c>
      <c r="H11" s="34"/>
      <c r="I11" s="34"/>
      <c r="J11" s="32">
        <f t="shared" si="1"/>
        <v>0</v>
      </c>
      <c r="K11" s="33">
        <f t="shared" si="2"/>
        <v>0</v>
      </c>
      <c r="L11" s="2"/>
      <c r="M11" s="2"/>
      <c r="N11" s="2"/>
      <c r="O11" s="2"/>
      <c r="P11" s="2"/>
      <c r="Q11" s="2"/>
      <c r="R11" s="2"/>
      <c r="S11" s="2"/>
      <c r="T11" s="2"/>
      <c r="U11" s="2"/>
      <c r="V11" s="2"/>
      <c r="W11" s="2"/>
      <c r="X11" s="2"/>
      <c r="Y11" s="2"/>
      <c r="Z11" s="2"/>
      <c r="AA11" s="2"/>
    </row>
    <row r="12" spans="1:27" ht="48">
      <c r="A12" s="2"/>
      <c r="B12" s="15" t="s">
        <v>20</v>
      </c>
      <c r="C12" s="16" t="s">
        <v>21</v>
      </c>
      <c r="D12" s="11">
        <f t="shared" si="0"/>
        <v>2471.0743801652893</v>
      </c>
      <c r="E12" s="17">
        <v>2990</v>
      </c>
      <c r="F12" s="14">
        <v>1</v>
      </c>
      <c r="G12" s="14" t="s">
        <v>14</v>
      </c>
      <c r="H12" s="34"/>
      <c r="I12" s="34"/>
      <c r="J12" s="32">
        <f t="shared" si="1"/>
        <v>0</v>
      </c>
      <c r="K12" s="33">
        <f t="shared" si="2"/>
        <v>0</v>
      </c>
      <c r="L12" s="2"/>
      <c r="M12" s="2"/>
      <c r="N12" s="2"/>
      <c r="O12" s="2"/>
      <c r="P12" s="2"/>
      <c r="Q12" s="2"/>
      <c r="R12" s="2"/>
      <c r="S12" s="2"/>
      <c r="T12" s="2"/>
      <c r="U12" s="2"/>
      <c r="V12" s="2"/>
      <c r="W12" s="2"/>
      <c r="X12" s="2"/>
      <c r="Y12" s="2"/>
      <c r="Z12" s="2"/>
      <c r="AA12" s="2"/>
    </row>
    <row r="13" spans="1:27" ht="72">
      <c r="A13" s="2"/>
      <c r="B13" s="15" t="s">
        <v>22</v>
      </c>
      <c r="C13" s="16" t="s">
        <v>23</v>
      </c>
      <c r="D13" s="11">
        <f t="shared" si="0"/>
        <v>17355.371900826445</v>
      </c>
      <c r="E13" s="17">
        <v>21000</v>
      </c>
      <c r="F13" s="14">
        <v>1</v>
      </c>
      <c r="G13" s="14" t="s">
        <v>14</v>
      </c>
      <c r="H13" s="34"/>
      <c r="I13" s="34"/>
      <c r="J13" s="32">
        <f t="shared" si="1"/>
        <v>0</v>
      </c>
      <c r="K13" s="33">
        <f t="shared" si="2"/>
        <v>0</v>
      </c>
      <c r="L13" s="2"/>
      <c r="M13" s="2"/>
      <c r="N13" s="2"/>
      <c r="O13" s="2"/>
      <c r="P13" s="2"/>
      <c r="Q13" s="2"/>
      <c r="R13" s="2"/>
      <c r="S13" s="2"/>
      <c r="T13" s="2"/>
      <c r="U13" s="2"/>
      <c r="V13" s="2"/>
      <c r="W13" s="2"/>
      <c r="X13" s="2"/>
      <c r="Y13" s="2"/>
      <c r="Z13" s="2"/>
      <c r="AA13" s="2"/>
    </row>
    <row r="14" spans="1:27" ht="24">
      <c r="A14" s="2"/>
      <c r="B14" s="15" t="s">
        <v>24</v>
      </c>
      <c r="C14" s="19" t="s">
        <v>25</v>
      </c>
      <c r="D14" s="11">
        <f t="shared" si="0"/>
        <v>495.86776859504135</v>
      </c>
      <c r="E14" s="17">
        <v>600</v>
      </c>
      <c r="F14" s="14">
        <v>18</v>
      </c>
      <c r="G14" s="14" t="s">
        <v>14</v>
      </c>
      <c r="H14" s="34"/>
      <c r="I14" s="34"/>
      <c r="J14" s="32">
        <f t="shared" si="1"/>
        <v>0</v>
      </c>
      <c r="K14" s="33">
        <f t="shared" si="2"/>
        <v>0</v>
      </c>
      <c r="L14" s="2"/>
      <c r="M14" s="2"/>
      <c r="N14" s="2"/>
      <c r="O14" s="2"/>
      <c r="P14" s="2"/>
      <c r="Q14" s="2"/>
      <c r="R14" s="2"/>
      <c r="S14" s="2"/>
      <c r="T14" s="2"/>
      <c r="U14" s="2"/>
      <c r="V14" s="2"/>
      <c r="W14" s="2"/>
      <c r="X14" s="2"/>
      <c r="Y14" s="2"/>
      <c r="Z14" s="2"/>
      <c r="AA14" s="2"/>
    </row>
    <row r="15" spans="1:27" ht="36">
      <c r="A15" s="2"/>
      <c r="B15" s="15" t="s">
        <v>26</v>
      </c>
      <c r="C15" s="19" t="s">
        <v>27</v>
      </c>
      <c r="D15" s="11">
        <f t="shared" si="0"/>
        <v>2892.5619834710747</v>
      </c>
      <c r="E15" s="17">
        <v>3500</v>
      </c>
      <c r="F15" s="14">
        <v>1</v>
      </c>
      <c r="G15" s="14" t="s">
        <v>14</v>
      </c>
      <c r="H15" s="34"/>
      <c r="I15" s="34"/>
      <c r="J15" s="32">
        <f t="shared" si="1"/>
        <v>0</v>
      </c>
      <c r="K15" s="33">
        <f t="shared" si="2"/>
        <v>0</v>
      </c>
      <c r="L15" s="2"/>
      <c r="M15" s="2"/>
      <c r="N15" s="2"/>
      <c r="O15" s="2"/>
      <c r="P15" s="2"/>
      <c r="Q15" s="2"/>
      <c r="R15" s="2"/>
      <c r="S15" s="2"/>
      <c r="T15" s="2"/>
      <c r="U15" s="2"/>
      <c r="V15" s="2"/>
      <c r="W15" s="2"/>
      <c r="X15" s="2"/>
      <c r="Y15" s="2"/>
      <c r="Z15" s="2"/>
      <c r="AA15" s="2"/>
    </row>
    <row r="16" spans="1:27" ht="36">
      <c r="A16" s="2"/>
      <c r="B16" s="15" t="s">
        <v>28</v>
      </c>
      <c r="C16" s="19" t="s">
        <v>29</v>
      </c>
      <c r="D16" s="11">
        <f t="shared" si="0"/>
        <v>1239.6694214876034</v>
      </c>
      <c r="E16" s="17">
        <v>1500</v>
      </c>
      <c r="F16" s="14">
        <v>12</v>
      </c>
      <c r="G16" s="14" t="s">
        <v>14</v>
      </c>
      <c r="H16" s="34"/>
      <c r="I16" s="34"/>
      <c r="J16" s="32">
        <f t="shared" si="1"/>
        <v>0</v>
      </c>
      <c r="K16" s="33">
        <f t="shared" si="2"/>
        <v>0</v>
      </c>
      <c r="L16" s="2"/>
      <c r="M16" s="2"/>
      <c r="N16" s="2"/>
      <c r="O16" s="2"/>
      <c r="P16" s="2"/>
      <c r="Q16" s="2"/>
      <c r="R16" s="2"/>
      <c r="S16" s="2"/>
      <c r="T16" s="2"/>
      <c r="U16" s="2"/>
      <c r="V16" s="2"/>
      <c r="W16" s="2"/>
      <c r="X16" s="2"/>
      <c r="Y16" s="2"/>
      <c r="Z16" s="2"/>
      <c r="AA16" s="2"/>
    </row>
    <row r="17" spans="1:27" ht="36">
      <c r="A17" s="2"/>
      <c r="B17" s="15" t="s">
        <v>30</v>
      </c>
      <c r="C17" s="19" t="s">
        <v>31</v>
      </c>
      <c r="D17" s="11">
        <f t="shared" si="0"/>
        <v>413.22314049586777</v>
      </c>
      <c r="E17" s="17">
        <v>500</v>
      </c>
      <c r="F17" s="14">
        <v>6</v>
      </c>
      <c r="G17" s="14" t="s">
        <v>14</v>
      </c>
      <c r="H17" s="34"/>
      <c r="I17" s="34"/>
      <c r="J17" s="32">
        <f t="shared" si="1"/>
        <v>0</v>
      </c>
      <c r="K17" s="33">
        <f t="shared" si="2"/>
        <v>0</v>
      </c>
      <c r="L17" s="2"/>
      <c r="M17" s="2"/>
      <c r="N17" s="2"/>
      <c r="O17" s="2"/>
      <c r="P17" s="2"/>
      <c r="Q17" s="2"/>
      <c r="R17" s="2"/>
      <c r="S17" s="2"/>
      <c r="T17" s="2"/>
      <c r="U17" s="2"/>
      <c r="V17" s="2"/>
      <c r="W17" s="2"/>
      <c r="X17" s="2"/>
      <c r="Y17" s="2"/>
      <c r="Z17" s="2"/>
      <c r="AA17" s="2"/>
    </row>
    <row r="18" spans="1:27" ht="36">
      <c r="A18" s="2"/>
      <c r="B18" s="15" t="s">
        <v>32</v>
      </c>
      <c r="C18" s="19" t="s">
        <v>33</v>
      </c>
      <c r="D18" s="11">
        <f t="shared" si="0"/>
        <v>413.22314049586777</v>
      </c>
      <c r="E18" s="17">
        <v>500</v>
      </c>
      <c r="F18" s="14">
        <v>4</v>
      </c>
      <c r="G18" s="14" t="s">
        <v>14</v>
      </c>
      <c r="H18" s="34"/>
      <c r="I18" s="34"/>
      <c r="J18" s="32">
        <f t="shared" si="1"/>
        <v>0</v>
      </c>
      <c r="K18" s="33">
        <f t="shared" si="2"/>
        <v>0</v>
      </c>
      <c r="L18" s="2"/>
      <c r="M18" s="2"/>
      <c r="N18" s="2"/>
      <c r="O18" s="2"/>
      <c r="P18" s="2"/>
      <c r="Q18" s="2"/>
      <c r="R18" s="2"/>
      <c r="S18" s="2"/>
      <c r="T18" s="2"/>
      <c r="U18" s="2"/>
      <c r="V18" s="2"/>
      <c r="W18" s="2"/>
      <c r="X18" s="2"/>
      <c r="Y18" s="2"/>
      <c r="Z18" s="2"/>
      <c r="AA18" s="2"/>
    </row>
    <row r="19" spans="1:27" ht="228">
      <c r="A19" s="2"/>
      <c r="B19" s="20" t="s">
        <v>34</v>
      </c>
      <c r="C19" s="21" t="s">
        <v>35</v>
      </c>
      <c r="D19" s="22">
        <f t="shared" si="0"/>
        <v>33057.85123966942</v>
      </c>
      <c r="E19" s="23">
        <v>40000</v>
      </c>
      <c r="F19" s="24">
        <v>1</v>
      </c>
      <c r="G19" s="24" t="s">
        <v>14</v>
      </c>
      <c r="H19" s="35"/>
      <c r="I19" s="35"/>
      <c r="J19" s="35">
        <f t="shared" si="1"/>
        <v>0</v>
      </c>
      <c r="K19" s="36">
        <f t="shared" si="2"/>
        <v>0</v>
      </c>
      <c r="L19" s="2"/>
      <c r="M19" s="2"/>
      <c r="N19" s="2"/>
      <c r="O19" s="2"/>
      <c r="P19" s="2"/>
      <c r="Q19" s="2"/>
      <c r="R19" s="2"/>
      <c r="S19" s="2"/>
      <c r="T19" s="2"/>
      <c r="U19" s="2"/>
      <c r="V19" s="2"/>
      <c r="W19" s="2"/>
      <c r="X19" s="2"/>
      <c r="Y19" s="2"/>
      <c r="Z19" s="2"/>
      <c r="AA19" s="2"/>
    </row>
    <row r="20" spans="1:27">
      <c r="H20" s="25"/>
      <c r="I20" s="25"/>
      <c r="J20" s="25"/>
      <c r="K20" s="25"/>
    </row>
    <row r="21" spans="1:27">
      <c r="F21" s="26" t="s">
        <v>10</v>
      </c>
      <c r="G21" s="27"/>
      <c r="H21" s="28"/>
      <c r="I21" s="28"/>
      <c r="J21" s="28"/>
      <c r="K21" s="37">
        <f>SUM(J6:J19)</f>
        <v>0</v>
      </c>
      <c r="L21" s="29"/>
      <c r="M21" s="29"/>
    </row>
    <row r="22" spans="1:27">
      <c r="F22" s="26" t="s">
        <v>36</v>
      </c>
      <c r="G22" s="27"/>
      <c r="H22" s="28"/>
      <c r="I22" s="28"/>
      <c r="J22" s="28"/>
      <c r="K22" s="37">
        <f>SUM(K6:K19)</f>
        <v>0</v>
      </c>
      <c r="M22" s="29"/>
    </row>
    <row r="23" spans="1:27">
      <c r="B23" s="29" t="s">
        <v>37</v>
      </c>
      <c r="M23" s="29"/>
    </row>
    <row r="26" spans="1:27" ht="15.75">
      <c r="B26" s="30"/>
    </row>
    <row r="27" spans="1:27">
      <c r="B27" s="31"/>
    </row>
    <row r="32" spans="1:27"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sheetData>
  <sheetProtection algorithmName="SHA-512" hashValue="x5bFDebQWmmaqiTVE9XX9042yGCb4z0RY/iNu89m4LxxCpuSYOul3NFQNA+lFWqQbZNvSaT9tEjmoX6i9h0i9Q==" saltValue="T8TyeJir8e0a2PGy1HIZAg==" spinCount="100000" sheet="1" objects="1" scenarios="1" selectLockedCells="1"/>
  <mergeCells count="12">
    <mergeCell ref="C2:K2"/>
    <mergeCell ref="F4:K4"/>
    <mergeCell ref="C8:C9"/>
    <mergeCell ref="B8:B9"/>
    <mergeCell ref="D8:D9"/>
    <mergeCell ref="E8:E9"/>
    <mergeCell ref="F8:F9"/>
    <mergeCell ref="G8:G9"/>
    <mergeCell ref="H8:H9"/>
    <mergeCell ref="I8:I9"/>
    <mergeCell ref="J8:J9"/>
    <mergeCell ref="K8:K9"/>
  </mergeCells>
  <pageMargins left="0.70866141732283472" right="0.70866141732283472" top="0.78740157480314965" bottom="0.78740157480314965" header="0" footer="0"/>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IT_2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Blažíčková Jolana</dc:creator>
  <cp:lastModifiedBy>ucetni</cp:lastModifiedBy>
  <dcterms:created xsi:type="dcterms:W3CDTF">2017-01-23T02:45:31Z</dcterms:created>
  <dcterms:modified xsi:type="dcterms:W3CDTF">2025-11-07T10:59:28Z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0x01010014101EDE9104864F8CD91AE5CC376B82</vt:lpwstr>
  </property>
</Properties>
</file>