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ksus.local\KDataII\PU\Skody_po_zime\Škody po zimě 2026\Oblast Kutná Hora\319 CMS Kutná Hora\III-3377 Malešov - Poličany\"/>
    </mc:Choice>
  </mc:AlternateContent>
  <xr:revisionPtr revIDLastSave="0" documentId="13_ncr:1_{F4D035BF-51DF-44DC-8D08-941078237E7F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Krycí list rozpočtu" sheetId="3" r:id="rId1"/>
    <sheet name="ROZPOČET " sheetId="1" r:id="rId2"/>
    <sheet name="R.položka rozpočetu propustek" sheetId="4" r:id="rId3"/>
  </sheets>
  <definedNames>
    <definedName name="_xlnm.Print_Area" localSheetId="1">'ROZPOČET '!$A$4:$F$38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13" i="1"/>
  <c r="F15" i="1"/>
  <c r="F25" i="3"/>
  <c r="I22" i="3"/>
  <c r="F22" i="3"/>
  <c r="F33" i="1"/>
  <c r="F32" i="1"/>
  <c r="F31" i="1"/>
  <c r="F30" i="1"/>
  <c r="F29" i="1"/>
  <c r="F28" i="1"/>
  <c r="F27" i="1"/>
  <c r="F21" i="1"/>
  <c r="F20" i="1"/>
  <c r="F18" i="1"/>
  <c r="F17" i="1"/>
  <c r="F16" i="1"/>
  <c r="F14" i="1"/>
  <c r="F26" i="1"/>
  <c r="F25" i="1"/>
  <c r="F24" i="1"/>
  <c r="F23" i="1"/>
  <c r="H19" i="4"/>
  <c r="H18" i="4"/>
  <c r="H17" i="4"/>
  <c r="H16" i="4"/>
  <c r="H15" i="4"/>
  <c r="H14" i="4"/>
  <c r="H13" i="4"/>
  <c r="H12" i="4"/>
  <c r="F34" i="1"/>
  <c r="F12" i="1"/>
  <c r="H11" i="4" l="1"/>
  <c r="F22" i="1" s="1"/>
  <c r="F35" i="1" s="1"/>
  <c r="C14" i="3" s="1"/>
  <c r="C22" i="3" s="1"/>
  <c r="C26" i="3" s="1"/>
  <c r="F36" i="1" l="1"/>
  <c r="F37" i="1" s="1"/>
  <c r="F26" i="3"/>
  <c r="I25" i="3"/>
  <c r="I26" i="3" l="1"/>
</calcChain>
</file>

<file path=xl/sharedStrings.xml><?xml version="1.0" encoding="utf-8"?>
<sst xmlns="http://schemas.openxmlformats.org/spreadsheetml/2006/main" count="219" uniqueCount="166">
  <si>
    <t>MJ</t>
  </si>
  <si>
    <t>m2</t>
  </si>
  <si>
    <t>t</t>
  </si>
  <si>
    <t xml:space="preserve"> </t>
  </si>
  <si>
    <t>DPH 21%</t>
  </si>
  <si>
    <t>Popis položky</t>
  </si>
  <si>
    <t>Výměra</t>
  </si>
  <si>
    <t>Kč/MJ</t>
  </si>
  <si>
    <t>Celkem Kč</t>
  </si>
  <si>
    <t>kpl</t>
  </si>
  <si>
    <t>Celkem bez DPH</t>
  </si>
  <si>
    <t>Celkem vč. DPH</t>
  </si>
  <si>
    <r>
      <t xml:space="preserve">Objednatel:  </t>
    </r>
    <r>
      <rPr>
        <b/>
        <sz val="9"/>
        <rFont val="Arial CE"/>
        <family val="2"/>
        <charset val="238"/>
      </rPr>
      <t xml:space="preserve"> </t>
    </r>
    <r>
      <rPr>
        <b/>
        <sz val="12"/>
        <rFont val="Arial CE"/>
        <family val="2"/>
        <charset val="238"/>
      </rPr>
      <t>Krajská správa a údržba silnic Středočeského kraje, příspěvková organizace</t>
    </r>
  </si>
  <si>
    <t>Krycí list rozpočtu</t>
  </si>
  <si>
    <t>Název stavby:</t>
  </si>
  <si>
    <t>Objednatel:</t>
  </si>
  <si>
    <t>KSÚS Stč kraje přísp. organizace</t>
  </si>
  <si>
    <t>IČ/DIČ:</t>
  </si>
  <si>
    <t>Druh stavby:</t>
  </si>
  <si>
    <t>Projektant:</t>
  </si>
  <si>
    <t>Lokalita:</t>
  </si>
  <si>
    <t>Zhotovitel:</t>
  </si>
  <si>
    <t>Zpracoval: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</si>
  <si>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</si>
  <si>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</si>
  <si>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</si>
  <si>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</si>
  <si>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</si>
  <si>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</si>
  <si>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</si>
  <si>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</si>
  <si>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</si>
  <si>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</si>
  <si>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</si>
  <si>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</si>
  <si>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Montáž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</si>
  <si>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</si>
  <si>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</si>
  <si>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</si>
  <si>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</si>
  <si>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</si>
  <si>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</si>
  <si>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</si>
  <si>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</si>
  <si>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</si>
  <si>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</si>
  <si>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</si>
  <si>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</si>
  <si>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</si>
  <si>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</si>
  <si>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Základ 0%</t>
  </si>
  <si>
    <t>Základ 15%</t>
  </si>
  <si>
    <t>DPH 15%</t>
  </si>
  <si>
    <t>Základ 21%</t>
  </si>
  <si>
    <t>Celkem včetně DPH</t>
  </si>
  <si>
    <t>Objednatel</t>
  </si>
  <si>
    <t>Zhotovitel</t>
  </si>
  <si>
    <t>Datum, razítko a podpis</t>
  </si>
  <si>
    <t xml:space="preserve">Zpracoval:   </t>
  </si>
  <si>
    <t xml:space="preserve">Datum:   </t>
  </si>
  <si>
    <t>poznámky</t>
  </si>
  <si>
    <t>hmotnost              t</t>
  </si>
  <si>
    <t>hmotnost  celkem</t>
  </si>
  <si>
    <t>Zpracoval:   Tomáš Gajdoš</t>
  </si>
  <si>
    <t xml:space="preserve">Zhotovitel: </t>
  </si>
  <si>
    <t>m3</t>
  </si>
  <si>
    <t>Stavba:</t>
  </si>
  <si>
    <t>Místo:</t>
  </si>
  <si>
    <t>Zadavatel:</t>
  </si>
  <si>
    <t>Krajská správa a údržba silnic Středočeského kraje, příspěvková organizace</t>
  </si>
  <si>
    <t>Uchazeč:</t>
  </si>
  <si>
    <t>PČ</t>
  </si>
  <si>
    <t>Typ</t>
  </si>
  <si>
    <t>Kód</t>
  </si>
  <si>
    <t>Popis</t>
  </si>
  <si>
    <t>Množství</t>
  </si>
  <si>
    <t>J.cena [CZK]</t>
  </si>
  <si>
    <t>Cena celkem [CZK]</t>
  </si>
  <si>
    <t>K</t>
  </si>
  <si>
    <t>122938</t>
  </si>
  <si>
    <t>272315</t>
  </si>
  <si>
    <t>kus</t>
  </si>
  <si>
    <t>12940</t>
  </si>
  <si>
    <t>11130</t>
  </si>
  <si>
    <t>18224</t>
  </si>
  <si>
    <t>935832</t>
  </si>
  <si>
    <t>46591</t>
  </si>
  <si>
    <r>
      <t xml:space="preserve">Poznámka: </t>
    </r>
    <r>
      <rPr>
        <sz val="8"/>
        <rFont val="Trebuchet MS"/>
        <family val="2"/>
        <charset val="238"/>
      </rPr>
      <t>U tohoto propustku neteče žádná voda - není třeba řešit přetrubnění při stavebních opravách - NENÍ SOUČÁSTÍ CN!!</t>
    </r>
  </si>
  <si>
    <t>R.pložka</t>
  </si>
  <si>
    <t>ks</t>
  </si>
  <si>
    <t xml:space="preserve"> ROZPOČET              </t>
  </si>
  <si>
    <t>Separační geotextilive do 500G/m2</t>
  </si>
  <si>
    <t>OTSKP 21461E</t>
  </si>
  <si>
    <t>OTSKP 122836</t>
  </si>
  <si>
    <t>Odkopávky a prokopávky obecné Tř.II. odvoz do 12km</t>
  </si>
  <si>
    <t>OTSKP 56334</t>
  </si>
  <si>
    <t>Vozovkové vrstvy ze štěrkodrti tl. 200mm</t>
  </si>
  <si>
    <t>OTSKP 567104</t>
  </si>
  <si>
    <r>
      <t xml:space="preserve">Poznámka: </t>
    </r>
    <r>
      <rPr>
        <sz val="8"/>
        <rFont val="Trebuchet MS"/>
        <family val="2"/>
        <charset val="238"/>
      </rPr>
      <t xml:space="preserve"> Nutné  vytyčení podzemních inženýrských sítí </t>
    </r>
  </si>
  <si>
    <t>ODKOPÁVKY A PROKOPÁVKY OBECNÉ TŘ. III, ODVOZ DO 20KM
 ODKOP ČEL PROPUSTKŮ (LEVÁ + PRAVÁ STRANA)
 ODKOP ZÁKLADŮ PROPUSTKU (LEVÁ + PRAVÁ STRANA)</t>
  </si>
  <si>
    <t xml:space="preserve">ZÁKLADY Z PROSTÉHO BETONU DO C30/37
 ZÁKLADY PROPUSTKU (LEVÁ + PRAVÁ STRANA) </t>
  </si>
  <si>
    <t>ČIŠTĚNÍ RÁMOVÝCH A KLENBOVÝCH PROPUSTŮ OD NÁNOSŮ
- ručně tloušťky nánosu přes 75% průměru propustku do 2000 mm  - ČIŠTĚNÍ PROPUSTKU POD SILNICÍ</t>
  </si>
  <si>
    <t>SEJMUTÍ DRNU
 SKLUZY + KORYTO (LEVÁ + PRAVÁ STRANA)</t>
  </si>
  <si>
    <t>ROZPROSTŘENÍ ORNICE VE SVAHU V TL DO 0,25M                                                                                                                         -  SKLUZY SVAHOVÁNÍ (LEVÁ + PRAVÁ STRANA)</t>
  </si>
  <si>
    <t>ŽLABY A RIGOLY DLÁŽDĚNÉ Z LOMOVÉHO KAMENE TL DO 250MMM DO BETONU TL 100MM
 KORYTO - KÁMEN (LEVÁ + PRAVÁ STRANA)</t>
  </si>
  <si>
    <t>DLAŽBY Z KAMENICKÝCH VÝROBKŮ
 SKLUZY SVAHOVÁNÍ (LEVÁ + PRAVÁ STRANA)</t>
  </si>
  <si>
    <t>Číslo položky    OTSKP</t>
  </si>
  <si>
    <t>POMOC PRÁCE ZŘÍZ NEBO ZAJIŠŤ OCHRANU INŽEN. SÍTÍ A GEO.ZAMĚŘENÍ</t>
  </si>
  <si>
    <t>POMOC PRÁCE ZŘÍZ NEBO ZAJIŠŤ REGULACI A OCHRANU DOPRAVY</t>
  </si>
  <si>
    <t>ŘEZÁNÍ ASFALTOVÉHO KRYTU VOZOVEK TL DO 50MM</t>
  </si>
  <si>
    <t>m</t>
  </si>
  <si>
    <t>ODSTRANĚNÍ KRYTU ZPEVNĚNÝCH PLOCH S ASF. POJIVEM, ODVOZ DO 20KM</t>
  </si>
  <si>
    <t>ODKOPÁVKY A PROKOPÁVKY OBECNÉ TŘ. I, ODVOZ DO 20KM</t>
  </si>
  <si>
    <t>POPLATKY ZA LIKVIDACI ODPADŮ NEKONTAMINOVANÝCH - 17 03 02 VYBOURANÝ ASFALTOVÝ BETON BEZ DEHTU</t>
  </si>
  <si>
    <t>POPLATKY ZA LIKVIDACI ODPADŮ NEKONTAMINOVANÝCH - 17 05 04 VYTĚŽENÉ ZEMINY A HORNINY - I. TŘÍDA TĚŽITELNOSTI</t>
  </si>
  <si>
    <t>OPRAVA PROPUSTKU</t>
  </si>
  <si>
    <t>OTSKP 02730</t>
  </si>
  <si>
    <t>OTSKP 02720</t>
  </si>
  <si>
    <t>OTSKP 919111</t>
  </si>
  <si>
    <t>OTSKP 113138</t>
  </si>
  <si>
    <t>OTSKP 122738</t>
  </si>
  <si>
    <t>OTSKP 15130</t>
  </si>
  <si>
    <t>OTSKP 12932</t>
  </si>
  <si>
    <t>OTSKP 15111</t>
  </si>
  <si>
    <t>ČIŠTĚNÍ VOZOVEK OD NÁNOSU</t>
  </si>
  <si>
    <t>INFILTRAČNÍ POSTŘIK ASFALTOVÝ DO 1,0KG/M2</t>
  </si>
  <si>
    <t>ASFALTOVÝ BETON PRO OBRUSNÉ VRSTVY ACO 11+, 11S TL. 50MM</t>
  </si>
  <si>
    <t>VÝPLŇ SPAR ASFALTEM</t>
  </si>
  <si>
    <t>OTSKP 58910</t>
  </si>
  <si>
    <t>OTSKP 574A44</t>
  </si>
  <si>
    <t>OTSKP 572121</t>
  </si>
  <si>
    <t>OTSKP 12911</t>
  </si>
  <si>
    <t xml:space="preserve">ČIŠTĚNÍ PŘÍKOPŮ OD NÁNOSU DO 0,5M3/M </t>
  </si>
  <si>
    <t>Vrstvy pro obnovu a opravy z kameniva zpev.cementem - tl.300mm</t>
  </si>
  <si>
    <t>VODOROVNÉ DOPRAVNÍ ZNAČENÍ BARVOU HLADKÉ - DODÁVKA A POKLÁDKA</t>
  </si>
  <si>
    <t>OTSKP 915111</t>
  </si>
  <si>
    <t>Začátek výstavby:</t>
  </si>
  <si>
    <t>Konec výstavby:</t>
  </si>
  <si>
    <t>Položek:</t>
  </si>
  <si>
    <t>JKSO:</t>
  </si>
  <si>
    <t>Tomáš Gajdoš</t>
  </si>
  <si>
    <t>Projektant</t>
  </si>
  <si>
    <t>Ing. Aleš Čermák, Ph.D., MBA, ředitel</t>
  </si>
  <si>
    <t>III/3377 Malešov - Poličany</t>
  </si>
  <si>
    <t>od km 0,509 do km 2,837</t>
  </si>
  <si>
    <t>rok 2026</t>
  </si>
  <si>
    <t>Škody po zimě 2026 - JÚ 10068</t>
  </si>
  <si>
    <t>Stavba: oprava obrusné vrstvy  III-3377  Malešov - Poličany</t>
  </si>
  <si>
    <t>Oprava obrusné vrstvy</t>
  </si>
  <si>
    <t>Objekt:    sil.  III/3377 od km 0,509 do km 2,837</t>
  </si>
  <si>
    <t>KSÚS SK - Oprava propustků na silnici III/3377  Malešov - Poličany km 1,200 a km 2,831</t>
  </si>
  <si>
    <r>
      <rPr>
        <b/>
        <u/>
        <sz val="8"/>
        <rFont val="Trebuchet MS"/>
        <family val="2"/>
      </rPr>
      <t>Poznámka:</t>
    </r>
    <r>
      <rPr>
        <u/>
        <sz val="8"/>
        <rFont val="Trebuchet MS"/>
        <family val="2"/>
      </rPr>
      <t xml:space="preserve"> </t>
    </r>
    <r>
      <rPr>
        <sz val="8"/>
        <rFont val="Trebuchet MS"/>
        <family val="2"/>
        <charset val="238"/>
      </rPr>
      <t>Jedná se o opravu propustku na silnici III/3377  Malešov - Poličany. Objednatelem je krajská správa a údržba silnic středočeského kraje!!</t>
    </r>
  </si>
  <si>
    <t>9185H2</t>
  </si>
  <si>
    <t>ČELA KAMENNÁ PROPUSTU Z TRUB DN DO 1400MM
 ČELA PROPUSTKU (LEVÁ + PRAVÁ STRANA)</t>
  </si>
  <si>
    <t>Silnice II/3377 - 2ks v km 1,200 a km 2,831</t>
  </si>
  <si>
    <t>CELKOVÁ CENA V KČ BEZ DPH - Oprava propustků na silnici III/3377 Malešov-Poličany</t>
  </si>
  <si>
    <r>
      <rPr>
        <b/>
        <u/>
        <sz val="8"/>
        <rFont val="Trebuchet MS"/>
        <family val="2"/>
      </rPr>
      <t>Poznámka:</t>
    </r>
    <r>
      <rPr>
        <u/>
        <sz val="8"/>
        <rFont val="Trebuchet MS"/>
        <family val="2"/>
      </rPr>
      <t xml:space="preserve"> </t>
    </r>
    <r>
      <rPr>
        <sz val="8"/>
        <rFont val="Trebuchet MS"/>
        <family val="2"/>
        <charset val="238"/>
      </rPr>
      <t>Kilometráž propustků: 1,200 a 2,831.</t>
    </r>
  </si>
  <si>
    <t>OTSKP 113743</t>
  </si>
  <si>
    <t>FRÉZOVÁNÍ ZPEVNĚNÝCH PLOCH ASFALTOVÝCH TL. DO 50MM</t>
  </si>
  <si>
    <t>datum: 25.8.2025</t>
  </si>
  <si>
    <t>OTSKP 56962</t>
  </si>
  <si>
    <t>ZPEVNĚNÍ KRAJNIC Z RECYKLOVANÉHO MATERIÁLU TL DO 100MM</t>
  </si>
  <si>
    <t>ČIŠTĚNÍ KRAJNIC OD NÁNOSU TL. DO 100MM</t>
  </si>
  <si>
    <t>OTKKP 12922</t>
  </si>
  <si>
    <t>ASFALTOVÝ BETON PRO LOŽNÍ VRSTVY ACL 16+, 16S TL. 50MM</t>
  </si>
  <si>
    <t>OTSKP 574C46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</si>
</sst>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č&quot;_-;\-* #,##0.00\ &quot;Kč&quot;_-;_-* &quot;-&quot;??\ &quot;Kč&quot;_-;_-@_-"/>
    <numFmt numFmtId="164" formatCode="#,##0.000;\-#,##0.000"/>
    <numFmt numFmtId="165" formatCode="#,##0.000"/>
    <numFmt numFmtId="166" formatCode="0.000"/>
    <numFmt numFmtId="167" formatCode="dd\.mm\.yyyy"/>
    <numFmt numFmtId="168" formatCode="000\ 00"/>
  </numFmts>
  <fonts count="40" x14ac:knownFonts="1"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sz val="7"/>
      <name val="Arial CE"/>
      <family val="2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 CE"/>
      <family val="2"/>
      <charset val="238"/>
    </font>
    <font>
      <sz val="2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6"/>
      <name val="Trebuchet MS"/>
      <family val="2"/>
    </font>
    <font>
      <b/>
      <sz val="12"/>
      <name val="Trebuchet MS"/>
      <family val="2"/>
    </font>
    <font>
      <sz val="9"/>
      <name val="Trebuchet MS"/>
      <family val="2"/>
    </font>
    <font>
      <sz val="12"/>
      <name val="Trebuchet MS"/>
      <family val="2"/>
    </font>
    <font>
      <sz val="8"/>
      <name val="Trebuchet MS"/>
      <family val="2"/>
      <charset val="238"/>
    </font>
    <font>
      <sz val="7"/>
      <name val="Trebuchet MS"/>
      <family val="2"/>
    </font>
    <font>
      <i/>
      <sz val="8"/>
      <name val="Trebuchet MS"/>
      <family val="2"/>
    </font>
    <font>
      <u/>
      <sz val="8"/>
      <name val="Trebuchet MS"/>
      <family val="2"/>
    </font>
    <font>
      <b/>
      <u/>
      <sz val="8"/>
      <name val="Trebuchet MS"/>
      <family val="2"/>
    </font>
    <font>
      <b/>
      <u/>
      <sz val="8"/>
      <name val="Trebuchet MS"/>
      <family val="2"/>
      <charset val="238"/>
    </font>
    <font>
      <b/>
      <sz val="8"/>
      <name val="Trebuchet MS"/>
      <family val="2"/>
    </font>
    <font>
      <sz val="9"/>
      <color theme="0" tint="-0.499984740745262"/>
      <name val="Trebuchet MS"/>
      <family val="2"/>
      <charset val="238"/>
    </font>
    <font>
      <sz val="12"/>
      <color theme="0" tint="-0.34998626667073579"/>
      <name val="Trebuchet MS"/>
      <family val="2"/>
      <charset val="238"/>
    </font>
    <font>
      <sz val="9"/>
      <color theme="0" tint="-0.499984740745262"/>
      <name val="Trebuchet MS"/>
      <family val="2"/>
    </font>
    <font>
      <sz val="12"/>
      <color theme="4" tint="-0.249977111117893"/>
      <name val="Trebuchet MS"/>
      <family val="2"/>
    </font>
    <font>
      <b/>
      <sz val="10"/>
      <color theme="4" tint="-0.249977111117893"/>
      <name val="Trebuchet MS"/>
      <family val="2"/>
    </font>
    <font>
      <sz val="6"/>
      <color rgb="FF0070C0"/>
      <name val="Trebuchet MS"/>
      <family val="2"/>
      <charset val="238"/>
    </font>
    <font>
      <b/>
      <i/>
      <sz val="6"/>
      <color rgb="FF0070C0"/>
      <name val="Trebuchet M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 applyAlignment="0">
      <alignment vertical="top" wrapText="1"/>
      <protection locked="0"/>
    </xf>
    <xf numFmtId="0" fontId="21" fillId="0" borderId="0"/>
  </cellStyleXfs>
  <cellXfs count="197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164" fontId="5" fillId="0" borderId="0" xfId="0" applyNumberFormat="1" applyFont="1" applyAlignment="1" applyProtection="1">
      <alignment horizontal="right" vertical="top"/>
    </xf>
    <xf numFmtId="39" fontId="4" fillId="0" borderId="0" xfId="0" applyNumberFormat="1" applyFont="1" applyAlignment="1" applyProtection="1">
      <alignment horizontal="right" vertical="top"/>
    </xf>
    <xf numFmtId="0" fontId="6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 vertical="top" wrapText="1"/>
    </xf>
    <xf numFmtId="0" fontId="8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0" fillId="0" borderId="0" xfId="0" applyAlignment="1" applyProtection="1">
      <alignment vertical="top"/>
    </xf>
    <xf numFmtId="0" fontId="11" fillId="2" borderId="1" xfId="0" applyFont="1" applyFill="1" applyBorder="1" applyAlignment="1" applyProtection="1">
      <alignment vertical="top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vertical="top"/>
    </xf>
    <xf numFmtId="0" fontId="11" fillId="0" borderId="3" xfId="0" applyFont="1" applyBorder="1" applyAlignment="1" applyProtection="1">
      <alignment vertical="top"/>
    </xf>
    <xf numFmtId="4" fontId="10" fillId="0" borderId="3" xfId="0" applyNumberFormat="1" applyFont="1" applyBorder="1" applyAlignment="1" applyProtection="1">
      <alignment horizontal="right" vertical="top"/>
    </xf>
    <xf numFmtId="4" fontId="11" fillId="0" borderId="4" xfId="0" applyNumberFormat="1" applyFont="1" applyBorder="1" applyAlignment="1" applyProtection="1">
      <alignment vertical="top"/>
    </xf>
    <xf numFmtId="0" fontId="11" fillId="0" borderId="5" xfId="0" applyFont="1" applyBorder="1" applyAlignment="1" applyProtection="1">
      <alignment vertical="top"/>
    </xf>
    <xf numFmtId="4" fontId="10" fillId="0" borderId="5" xfId="0" applyNumberFormat="1" applyFont="1" applyBorder="1" applyAlignment="1" applyProtection="1">
      <alignment horizontal="right" vertical="top"/>
    </xf>
    <xf numFmtId="4" fontId="11" fillId="0" borderId="6" xfId="0" applyNumberFormat="1" applyFont="1" applyBorder="1" applyAlignment="1" applyProtection="1">
      <alignment vertical="top"/>
    </xf>
    <xf numFmtId="0" fontId="14" fillId="0" borderId="0" xfId="0" applyFont="1" applyAlignment="1" applyProtection="1">
      <alignment vertical="center"/>
    </xf>
    <xf numFmtId="49" fontId="17" fillId="3" borderId="7" xfId="0" applyNumberFormat="1" applyFont="1" applyFill="1" applyBorder="1" applyAlignment="1" applyProtection="1">
      <alignment horizontal="center" vertical="center"/>
    </xf>
    <xf numFmtId="49" fontId="19" fillId="0" borderId="8" xfId="0" applyNumberFormat="1" applyFont="1" applyBorder="1" applyAlignment="1" applyProtection="1">
      <alignment horizontal="left" vertical="center"/>
    </xf>
    <xf numFmtId="49" fontId="10" fillId="0" borderId="3" xfId="0" applyNumberFormat="1" applyFont="1" applyBorder="1" applyAlignment="1" applyProtection="1">
      <alignment horizontal="left" vertical="center"/>
    </xf>
    <xf numFmtId="4" fontId="10" fillId="0" borderId="3" xfId="0" applyNumberFormat="1" applyFont="1" applyBorder="1" applyAlignment="1" applyProtection="1">
      <alignment horizontal="right" vertical="center"/>
    </xf>
    <xf numFmtId="4" fontId="10" fillId="0" borderId="4" xfId="0" applyNumberFormat="1" applyFont="1" applyBorder="1" applyAlignment="1" applyProtection="1">
      <alignment horizontal="right" vertical="center"/>
    </xf>
    <xf numFmtId="4" fontId="14" fillId="0" borderId="0" xfId="0" applyNumberFormat="1" applyFont="1" applyAlignment="1" applyProtection="1">
      <alignment vertical="center"/>
    </xf>
    <xf numFmtId="49" fontId="10" fillId="0" borderId="3" xfId="0" applyNumberFormat="1" applyFont="1" applyBorder="1" applyAlignment="1" applyProtection="1">
      <alignment horizontal="right" vertical="center"/>
    </xf>
    <xf numFmtId="49" fontId="10" fillId="0" borderId="4" xfId="0" applyNumberFormat="1" applyFont="1" applyBorder="1" applyAlignment="1" applyProtection="1">
      <alignment horizontal="right" vertical="center"/>
    </xf>
    <xf numFmtId="0" fontId="14" fillId="0" borderId="9" xfId="0" applyFont="1" applyBorder="1" applyAlignment="1" applyProtection="1">
      <alignment vertical="center"/>
    </xf>
    <xf numFmtId="0" fontId="14" fillId="0" borderId="10" xfId="0" applyFont="1" applyBorder="1" applyAlignment="1" applyProtection="1">
      <alignment vertical="center"/>
    </xf>
    <xf numFmtId="0" fontId="14" fillId="0" borderId="11" xfId="0" applyFont="1" applyBorder="1" applyAlignment="1" applyProtection="1">
      <alignment vertical="center"/>
    </xf>
    <xf numFmtId="4" fontId="19" fillId="3" borderId="3" xfId="0" applyNumberFormat="1" applyFont="1" applyFill="1" applyBorder="1" applyAlignment="1" applyProtection="1">
      <alignment horizontal="right" vertical="center"/>
    </xf>
    <xf numFmtId="0" fontId="14" fillId="0" borderId="12" xfId="0" applyFont="1" applyBorder="1" applyAlignment="1" applyProtection="1">
      <alignment vertical="center"/>
    </xf>
    <xf numFmtId="4" fontId="19" fillId="3" borderId="4" xfId="0" applyNumberFormat="1" applyFont="1" applyFill="1" applyBorder="1" applyAlignment="1" applyProtection="1">
      <alignment horizontal="right" vertical="center"/>
    </xf>
    <xf numFmtId="0" fontId="14" fillId="0" borderId="13" xfId="0" applyFont="1" applyBorder="1" applyAlignment="1" applyProtection="1">
      <alignment vertical="center"/>
    </xf>
    <xf numFmtId="0" fontId="0" fillId="0" borderId="3" xfId="0" applyBorder="1" applyAlignment="1" applyProtection="1">
      <alignment vertical="top"/>
    </xf>
    <xf numFmtId="0" fontId="20" fillId="0" borderId="3" xfId="0" applyFont="1" applyBorder="1" applyAlignment="1" applyProtection="1">
      <alignment vertical="top"/>
    </xf>
    <xf numFmtId="0" fontId="6" fillId="0" borderId="0" xfId="0" applyFont="1" applyAlignment="1" applyProtection="1"/>
    <xf numFmtId="39" fontId="6" fillId="0" borderId="0" xfId="0" applyNumberFormat="1" applyFont="1" applyAlignment="1" applyProtection="1">
      <alignment vertical="top"/>
    </xf>
    <xf numFmtId="0" fontId="0" fillId="0" borderId="0" xfId="0" applyAlignment="1">
      <alignment horizontal="center" vertical="top"/>
      <protection locked="0"/>
    </xf>
    <xf numFmtId="0" fontId="2" fillId="0" borderId="0" xfId="0" applyFont="1" applyAlignment="1" applyProtection="1">
      <alignment horizontal="center"/>
    </xf>
    <xf numFmtId="39" fontId="4" fillId="0" borderId="0" xfId="0" applyNumberFormat="1" applyFont="1" applyAlignment="1" applyProtection="1">
      <alignment horizontal="center" vertical="top"/>
    </xf>
    <xf numFmtId="0" fontId="6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39" fontId="0" fillId="0" borderId="0" xfId="0" applyNumberFormat="1" applyAlignment="1">
      <alignment horizontal="center" vertical="top"/>
      <protection locked="0"/>
    </xf>
    <xf numFmtId="0" fontId="0" fillId="0" borderId="14" xfId="0" applyBorder="1" applyAlignment="1" applyProtection="1">
      <alignment horizontal="center" vertical="top" wrapText="1"/>
    </xf>
    <xf numFmtId="0" fontId="0" fillId="0" borderId="3" xfId="0" applyBorder="1" applyAlignment="1" applyProtection="1">
      <alignment horizontal="center" vertical="top" wrapText="1"/>
    </xf>
    <xf numFmtId="0" fontId="0" fillId="0" borderId="14" xfId="0" applyBorder="1" applyAlignment="1" applyProtection="1">
      <alignment horizontal="center" vertical="top"/>
    </xf>
    <xf numFmtId="0" fontId="0" fillId="0" borderId="3" xfId="0" applyBorder="1" applyAlignment="1" applyProtection="1">
      <alignment horizontal="center" vertical="top"/>
    </xf>
    <xf numFmtId="3" fontId="0" fillId="0" borderId="3" xfId="0" applyNumberFormat="1" applyBorder="1" applyAlignment="1" applyProtection="1">
      <alignment vertical="top"/>
    </xf>
    <xf numFmtId="0" fontId="20" fillId="0" borderId="14" xfId="0" applyFont="1" applyBorder="1" applyAlignment="1" applyProtection="1">
      <alignment horizontal="center" vertical="top"/>
    </xf>
    <xf numFmtId="2" fontId="20" fillId="0" borderId="3" xfId="0" applyNumberFormat="1" applyFont="1" applyBorder="1" applyAlignment="1" applyProtection="1">
      <alignment horizontal="center" vertical="top"/>
    </xf>
    <xf numFmtId="3" fontId="20" fillId="0" borderId="3" xfId="0" applyNumberFormat="1" applyFont="1" applyBorder="1" applyAlignment="1" applyProtection="1">
      <alignment vertical="top"/>
    </xf>
    <xf numFmtId="0" fontId="0" fillId="0" borderId="0" xfId="0" applyAlignment="1" applyProtection="1">
      <alignment horizontal="center" vertical="top"/>
    </xf>
    <xf numFmtId="3" fontId="0" fillId="0" borderId="0" xfId="0" applyNumberFormat="1" applyAlignment="1" applyProtection="1">
      <alignment vertical="top"/>
    </xf>
    <xf numFmtId="4" fontId="10" fillId="0" borderId="3" xfId="0" applyNumberFormat="1" applyFont="1" applyBorder="1" applyAlignment="1" applyProtection="1">
      <alignment vertical="top"/>
    </xf>
    <xf numFmtId="0" fontId="11" fillId="0" borderId="7" xfId="0" applyFont="1" applyBorder="1" applyAlignment="1" applyProtection="1">
      <alignment vertical="top"/>
    </xf>
    <xf numFmtId="0" fontId="11" fillId="0" borderId="7" xfId="0" applyFont="1" applyBorder="1" applyAlignment="1" applyProtection="1">
      <alignment horizontal="center" vertical="center"/>
    </xf>
    <xf numFmtId="4" fontId="10" fillId="0" borderId="7" xfId="0" applyNumberFormat="1" applyFont="1" applyBorder="1" applyAlignment="1" applyProtection="1">
      <alignment vertical="top"/>
    </xf>
    <xf numFmtId="4" fontId="10" fillId="0" borderId="15" xfId="0" applyNumberFormat="1" applyFont="1" applyBorder="1" applyAlignment="1" applyProtection="1">
      <alignment vertical="top"/>
    </xf>
    <xf numFmtId="0" fontId="11" fillId="0" borderId="3" xfId="0" applyFont="1" applyBorder="1" applyAlignment="1" applyProtection="1">
      <alignment horizontal="center" vertical="center"/>
    </xf>
    <xf numFmtId="4" fontId="10" fillId="0" borderId="4" xfId="0" applyNumberFormat="1" applyFont="1" applyBorder="1" applyAlignment="1" applyProtection="1">
      <alignment vertical="top"/>
    </xf>
    <xf numFmtId="0" fontId="11" fillId="2" borderId="16" xfId="0" applyFont="1" applyFill="1" applyBorder="1" applyAlignment="1" applyProtection="1">
      <alignment vertical="top" wrapText="1"/>
    </xf>
    <xf numFmtId="0" fontId="11" fillId="0" borderId="17" xfId="0" applyFont="1" applyBorder="1" applyAlignment="1" applyProtection="1">
      <alignment vertical="top"/>
    </xf>
    <xf numFmtId="4" fontId="10" fillId="0" borderId="7" xfId="0" applyNumberFormat="1" applyFont="1" applyBorder="1" applyAlignment="1" applyProtection="1">
      <alignment horizontal="right" vertical="top"/>
    </xf>
    <xf numFmtId="4" fontId="11" fillId="0" borderId="15" xfId="0" applyNumberFormat="1" applyFont="1" applyBorder="1" applyAlignment="1" applyProtection="1">
      <alignment vertical="top"/>
    </xf>
    <xf numFmtId="0" fontId="11" fillId="0" borderId="8" xfId="0" applyFont="1" applyBorder="1" applyAlignment="1" applyProtection="1">
      <alignment vertical="top"/>
    </xf>
    <xf numFmtId="0" fontId="11" fillId="0" borderId="18" xfId="0" applyFont="1" applyBorder="1" applyAlignment="1" applyProtection="1">
      <alignment vertical="top"/>
    </xf>
    <xf numFmtId="166" fontId="10" fillId="0" borderId="7" xfId="0" applyNumberFormat="1" applyFont="1" applyBorder="1" applyAlignment="1" applyProtection="1">
      <alignment vertical="top"/>
    </xf>
    <xf numFmtId="166" fontId="10" fillId="0" borderId="3" xfId="0" applyNumberFormat="1" applyFont="1" applyBorder="1" applyAlignment="1" applyProtection="1">
      <alignment vertical="top"/>
    </xf>
    <xf numFmtId="0" fontId="11" fillId="0" borderId="8" xfId="0" applyFont="1" applyBorder="1" applyAlignment="1" applyProtection="1">
      <alignment horizontal="left" vertical="center"/>
    </xf>
    <xf numFmtId="0" fontId="11" fillId="0" borderId="19" xfId="0" applyFont="1" applyBorder="1" applyAlignment="1" applyProtection="1">
      <alignment horizontal="center" vertical="center"/>
    </xf>
    <xf numFmtId="166" fontId="10" fillId="0" borderId="19" xfId="0" applyNumberFormat="1" applyFont="1" applyBorder="1" applyAlignment="1" applyProtection="1">
      <alignment vertical="top"/>
    </xf>
    <xf numFmtId="4" fontId="10" fillId="0" borderId="19" xfId="0" applyNumberFormat="1" applyFont="1" applyBorder="1" applyAlignment="1" applyProtection="1">
      <alignment vertical="top"/>
    </xf>
    <xf numFmtId="4" fontId="10" fillId="0" borderId="20" xfId="0" applyNumberFormat="1" applyFont="1" applyBorder="1" applyAlignment="1" applyProtection="1">
      <alignment vertical="top"/>
    </xf>
    <xf numFmtId="0" fontId="11" fillId="0" borderId="10" xfId="0" applyFont="1" applyBorder="1" applyAlignment="1">
      <alignment vertical="top"/>
      <protection locked="0"/>
    </xf>
    <xf numFmtId="0" fontId="0" fillId="0" borderId="0" xfId="0" applyAlignment="1" applyProtection="1">
      <alignment vertical="center"/>
    </xf>
    <xf numFmtId="0" fontId="0" fillId="0" borderId="0" xfId="0" applyAlignment="1">
      <alignment vertical="center"/>
      <protection locked="0"/>
    </xf>
    <xf numFmtId="0" fontId="33" fillId="0" borderId="0" xfId="0" applyFont="1" applyAlignment="1" applyProtection="1">
      <alignment vertical="center"/>
    </xf>
    <xf numFmtId="0" fontId="34" fillId="0" borderId="0" xfId="0" applyFont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horizontal="left" vertical="center"/>
    </xf>
    <xf numFmtId="167" fontId="24" fillId="0" borderId="0" xfId="0" applyNumberFormat="1" applyFont="1" applyAlignment="1" applyProtection="1">
      <alignment horizontal="right" vertical="center"/>
    </xf>
    <xf numFmtId="0" fontId="24" fillId="0" borderId="0" xfId="0" applyFont="1" applyAlignment="1">
      <alignment horizontal="left" vertical="center"/>
      <protection locked="0"/>
    </xf>
    <xf numFmtId="0" fontId="24" fillId="0" borderId="3" xfId="0" applyFont="1" applyBorder="1" applyAlignment="1" applyProtection="1">
      <alignment horizontal="center" vertical="center" wrapText="1"/>
    </xf>
    <xf numFmtId="0" fontId="24" fillId="0" borderId="3" xfId="0" applyFont="1" applyBorder="1" applyAlignment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/>
    <xf numFmtId="0" fontId="0" fillId="0" borderId="0" xfId="0" applyAlignment="1" applyProtection="1">
      <alignment horizontal="left"/>
    </xf>
    <xf numFmtId="0" fontId="25" fillId="0" borderId="0" xfId="0" applyFont="1" applyAlignment="1" applyProtection="1">
      <alignment horizontal="left"/>
    </xf>
    <xf numFmtId="0" fontId="36" fillId="0" borderId="0" xfId="0" applyFont="1" applyAlignment="1" applyProtection="1">
      <alignment horizontal="left"/>
    </xf>
    <xf numFmtId="0" fontId="0" fillId="0" borderId="0" xfId="0" applyAlignment="1">
      <protection locked="0"/>
    </xf>
    <xf numFmtId="44" fontId="37" fillId="0" borderId="0" xfId="0" applyNumberFormat="1" applyFont="1" applyAlignment="1" applyProtection="1"/>
    <xf numFmtId="0" fontId="26" fillId="0" borderId="3" xfId="0" applyFont="1" applyBorder="1" applyAlignment="1" applyProtection="1">
      <alignment horizontal="center" vertical="center"/>
    </xf>
    <xf numFmtId="49" fontId="26" fillId="0" borderId="3" xfId="0" applyNumberFormat="1" applyFont="1" applyBorder="1" applyAlignment="1" applyProtection="1">
      <alignment horizontal="left" vertical="center"/>
    </xf>
    <xf numFmtId="0" fontId="26" fillId="0" borderId="3" xfId="0" applyFont="1" applyBorder="1" applyAlignment="1" applyProtection="1">
      <alignment horizontal="left" vertical="center" wrapText="1"/>
    </xf>
    <xf numFmtId="0" fontId="26" fillId="0" borderId="3" xfId="0" applyFont="1" applyBorder="1" applyAlignment="1" applyProtection="1">
      <alignment horizontal="center" vertical="center" wrapText="1"/>
    </xf>
    <xf numFmtId="165" fontId="26" fillId="0" borderId="3" xfId="0" applyNumberFormat="1" applyFont="1" applyBorder="1" applyAlignment="1" applyProtection="1">
      <alignment vertical="center"/>
    </xf>
    <xf numFmtId="4" fontId="26" fillId="4" borderId="3" xfId="0" applyNumberFormat="1" applyFont="1" applyFill="1" applyBorder="1" applyAlignment="1">
      <alignment vertical="center"/>
      <protection locked="0"/>
    </xf>
    <xf numFmtId="4" fontId="26" fillId="0" borderId="3" xfId="0" applyNumberFormat="1" applyFont="1" applyBorder="1" applyAlignment="1" applyProtection="1">
      <alignment vertical="center"/>
    </xf>
    <xf numFmtId="0" fontId="27" fillId="0" borderId="0" xfId="0" applyFont="1" applyAlignment="1" applyProtection="1">
      <alignment horizontal="left" vertical="center"/>
    </xf>
    <xf numFmtId="0" fontId="28" fillId="0" borderId="0" xfId="0" applyFont="1" applyAlignment="1" applyProtection="1"/>
    <xf numFmtId="0" fontId="26" fillId="0" borderId="0" xfId="0" applyFont="1" applyAlignment="1" applyProtection="1"/>
    <xf numFmtId="0" fontId="38" fillId="0" borderId="0" xfId="0" applyFont="1" applyAlignment="1" applyProtection="1">
      <alignment horizontal="left" vertical="center"/>
    </xf>
    <xf numFmtId="0" fontId="39" fillId="0" borderId="0" xfId="0" applyFont="1" applyAlignment="1" applyProtection="1">
      <alignment horizontal="left" vertical="center"/>
    </xf>
    <xf numFmtId="0" fontId="32" fillId="0" borderId="0" xfId="0" applyFont="1" applyAlignment="1" applyProtection="1"/>
    <xf numFmtId="49" fontId="0" fillId="0" borderId="0" xfId="0" applyNumberFormat="1" applyAlignment="1" applyProtection="1">
      <alignment horizontal="left" vertical="center" wrapText="1"/>
    </xf>
    <xf numFmtId="49" fontId="6" fillId="0" borderId="0" xfId="0" applyNumberFormat="1" applyFont="1" applyAlignment="1" applyProtection="1">
      <alignment horizontal="left" vertical="top" wrapText="1"/>
    </xf>
    <xf numFmtId="168" fontId="11" fillId="0" borderId="3" xfId="0" applyNumberFormat="1" applyFont="1" applyBorder="1" applyAlignment="1" applyProtection="1">
      <alignment vertical="top"/>
    </xf>
    <xf numFmtId="168" fontId="11" fillId="0" borderId="17" xfId="0" applyNumberFormat="1" applyFont="1" applyBorder="1" applyAlignment="1" applyProtection="1">
      <alignment horizontal="left" vertical="center"/>
    </xf>
    <xf numFmtId="168" fontId="11" fillId="0" borderId="8" xfId="0" applyNumberFormat="1" applyFont="1" applyBorder="1" applyAlignment="1" applyProtection="1">
      <alignment horizontal="left" vertical="center"/>
    </xf>
    <xf numFmtId="49" fontId="11" fillId="0" borderId="8" xfId="0" applyNumberFormat="1" applyFont="1" applyBorder="1" applyAlignment="1" applyProtection="1">
      <alignment horizontal="left" vertical="center"/>
    </xf>
    <xf numFmtId="0" fontId="11" fillId="0" borderId="21" xfId="0" applyFont="1" applyBorder="1" applyAlignment="1" applyProtection="1">
      <alignment horizontal="left" vertical="center"/>
    </xf>
    <xf numFmtId="0" fontId="11" fillId="0" borderId="19" xfId="0" applyFont="1" applyBorder="1" applyAlignment="1" applyProtection="1">
      <alignment vertical="top"/>
    </xf>
    <xf numFmtId="166" fontId="10" fillId="0" borderId="19" xfId="0" applyNumberFormat="1" applyFont="1" applyBorder="1" applyAlignment="1" applyProtection="1">
      <alignment horizontal="right" vertical="center"/>
    </xf>
    <xf numFmtId="4" fontId="10" fillId="0" borderId="19" xfId="0" applyNumberFormat="1" applyFont="1" applyBorder="1" applyAlignment="1" applyProtection="1">
      <alignment horizontal="right" vertical="center"/>
    </xf>
    <xf numFmtId="4" fontId="10" fillId="0" borderId="20" xfId="0" applyNumberFormat="1" applyFont="1" applyBorder="1" applyAlignment="1" applyProtection="1">
      <alignment horizontal="right" vertical="center"/>
    </xf>
    <xf numFmtId="0" fontId="11" fillId="0" borderId="19" xfId="0" applyFont="1" applyBorder="1" applyAlignment="1" applyProtection="1">
      <alignment horizontal="center" vertical="top" wrapText="1"/>
    </xf>
    <xf numFmtId="49" fontId="11" fillId="0" borderId="21" xfId="0" applyNumberFormat="1" applyFont="1" applyBorder="1" applyAlignment="1" applyProtection="1">
      <alignment horizontal="left" vertical="center"/>
    </xf>
    <xf numFmtId="49" fontId="17" fillId="3" borderId="17" xfId="0" applyNumberFormat="1" applyFont="1" applyFill="1" applyBorder="1" applyAlignment="1" applyProtection="1">
      <alignment horizontal="center" vertical="center"/>
    </xf>
    <xf numFmtId="49" fontId="10" fillId="0" borderId="31" xfId="0" applyNumberFormat="1" applyFont="1" applyBorder="1" applyAlignment="1" applyProtection="1">
      <alignment horizontal="left" vertical="center"/>
    </xf>
    <xf numFmtId="0" fontId="10" fillId="0" borderId="32" xfId="0" applyFont="1" applyBorder="1" applyAlignment="1" applyProtection="1">
      <alignment horizontal="left" vertical="center"/>
    </xf>
    <xf numFmtId="0" fontId="10" fillId="0" borderId="33" xfId="0" applyFont="1" applyBorder="1" applyAlignment="1" applyProtection="1">
      <alignment horizontal="left" vertical="center"/>
    </xf>
    <xf numFmtId="49" fontId="10" fillId="0" borderId="34" xfId="0" applyNumberFormat="1" applyFont="1" applyBorder="1" applyAlignment="1" applyProtection="1">
      <alignment horizontal="left" vertical="center"/>
    </xf>
    <xf numFmtId="0" fontId="10" fillId="0" borderId="35" xfId="0" applyFont="1" applyBorder="1" applyAlignment="1" applyProtection="1">
      <alignment horizontal="left" vertical="center"/>
    </xf>
    <xf numFmtId="49" fontId="10" fillId="0" borderId="13" xfId="0" applyNumberFormat="1" applyFont="1" applyBorder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/>
    </xf>
    <xf numFmtId="0" fontId="10" fillId="0" borderId="29" xfId="0" applyFont="1" applyBorder="1" applyAlignment="1" applyProtection="1">
      <alignment horizontal="left" vertical="center"/>
    </xf>
    <xf numFmtId="49" fontId="10" fillId="0" borderId="30" xfId="0" applyNumberFormat="1" applyFont="1" applyBorder="1" applyAlignment="1" applyProtection="1">
      <alignment horizontal="left" vertical="center"/>
    </xf>
    <xf numFmtId="0" fontId="10" fillId="0" borderId="12" xfId="0" applyFont="1" applyBorder="1" applyAlignment="1" applyProtection="1">
      <alignment horizontal="left" vertical="center"/>
    </xf>
    <xf numFmtId="49" fontId="19" fillId="0" borderId="30" xfId="0" applyNumberFormat="1" applyFont="1" applyBorder="1" applyAlignment="1" applyProtection="1">
      <alignment horizontal="left" vertical="center"/>
    </xf>
    <xf numFmtId="0" fontId="19" fillId="0" borderId="0" xfId="0" applyFont="1" applyAlignment="1" applyProtection="1">
      <alignment horizontal="left" vertical="center"/>
    </xf>
    <xf numFmtId="0" fontId="19" fillId="0" borderId="29" xfId="0" applyFont="1" applyBorder="1" applyAlignment="1" applyProtection="1">
      <alignment horizontal="left" vertical="center"/>
    </xf>
    <xf numFmtId="49" fontId="10" fillId="0" borderId="26" xfId="0" applyNumberFormat="1" applyFont="1" applyBorder="1" applyAlignment="1" applyProtection="1">
      <alignment horizontal="left" vertical="center"/>
    </xf>
    <xf numFmtId="0" fontId="10" fillId="0" borderId="27" xfId="0" applyFont="1" applyBorder="1" applyAlignment="1" applyProtection="1">
      <alignment horizontal="left" vertical="center"/>
    </xf>
    <xf numFmtId="0" fontId="10" fillId="0" borderId="23" xfId="0" applyFont="1" applyBorder="1" applyAlignment="1" applyProtection="1">
      <alignment horizontal="left" vertical="center"/>
    </xf>
    <xf numFmtId="49" fontId="10" fillId="0" borderId="22" xfId="0" applyNumberFormat="1" applyFont="1" applyBorder="1" applyAlignment="1" applyProtection="1">
      <alignment horizontal="left" vertical="center"/>
    </xf>
    <xf numFmtId="0" fontId="10" fillId="0" borderId="28" xfId="0" applyFont="1" applyBorder="1" applyAlignment="1" applyProtection="1">
      <alignment horizontal="left" vertical="center"/>
    </xf>
    <xf numFmtId="49" fontId="19" fillId="3" borderId="8" xfId="0" applyNumberFormat="1" applyFont="1" applyFill="1" applyBorder="1" applyAlignment="1" applyProtection="1">
      <alignment horizontal="left" vertical="center"/>
    </xf>
    <xf numFmtId="0" fontId="19" fillId="3" borderId="3" xfId="0" applyFont="1" applyFill="1" applyBorder="1" applyAlignment="1" applyProtection="1">
      <alignment horizontal="left" vertical="center"/>
    </xf>
    <xf numFmtId="49" fontId="19" fillId="3" borderId="3" xfId="0" applyNumberFormat="1" applyFont="1" applyFill="1" applyBorder="1" applyAlignment="1" applyProtection="1">
      <alignment horizontal="left" vertical="center"/>
    </xf>
    <xf numFmtId="49" fontId="19" fillId="0" borderId="8" xfId="0" applyNumberFormat="1" applyFont="1" applyBorder="1" applyAlignment="1" applyProtection="1">
      <alignment horizontal="left" vertical="center"/>
    </xf>
    <xf numFmtId="0" fontId="19" fillId="0" borderId="3" xfId="0" applyFont="1" applyBorder="1" applyAlignment="1" applyProtection="1">
      <alignment horizontal="left" vertical="center"/>
    </xf>
    <xf numFmtId="49" fontId="10" fillId="0" borderId="3" xfId="0" applyNumberFormat="1" applyFont="1" applyBorder="1" applyAlignment="1" applyProtection="1">
      <alignment horizontal="left" vertical="center"/>
    </xf>
    <xf numFmtId="0" fontId="10" fillId="0" borderId="3" xfId="0" applyFont="1" applyBorder="1" applyAlignment="1" applyProtection="1">
      <alignment horizontal="left" vertical="center"/>
    </xf>
    <xf numFmtId="49" fontId="19" fillId="0" borderId="3" xfId="0" applyNumberFormat="1" applyFont="1" applyBorder="1" applyAlignment="1" applyProtection="1">
      <alignment horizontal="left" vertical="center"/>
    </xf>
    <xf numFmtId="49" fontId="16" fillId="0" borderId="13" xfId="0" applyNumberFormat="1" applyFont="1" applyBorder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16" fillId="0" borderId="12" xfId="0" applyFont="1" applyBorder="1" applyAlignment="1" applyProtection="1">
      <alignment horizontal="center" vertical="center"/>
    </xf>
    <xf numFmtId="49" fontId="18" fillId="0" borderId="7" xfId="0" applyNumberFormat="1" applyFont="1" applyBorder="1" applyAlignment="1" applyProtection="1">
      <alignment horizontal="left" vertical="center"/>
    </xf>
    <xf numFmtId="0" fontId="18" fillId="0" borderId="7" xfId="0" applyFont="1" applyBorder="1" applyAlignment="1" applyProtection="1">
      <alignment horizontal="left" vertical="center"/>
    </xf>
    <xf numFmtId="0" fontId="18" fillId="0" borderId="15" xfId="0" applyFont="1" applyBorder="1" applyAlignment="1" applyProtection="1">
      <alignment horizontal="left" vertical="center"/>
    </xf>
    <xf numFmtId="49" fontId="14" fillId="0" borderId="4" xfId="0" applyNumberFormat="1" applyFont="1" applyBorder="1" applyAlignment="1" applyProtection="1">
      <alignment horizontal="left" vertical="center"/>
    </xf>
    <xf numFmtId="0" fontId="14" fillId="0" borderId="4" xfId="0" applyFont="1" applyBorder="1" applyAlignment="1" applyProtection="1">
      <alignment horizontal="left" vertical="center"/>
    </xf>
    <xf numFmtId="49" fontId="14" fillId="0" borderId="8" xfId="0" applyNumberFormat="1" applyFont="1" applyBorder="1" applyAlignment="1" applyProtection="1">
      <alignment horizontal="left" vertical="center"/>
    </xf>
    <xf numFmtId="0" fontId="14" fillId="0" borderId="3" xfId="0" applyFont="1" applyBorder="1" applyAlignment="1" applyProtection="1">
      <alignment horizontal="left" vertical="center"/>
    </xf>
    <xf numFmtId="0" fontId="14" fillId="0" borderId="8" xfId="0" applyFont="1" applyBorder="1" applyAlignment="1" applyProtection="1">
      <alignment horizontal="left" vertical="center"/>
    </xf>
    <xf numFmtId="49" fontId="15" fillId="0" borderId="3" xfId="0" applyNumberFormat="1" applyFont="1" applyBorder="1" applyAlignment="1" applyProtection="1">
      <alignment horizontal="left" vertical="center"/>
    </xf>
    <xf numFmtId="0" fontId="15" fillId="0" borderId="3" xfId="0" applyFont="1" applyBorder="1" applyAlignment="1" applyProtection="1">
      <alignment horizontal="left" vertical="center"/>
    </xf>
    <xf numFmtId="49" fontId="14" fillId="0" borderId="3" xfId="0" applyNumberFormat="1" applyFont="1" applyBorder="1" applyAlignment="1" applyProtection="1">
      <alignment horizontal="left" vertical="center"/>
    </xf>
    <xf numFmtId="49" fontId="14" fillId="0" borderId="3" xfId="0" applyNumberFormat="1" applyFont="1" applyBorder="1" applyAlignment="1" applyProtection="1">
      <alignment horizontal="center" vertical="center"/>
    </xf>
    <xf numFmtId="0" fontId="14" fillId="0" borderId="3" xfId="0" applyFont="1" applyBorder="1" applyAlignment="1" applyProtection="1">
      <alignment horizontal="center" vertical="center"/>
    </xf>
    <xf numFmtId="14" fontId="14" fillId="0" borderId="4" xfId="0" applyNumberFormat="1" applyFont="1" applyBorder="1" applyAlignment="1" applyProtection="1">
      <alignment horizontal="center" vertical="center"/>
    </xf>
    <xf numFmtId="0" fontId="14" fillId="0" borderId="4" xfId="0" applyFont="1" applyBorder="1" applyAlignment="1" applyProtection="1">
      <alignment horizontal="center" vertical="center"/>
    </xf>
    <xf numFmtId="14" fontId="15" fillId="0" borderId="3" xfId="0" applyNumberFormat="1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center" vertical="center"/>
    </xf>
    <xf numFmtId="49" fontId="15" fillId="0" borderId="22" xfId="0" applyNumberFormat="1" applyFont="1" applyBorder="1" applyAlignment="1" applyProtection="1">
      <alignment horizontal="center" vertical="center" wrapText="1"/>
    </xf>
    <xf numFmtId="0" fontId="15" fillId="0" borderId="23" xfId="0" applyFont="1" applyBorder="1" applyAlignment="1" applyProtection="1">
      <alignment horizontal="center" vertical="center" wrapText="1"/>
    </xf>
    <xf numFmtId="0" fontId="15" fillId="0" borderId="24" xfId="0" applyFont="1" applyBorder="1" applyAlignment="1" applyProtection="1">
      <alignment horizontal="center" vertical="center" wrapText="1"/>
    </xf>
    <xf numFmtId="0" fontId="15" fillId="0" borderId="25" xfId="0" applyFont="1" applyBorder="1" applyAlignment="1" applyProtection="1">
      <alignment horizontal="center" vertical="center" wrapText="1"/>
    </xf>
    <xf numFmtId="49" fontId="15" fillId="0" borderId="3" xfId="0" applyNumberFormat="1" applyFont="1" applyBorder="1" applyAlignment="1" applyProtection="1">
      <alignment horizontal="center" vertical="center"/>
    </xf>
    <xf numFmtId="49" fontId="13" fillId="0" borderId="0" xfId="0" applyNumberFormat="1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49" fontId="14" fillId="0" borderId="17" xfId="0" applyNumberFormat="1" applyFont="1" applyBorder="1" applyAlignment="1" applyProtection="1">
      <alignment horizontal="left" vertical="center"/>
    </xf>
    <xf numFmtId="0" fontId="14" fillId="0" borderId="7" xfId="0" applyFont="1" applyBorder="1" applyAlignment="1" applyProtection="1">
      <alignment horizontal="left" vertical="center"/>
    </xf>
    <xf numFmtId="49" fontId="15" fillId="0" borderId="7" xfId="0" applyNumberFormat="1" applyFont="1" applyBorder="1" applyAlignment="1" applyProtection="1">
      <alignment horizontal="center" vertical="center" wrapText="1"/>
    </xf>
    <xf numFmtId="49" fontId="15" fillId="0" borderId="3" xfId="0" applyNumberFormat="1" applyFont="1" applyBorder="1" applyAlignment="1" applyProtection="1">
      <alignment horizontal="center" vertical="center" wrapText="1"/>
    </xf>
    <xf numFmtId="49" fontId="14" fillId="0" borderId="7" xfId="0" applyNumberFormat="1" applyFont="1" applyBorder="1" applyAlignment="1" applyProtection="1">
      <alignment horizontal="left" vertical="center"/>
    </xf>
    <xf numFmtId="49" fontId="14" fillId="0" borderId="15" xfId="0" applyNumberFormat="1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14" fontId="6" fillId="0" borderId="0" xfId="0" applyNumberFormat="1" applyFont="1" applyAlignment="1" applyProtection="1">
      <alignment horizontal="center" vertical="top" wrapText="1"/>
    </xf>
    <xf numFmtId="0" fontId="6" fillId="0" borderId="0" xfId="0" applyFont="1" applyAlignment="1" applyProtection="1">
      <alignment horizontal="center" vertical="top" wrapText="1"/>
    </xf>
    <xf numFmtId="0" fontId="30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horizontal="center" vertical="center"/>
    </xf>
    <xf numFmtId="0" fontId="29" fillId="0" borderId="0" xfId="0" applyFont="1" applyAlignment="1" applyProtection="1">
      <alignment horizontal="left" vertical="center"/>
    </xf>
    <xf numFmtId="0" fontId="31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27</xdr:row>
      <xdr:rowOff>28575</xdr:rowOff>
    </xdr:from>
    <xdr:to>
      <xdr:col>2</xdr:col>
      <xdr:colOff>1181100</xdr:colOff>
      <xdr:row>31</xdr:row>
      <xdr:rowOff>133350</xdr:rowOff>
    </xdr:to>
    <xdr:pic>
      <xdr:nvPicPr>
        <xdr:cNvPr id="1188" name="obrázek 1" descr="C:\Users\jiri.prochazka\Desktop\logo_ksus.png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267325"/>
          <a:ext cx="25050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27</xdr:row>
      <xdr:rowOff>28575</xdr:rowOff>
    </xdr:from>
    <xdr:to>
      <xdr:col>2</xdr:col>
      <xdr:colOff>1409700</xdr:colOff>
      <xdr:row>31</xdr:row>
      <xdr:rowOff>171450</xdr:rowOff>
    </xdr:to>
    <xdr:pic>
      <xdr:nvPicPr>
        <xdr:cNvPr id="1189" name="obrázek 1" descr="C:\Users\jiri.prochazka\Desktop\logo_ksus.png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267325"/>
          <a:ext cx="28098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workbookViewId="0">
      <selection activeCell="J14" sqref="J14"/>
    </sheetView>
  </sheetViews>
  <sheetFormatPr defaultColWidth="13.33203125" defaultRowHeight="12.75" x14ac:dyDescent="0.15"/>
  <cols>
    <col min="1" max="1" width="13.33203125" style="28" customWidth="1"/>
    <col min="2" max="2" width="11.83203125" style="28" customWidth="1"/>
    <col min="3" max="3" width="25.33203125" style="28" customWidth="1"/>
    <col min="4" max="4" width="11.83203125" style="28" customWidth="1"/>
    <col min="5" max="5" width="16.33203125" style="28" customWidth="1"/>
    <col min="6" max="6" width="26.33203125" style="28" customWidth="1"/>
    <col min="7" max="7" width="13.33203125" style="28" customWidth="1"/>
    <col min="8" max="8" width="13.83203125" style="28" customWidth="1"/>
    <col min="9" max="9" width="26.1640625" style="28" customWidth="1"/>
    <col min="10" max="10" width="13.33203125" style="28"/>
    <col min="11" max="11" width="13.6640625" style="28" bestFit="1" customWidth="1"/>
    <col min="12" max="16384" width="13.33203125" style="28"/>
  </cols>
  <sheetData>
    <row r="1" spans="1:11" ht="28.7" customHeight="1" thickBot="1" x14ac:dyDescent="0.2">
      <c r="A1" s="181" t="s">
        <v>13</v>
      </c>
      <c r="B1" s="182"/>
      <c r="C1" s="182"/>
      <c r="D1" s="182"/>
      <c r="E1" s="182"/>
      <c r="F1" s="182"/>
      <c r="G1" s="182"/>
      <c r="H1" s="182"/>
      <c r="I1" s="182"/>
    </row>
    <row r="2" spans="1:11" ht="12.75" customHeight="1" x14ac:dyDescent="0.15">
      <c r="A2" s="183" t="s">
        <v>14</v>
      </c>
      <c r="B2" s="184"/>
      <c r="C2" s="185" t="s">
        <v>143</v>
      </c>
      <c r="D2" s="185"/>
      <c r="E2" s="187" t="s">
        <v>15</v>
      </c>
      <c r="F2" s="187" t="s">
        <v>16</v>
      </c>
      <c r="G2" s="184"/>
      <c r="H2" s="187" t="s">
        <v>17</v>
      </c>
      <c r="I2" s="188"/>
    </row>
    <row r="3" spans="1:11" x14ac:dyDescent="0.15">
      <c r="A3" s="166"/>
      <c r="B3" s="165"/>
      <c r="C3" s="186"/>
      <c r="D3" s="186"/>
      <c r="E3" s="165"/>
      <c r="F3" s="165"/>
      <c r="G3" s="165"/>
      <c r="H3" s="165"/>
      <c r="I3" s="163"/>
    </row>
    <row r="4" spans="1:11" x14ac:dyDescent="0.15">
      <c r="A4" s="164" t="s">
        <v>18</v>
      </c>
      <c r="B4" s="165"/>
      <c r="C4" s="180" t="s">
        <v>148</v>
      </c>
      <c r="D4" s="175"/>
      <c r="E4" s="169" t="s">
        <v>19</v>
      </c>
      <c r="F4" s="169"/>
      <c r="G4" s="165"/>
      <c r="H4" s="169" t="s">
        <v>17</v>
      </c>
      <c r="I4" s="162"/>
    </row>
    <row r="5" spans="1:11" x14ac:dyDescent="0.15">
      <c r="A5" s="166"/>
      <c r="B5" s="165"/>
      <c r="C5" s="175"/>
      <c r="D5" s="175"/>
      <c r="E5" s="165"/>
      <c r="F5" s="165"/>
      <c r="G5" s="165"/>
      <c r="H5" s="165"/>
      <c r="I5" s="163"/>
    </row>
    <row r="6" spans="1:11" ht="13.15" customHeight="1" x14ac:dyDescent="0.15">
      <c r="A6" s="164" t="s">
        <v>20</v>
      </c>
      <c r="B6" s="165"/>
      <c r="C6" s="176" t="s">
        <v>144</v>
      </c>
      <c r="D6" s="177"/>
      <c r="E6" s="169" t="s">
        <v>21</v>
      </c>
      <c r="F6" s="169"/>
      <c r="G6" s="165"/>
      <c r="H6" s="169" t="s">
        <v>17</v>
      </c>
      <c r="I6" s="162"/>
    </row>
    <row r="7" spans="1:11" x14ac:dyDescent="0.15">
      <c r="A7" s="166"/>
      <c r="B7" s="165"/>
      <c r="C7" s="178"/>
      <c r="D7" s="179"/>
      <c r="E7" s="165"/>
      <c r="F7" s="165"/>
      <c r="G7" s="165"/>
      <c r="H7" s="165"/>
      <c r="I7" s="163"/>
    </row>
    <row r="8" spans="1:11" x14ac:dyDescent="0.15">
      <c r="A8" s="164" t="s">
        <v>136</v>
      </c>
      <c r="B8" s="165"/>
      <c r="C8" s="174" t="s">
        <v>145</v>
      </c>
      <c r="D8" s="175"/>
      <c r="E8" s="169" t="s">
        <v>137</v>
      </c>
      <c r="F8" s="175" t="s">
        <v>145</v>
      </c>
      <c r="G8" s="171"/>
      <c r="H8" s="169" t="s">
        <v>138</v>
      </c>
      <c r="I8" s="162"/>
    </row>
    <row r="9" spans="1:11" x14ac:dyDescent="0.15">
      <c r="A9" s="166"/>
      <c r="B9" s="165"/>
      <c r="C9" s="175"/>
      <c r="D9" s="175"/>
      <c r="E9" s="165"/>
      <c r="F9" s="171"/>
      <c r="G9" s="171"/>
      <c r="H9" s="165"/>
      <c r="I9" s="163"/>
    </row>
    <row r="10" spans="1:11" x14ac:dyDescent="0.15">
      <c r="A10" s="164" t="s">
        <v>139</v>
      </c>
      <c r="B10" s="165"/>
      <c r="C10" s="167" t="s">
        <v>146</v>
      </c>
      <c r="D10" s="168"/>
      <c r="E10" s="169" t="s">
        <v>22</v>
      </c>
      <c r="F10" s="170" t="s">
        <v>140</v>
      </c>
      <c r="G10" s="171"/>
      <c r="H10" s="169" t="s">
        <v>23</v>
      </c>
      <c r="I10" s="172">
        <v>45894</v>
      </c>
    </row>
    <row r="11" spans="1:11" x14ac:dyDescent="0.15">
      <c r="A11" s="166"/>
      <c r="B11" s="165"/>
      <c r="C11" s="168"/>
      <c r="D11" s="168"/>
      <c r="E11" s="165"/>
      <c r="F11" s="171"/>
      <c r="G11" s="171"/>
      <c r="H11" s="165"/>
      <c r="I11" s="173"/>
    </row>
    <row r="12" spans="1:11" ht="23.45" customHeight="1" thickBot="1" x14ac:dyDescent="0.2">
      <c r="A12" s="156" t="s">
        <v>24</v>
      </c>
      <c r="B12" s="157"/>
      <c r="C12" s="157"/>
      <c r="D12" s="157"/>
      <c r="E12" s="157"/>
      <c r="F12" s="157"/>
      <c r="G12" s="157"/>
      <c r="H12" s="157"/>
      <c r="I12" s="158"/>
    </row>
    <row r="13" spans="1:11" ht="26.45" customHeight="1" x14ac:dyDescent="0.15">
      <c r="A13" s="129" t="s">
        <v>25</v>
      </c>
      <c r="B13" s="159" t="s">
        <v>26</v>
      </c>
      <c r="C13" s="160"/>
      <c r="D13" s="29" t="s">
        <v>27</v>
      </c>
      <c r="E13" s="159" t="s">
        <v>28</v>
      </c>
      <c r="F13" s="160"/>
      <c r="G13" s="29" t="s">
        <v>29</v>
      </c>
      <c r="H13" s="159" t="s">
        <v>30</v>
      </c>
      <c r="I13" s="161"/>
    </row>
    <row r="14" spans="1:11" ht="15.2" customHeight="1" x14ac:dyDescent="0.15">
      <c r="A14" s="30" t="s">
        <v>31</v>
      </c>
      <c r="B14" s="31" t="s">
        <v>32</v>
      </c>
      <c r="C14" s="32">
        <f>'ROZPOČET '!F35</f>
        <v>0</v>
      </c>
      <c r="D14" s="153" t="s">
        <v>33</v>
      </c>
      <c r="E14" s="154"/>
      <c r="F14" s="32">
        <v>0</v>
      </c>
      <c r="G14" s="153" t="s">
        <v>34</v>
      </c>
      <c r="H14" s="154"/>
      <c r="I14" s="33">
        <v>0</v>
      </c>
    </row>
    <row r="15" spans="1:11" ht="15.2" customHeight="1" x14ac:dyDescent="0.15">
      <c r="A15" s="30"/>
      <c r="B15" s="31" t="s">
        <v>35</v>
      </c>
      <c r="C15" s="32">
        <v>0</v>
      </c>
      <c r="D15" s="153" t="s">
        <v>36</v>
      </c>
      <c r="E15" s="154"/>
      <c r="F15" s="32">
        <v>0</v>
      </c>
      <c r="G15" s="153" t="s">
        <v>37</v>
      </c>
      <c r="H15" s="154"/>
      <c r="I15" s="33">
        <v>0</v>
      </c>
      <c r="K15" s="34"/>
    </row>
    <row r="16" spans="1:11" ht="15.2" customHeight="1" x14ac:dyDescent="0.15">
      <c r="A16" s="30" t="s">
        <v>38</v>
      </c>
      <c r="B16" s="31" t="s">
        <v>32</v>
      </c>
      <c r="C16" s="32">
        <v>0</v>
      </c>
      <c r="D16" s="153" t="s">
        <v>39</v>
      </c>
      <c r="E16" s="154"/>
      <c r="F16" s="32">
        <v>0</v>
      </c>
      <c r="G16" s="153" t="s">
        <v>40</v>
      </c>
      <c r="H16" s="154"/>
      <c r="I16" s="33">
        <v>0</v>
      </c>
    </row>
    <row r="17" spans="1:9" ht="15.2" customHeight="1" x14ac:dyDescent="0.15">
      <c r="A17" s="30"/>
      <c r="B17" s="31" t="s">
        <v>35</v>
      </c>
      <c r="C17" s="32">
        <v>0</v>
      </c>
      <c r="D17" s="153"/>
      <c r="E17" s="154"/>
      <c r="F17" s="35"/>
      <c r="G17" s="153" t="s">
        <v>41</v>
      </c>
      <c r="H17" s="154"/>
      <c r="I17" s="33">
        <v>0</v>
      </c>
    </row>
    <row r="18" spans="1:9" ht="15.2" customHeight="1" x14ac:dyDescent="0.15">
      <c r="A18" s="30" t="s">
        <v>42</v>
      </c>
      <c r="B18" s="31" t="s">
        <v>32</v>
      </c>
      <c r="C18" s="32">
        <v>0</v>
      </c>
      <c r="D18" s="153"/>
      <c r="E18" s="154"/>
      <c r="F18" s="35"/>
      <c r="G18" s="153" t="s">
        <v>43</v>
      </c>
      <c r="H18" s="154"/>
      <c r="I18" s="33">
        <v>0</v>
      </c>
    </row>
    <row r="19" spans="1:9" ht="15.2" customHeight="1" x14ac:dyDescent="0.15">
      <c r="A19" s="30"/>
      <c r="B19" s="31" t="s">
        <v>35</v>
      </c>
      <c r="C19" s="32">
        <v>0</v>
      </c>
      <c r="D19" s="153"/>
      <c r="E19" s="154"/>
      <c r="F19" s="35"/>
      <c r="G19" s="153" t="s">
        <v>44</v>
      </c>
      <c r="H19" s="154"/>
      <c r="I19" s="33">
        <v>0</v>
      </c>
    </row>
    <row r="20" spans="1:9" ht="15.2" customHeight="1" x14ac:dyDescent="0.15">
      <c r="A20" s="151" t="s">
        <v>45</v>
      </c>
      <c r="B20" s="152"/>
      <c r="C20" s="32">
        <v>0</v>
      </c>
      <c r="D20" s="153"/>
      <c r="E20" s="154"/>
      <c r="F20" s="35"/>
      <c r="G20" s="153"/>
      <c r="H20" s="154"/>
      <c r="I20" s="36"/>
    </row>
    <row r="21" spans="1:9" ht="15.2" customHeight="1" x14ac:dyDescent="0.15">
      <c r="A21" s="151" t="s">
        <v>46</v>
      </c>
      <c r="B21" s="152"/>
      <c r="C21" s="32">
        <v>0</v>
      </c>
      <c r="D21" s="153"/>
      <c r="E21" s="154"/>
      <c r="F21" s="35"/>
      <c r="G21" s="153"/>
      <c r="H21" s="154"/>
      <c r="I21" s="36"/>
    </row>
    <row r="22" spans="1:9" ht="16.7" customHeight="1" x14ac:dyDescent="0.15">
      <c r="A22" s="151" t="s">
        <v>47</v>
      </c>
      <c r="B22" s="152"/>
      <c r="C22" s="32">
        <f>SUM(C14:C21)</f>
        <v>0</v>
      </c>
      <c r="D22" s="155" t="s">
        <v>48</v>
      </c>
      <c r="E22" s="152"/>
      <c r="F22" s="32">
        <f>SUM(F14:F21)</f>
        <v>0</v>
      </c>
      <c r="G22" s="155" t="s">
        <v>49</v>
      </c>
      <c r="H22" s="152"/>
      <c r="I22" s="33">
        <f>SUM(I14:I21)</f>
        <v>0</v>
      </c>
    </row>
    <row r="23" spans="1:9" x14ac:dyDescent="0.15">
      <c r="A23" s="37"/>
      <c r="B23" s="38"/>
      <c r="C23" s="38"/>
      <c r="D23" s="38"/>
      <c r="E23" s="38"/>
      <c r="F23" s="38"/>
      <c r="G23" s="38"/>
      <c r="H23" s="38"/>
      <c r="I23" s="39"/>
    </row>
    <row r="24" spans="1:9" ht="15.2" customHeight="1" x14ac:dyDescent="0.15">
      <c r="A24" s="148" t="s">
        <v>50</v>
      </c>
      <c r="B24" s="149"/>
      <c r="C24" s="40">
        <v>0</v>
      </c>
      <c r="I24" s="41"/>
    </row>
    <row r="25" spans="1:9" ht="15.2" customHeight="1" x14ac:dyDescent="0.15">
      <c r="A25" s="148" t="s">
        <v>51</v>
      </c>
      <c r="B25" s="149"/>
      <c r="C25" s="40">
        <v>0</v>
      </c>
      <c r="D25" s="150" t="s">
        <v>52</v>
      </c>
      <c r="E25" s="149"/>
      <c r="F25" s="40">
        <f>ROUND(C25*(14/100),2)</f>
        <v>0</v>
      </c>
      <c r="G25" s="150" t="s">
        <v>10</v>
      </c>
      <c r="H25" s="149"/>
      <c r="I25" s="42">
        <f>SUM(C24:C26)</f>
        <v>0</v>
      </c>
    </row>
    <row r="26" spans="1:9" ht="15.2" customHeight="1" x14ac:dyDescent="0.15">
      <c r="A26" s="148" t="s">
        <v>53</v>
      </c>
      <c r="B26" s="149"/>
      <c r="C26" s="40">
        <f>C22+F22*I22</f>
        <v>0</v>
      </c>
      <c r="D26" s="150" t="s">
        <v>4</v>
      </c>
      <c r="E26" s="149"/>
      <c r="F26" s="40">
        <f>ROUND(C26*(21/100),2)</f>
        <v>0</v>
      </c>
      <c r="G26" s="150" t="s">
        <v>54</v>
      </c>
      <c r="H26" s="149"/>
      <c r="I26" s="42">
        <f>SUM(F25:F26)+I25</f>
        <v>0</v>
      </c>
    </row>
    <row r="27" spans="1:9" x14ac:dyDescent="0.15">
      <c r="A27" s="43"/>
      <c r="I27" s="41"/>
    </row>
    <row r="28" spans="1:9" ht="14.45" customHeight="1" x14ac:dyDescent="0.15">
      <c r="A28" s="143" t="s">
        <v>141</v>
      </c>
      <c r="B28" s="144"/>
      <c r="C28" s="145"/>
      <c r="D28" s="146" t="s">
        <v>55</v>
      </c>
      <c r="E28" s="144"/>
      <c r="F28" s="145"/>
      <c r="G28" s="146" t="s">
        <v>56</v>
      </c>
      <c r="H28" s="144"/>
      <c r="I28" s="147"/>
    </row>
    <row r="29" spans="1:9" ht="14.45" customHeight="1" x14ac:dyDescent="0.15">
      <c r="A29" s="135"/>
      <c r="B29" s="136"/>
      <c r="C29" s="137"/>
      <c r="D29" s="138"/>
      <c r="E29" s="136"/>
      <c r="F29" s="137"/>
      <c r="G29" s="138"/>
      <c r="H29" s="136"/>
      <c r="I29" s="139"/>
    </row>
    <row r="30" spans="1:9" ht="14.45" customHeight="1" x14ac:dyDescent="0.15">
      <c r="A30" s="135"/>
      <c r="B30" s="136"/>
      <c r="C30" s="137"/>
      <c r="D30" s="140" t="s">
        <v>142</v>
      </c>
      <c r="E30" s="141"/>
      <c r="F30" s="142"/>
      <c r="G30" s="138"/>
      <c r="H30" s="136"/>
      <c r="I30" s="139"/>
    </row>
    <row r="31" spans="1:9" ht="14.45" customHeight="1" x14ac:dyDescent="0.15">
      <c r="A31" s="135"/>
      <c r="B31" s="136"/>
      <c r="C31" s="137"/>
      <c r="D31" s="138"/>
      <c r="E31" s="136"/>
      <c r="F31" s="137"/>
      <c r="G31" s="138"/>
      <c r="H31" s="136"/>
      <c r="I31" s="139"/>
    </row>
    <row r="32" spans="1:9" ht="14.45" customHeight="1" thickBot="1" x14ac:dyDescent="0.2">
      <c r="A32" s="130" t="s">
        <v>57</v>
      </c>
      <c r="B32" s="131"/>
      <c r="C32" s="132"/>
      <c r="D32" s="133" t="s">
        <v>57</v>
      </c>
      <c r="E32" s="131"/>
      <c r="F32" s="132"/>
      <c r="G32" s="133" t="s">
        <v>57</v>
      </c>
      <c r="H32" s="131"/>
      <c r="I32" s="134"/>
    </row>
  </sheetData>
  <mergeCells count="78">
    <mergeCell ref="A1:I1"/>
    <mergeCell ref="A2:B3"/>
    <mergeCell ref="C2:D3"/>
    <mergeCell ref="E2:E3"/>
    <mergeCell ref="F2:G3"/>
    <mergeCell ref="H2:H3"/>
    <mergeCell ref="I2:I3"/>
    <mergeCell ref="I4:I5"/>
    <mergeCell ref="A6:B7"/>
    <mergeCell ref="C6:D7"/>
    <mergeCell ref="E6:E7"/>
    <mergeCell ref="F6:G7"/>
    <mergeCell ref="H6:H7"/>
    <mergeCell ref="I6:I7"/>
    <mergeCell ref="A4:B5"/>
    <mergeCell ref="C4:D5"/>
    <mergeCell ref="E4:E5"/>
    <mergeCell ref="F4:G5"/>
    <mergeCell ref="H4:H5"/>
    <mergeCell ref="I8:I9"/>
    <mergeCell ref="A10:B11"/>
    <mergeCell ref="C10:D11"/>
    <mergeCell ref="E10:E11"/>
    <mergeCell ref="F10:G11"/>
    <mergeCell ref="H10:H11"/>
    <mergeCell ref="I10:I11"/>
    <mergeCell ref="A8:B9"/>
    <mergeCell ref="C8:D9"/>
    <mergeCell ref="E8:E9"/>
    <mergeCell ref="F8:G9"/>
    <mergeCell ref="H8:H9"/>
    <mergeCell ref="A12:I12"/>
    <mergeCell ref="B13:C13"/>
    <mergeCell ref="E13:F13"/>
    <mergeCell ref="H13:I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A20:B20"/>
    <mergeCell ref="D20:E20"/>
    <mergeCell ref="G20:H20"/>
    <mergeCell ref="A21:B21"/>
    <mergeCell ref="D21:E21"/>
    <mergeCell ref="G21:H21"/>
    <mergeCell ref="A22:B22"/>
    <mergeCell ref="D22:E22"/>
    <mergeCell ref="G22:H22"/>
    <mergeCell ref="A24:B24"/>
    <mergeCell ref="A25:B25"/>
    <mergeCell ref="D25:E25"/>
    <mergeCell ref="G25:H25"/>
    <mergeCell ref="A26:B26"/>
    <mergeCell ref="D26:E26"/>
    <mergeCell ref="G26:H26"/>
    <mergeCell ref="A28:C28"/>
    <mergeCell ref="D28:F28"/>
    <mergeCell ref="G28:I28"/>
    <mergeCell ref="A29:C29"/>
    <mergeCell ref="D29:F29"/>
    <mergeCell ref="G29:I29"/>
    <mergeCell ref="A32:C32"/>
    <mergeCell ref="D32:F32"/>
    <mergeCell ref="G32:I32"/>
    <mergeCell ref="A30:C30"/>
    <mergeCell ref="A31:C31"/>
    <mergeCell ref="D31:F31"/>
    <mergeCell ref="G31:I31"/>
    <mergeCell ref="D30:F30"/>
    <mergeCell ref="G30:I30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8"/>
  <sheetViews>
    <sheetView showGridLines="0" topLeftCell="A7" workbookViewId="0">
      <selection activeCell="E12" sqref="E12:E34"/>
    </sheetView>
  </sheetViews>
  <sheetFormatPr defaultColWidth="10.5" defaultRowHeight="12" customHeight="1" x14ac:dyDescent="0.15"/>
  <cols>
    <col min="1" max="1" width="20.5" style="2" customWidth="1"/>
    <col min="2" max="2" width="99.5" style="3" customWidth="1"/>
    <col min="3" max="3" width="10.1640625" style="3" customWidth="1"/>
    <col min="4" max="4" width="14.5" style="3" customWidth="1"/>
    <col min="5" max="5" width="15.83203125" style="4" customWidth="1"/>
    <col min="6" max="6" width="18.6640625" style="5" customWidth="1"/>
    <col min="7" max="7" width="14.33203125" style="53" hidden="1" customWidth="1"/>
    <col min="8" max="8" width="10.5" style="48" hidden="1" customWidth="1"/>
    <col min="9" max="9" width="2.33203125" style="1" hidden="1" customWidth="1"/>
    <col min="10" max="10" width="9.1640625" style="1" hidden="1" customWidth="1"/>
    <col min="11" max="16384" width="10.5" style="1"/>
  </cols>
  <sheetData>
    <row r="1" spans="1:10" ht="27.75" customHeight="1" x14ac:dyDescent="0.15">
      <c r="A1" s="189" t="s">
        <v>3</v>
      </c>
      <c r="B1" s="189"/>
      <c r="C1" s="189"/>
      <c r="D1" s="189"/>
      <c r="E1" s="189"/>
      <c r="F1" s="189"/>
      <c r="G1" s="1"/>
    </row>
    <row r="2" spans="1:10" ht="12.75" customHeight="1" x14ac:dyDescent="0.2">
      <c r="A2" s="16"/>
      <c r="B2" s="6"/>
      <c r="C2" s="17" t="s">
        <v>3</v>
      </c>
      <c r="D2" s="6"/>
      <c r="E2" s="6"/>
      <c r="F2" s="6"/>
      <c r="G2" s="49"/>
    </row>
    <row r="3" spans="1:10" ht="12.75" customHeight="1" x14ac:dyDescent="0.2">
      <c r="A3" s="16"/>
      <c r="B3" s="6"/>
      <c r="C3" s="6"/>
      <c r="D3" s="6"/>
      <c r="E3" s="12"/>
      <c r="F3" s="6"/>
      <c r="G3" s="49"/>
    </row>
    <row r="4" spans="1:10" ht="13.5" customHeight="1" x14ac:dyDescent="0.2">
      <c r="A4" s="16" t="s">
        <v>147</v>
      </c>
      <c r="B4" s="6"/>
      <c r="C4" s="7"/>
      <c r="D4" s="6"/>
      <c r="E4" s="6"/>
      <c r="F4" s="6"/>
      <c r="G4" s="49"/>
    </row>
    <row r="5" spans="1:10" ht="16.5" customHeight="1" x14ac:dyDescent="0.2">
      <c r="A5" s="16" t="s">
        <v>149</v>
      </c>
      <c r="B5" s="6"/>
      <c r="C5" s="9"/>
      <c r="D5" s="8"/>
      <c r="E5" s="10"/>
      <c r="F5" s="11"/>
      <c r="G5" s="50"/>
    </row>
    <row r="6" spans="1:10" ht="20.25" customHeight="1" x14ac:dyDescent="0.25">
      <c r="A6" s="12" t="s">
        <v>12</v>
      </c>
      <c r="B6" s="12"/>
      <c r="C6" s="14"/>
      <c r="D6" s="12"/>
      <c r="E6" s="12"/>
      <c r="F6" s="12"/>
      <c r="G6" s="51"/>
    </row>
    <row r="7" spans="1:10" ht="12.75" customHeight="1" x14ac:dyDescent="0.2">
      <c r="A7" s="12" t="s">
        <v>64</v>
      </c>
      <c r="B7" s="12"/>
      <c r="C7" s="14"/>
      <c r="D7" s="12" t="s">
        <v>63</v>
      </c>
      <c r="E7" s="12"/>
      <c r="F7" s="46" t="s">
        <v>3</v>
      </c>
      <c r="G7" s="51" t="s">
        <v>58</v>
      </c>
    </row>
    <row r="8" spans="1:10" ht="12.75" customHeight="1" x14ac:dyDescent="0.2">
      <c r="A8" s="12"/>
      <c r="B8" s="117"/>
      <c r="C8" s="15"/>
      <c r="D8" s="190">
        <v>45894</v>
      </c>
      <c r="E8" s="191"/>
      <c r="F8" s="47" t="s">
        <v>3</v>
      </c>
      <c r="G8" s="51" t="s">
        <v>59</v>
      </c>
    </row>
    <row r="9" spans="1:10" ht="6.75" customHeight="1" x14ac:dyDescent="0.2">
      <c r="A9" s="13"/>
      <c r="B9" s="13"/>
      <c r="C9" s="13"/>
      <c r="D9" s="13"/>
      <c r="E9" s="13" t="s">
        <v>3</v>
      </c>
      <c r="F9" s="13"/>
      <c r="G9" s="52"/>
    </row>
    <row r="10" spans="1:10" ht="24" customHeight="1" thickBot="1" x14ac:dyDescent="0.2"/>
    <row r="11" spans="1:10" s="18" customFormat="1" ht="35.25" customHeight="1" thickBot="1" x14ac:dyDescent="0.2">
      <c r="A11" s="71" t="s">
        <v>106</v>
      </c>
      <c r="B11" s="19" t="s">
        <v>5</v>
      </c>
      <c r="C11" s="20" t="s">
        <v>0</v>
      </c>
      <c r="D11" s="19" t="s">
        <v>6</v>
      </c>
      <c r="E11" s="19" t="s">
        <v>7</v>
      </c>
      <c r="F11" s="21" t="s">
        <v>8</v>
      </c>
      <c r="G11" s="54" t="s">
        <v>61</v>
      </c>
      <c r="H11" s="55" t="s">
        <v>62</v>
      </c>
      <c r="I11" s="44"/>
      <c r="J11" s="44" t="s">
        <v>60</v>
      </c>
    </row>
    <row r="12" spans="1:10" s="18" customFormat="1" ht="15" x14ac:dyDescent="0.15">
      <c r="A12" s="119" t="s">
        <v>116</v>
      </c>
      <c r="B12" s="65" t="s">
        <v>107</v>
      </c>
      <c r="C12" s="66" t="s">
        <v>9</v>
      </c>
      <c r="D12" s="77">
        <v>1</v>
      </c>
      <c r="E12" s="67"/>
      <c r="F12" s="68">
        <f t="shared" ref="F12:F34" si="0">E12*D12</f>
        <v>0</v>
      </c>
      <c r="G12" s="56"/>
      <c r="H12" s="57"/>
      <c r="I12" s="58"/>
      <c r="J12" s="44"/>
    </row>
    <row r="13" spans="1:10" s="18" customFormat="1" ht="15" x14ac:dyDescent="0.15">
      <c r="A13" s="121" t="s">
        <v>117</v>
      </c>
      <c r="B13" s="22" t="s">
        <v>108</v>
      </c>
      <c r="C13" s="69" t="s">
        <v>9</v>
      </c>
      <c r="D13" s="78">
        <v>1</v>
      </c>
      <c r="E13" s="64"/>
      <c r="F13" s="70">
        <f t="shared" si="0"/>
        <v>0</v>
      </c>
      <c r="G13" s="56"/>
      <c r="H13" s="57"/>
      <c r="I13" s="58"/>
      <c r="J13" s="44"/>
    </row>
    <row r="14" spans="1:10" s="18" customFormat="1" ht="15" x14ac:dyDescent="0.15">
      <c r="A14" s="79" t="s">
        <v>118</v>
      </c>
      <c r="B14" s="22" t="s">
        <v>109</v>
      </c>
      <c r="C14" s="69" t="s">
        <v>110</v>
      </c>
      <c r="D14" s="78">
        <v>28</v>
      </c>
      <c r="E14" s="64"/>
      <c r="F14" s="70">
        <f t="shared" si="0"/>
        <v>0</v>
      </c>
      <c r="G14" s="56"/>
      <c r="H14" s="57"/>
      <c r="I14" s="58"/>
      <c r="J14" s="44"/>
    </row>
    <row r="15" spans="1:10" s="18" customFormat="1" ht="15" x14ac:dyDescent="0.15">
      <c r="A15" s="79" t="s">
        <v>157</v>
      </c>
      <c r="B15" s="22" t="s">
        <v>158</v>
      </c>
      <c r="C15" s="69" t="s">
        <v>1</v>
      </c>
      <c r="D15" s="78">
        <v>500</v>
      </c>
      <c r="E15" s="64"/>
      <c r="F15" s="70">
        <f t="shared" ref="F15" si="1">E15*D15</f>
        <v>0</v>
      </c>
      <c r="G15" s="56"/>
      <c r="H15" s="57"/>
      <c r="I15" s="58"/>
      <c r="J15" s="44"/>
    </row>
    <row r="16" spans="1:10" s="18" customFormat="1" ht="15" x14ac:dyDescent="0.15">
      <c r="A16" s="79" t="s">
        <v>119</v>
      </c>
      <c r="B16" s="22" t="s">
        <v>111</v>
      </c>
      <c r="C16" s="69" t="s">
        <v>65</v>
      </c>
      <c r="D16" s="78">
        <v>105</v>
      </c>
      <c r="E16" s="64"/>
      <c r="F16" s="70">
        <f t="shared" si="0"/>
        <v>0</v>
      </c>
      <c r="G16" s="56"/>
      <c r="H16" s="57"/>
      <c r="I16" s="58"/>
      <c r="J16" s="44"/>
    </row>
    <row r="17" spans="1:13" s="18" customFormat="1" ht="15" x14ac:dyDescent="0.15">
      <c r="A17" s="122" t="s">
        <v>120</v>
      </c>
      <c r="B17" s="123" t="s">
        <v>112</v>
      </c>
      <c r="C17" s="80" t="s">
        <v>65</v>
      </c>
      <c r="D17" s="124">
        <v>55</v>
      </c>
      <c r="E17" s="125"/>
      <c r="F17" s="126">
        <f t="shared" si="0"/>
        <v>0</v>
      </c>
      <c r="G17" s="56"/>
      <c r="H17" s="57"/>
      <c r="I17" s="58"/>
      <c r="J17" s="44"/>
    </row>
    <row r="18" spans="1:13" s="18" customFormat="1" ht="30" x14ac:dyDescent="0.15">
      <c r="A18" s="122" t="s">
        <v>121</v>
      </c>
      <c r="B18" s="127" t="s">
        <v>113</v>
      </c>
      <c r="C18" s="80" t="s">
        <v>2</v>
      </c>
      <c r="D18" s="124">
        <v>148.5</v>
      </c>
      <c r="E18" s="125"/>
      <c r="F18" s="126">
        <f t="shared" si="0"/>
        <v>0</v>
      </c>
      <c r="G18" s="56"/>
      <c r="H18" s="57"/>
      <c r="I18" s="58"/>
      <c r="J18" s="44"/>
    </row>
    <row r="19" spans="1:13" s="18" customFormat="1" ht="15" x14ac:dyDescent="0.15">
      <c r="A19" s="122" t="s">
        <v>163</v>
      </c>
      <c r="B19" s="123" t="s">
        <v>162</v>
      </c>
      <c r="C19" s="80" t="s">
        <v>1</v>
      </c>
      <c r="D19" s="124">
        <v>1396.8</v>
      </c>
      <c r="E19" s="125"/>
      <c r="F19" s="126">
        <f t="shared" ref="F19" si="2">E19*D19</f>
        <v>0</v>
      </c>
      <c r="G19" s="56"/>
      <c r="H19" s="57"/>
      <c r="I19" s="58"/>
      <c r="J19" s="44"/>
    </row>
    <row r="20" spans="1:13" s="18" customFormat="1" ht="15" x14ac:dyDescent="0.15">
      <c r="A20" s="122" t="s">
        <v>122</v>
      </c>
      <c r="B20" s="123" t="s">
        <v>132</v>
      </c>
      <c r="C20" s="80" t="s">
        <v>110</v>
      </c>
      <c r="D20" s="124">
        <v>4656</v>
      </c>
      <c r="E20" s="125"/>
      <c r="F20" s="126">
        <f t="shared" si="0"/>
        <v>0</v>
      </c>
      <c r="G20" s="56"/>
      <c r="H20" s="57"/>
      <c r="I20" s="58"/>
      <c r="J20" s="44"/>
    </row>
    <row r="21" spans="1:13" s="18" customFormat="1" ht="30" x14ac:dyDescent="0.15">
      <c r="A21" s="122" t="s">
        <v>123</v>
      </c>
      <c r="B21" s="127" t="s">
        <v>114</v>
      </c>
      <c r="C21" s="80" t="s">
        <v>2</v>
      </c>
      <c r="D21" s="124">
        <v>4420</v>
      </c>
      <c r="E21" s="125"/>
      <c r="F21" s="126">
        <f t="shared" si="0"/>
        <v>0</v>
      </c>
      <c r="G21" s="56"/>
      <c r="H21" s="57"/>
      <c r="I21" s="58"/>
      <c r="J21" s="44"/>
    </row>
    <row r="22" spans="1:13" s="18" customFormat="1" ht="15" x14ac:dyDescent="0.15">
      <c r="A22" s="120" t="s">
        <v>88</v>
      </c>
      <c r="B22" s="118" t="s">
        <v>115</v>
      </c>
      <c r="C22" s="69" t="s">
        <v>89</v>
      </c>
      <c r="D22" s="78">
        <v>2</v>
      </c>
      <c r="E22" s="64"/>
      <c r="F22" s="70">
        <f t="shared" si="0"/>
        <v>0</v>
      </c>
      <c r="G22" s="56"/>
      <c r="H22" s="57"/>
      <c r="I22" s="58"/>
      <c r="J22" s="44"/>
    </row>
    <row r="23" spans="1:13" s="18" customFormat="1" ht="15" x14ac:dyDescent="0.15">
      <c r="A23" s="120" t="s">
        <v>92</v>
      </c>
      <c r="B23" s="22" t="s">
        <v>91</v>
      </c>
      <c r="C23" s="69" t="s">
        <v>1</v>
      </c>
      <c r="D23" s="78">
        <v>450</v>
      </c>
      <c r="E23" s="64"/>
      <c r="F23" s="70">
        <f t="shared" si="0"/>
        <v>0</v>
      </c>
      <c r="G23" s="56"/>
      <c r="H23" s="57"/>
      <c r="I23" s="58"/>
      <c r="J23" s="44"/>
    </row>
    <row r="24" spans="1:13" s="18" customFormat="1" ht="15" x14ac:dyDescent="0.15">
      <c r="A24" s="120" t="s">
        <v>93</v>
      </c>
      <c r="B24" s="22" t="s">
        <v>94</v>
      </c>
      <c r="C24" s="69" t="s">
        <v>65</v>
      </c>
      <c r="D24" s="78">
        <v>225</v>
      </c>
      <c r="E24" s="64"/>
      <c r="F24" s="70">
        <f t="shared" si="0"/>
        <v>0</v>
      </c>
      <c r="G24" s="56"/>
      <c r="H24" s="57"/>
      <c r="I24" s="58"/>
      <c r="J24" s="44"/>
    </row>
    <row r="25" spans="1:13" s="18" customFormat="1" ht="15" x14ac:dyDescent="0.15">
      <c r="A25" s="120" t="s">
        <v>95</v>
      </c>
      <c r="B25" s="22" t="s">
        <v>96</v>
      </c>
      <c r="C25" s="69" t="s">
        <v>1</v>
      </c>
      <c r="D25" s="78">
        <v>450</v>
      </c>
      <c r="E25" s="64"/>
      <c r="F25" s="70">
        <f t="shared" si="0"/>
        <v>0</v>
      </c>
      <c r="G25" s="56"/>
      <c r="H25" s="57"/>
      <c r="I25" s="58"/>
      <c r="J25" s="44"/>
    </row>
    <row r="26" spans="1:13" s="18" customFormat="1" ht="15" x14ac:dyDescent="0.15">
      <c r="A26" s="120" t="s">
        <v>97</v>
      </c>
      <c r="B26" s="22" t="s">
        <v>133</v>
      </c>
      <c r="C26" s="69" t="s">
        <v>65</v>
      </c>
      <c r="D26" s="78">
        <v>155</v>
      </c>
      <c r="E26" s="64"/>
      <c r="F26" s="70">
        <f t="shared" si="0"/>
        <v>0</v>
      </c>
      <c r="G26" s="59"/>
      <c r="H26" s="60"/>
      <c r="I26" s="61"/>
      <c r="J26" s="45"/>
    </row>
    <row r="27" spans="1:13" s="18" customFormat="1" ht="15" x14ac:dyDescent="0.15">
      <c r="A27" s="122" t="s">
        <v>131</v>
      </c>
      <c r="B27" s="123" t="s">
        <v>124</v>
      </c>
      <c r="C27" s="80" t="s">
        <v>1</v>
      </c>
      <c r="D27" s="124">
        <v>13968</v>
      </c>
      <c r="E27" s="125"/>
      <c r="F27" s="126">
        <f t="shared" si="0"/>
        <v>0</v>
      </c>
      <c r="G27" s="59"/>
      <c r="H27" s="60"/>
      <c r="I27" s="61"/>
      <c r="J27" s="45"/>
    </row>
    <row r="28" spans="1:13" s="18" customFormat="1" ht="15" x14ac:dyDescent="0.15">
      <c r="A28" s="122" t="s">
        <v>130</v>
      </c>
      <c r="B28" s="123" t="s">
        <v>125</v>
      </c>
      <c r="C28" s="80" t="s">
        <v>1</v>
      </c>
      <c r="D28" s="124">
        <v>7794.5</v>
      </c>
      <c r="E28" s="125"/>
      <c r="F28" s="126">
        <f t="shared" si="0"/>
        <v>0</v>
      </c>
      <c r="G28" s="59"/>
      <c r="H28" s="60"/>
      <c r="I28" s="61"/>
      <c r="J28" s="45"/>
    </row>
    <row r="29" spans="1:13" s="18" customFormat="1" ht="15" x14ac:dyDescent="0.15">
      <c r="A29" s="128" t="s">
        <v>165</v>
      </c>
      <c r="B29" s="123" t="s">
        <v>164</v>
      </c>
      <c r="C29" s="80" t="s">
        <v>1</v>
      </c>
      <c r="D29" s="124">
        <v>13968</v>
      </c>
      <c r="E29" s="125"/>
      <c r="F29" s="126">
        <f t="shared" si="0"/>
        <v>0</v>
      </c>
      <c r="G29" s="59"/>
      <c r="H29" s="60"/>
      <c r="I29" s="61"/>
      <c r="J29" s="45"/>
      <c r="M29" s="18" t="s">
        <v>3</v>
      </c>
    </row>
    <row r="30" spans="1:13" s="18" customFormat="1" ht="15" x14ac:dyDescent="0.15">
      <c r="A30" s="122" t="s">
        <v>130</v>
      </c>
      <c r="B30" s="123" t="s">
        <v>125</v>
      </c>
      <c r="C30" s="80" t="s">
        <v>1</v>
      </c>
      <c r="D30" s="124">
        <v>13968</v>
      </c>
      <c r="E30" s="125"/>
      <c r="F30" s="126">
        <f t="shared" si="0"/>
        <v>0</v>
      </c>
      <c r="G30" s="59"/>
      <c r="H30" s="60"/>
      <c r="I30" s="61"/>
      <c r="J30" s="45"/>
    </row>
    <row r="31" spans="1:13" s="18" customFormat="1" ht="15" x14ac:dyDescent="0.15">
      <c r="A31" s="128" t="s">
        <v>129</v>
      </c>
      <c r="B31" s="123" t="s">
        <v>126</v>
      </c>
      <c r="C31" s="80" t="s">
        <v>1</v>
      </c>
      <c r="D31" s="124">
        <v>13968</v>
      </c>
      <c r="E31" s="125"/>
      <c r="F31" s="126">
        <f t="shared" si="0"/>
        <v>0</v>
      </c>
      <c r="G31" s="59"/>
      <c r="H31" s="60"/>
      <c r="I31" s="61"/>
      <c r="J31" s="45"/>
    </row>
    <row r="32" spans="1:13" s="18" customFormat="1" ht="15" x14ac:dyDescent="0.15">
      <c r="A32" s="122" t="s">
        <v>128</v>
      </c>
      <c r="B32" s="123" t="s">
        <v>127</v>
      </c>
      <c r="C32" s="80" t="s">
        <v>110</v>
      </c>
      <c r="D32" s="124">
        <v>28</v>
      </c>
      <c r="E32" s="125"/>
      <c r="F32" s="126">
        <f t="shared" si="0"/>
        <v>0</v>
      </c>
      <c r="G32" s="59"/>
      <c r="H32" s="60"/>
      <c r="I32" s="61"/>
      <c r="J32" s="45"/>
    </row>
    <row r="33" spans="1:15" s="18" customFormat="1" ht="15" x14ac:dyDescent="0.15">
      <c r="A33" s="120" t="s">
        <v>160</v>
      </c>
      <c r="B33" s="123" t="s">
        <v>161</v>
      </c>
      <c r="C33" s="80" t="s">
        <v>1</v>
      </c>
      <c r="D33" s="124">
        <v>2547.5</v>
      </c>
      <c r="E33" s="125"/>
      <c r="F33" s="126">
        <f t="shared" si="0"/>
        <v>0</v>
      </c>
      <c r="G33" s="59"/>
      <c r="H33" s="60"/>
      <c r="I33" s="61"/>
      <c r="J33" s="45"/>
    </row>
    <row r="34" spans="1:15" s="18" customFormat="1" ht="15.75" thickBot="1" x14ac:dyDescent="0.2">
      <c r="A34" s="120" t="s">
        <v>135</v>
      </c>
      <c r="B34" s="84" t="s">
        <v>134</v>
      </c>
      <c r="C34" s="80" t="s">
        <v>1</v>
      </c>
      <c r="D34" s="81">
        <v>861.36</v>
      </c>
      <c r="E34" s="82"/>
      <c r="F34" s="83">
        <f t="shared" si="0"/>
        <v>0</v>
      </c>
      <c r="G34" s="59"/>
      <c r="H34" s="60"/>
      <c r="I34" s="61"/>
      <c r="J34" s="45"/>
    </row>
    <row r="35" spans="1:15" s="18" customFormat="1" ht="15" x14ac:dyDescent="0.15">
      <c r="A35" s="2"/>
      <c r="B35" s="72" t="s">
        <v>10</v>
      </c>
      <c r="C35" s="65"/>
      <c r="D35" s="65"/>
      <c r="E35" s="73" t="s">
        <v>3</v>
      </c>
      <c r="F35" s="74">
        <f>SUM(F12:F34)</f>
        <v>0</v>
      </c>
      <c r="G35" s="59"/>
      <c r="H35" s="60"/>
      <c r="I35" s="61"/>
      <c r="J35" s="45"/>
    </row>
    <row r="36" spans="1:15" s="18" customFormat="1" ht="15" x14ac:dyDescent="0.15">
      <c r="A36" s="2"/>
      <c r="B36" s="75" t="s">
        <v>4</v>
      </c>
      <c r="C36" s="22"/>
      <c r="D36" s="22"/>
      <c r="E36" s="23" t="s">
        <v>3</v>
      </c>
      <c r="F36" s="24">
        <f>F35*0.21</f>
        <v>0</v>
      </c>
      <c r="G36" s="62"/>
      <c r="H36" s="62"/>
      <c r="I36" s="63"/>
    </row>
    <row r="37" spans="1:15" s="18" customFormat="1" ht="15.75" thickBot="1" x14ac:dyDescent="0.2">
      <c r="A37" s="2"/>
      <c r="B37" s="76" t="s">
        <v>11</v>
      </c>
      <c r="C37" s="25"/>
      <c r="D37" s="25"/>
      <c r="E37" s="26" t="s">
        <v>3</v>
      </c>
      <c r="F37" s="27">
        <f>F35+F36</f>
        <v>0</v>
      </c>
      <c r="G37" s="62"/>
      <c r="H37" s="62"/>
      <c r="I37" s="63"/>
    </row>
    <row r="38" spans="1:15" s="18" customFormat="1" ht="10.5" x14ac:dyDescent="0.15">
      <c r="A38" s="2"/>
      <c r="B38" s="3"/>
      <c r="C38" s="3"/>
      <c r="D38" s="3"/>
      <c r="E38" s="4"/>
      <c r="F38" s="5"/>
      <c r="G38" s="62"/>
      <c r="H38" s="62"/>
      <c r="I38" s="63"/>
    </row>
    <row r="39" spans="1:15" ht="24" customHeight="1" x14ac:dyDescent="0.15">
      <c r="G39" s="62"/>
      <c r="H39" s="62"/>
      <c r="I39" s="63"/>
      <c r="J39" s="18"/>
      <c r="O39" s="18"/>
    </row>
    <row r="40" spans="1:15" ht="12" customHeight="1" x14ac:dyDescent="0.15">
      <c r="G40" s="62"/>
      <c r="H40" s="62"/>
      <c r="I40" s="63"/>
      <c r="J40" s="18"/>
    </row>
    <row r="41" spans="1:15" ht="12" customHeight="1" x14ac:dyDescent="0.15">
      <c r="G41" s="62"/>
      <c r="H41" s="62"/>
      <c r="I41" s="63"/>
      <c r="J41" s="18"/>
    </row>
    <row r="42" spans="1:15" ht="12" customHeight="1" x14ac:dyDescent="0.15">
      <c r="G42" s="62"/>
      <c r="H42" s="62"/>
      <c r="I42" s="18"/>
      <c r="J42" s="18"/>
    </row>
    <row r="43" spans="1:15" ht="12" customHeight="1" x14ac:dyDescent="0.15">
      <c r="A43" s="1"/>
      <c r="B43" s="1"/>
      <c r="C43" s="1"/>
      <c r="D43" s="1"/>
      <c r="E43" s="1"/>
      <c r="F43" s="1"/>
      <c r="G43" s="62"/>
      <c r="H43" s="62"/>
      <c r="I43" s="18"/>
      <c r="J43" s="18"/>
    </row>
    <row r="44" spans="1:15" ht="12" customHeight="1" x14ac:dyDescent="0.15">
      <c r="A44" s="1"/>
      <c r="B44" s="1"/>
      <c r="C44" s="1"/>
      <c r="D44" s="1"/>
      <c r="E44" s="1"/>
      <c r="F44" s="1"/>
      <c r="G44" s="62"/>
      <c r="H44" s="62"/>
      <c r="I44" s="18"/>
      <c r="J44" s="18"/>
    </row>
    <row r="45" spans="1:15" ht="12" customHeight="1" x14ac:dyDescent="0.15">
      <c r="A45" s="1"/>
      <c r="B45" s="1"/>
      <c r="C45" s="1"/>
      <c r="D45" s="1"/>
      <c r="E45" s="1"/>
      <c r="F45" s="1"/>
    </row>
    <row r="46" spans="1:15" ht="12" customHeight="1" x14ac:dyDescent="0.15">
      <c r="A46" s="1"/>
      <c r="B46" s="1"/>
      <c r="C46" s="1"/>
      <c r="D46" s="1"/>
      <c r="E46" s="1"/>
      <c r="F46" s="1"/>
    </row>
    <row r="47" spans="1:15" ht="12" customHeight="1" x14ac:dyDescent="0.15">
      <c r="A47" s="1"/>
      <c r="B47" s="1"/>
      <c r="C47" s="1"/>
      <c r="D47" s="1"/>
      <c r="E47" s="1"/>
      <c r="F47" s="1"/>
    </row>
    <row r="48" spans="1:15" ht="12" customHeight="1" x14ac:dyDescent="0.15">
      <c r="A48" s="1"/>
      <c r="B48" s="1"/>
      <c r="C48" s="1"/>
      <c r="D48" s="1"/>
      <c r="E48" s="1"/>
      <c r="F48" s="1"/>
    </row>
  </sheetData>
  <mergeCells count="2">
    <mergeCell ref="A1:F1"/>
    <mergeCell ref="D8:E8"/>
  </mergeCells>
  <pageMargins left="0.39370079040527345" right="0.39370079040527345" top="0.7874015808105469" bottom="0.7874015808105469" header="0" footer="0"/>
  <pageSetup paperSize="9" scale="98" orientation="landscape" blackAndWhite="1" r:id="rId1"/>
  <headerFooter alignWithMargins="0">
    <oddFooter>&amp;C   Strana &amp;P 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10"/>
  <sheetViews>
    <sheetView tabSelected="1" workbookViewId="0">
      <selection activeCell="G12" sqref="G12:G19"/>
    </sheetView>
  </sheetViews>
  <sheetFormatPr defaultRowHeight="10.5" x14ac:dyDescent="0.15"/>
  <cols>
    <col min="1" max="1" width="3.6640625" style="97" customWidth="1"/>
    <col min="2" max="2" width="5.83203125" style="97" customWidth="1"/>
    <col min="3" max="3" width="10.83203125" style="97" customWidth="1"/>
    <col min="4" max="4" width="101.83203125" style="97" customWidth="1"/>
    <col min="5" max="5" width="5.5" style="97" customWidth="1"/>
    <col min="6" max="6" width="9.5" style="97" customWidth="1"/>
    <col min="7" max="7" width="13.5" style="101" customWidth="1"/>
    <col min="8" max="8" width="19.33203125" style="97" customWidth="1"/>
    <col min="9" max="16384" width="9.33203125" style="97"/>
  </cols>
  <sheetData>
    <row r="1" spans="1:11" s="85" customFormat="1" ht="25.9" customHeight="1" x14ac:dyDescent="0.15">
      <c r="A1" s="193" t="s">
        <v>90</v>
      </c>
      <c r="B1" s="193"/>
      <c r="C1" s="193"/>
      <c r="D1" s="193"/>
      <c r="E1" s="193"/>
      <c r="F1" s="193"/>
      <c r="G1" s="193"/>
      <c r="H1" s="193"/>
    </row>
    <row r="2" spans="1:11" s="85" customFormat="1" ht="6.95" customHeight="1" x14ac:dyDescent="0.15">
      <c r="G2" s="86"/>
    </row>
    <row r="3" spans="1:11" s="85" customFormat="1" ht="23.25" customHeight="1" x14ac:dyDescent="0.15">
      <c r="A3" s="87" t="s">
        <v>66</v>
      </c>
      <c r="B3" s="88"/>
      <c r="D3" s="89" t="s">
        <v>150</v>
      </c>
      <c r="E3" s="89"/>
      <c r="F3" s="89"/>
      <c r="G3" s="86"/>
    </row>
    <row r="4" spans="1:11" s="85" customFormat="1" ht="5.25" customHeight="1" x14ac:dyDescent="0.15">
      <c r="G4" s="86"/>
    </row>
    <row r="5" spans="1:11" s="85" customFormat="1" ht="18" customHeight="1" x14ac:dyDescent="0.15">
      <c r="A5" s="90" t="s">
        <v>67</v>
      </c>
      <c r="D5" s="91" t="s">
        <v>154</v>
      </c>
      <c r="H5" s="92" t="s">
        <v>159</v>
      </c>
    </row>
    <row r="6" spans="1:11" s="85" customFormat="1" ht="5.25" customHeight="1" x14ac:dyDescent="0.15">
      <c r="G6" s="86"/>
    </row>
    <row r="7" spans="1:11" s="85" customFormat="1" ht="15" x14ac:dyDescent="0.15">
      <c r="A7" s="90" t="s">
        <v>68</v>
      </c>
      <c r="D7" s="91" t="s">
        <v>69</v>
      </c>
      <c r="G7" s="93"/>
      <c r="H7" s="91"/>
    </row>
    <row r="8" spans="1:11" s="85" customFormat="1" ht="14.45" customHeight="1" x14ac:dyDescent="0.15">
      <c r="A8" s="90" t="s">
        <v>70</v>
      </c>
      <c r="D8" s="91"/>
      <c r="G8" s="86"/>
    </row>
    <row r="9" spans="1:11" s="85" customFormat="1" ht="3" customHeight="1" x14ac:dyDescent="0.15">
      <c r="G9" s="86"/>
    </row>
    <row r="10" spans="1:11" s="96" customFormat="1" ht="29.25" customHeight="1" x14ac:dyDescent="0.15">
      <c r="A10" s="94" t="s">
        <v>71</v>
      </c>
      <c r="B10" s="94" t="s">
        <v>72</v>
      </c>
      <c r="C10" s="94" t="s">
        <v>73</v>
      </c>
      <c r="D10" s="94" t="s">
        <v>74</v>
      </c>
      <c r="E10" s="94" t="s">
        <v>0</v>
      </c>
      <c r="F10" s="94" t="s">
        <v>75</v>
      </c>
      <c r="G10" s="95" t="s">
        <v>76</v>
      </c>
      <c r="H10" s="94" t="s">
        <v>77</v>
      </c>
    </row>
    <row r="11" spans="1:11" ht="18" customHeight="1" x14ac:dyDescent="0.35">
      <c r="B11" s="98"/>
      <c r="C11" s="99"/>
      <c r="D11" s="100" t="s">
        <v>155</v>
      </c>
      <c r="H11" s="102">
        <f>SUM(H12:H19)</f>
        <v>0</v>
      </c>
    </row>
    <row r="12" spans="1:11" ht="40.5" x14ac:dyDescent="0.3">
      <c r="A12" s="103">
        <v>1</v>
      </c>
      <c r="B12" s="103" t="s">
        <v>78</v>
      </c>
      <c r="C12" s="104" t="s">
        <v>79</v>
      </c>
      <c r="D12" s="105" t="s">
        <v>99</v>
      </c>
      <c r="E12" s="106" t="s">
        <v>65</v>
      </c>
      <c r="F12" s="107">
        <v>15</v>
      </c>
      <c r="G12" s="108"/>
      <c r="H12" s="109">
        <f t="shared" ref="H12:H19" si="0">F12*G12</f>
        <v>0</v>
      </c>
      <c r="J12" s="110"/>
      <c r="K12" s="111"/>
    </row>
    <row r="13" spans="1:11" ht="27" x14ac:dyDescent="0.3">
      <c r="A13" s="103">
        <v>2</v>
      </c>
      <c r="B13" s="103" t="s">
        <v>78</v>
      </c>
      <c r="C13" s="104" t="s">
        <v>80</v>
      </c>
      <c r="D13" s="105" t="s">
        <v>100</v>
      </c>
      <c r="E13" s="106" t="s">
        <v>65</v>
      </c>
      <c r="F13" s="107">
        <v>15</v>
      </c>
      <c r="G13" s="108"/>
      <c r="H13" s="109">
        <f t="shared" si="0"/>
        <v>0</v>
      </c>
      <c r="J13" s="110"/>
      <c r="K13" s="111"/>
    </row>
    <row r="14" spans="1:11" ht="27" x14ac:dyDescent="0.3">
      <c r="A14" s="103">
        <v>3</v>
      </c>
      <c r="B14" s="103" t="s">
        <v>78</v>
      </c>
      <c r="C14" s="104" t="s">
        <v>152</v>
      </c>
      <c r="D14" s="105" t="s">
        <v>153</v>
      </c>
      <c r="E14" s="106" t="s">
        <v>81</v>
      </c>
      <c r="F14" s="107">
        <v>4</v>
      </c>
      <c r="G14" s="108"/>
      <c r="H14" s="109">
        <f t="shared" si="0"/>
        <v>0</v>
      </c>
      <c r="J14" s="110"/>
      <c r="K14" s="111"/>
    </row>
    <row r="15" spans="1:11" s="112" customFormat="1" ht="27" x14ac:dyDescent="0.3">
      <c r="A15" s="103">
        <v>4</v>
      </c>
      <c r="B15" s="103" t="s">
        <v>78</v>
      </c>
      <c r="C15" s="104" t="s">
        <v>82</v>
      </c>
      <c r="D15" s="105" t="s">
        <v>101</v>
      </c>
      <c r="E15" s="106" t="s">
        <v>65</v>
      </c>
      <c r="F15" s="107">
        <v>18</v>
      </c>
      <c r="G15" s="108"/>
      <c r="H15" s="109">
        <f t="shared" si="0"/>
        <v>0</v>
      </c>
      <c r="J15" s="113"/>
    </row>
    <row r="16" spans="1:11" ht="27" x14ac:dyDescent="0.3">
      <c r="A16" s="103">
        <v>5</v>
      </c>
      <c r="B16" s="103" t="s">
        <v>78</v>
      </c>
      <c r="C16" s="104" t="s">
        <v>83</v>
      </c>
      <c r="D16" s="105" t="s">
        <v>102</v>
      </c>
      <c r="E16" s="106" t="s">
        <v>1</v>
      </c>
      <c r="F16" s="107">
        <v>45</v>
      </c>
      <c r="G16" s="108"/>
      <c r="H16" s="109">
        <f t="shared" si="0"/>
        <v>0</v>
      </c>
      <c r="J16" s="114"/>
      <c r="K16" s="111"/>
    </row>
    <row r="17" spans="1:11" ht="27" x14ac:dyDescent="0.3">
      <c r="A17" s="103">
        <v>6</v>
      </c>
      <c r="B17" s="103" t="s">
        <v>78</v>
      </c>
      <c r="C17" s="104" t="s">
        <v>84</v>
      </c>
      <c r="D17" s="105" t="s">
        <v>103</v>
      </c>
      <c r="E17" s="106" t="s">
        <v>1</v>
      </c>
      <c r="F17" s="107">
        <v>45</v>
      </c>
      <c r="G17" s="108"/>
      <c r="H17" s="109">
        <f t="shared" si="0"/>
        <v>0</v>
      </c>
      <c r="J17" s="114"/>
      <c r="K17" s="111"/>
    </row>
    <row r="18" spans="1:11" ht="27" x14ac:dyDescent="0.3">
      <c r="A18" s="103">
        <v>7</v>
      </c>
      <c r="B18" s="103" t="s">
        <v>78</v>
      </c>
      <c r="C18" s="104" t="s">
        <v>85</v>
      </c>
      <c r="D18" s="105" t="s">
        <v>104</v>
      </c>
      <c r="E18" s="106" t="s">
        <v>1</v>
      </c>
      <c r="F18" s="107">
        <v>37</v>
      </c>
      <c r="G18" s="108"/>
      <c r="H18" s="109">
        <f t="shared" si="0"/>
        <v>0</v>
      </c>
      <c r="J18" s="114"/>
      <c r="K18" s="111"/>
    </row>
    <row r="19" spans="1:11" ht="27" x14ac:dyDescent="0.3">
      <c r="A19" s="103">
        <v>8</v>
      </c>
      <c r="B19" s="103" t="s">
        <v>78</v>
      </c>
      <c r="C19" s="104" t="s">
        <v>86</v>
      </c>
      <c r="D19" s="105" t="s">
        <v>105</v>
      </c>
      <c r="E19" s="106" t="s">
        <v>1</v>
      </c>
      <c r="F19" s="107">
        <v>48</v>
      </c>
      <c r="G19" s="108"/>
      <c r="H19" s="109">
        <f t="shared" si="0"/>
        <v>0</v>
      </c>
      <c r="J19" s="110"/>
      <c r="K19" s="111"/>
    </row>
    <row r="20" spans="1:11" ht="12" customHeight="1" x14ac:dyDescent="0.15">
      <c r="A20" s="194" t="s">
        <v>151</v>
      </c>
      <c r="B20" s="194"/>
      <c r="C20" s="194"/>
      <c r="D20" s="194"/>
      <c r="E20" s="194"/>
      <c r="F20" s="194"/>
      <c r="G20" s="194"/>
      <c r="H20" s="194"/>
    </row>
    <row r="21" spans="1:11" ht="12" customHeight="1" x14ac:dyDescent="0.15">
      <c r="A21" s="194" t="s">
        <v>156</v>
      </c>
      <c r="B21" s="194"/>
      <c r="C21" s="194"/>
      <c r="D21" s="194"/>
      <c r="E21" s="194"/>
      <c r="F21" s="194"/>
      <c r="G21" s="194"/>
      <c r="H21" s="194"/>
    </row>
    <row r="22" spans="1:11" ht="12" customHeight="1" x14ac:dyDescent="0.15">
      <c r="A22" s="195" t="s">
        <v>98</v>
      </c>
      <c r="B22" s="196"/>
      <c r="C22" s="196"/>
      <c r="D22" s="196"/>
      <c r="E22" s="196"/>
      <c r="F22" s="196"/>
      <c r="G22" s="196"/>
      <c r="H22" s="196"/>
    </row>
    <row r="23" spans="1:11" ht="12" customHeight="1" x14ac:dyDescent="0.15">
      <c r="A23" s="195" t="s">
        <v>87</v>
      </c>
      <c r="B23" s="196"/>
      <c r="C23" s="196"/>
      <c r="D23" s="196"/>
      <c r="E23" s="196"/>
      <c r="F23" s="196"/>
      <c r="G23" s="196"/>
      <c r="H23" s="196"/>
    </row>
    <row r="24" spans="1:11" ht="12" customHeight="1" x14ac:dyDescent="0.15">
      <c r="A24" s="195"/>
      <c r="B24" s="196"/>
      <c r="C24" s="196"/>
      <c r="D24" s="196"/>
      <c r="E24" s="196"/>
      <c r="F24" s="196"/>
      <c r="G24" s="196"/>
      <c r="H24" s="196"/>
    </row>
    <row r="25" spans="1:11" ht="12" customHeight="1" x14ac:dyDescent="0.15">
      <c r="A25" s="192"/>
      <c r="B25" s="192"/>
      <c r="C25" s="192"/>
      <c r="D25" s="192"/>
      <c r="E25" s="192"/>
      <c r="F25" s="192"/>
      <c r="G25" s="192"/>
      <c r="H25" s="192"/>
    </row>
    <row r="26" spans="1:11" ht="13.9" customHeight="1" x14ac:dyDescent="0.15"/>
    <row r="27" spans="1:11" ht="13.9" customHeight="1" x14ac:dyDescent="0.3">
      <c r="A27" s="115"/>
      <c r="C27" s="116"/>
    </row>
    <row r="28" spans="1:11" ht="13.9" customHeight="1" x14ac:dyDescent="0.15"/>
    <row r="29" spans="1:11" ht="13.15" customHeight="1" x14ac:dyDescent="0.15"/>
    <row r="30" spans="1:11" ht="13.9" customHeight="1" x14ac:dyDescent="0.15"/>
    <row r="31" spans="1:11" ht="13.9" customHeight="1" x14ac:dyDescent="0.15"/>
    <row r="32" spans="1:11" ht="14.45" customHeight="1" x14ac:dyDescent="0.15"/>
    <row r="33" spans="10:10" ht="15" customHeight="1" x14ac:dyDescent="0.15"/>
    <row r="34" spans="10:10" ht="13.9" customHeight="1" x14ac:dyDescent="0.15"/>
    <row r="35" spans="10:10" ht="13.9" customHeight="1" x14ac:dyDescent="0.15"/>
    <row r="36" spans="10:10" ht="13.9" customHeight="1" x14ac:dyDescent="0.15"/>
    <row r="37" spans="10:10" ht="13.9" customHeight="1" x14ac:dyDescent="0.15"/>
    <row r="38" spans="10:10" ht="13.9" customHeight="1" x14ac:dyDescent="0.15"/>
    <row r="39" spans="10:10" ht="25.9" customHeight="1" x14ac:dyDescent="0.15"/>
    <row r="40" spans="10:10" ht="12.6" customHeight="1" x14ac:dyDescent="0.15"/>
    <row r="41" spans="10:10" ht="13.9" customHeight="1" x14ac:dyDescent="0.15"/>
    <row r="42" spans="10:10" ht="13.9" customHeight="1" x14ac:dyDescent="0.15"/>
    <row r="43" spans="10:10" ht="13.9" customHeight="1" x14ac:dyDescent="0.15"/>
    <row r="44" spans="10:10" ht="13.9" customHeight="1" x14ac:dyDescent="0.3">
      <c r="J44" s="115"/>
    </row>
    <row r="45" spans="10:10" ht="13.9" customHeight="1" x14ac:dyDescent="0.15"/>
    <row r="46" spans="10:10" ht="13.9" customHeight="1" x14ac:dyDescent="0.15"/>
    <row r="47" spans="10:10" ht="13.9" customHeight="1" x14ac:dyDescent="0.15"/>
    <row r="48" spans="10:10" ht="13.9" customHeight="1" x14ac:dyDescent="0.15"/>
    <row r="49" ht="13.9" customHeight="1" x14ac:dyDescent="0.15"/>
    <row r="50" ht="13.9" customHeight="1" x14ac:dyDescent="0.15"/>
    <row r="51" ht="13.9" customHeight="1" x14ac:dyDescent="0.15"/>
    <row r="52" ht="13.9" customHeight="1" x14ac:dyDescent="0.15"/>
    <row r="53" ht="13.9" customHeight="1" x14ac:dyDescent="0.15"/>
    <row r="54" ht="13.9" customHeight="1" x14ac:dyDescent="0.15"/>
    <row r="55" ht="13.9" customHeight="1" x14ac:dyDescent="0.15"/>
    <row r="56" ht="13.9" customHeight="1" x14ac:dyDescent="0.15"/>
    <row r="57" ht="13.9" customHeight="1" x14ac:dyDescent="0.15"/>
    <row r="58" ht="13.9" customHeight="1" x14ac:dyDescent="0.15"/>
    <row r="59" ht="13.9" customHeight="1" x14ac:dyDescent="0.15"/>
    <row r="60" ht="13.9" customHeight="1" x14ac:dyDescent="0.15"/>
    <row r="61" ht="13.9" customHeight="1" x14ac:dyDescent="0.15"/>
    <row r="62" ht="13.9" customHeight="1" x14ac:dyDescent="0.15"/>
    <row r="63" ht="13.9" customHeight="1" x14ac:dyDescent="0.15"/>
    <row r="64" ht="13.9" customHeight="1" x14ac:dyDescent="0.15"/>
    <row r="65" ht="13.9" customHeight="1" x14ac:dyDescent="0.15"/>
    <row r="66" ht="13.9" customHeight="1" x14ac:dyDescent="0.15"/>
    <row r="67" ht="13.9" customHeight="1" x14ac:dyDescent="0.15"/>
    <row r="68" ht="13.9" customHeight="1" x14ac:dyDescent="0.15"/>
    <row r="69" ht="13.9" customHeight="1" x14ac:dyDescent="0.15"/>
    <row r="70" ht="0.6" customHeight="1" x14ac:dyDescent="0.15"/>
    <row r="71" ht="23.45" customHeight="1" x14ac:dyDescent="0.15"/>
    <row r="72" ht="16.149999999999999" customHeight="1" x14ac:dyDescent="0.15"/>
    <row r="73" ht="16.899999999999999" customHeight="1" x14ac:dyDescent="0.15"/>
    <row r="74" ht="15.6" customHeight="1" x14ac:dyDescent="0.15"/>
    <row r="75" ht="15.6" customHeight="1" x14ac:dyDescent="0.15"/>
    <row r="76" ht="15.6" customHeight="1" x14ac:dyDescent="0.15"/>
    <row r="77" ht="15" customHeight="1" x14ac:dyDescent="0.15"/>
    <row r="78" ht="16.149999999999999" customHeight="1" x14ac:dyDescent="0.15"/>
    <row r="79" ht="22.15" customHeight="1" x14ac:dyDescent="0.15"/>
    <row r="80" ht="15" customHeight="1" x14ac:dyDescent="0.15"/>
    <row r="81" ht="14.45" customHeight="1" x14ac:dyDescent="0.15"/>
    <row r="82" ht="13.9" customHeight="1" x14ac:dyDescent="0.15"/>
    <row r="83" ht="13.9" customHeight="1" x14ac:dyDescent="0.15"/>
    <row r="84" ht="12" customHeight="1" x14ac:dyDescent="0.15"/>
    <row r="85" ht="12" customHeight="1" x14ac:dyDescent="0.15"/>
    <row r="86" ht="24.6" customHeight="1" x14ac:dyDescent="0.15"/>
    <row r="87" ht="26.45" customHeight="1" x14ac:dyDescent="0.15"/>
    <row r="88" ht="14.45" customHeight="1" x14ac:dyDescent="0.15"/>
    <row r="89" ht="14.45" customHeight="1" x14ac:dyDescent="0.15"/>
    <row r="90" ht="15.6" customHeight="1" x14ac:dyDescent="0.15"/>
    <row r="91" ht="13.15" customHeight="1" x14ac:dyDescent="0.15"/>
    <row r="92" ht="13.15" customHeight="1" x14ac:dyDescent="0.15"/>
    <row r="93" ht="18" customHeight="1" x14ac:dyDescent="0.15"/>
    <row r="94" ht="15" customHeight="1" x14ac:dyDescent="0.15"/>
    <row r="95" ht="15.6" customHeight="1" x14ac:dyDescent="0.15"/>
    <row r="96" ht="13.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21.6" customHeight="1" x14ac:dyDescent="0.15"/>
    <row r="102" ht="21" customHeight="1" x14ac:dyDescent="0.15"/>
    <row r="103" ht="15" customHeight="1" x14ac:dyDescent="0.15"/>
    <row r="104" ht="15.6" customHeight="1" x14ac:dyDescent="0.15"/>
    <row r="105" ht="15.6" customHeight="1" x14ac:dyDescent="0.15"/>
    <row r="106" ht="22.9" customHeight="1" x14ac:dyDescent="0.15"/>
    <row r="107" ht="15.6" customHeight="1" x14ac:dyDescent="0.15"/>
    <row r="108" ht="24" customHeight="1" x14ac:dyDescent="0.15"/>
    <row r="109" ht="15.6" customHeight="1" x14ac:dyDescent="0.15"/>
    <row r="110" ht="15" customHeight="1" x14ac:dyDescent="0.15"/>
  </sheetData>
  <mergeCells count="7">
    <mergeCell ref="A25:H25"/>
    <mergeCell ref="A1:H1"/>
    <mergeCell ref="A20:H20"/>
    <mergeCell ref="A21:H21"/>
    <mergeCell ref="A22:H22"/>
    <mergeCell ref="A23:H23"/>
    <mergeCell ref="A24:H24"/>
  </mergeCells>
  <pageMargins left="0.7" right="0.7" top="0.78740157499999996" bottom="0.78740157499999996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Krycí list rozpočtu</vt:lpstr>
      <vt:lpstr>ROZPOČET </vt:lpstr>
      <vt:lpstr>R.položka rozpočetu propustek</vt:lpstr>
      <vt:lpstr>'ROZPOČET 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Stransky Miloslav</dc:creator>
  <cp:lastModifiedBy>Tomaš Gajdoš</cp:lastModifiedBy>
  <cp:lastPrinted>2025-07-10T07:22:05Z</cp:lastPrinted>
  <dcterms:created xsi:type="dcterms:W3CDTF">2014-05-16T09:31:30Z</dcterms:created>
  <dcterms:modified xsi:type="dcterms:W3CDTF">2025-09-05T06:16:57Z</dcterms:modified>
</cp:coreProperties>
</file>