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10149 Kralupy nad Vltavou-Nelahozeves/"/>
    </mc:Choice>
  </mc:AlternateContent>
  <xr:revisionPtr revIDLastSave="226" documentId="8_{DE85084C-651F-4B42-AB29-CA455B0F73DD}" xr6:coauthVersionLast="47" xr6:coauthVersionMax="47" xr10:uidLastSave="{AE135E9F-06C7-4DD3-ABAE-F2350B745C4F}"/>
  <bookViews>
    <workbookView xWindow="30" yWindow="285" windowWidth="33330" windowHeight="2073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 l="1"/>
  <c r="H22" i="1" l="1"/>
  <c r="H25" i="1" l="1"/>
  <c r="H17" i="1"/>
  <c r="H13" i="1" l="1"/>
  <c r="H26" i="1" l="1"/>
  <c r="H20" i="1"/>
  <c r="J20" i="1"/>
  <c r="H21" i="1"/>
  <c r="H19" i="1" l="1"/>
  <c r="H18" i="1"/>
  <c r="H15" i="1"/>
  <c r="H14" i="1"/>
  <c r="H16" i="1"/>
  <c r="H12" i="1"/>
  <c r="H27" i="1" l="1"/>
  <c r="H28" i="1" l="1"/>
  <c r="H29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<sst xmlns="http://schemas.openxmlformats.org/spreadsheetml/2006/main" count="116" uniqueCount="91">
  <si>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</si>
  <si>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</si>
  <si>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</si>
  <si>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</si>
  <si>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</si>
  <si>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</si>
  <si>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</si>
  <si>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</si>
  <si>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</si>
  <si>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</si>
  <si>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</si>
  <si>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</si>
  <si>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</si>
  <si>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</si>
  <si>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</si>
  <si>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</si>
  <si>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</si>
  <si>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</si>
  <si>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</si>
  <si>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</si>
  <si>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</si>
  <si>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</si>
  <si>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</si>
  <si>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</si>
  <si>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</si>
  <si>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</si>
  <si>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</si>
  <si>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</si>
  <si>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</si>
  <si>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</si>
  <si>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</si>
  <si>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</si>
  <si>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</si>
  <si>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</si>
  <si>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</si>
  <si>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</si>
  <si>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</si>
  <si>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</si>
  <si>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</si>
  <si>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</si>
  <si>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</si>
  <si>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</si>
  <si>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</si>
  <si>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</si>
  <si>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</si>
  <si>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</si>
  <si>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</si>
  <si>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</si>
  <si>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</si>
  <si>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</si>
  <si>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</si>
  <si>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</si>
  <si>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</si>
  <si>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</si>
  <si>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</si>
  <si>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</si>
  <si>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</si>
  <si>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</si>
  <si>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</si>
  <si>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</si>
  <si>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</si>
  <si>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</si>
  <si>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</si>
  <si>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</si>
  <si>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</si>
  <si>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</si>
  <si>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</si>
  <si>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</si>
  <si>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</si>
  <si>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</si>
  <si>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</si>
  <si>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</si>
  <si>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</si>
  <si>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574C06</t>
  </si>
  <si>
    <t>ASFALTOVÝ BETON PRO LOŽNÍ VRSTVY ACL 16+, 16S</t>
  </si>
  <si>
    <t>M3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</si>
  <si>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</si>
  <si>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</si>
  <si>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</si>
  <si>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</si>
  <si>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Tomáš Pecka</t>
  </si>
  <si>
    <t>Datum:   26.08.2025</t>
  </si>
  <si>
    <t>VODOROVNÉ DOPRAVNÍ ZNAČENÍ - PŘEDEM PŘIPRAVENÉ SYMBOLY</t>
  </si>
  <si>
    <t>Položka zahrnuje:
- dodání a pokládku předepsaného symbolu
- předznačení a reflexní úpravu</t>
  </si>
  <si>
    <t>91551</t>
  </si>
  <si>
    <t xml:space="preserve">Objekt:    sil.    III/10149  km 0,511 km do 2,343  </t>
  </si>
  <si>
    <t xml:space="preserve">Stavba: III/10149 Kralupy nad Vltavou - Nelahozeves </t>
  </si>
  <si>
    <t>VÝŠKOVÁ ÚPRAVA POKLOPŮ</t>
  </si>
  <si>
    <t>Položka zahrnuje:
- všechny nutné práce a materiály pro zvýšení nebo snížení zařízení (včetně nutné úpravy stávajícího povrchu vozovky nebo chodníku)</t>
  </si>
  <si>
    <t xml:space="preserve">III/10149 Kralupy nad Vltavou - Nelahozeves </t>
  </si>
  <si>
    <t xml:space="preserve"> III/10149  km 0,511 km do 2,343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</si>
</sst>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29" fillId="6" borderId="17" xfId="0" applyNumberFormat="1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 wrapText="1"/>
    </xf>
    <xf numFmtId="0" fontId="12" fillId="0" borderId="15" xfId="0" applyFont="1" applyBorder="1" applyAlignment="1" applyProtection="1">
      <alignment horizontal="center" vertical="center"/>
    </xf>
    <xf numFmtId="3" fontId="12" fillId="0" borderId="15" xfId="0" applyNumberFormat="1" applyFont="1" applyBorder="1" applyAlignment="1" applyProtection="1">
      <alignment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D22" sqref="D22:E22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43" t="s">
        <v>16</v>
      </c>
      <c r="B1" s="144"/>
      <c r="C1" s="144"/>
      <c r="D1" s="144"/>
      <c r="E1" s="144"/>
      <c r="F1" s="144"/>
      <c r="G1" s="144"/>
      <c r="H1" s="144"/>
      <c r="I1" s="144"/>
    </row>
    <row r="2" spans="1:11" ht="12.75" customHeight="1" x14ac:dyDescent="0.15">
      <c r="A2" s="145" t="s">
        <v>17</v>
      </c>
      <c r="B2" s="146"/>
      <c r="C2" s="149" t="s">
        <v>89</v>
      </c>
      <c r="D2" s="150"/>
      <c r="E2" s="153" t="s">
        <v>18</v>
      </c>
      <c r="F2" s="154" t="s">
        <v>43</v>
      </c>
      <c r="G2" s="155"/>
      <c r="H2" s="153" t="s">
        <v>19</v>
      </c>
      <c r="I2" s="160"/>
    </row>
    <row r="3" spans="1:11" x14ac:dyDescent="0.15">
      <c r="A3" s="147"/>
      <c r="B3" s="148"/>
      <c r="C3" s="151"/>
      <c r="D3" s="152"/>
      <c r="E3" s="148"/>
      <c r="F3" s="156"/>
      <c r="G3" s="157"/>
      <c r="H3" s="148"/>
      <c r="I3" s="159"/>
    </row>
    <row r="4" spans="1:11" ht="12.75" customHeight="1" x14ac:dyDescent="0.15">
      <c r="A4" s="161" t="s">
        <v>20</v>
      </c>
      <c r="B4" s="148"/>
      <c r="C4" s="162" t="s">
        <v>48</v>
      </c>
      <c r="D4" s="163"/>
      <c r="E4" s="166" t="s">
        <v>21</v>
      </c>
      <c r="F4" s="166"/>
      <c r="G4" s="148"/>
      <c r="H4" s="166" t="s">
        <v>19</v>
      </c>
      <c r="I4" s="167"/>
    </row>
    <row r="5" spans="1:11" ht="12.75" customHeight="1" x14ac:dyDescent="0.15">
      <c r="A5" s="147"/>
      <c r="B5" s="148"/>
      <c r="C5" s="164"/>
      <c r="D5" s="165"/>
      <c r="E5" s="148"/>
      <c r="F5" s="148"/>
      <c r="G5" s="148"/>
      <c r="H5" s="148"/>
      <c r="I5" s="168"/>
    </row>
    <row r="6" spans="1:11" ht="13.15" customHeight="1" x14ac:dyDescent="0.15">
      <c r="A6" s="161" t="s">
        <v>22</v>
      </c>
      <c r="B6" s="148"/>
      <c r="C6" s="169" t="s">
        <v>90</v>
      </c>
      <c r="D6" s="170"/>
      <c r="E6" s="166" t="s">
        <v>23</v>
      </c>
      <c r="F6" s="173"/>
      <c r="G6" s="174"/>
      <c r="H6" s="166" t="s">
        <v>19</v>
      </c>
      <c r="I6" s="158"/>
    </row>
    <row r="7" spans="1:11" x14ac:dyDescent="0.15">
      <c r="A7" s="147"/>
      <c r="B7" s="148"/>
      <c r="C7" s="171"/>
      <c r="D7" s="172"/>
      <c r="E7" s="148"/>
      <c r="F7" s="174"/>
      <c r="G7" s="174"/>
      <c r="H7" s="148"/>
      <c r="I7" s="159"/>
    </row>
    <row r="8" spans="1:11" x14ac:dyDescent="0.15">
      <c r="A8" s="161" t="s">
        <v>44</v>
      </c>
      <c r="B8" s="148"/>
      <c r="C8" s="176"/>
      <c r="D8" s="177"/>
      <c r="E8" s="166" t="s">
        <v>45</v>
      </c>
      <c r="F8" s="180" t="s">
        <v>80</v>
      </c>
      <c r="G8" s="174"/>
      <c r="H8" s="181" t="s">
        <v>46</v>
      </c>
      <c r="I8" s="183"/>
    </row>
    <row r="9" spans="1:11" x14ac:dyDescent="0.15">
      <c r="A9" s="147"/>
      <c r="B9" s="148"/>
      <c r="C9" s="178"/>
      <c r="D9" s="179"/>
      <c r="E9" s="148"/>
      <c r="F9" s="174"/>
      <c r="G9" s="174"/>
      <c r="H9" s="182"/>
      <c r="I9" s="184"/>
    </row>
    <row r="10" spans="1:11" x14ac:dyDescent="0.15">
      <c r="A10" s="161" t="s">
        <v>47</v>
      </c>
      <c r="B10" s="148"/>
      <c r="C10" s="173"/>
      <c r="D10" s="174"/>
      <c r="E10" s="166" t="s">
        <v>24</v>
      </c>
      <c r="F10" s="185" t="s">
        <v>80</v>
      </c>
      <c r="G10" s="174"/>
      <c r="H10" s="166" t="s">
        <v>25</v>
      </c>
      <c r="I10" s="175"/>
    </row>
    <row r="11" spans="1:11" x14ac:dyDescent="0.15">
      <c r="A11" s="147"/>
      <c r="B11" s="148"/>
      <c r="C11" s="174"/>
      <c r="D11" s="174"/>
      <c r="E11" s="148"/>
      <c r="F11" s="174"/>
      <c r="G11" s="174"/>
      <c r="H11" s="148"/>
      <c r="I11" s="168"/>
    </row>
    <row r="12" spans="1:11" ht="23.45" customHeight="1" thickBot="1" x14ac:dyDescent="0.2">
      <c r="A12" s="186" t="s">
        <v>26</v>
      </c>
      <c r="B12" s="187"/>
      <c r="C12" s="187"/>
      <c r="D12" s="187"/>
      <c r="E12" s="187"/>
      <c r="F12" s="187"/>
      <c r="G12" s="187"/>
      <c r="H12" s="187"/>
      <c r="I12" s="188"/>
    </row>
    <row r="13" spans="1:11" ht="26.45" customHeight="1" x14ac:dyDescent="0.15">
      <c r="A13" s="8" t="s">
        <v>27</v>
      </c>
      <c r="B13" s="189" t="s">
        <v>28</v>
      </c>
      <c r="C13" s="190"/>
      <c r="D13" s="9"/>
      <c r="E13" s="191"/>
      <c r="F13" s="192"/>
      <c r="G13" s="9"/>
      <c r="H13" s="191"/>
      <c r="I13" s="193"/>
    </row>
    <row r="14" spans="1:11" ht="15.2" customHeight="1" x14ac:dyDescent="0.15">
      <c r="A14" s="10" t="s">
        <v>29</v>
      </c>
      <c r="B14" s="11" t="s">
        <v>30</v>
      </c>
      <c r="C14" s="12">
        <f>SUM(rozpočet!H27)</f>
        <v>0</v>
      </c>
      <c r="D14" s="194"/>
      <c r="E14" s="195"/>
      <c r="F14" s="12"/>
      <c r="G14" s="196"/>
      <c r="H14" s="197"/>
      <c r="I14" s="13"/>
    </row>
    <row r="15" spans="1:11" ht="15.2" customHeight="1" x14ac:dyDescent="0.15">
      <c r="A15" s="10"/>
      <c r="B15" s="11"/>
      <c r="C15" s="12"/>
      <c r="D15" s="194"/>
      <c r="E15" s="195"/>
      <c r="F15" s="12"/>
      <c r="G15" s="196"/>
      <c r="H15" s="197"/>
      <c r="I15" s="13"/>
      <c r="K15" s="14"/>
    </row>
    <row r="16" spans="1:11" ht="15.2" customHeight="1" x14ac:dyDescent="0.15">
      <c r="A16" s="10"/>
      <c r="B16" s="11"/>
      <c r="C16" s="12"/>
      <c r="D16" s="194"/>
      <c r="E16" s="195"/>
      <c r="F16" s="12"/>
      <c r="G16" s="196"/>
      <c r="H16" s="197"/>
      <c r="I16" s="13"/>
    </row>
    <row r="17" spans="1:9" ht="15.2" customHeight="1" x14ac:dyDescent="0.15">
      <c r="A17" s="10"/>
      <c r="B17" s="11"/>
      <c r="C17" s="12"/>
      <c r="D17" s="194"/>
      <c r="E17" s="195"/>
      <c r="F17" s="15"/>
      <c r="G17" s="196"/>
      <c r="H17" s="197"/>
      <c r="I17" s="13"/>
    </row>
    <row r="18" spans="1:9" ht="15.2" customHeight="1" x14ac:dyDescent="0.15">
      <c r="A18" s="10"/>
      <c r="B18" s="11"/>
      <c r="C18" s="12"/>
      <c r="D18" s="194"/>
      <c r="E18" s="195"/>
      <c r="F18" s="15"/>
      <c r="G18" s="196"/>
      <c r="H18" s="197"/>
      <c r="I18" s="13"/>
    </row>
    <row r="19" spans="1:9" ht="15.2" customHeight="1" x14ac:dyDescent="0.15">
      <c r="A19" s="10"/>
      <c r="B19" s="11"/>
      <c r="C19" s="12"/>
      <c r="D19" s="194"/>
      <c r="E19" s="195"/>
      <c r="F19" s="15"/>
      <c r="G19" s="196"/>
      <c r="H19" s="197"/>
      <c r="I19" s="13"/>
    </row>
    <row r="20" spans="1:9" ht="15.2" customHeight="1" x14ac:dyDescent="0.15">
      <c r="A20" s="198"/>
      <c r="B20" s="199"/>
      <c r="C20" s="12"/>
      <c r="D20" s="194"/>
      <c r="E20" s="195"/>
      <c r="F20" s="15"/>
      <c r="G20" s="196"/>
      <c r="H20" s="197"/>
      <c r="I20" s="16"/>
    </row>
    <row r="21" spans="1:9" ht="15.2" customHeight="1" x14ac:dyDescent="0.15">
      <c r="A21" s="198"/>
      <c r="B21" s="199"/>
      <c r="C21" s="12"/>
      <c r="D21" s="194"/>
      <c r="E21" s="195"/>
      <c r="F21" s="15"/>
      <c r="G21" s="196"/>
      <c r="H21" s="197"/>
      <c r="I21" s="16"/>
    </row>
    <row r="22" spans="1:9" ht="16.7" customHeight="1" x14ac:dyDescent="0.15">
      <c r="A22" s="198" t="s">
        <v>31</v>
      </c>
      <c r="B22" s="199"/>
      <c r="C22" s="12">
        <f>SUM(C14:C21)</f>
        <v>0</v>
      </c>
      <c r="D22" s="200"/>
      <c r="E22" s="201"/>
      <c r="F22" s="12"/>
      <c r="G22" s="202"/>
      <c r="H22" s="199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12"/>
      <c r="B24" s="213"/>
      <c r="C24" s="20"/>
      <c r="I24" s="21"/>
    </row>
    <row r="25" spans="1:9" ht="15.2" customHeight="1" x14ac:dyDescent="0.15">
      <c r="A25" s="212"/>
      <c r="B25" s="213"/>
      <c r="C25" s="20"/>
      <c r="D25" s="214"/>
      <c r="E25" s="215"/>
      <c r="F25" s="20"/>
      <c r="G25" s="216" t="s">
        <v>13</v>
      </c>
      <c r="H25" s="213"/>
      <c r="I25" s="22">
        <f>SUM(C24:C26)</f>
        <v>0</v>
      </c>
    </row>
    <row r="26" spans="1:9" ht="15.2" customHeight="1" x14ac:dyDescent="0.15">
      <c r="A26" s="212" t="s">
        <v>32</v>
      </c>
      <c r="B26" s="213"/>
      <c r="C26" s="20">
        <f>C22+F22+I22</f>
        <v>0</v>
      </c>
      <c r="D26" s="214" t="s">
        <v>6</v>
      </c>
      <c r="E26" s="215"/>
      <c r="F26" s="20">
        <f>ROUND(C26*(21/100),2)</f>
        <v>0</v>
      </c>
      <c r="G26" s="216" t="s">
        <v>33</v>
      </c>
      <c r="H26" s="213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34"/>
      <c r="B28" s="135"/>
      <c r="C28" s="136"/>
      <c r="D28" s="131"/>
      <c r="E28" s="132"/>
      <c r="F28" s="133"/>
      <c r="G28" s="131" t="s">
        <v>34</v>
      </c>
      <c r="H28" s="217"/>
      <c r="I28" s="218"/>
    </row>
    <row r="29" spans="1:9" ht="14.45" customHeight="1" x14ac:dyDescent="0.15">
      <c r="A29" s="137"/>
      <c r="B29" s="138"/>
      <c r="C29" s="139"/>
      <c r="D29" s="209"/>
      <c r="E29" s="210"/>
      <c r="F29" s="211"/>
      <c r="G29" s="209"/>
      <c r="H29" s="207"/>
      <c r="I29" s="208"/>
    </row>
    <row r="30" spans="1:9" ht="14.45" customHeight="1" x14ac:dyDescent="0.15">
      <c r="A30" s="137"/>
      <c r="B30" s="138"/>
      <c r="C30" s="139"/>
      <c r="D30" s="209"/>
      <c r="E30" s="210"/>
      <c r="F30" s="211"/>
      <c r="G30" s="206"/>
      <c r="H30" s="207"/>
      <c r="I30" s="208"/>
    </row>
    <row r="31" spans="1:9" ht="14.45" customHeight="1" x14ac:dyDescent="0.15">
      <c r="A31" s="137"/>
      <c r="B31" s="138"/>
      <c r="C31" s="139"/>
      <c r="D31" s="209"/>
      <c r="E31" s="210"/>
      <c r="F31" s="211"/>
      <c r="G31" s="209"/>
      <c r="H31" s="207"/>
      <c r="I31" s="208"/>
    </row>
    <row r="32" spans="1:9" ht="14.45" customHeight="1" thickBot="1" x14ac:dyDescent="0.2">
      <c r="A32" s="140"/>
      <c r="B32" s="141"/>
      <c r="C32" s="142"/>
      <c r="D32" s="203"/>
      <c r="E32" s="219"/>
      <c r="F32" s="220"/>
      <c r="G32" s="203"/>
      <c r="H32" s="204"/>
      <c r="I32" s="205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showGridLines="0" tabSelected="1" zoomScale="50" zoomScaleNormal="50" workbookViewId="0">
      <selection activeCell="F48" sqref="F48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8"/>
      <c r="B1" s="221" t="s">
        <v>5</v>
      </c>
      <c r="C1" s="221"/>
      <c r="D1" s="221"/>
      <c r="E1" s="221"/>
      <c r="F1" s="221"/>
      <c r="G1" s="221"/>
      <c r="H1" s="221"/>
      <c r="I1" s="1"/>
    </row>
    <row r="2" spans="1:12" ht="33" customHeight="1" x14ac:dyDescent="0.4">
      <c r="A2" s="58"/>
      <c r="B2" s="59" t="s">
        <v>86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 x14ac:dyDescent="0.4">
      <c r="A3" s="58"/>
      <c r="B3" s="59" t="s">
        <v>85</v>
      </c>
      <c r="C3" s="59"/>
      <c r="D3" s="59"/>
      <c r="E3" s="59"/>
      <c r="F3" s="59"/>
      <c r="G3" s="62"/>
      <c r="H3" s="61"/>
      <c r="I3" s="29"/>
    </row>
    <row r="4" spans="1:12" ht="23.25" customHeight="1" x14ac:dyDescent="0.4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 x14ac:dyDescent="0.15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 x14ac:dyDescent="0.4">
      <c r="A6" s="58"/>
      <c r="B6" s="62" t="s">
        <v>78</v>
      </c>
      <c r="C6" s="62"/>
      <c r="D6" s="62"/>
      <c r="E6" s="62"/>
      <c r="F6" s="62"/>
      <c r="G6" s="62"/>
      <c r="H6" s="69"/>
      <c r="I6" s="31"/>
    </row>
    <row r="7" spans="1:12" ht="21.75" customHeight="1" x14ac:dyDescent="0.35">
      <c r="A7" s="58"/>
      <c r="B7" s="62" t="s">
        <v>1</v>
      </c>
      <c r="C7" s="62"/>
      <c r="D7" s="62"/>
      <c r="E7" s="62"/>
      <c r="F7" s="70" t="s">
        <v>79</v>
      </c>
      <c r="G7" s="62"/>
      <c r="H7" s="71" t="s">
        <v>5</v>
      </c>
      <c r="I7" s="31" t="s">
        <v>36</v>
      </c>
    </row>
    <row r="8" spans="1:12" ht="26.25" customHeight="1" x14ac:dyDescent="0.4">
      <c r="A8" s="58"/>
      <c r="B8" s="70" t="s">
        <v>77</v>
      </c>
      <c r="C8" s="65"/>
      <c r="D8" s="65"/>
      <c r="E8" s="65"/>
      <c r="F8" s="222" t="s">
        <v>81</v>
      </c>
      <c r="G8" s="222"/>
      <c r="H8" s="72" t="s">
        <v>5</v>
      </c>
      <c r="I8" s="31" t="s">
        <v>37</v>
      </c>
    </row>
    <row r="9" spans="1:12" ht="6.75" customHeight="1" x14ac:dyDescent="0.35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 x14ac:dyDescent="0.2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 x14ac:dyDescent="0.2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7"/>
      <c r="B12" s="82" t="s">
        <v>11</v>
      </c>
      <c r="C12" s="83" t="s">
        <v>69</v>
      </c>
      <c r="D12" s="84" t="s">
        <v>70</v>
      </c>
      <c r="E12" s="85" t="s">
        <v>12</v>
      </c>
      <c r="F12" s="86">
        <v>1</v>
      </c>
      <c r="G12" s="87"/>
      <c r="H12" s="88">
        <f t="shared" ref="H12:H25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1157.22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7"/>
      <c r="B14" s="89">
        <v>919111</v>
      </c>
      <c r="C14" s="90" t="s">
        <v>53</v>
      </c>
      <c r="D14" s="91" t="s">
        <v>54</v>
      </c>
      <c r="E14" s="92" t="s">
        <v>15</v>
      </c>
      <c r="F14" s="93">
        <v>125</v>
      </c>
      <c r="G14" s="94"/>
      <c r="H14" s="95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7"/>
      <c r="B15" s="89">
        <v>572223</v>
      </c>
      <c r="C15" s="90" t="s">
        <v>56</v>
      </c>
      <c r="D15" s="91" t="s">
        <v>57</v>
      </c>
      <c r="E15" s="92" t="s">
        <v>2</v>
      </c>
      <c r="F15" s="93">
        <v>23144.400000000001</v>
      </c>
      <c r="G15" s="94"/>
      <c r="H15" s="95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6"/>
      <c r="B16" s="97" t="s">
        <v>71</v>
      </c>
      <c r="C16" s="98" t="s">
        <v>72</v>
      </c>
      <c r="D16" s="99" t="s">
        <v>55</v>
      </c>
      <c r="E16" s="92" t="s">
        <v>2</v>
      </c>
      <c r="F16" s="93">
        <v>11572.2</v>
      </c>
      <c r="G16" s="94"/>
      <c r="H16" s="95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6"/>
      <c r="B17" s="97" t="s">
        <v>73</v>
      </c>
      <c r="C17" s="98" t="s">
        <v>74</v>
      </c>
      <c r="D17" s="99" t="s">
        <v>55</v>
      </c>
      <c r="E17" s="92" t="s">
        <v>75</v>
      </c>
      <c r="F17" s="93">
        <v>578.61</v>
      </c>
      <c r="G17" s="94"/>
      <c r="H17" s="95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7"/>
      <c r="B18" s="89">
        <v>113764</v>
      </c>
      <c r="C18" s="98" t="s">
        <v>58</v>
      </c>
      <c r="D18" s="91" t="s">
        <v>51</v>
      </c>
      <c r="E18" s="92" t="s">
        <v>4</v>
      </c>
      <c r="F18" s="93">
        <v>3000</v>
      </c>
      <c r="G18" s="94"/>
      <c r="H18" s="95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7"/>
      <c r="B19" s="89">
        <v>931314</v>
      </c>
      <c r="C19" s="90" t="s">
        <v>59</v>
      </c>
      <c r="D19" s="91" t="s">
        <v>60</v>
      </c>
      <c r="E19" s="92" t="s">
        <v>4</v>
      </c>
      <c r="F19" s="93">
        <v>3000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7"/>
      <c r="B20" s="89">
        <v>12922</v>
      </c>
      <c r="C20" s="98" t="s">
        <v>61</v>
      </c>
      <c r="D20" s="91" t="s">
        <v>62</v>
      </c>
      <c r="E20" s="92" t="s">
        <v>2</v>
      </c>
      <c r="F20" s="93">
        <v>1578</v>
      </c>
      <c r="G20" s="100"/>
      <c r="H20" s="101">
        <f t="shared" si="0"/>
        <v>0</v>
      </c>
      <c r="I20" s="39">
        <v>0.126</v>
      </c>
      <c r="J20" s="40">
        <f>F20*I20</f>
        <v>198.828</v>
      </c>
      <c r="K20" s="41"/>
      <c r="L20" s="26"/>
    </row>
    <row r="21" spans="1:12" s="6" customFormat="1" ht="170.25" customHeight="1" x14ac:dyDescent="0.15">
      <c r="A21" s="77"/>
      <c r="B21" s="89">
        <v>56962</v>
      </c>
      <c r="C21" s="90" t="s">
        <v>63</v>
      </c>
      <c r="D21" s="91" t="s">
        <v>64</v>
      </c>
      <c r="E21" s="92" t="s">
        <v>2</v>
      </c>
      <c r="F21" s="93">
        <v>1578</v>
      </c>
      <c r="G21" s="100"/>
      <c r="H21" s="101">
        <f t="shared" si="0"/>
        <v>0</v>
      </c>
      <c r="I21" s="39"/>
      <c r="J21" s="42"/>
      <c r="K21" s="41"/>
      <c r="L21" s="26"/>
    </row>
    <row r="22" spans="1:12" s="24" customFormat="1" ht="99.75" customHeight="1" x14ac:dyDescent="0.15">
      <c r="A22" s="96"/>
      <c r="B22" s="102" t="s">
        <v>49</v>
      </c>
      <c r="C22" s="99" t="s">
        <v>68</v>
      </c>
      <c r="D22" s="99" t="s">
        <v>65</v>
      </c>
      <c r="E22" s="92" t="s">
        <v>3</v>
      </c>
      <c r="F22" s="93">
        <v>220.92</v>
      </c>
      <c r="G22" s="100"/>
      <c r="H22" s="101">
        <f t="shared" si="0"/>
        <v>0</v>
      </c>
      <c r="I22" s="51"/>
      <c r="J22" s="52"/>
      <c r="K22" s="53"/>
      <c r="L22" s="54"/>
    </row>
    <row r="23" spans="1:12" s="6" customFormat="1" ht="81" x14ac:dyDescent="0.15">
      <c r="A23" s="77"/>
      <c r="B23" s="89">
        <v>89921</v>
      </c>
      <c r="C23" s="90" t="s">
        <v>87</v>
      </c>
      <c r="D23" s="91" t="s">
        <v>88</v>
      </c>
      <c r="E23" s="92" t="s">
        <v>35</v>
      </c>
      <c r="F23" s="93">
        <v>20</v>
      </c>
      <c r="G23" s="100"/>
      <c r="H23" s="101">
        <f t="shared" si="0"/>
        <v>0</v>
      </c>
      <c r="I23" s="39"/>
      <c r="J23" s="42"/>
      <c r="K23" s="41"/>
      <c r="L23" s="26"/>
    </row>
    <row r="24" spans="1:12" s="24" customFormat="1" ht="128.25" customHeight="1" x14ac:dyDescent="0.15">
      <c r="A24" s="96"/>
      <c r="B24" s="127" t="s">
        <v>84</v>
      </c>
      <c r="C24" s="128" t="s">
        <v>82</v>
      </c>
      <c r="D24" s="128" t="s">
        <v>83</v>
      </c>
      <c r="E24" s="106" t="s">
        <v>35</v>
      </c>
      <c r="F24" s="107">
        <v>5</v>
      </c>
      <c r="G24" s="109"/>
      <c r="H24" s="108">
        <f t="shared" si="0"/>
        <v>0</v>
      </c>
      <c r="I24" s="129"/>
      <c r="J24" s="129"/>
      <c r="K24" s="130"/>
      <c r="L24" s="57"/>
    </row>
    <row r="25" spans="1:12" s="6" customFormat="1" ht="129" customHeight="1" x14ac:dyDescent="0.15">
      <c r="A25" s="77"/>
      <c r="B25" s="103">
        <v>915111</v>
      </c>
      <c r="C25" s="104" t="s">
        <v>66</v>
      </c>
      <c r="D25" s="105" t="s">
        <v>67</v>
      </c>
      <c r="E25" s="106" t="s">
        <v>2</v>
      </c>
      <c r="F25" s="107">
        <v>458</v>
      </c>
      <c r="G25" s="109"/>
      <c r="H25" s="110">
        <f t="shared" si="0"/>
        <v>0</v>
      </c>
      <c r="I25" s="55"/>
      <c r="J25" s="55"/>
      <c r="K25" s="56"/>
      <c r="L25" s="27"/>
    </row>
    <row r="26" spans="1:12" s="6" customFormat="1" ht="114.75" customHeight="1" thickBot="1" x14ac:dyDescent="0.2">
      <c r="A26" s="77"/>
      <c r="B26" s="103">
        <v>915211</v>
      </c>
      <c r="C26" s="104" t="s">
        <v>76</v>
      </c>
      <c r="D26" s="105" t="s">
        <v>67</v>
      </c>
      <c r="E26" s="106" t="s">
        <v>2</v>
      </c>
      <c r="F26" s="107">
        <v>458</v>
      </c>
      <c r="G26" s="109"/>
      <c r="H26" s="110">
        <f t="shared" ref="H26" si="1">G26*F26</f>
        <v>0</v>
      </c>
      <c r="I26" s="45"/>
      <c r="J26" s="45"/>
      <c r="K26" s="46"/>
      <c r="L26" s="47" t="s">
        <v>5</v>
      </c>
    </row>
    <row r="27" spans="1:12" s="6" customFormat="1" ht="27.75" x14ac:dyDescent="0.15">
      <c r="A27" s="77"/>
      <c r="B27" s="111"/>
      <c r="C27" s="112" t="s">
        <v>13</v>
      </c>
      <c r="D27" s="113"/>
      <c r="E27" s="113"/>
      <c r="F27" s="113"/>
      <c r="G27" s="114" t="s">
        <v>5</v>
      </c>
      <c r="H27" s="115">
        <f>SUM(H12:H26)</f>
        <v>0</v>
      </c>
      <c r="I27" s="43"/>
      <c r="J27" s="43"/>
      <c r="K27" s="44"/>
    </row>
    <row r="28" spans="1:12" s="6" customFormat="1" ht="27.75" x14ac:dyDescent="0.15">
      <c r="A28" s="77"/>
      <c r="B28" s="116"/>
      <c r="C28" s="117" t="s">
        <v>6</v>
      </c>
      <c r="D28" s="118"/>
      <c r="E28" s="118"/>
      <c r="F28" s="118"/>
      <c r="G28" s="119" t="s">
        <v>5</v>
      </c>
      <c r="H28" s="120">
        <f>H27*0.21</f>
        <v>0</v>
      </c>
      <c r="I28" s="43"/>
      <c r="J28" s="43"/>
      <c r="K28" s="44"/>
    </row>
    <row r="29" spans="1:12" s="6" customFormat="1" ht="28.5" thickBot="1" x14ac:dyDescent="0.2">
      <c r="A29" s="77"/>
      <c r="B29" s="121"/>
      <c r="C29" s="122" t="s">
        <v>14</v>
      </c>
      <c r="D29" s="123"/>
      <c r="E29" s="123"/>
      <c r="F29" s="123"/>
      <c r="G29" s="124" t="s">
        <v>5</v>
      </c>
      <c r="H29" s="125">
        <f>SUM(H27:H28)</f>
        <v>0</v>
      </c>
      <c r="I29" s="43"/>
      <c r="J29" s="43"/>
      <c r="K29" s="44"/>
    </row>
    <row r="30" spans="1:12" ht="24" customHeight="1" x14ac:dyDescent="0.15">
      <c r="A30" s="58"/>
      <c r="B30" s="73"/>
      <c r="C30" s="74"/>
      <c r="D30" s="74"/>
      <c r="E30" s="74"/>
      <c r="F30" s="74"/>
      <c r="G30" s="75"/>
      <c r="H30" s="126"/>
      <c r="I30" s="43"/>
      <c r="J30" s="43"/>
      <c r="K30" s="44"/>
      <c r="L30" s="6"/>
    </row>
    <row r="31" spans="1:12" ht="12" customHeight="1" x14ac:dyDescent="0.15">
      <c r="A31" s="58"/>
      <c r="B31" s="73"/>
      <c r="C31" s="74"/>
      <c r="D31" s="74"/>
      <c r="E31" s="74"/>
      <c r="F31" s="74"/>
      <c r="G31" s="75"/>
      <c r="H31" s="126"/>
      <c r="I31" s="43"/>
      <c r="J31" s="43"/>
      <c r="K31" s="44"/>
      <c r="L31" s="6"/>
    </row>
    <row r="32" spans="1:12" ht="12" customHeight="1" x14ac:dyDescent="0.15">
      <c r="A32" s="58"/>
      <c r="B32" s="73"/>
      <c r="C32" s="74"/>
      <c r="D32" s="74"/>
      <c r="E32" s="74"/>
      <c r="F32" s="74"/>
      <c r="G32" s="75"/>
      <c r="H32" s="126"/>
      <c r="I32" s="43"/>
      <c r="J32" s="43"/>
      <c r="K32" s="44"/>
      <c r="L32" s="6"/>
    </row>
    <row r="33" spans="1:12" ht="12" customHeight="1" x14ac:dyDescent="0.15">
      <c r="A33" s="58"/>
      <c r="B33" s="73"/>
      <c r="C33" s="74"/>
      <c r="D33" s="74"/>
      <c r="E33" s="74"/>
      <c r="F33" s="74"/>
      <c r="G33" s="75"/>
      <c r="H33" s="126"/>
      <c r="I33" s="43"/>
      <c r="J33" s="43"/>
      <c r="K33" s="6"/>
      <c r="L33" s="6"/>
    </row>
    <row r="34" spans="1:12" ht="12" customHeight="1" x14ac:dyDescent="0.15">
      <c r="A34" s="58"/>
      <c r="B34" s="73"/>
      <c r="C34" s="74"/>
      <c r="D34" s="74"/>
      <c r="E34" s="74"/>
      <c r="F34" s="74"/>
      <c r="G34" s="75"/>
      <c r="H34" s="126"/>
      <c r="I34" s="43"/>
      <c r="J34" s="43"/>
      <c r="K34" s="6"/>
      <c r="L34" s="6"/>
    </row>
    <row r="35" spans="1:12" ht="12" customHeight="1" x14ac:dyDescent="0.15">
      <c r="A35" s="58"/>
      <c r="B35" s="73"/>
      <c r="C35" s="74"/>
      <c r="D35" s="74"/>
      <c r="E35" s="74"/>
      <c r="F35" s="74"/>
      <c r="G35" s="75"/>
      <c r="H35" s="126"/>
      <c r="I35" s="43"/>
      <c r="J35" s="43"/>
      <c r="K35" s="6"/>
      <c r="L35" s="6"/>
    </row>
    <row r="36" spans="1:12" ht="12" customHeight="1" x14ac:dyDescent="0.15">
      <c r="A36" s="58"/>
      <c r="B36" s="73"/>
      <c r="C36" s="74"/>
      <c r="D36" s="74"/>
      <c r="E36" s="74"/>
      <c r="F36" s="74"/>
      <c r="G36" s="75"/>
      <c r="H36" s="126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2025-08-27T05:59:57Z</dcterms:modified>
</cp:coreProperties>
</file>