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Fs02\oru\Oddeleni hospodarske spravy\Žádost o VZ\Rok 2025\VZMR - OBŘ - Pracoviště krizového řízení\1 výzva\"/>
    </mc:Choice>
  </mc:AlternateContent>
  <xr:revisionPtr revIDLastSave="0" documentId="13_ncr:1_{8B855C62-AB1A-463B-B1ED-56E2710251C9}" xr6:coauthVersionLast="47" xr6:coauthVersionMax="47" xr10:uidLastSave="{00000000-0000-0000-0000-000000000000}"/>
  <bookViews>
    <workbookView xWindow="-120" yWindow="-120" windowWidth="29040" windowHeight="15840" xr2:uid="{00000000-000D-0000-FFFF-FFFF00000000}"/>
  </bookViews>
  <sheets>
    <sheet name="Rekapitulace" sheetId="1" r:id="rId1"/>
    <sheet name="AV technika 40.89" sheetId="17" r:id="rId2"/>
    <sheet name="AV technika 40.90" sheetId="18" r:id="rId3"/>
    <sheet name="AV technika 40.88" sheetId="19" r:id="rId4"/>
    <sheet name="AV technika 00.75" sheetId="20" r:id="rId5"/>
    <sheet name="AV technika společná" sheetId="21" r:id="rId6"/>
  </sheets>
  <definedNames>
    <definedName name="_xlnm._FilterDatabase" localSheetId="4" hidden="1">'AV technika 00.75'!$A$2:$J$80</definedName>
    <definedName name="_xlnm._FilterDatabase" localSheetId="3" hidden="1">'AV technika 40.88'!$A$2:$J$80</definedName>
    <definedName name="_xlnm._FilterDatabase" localSheetId="1" hidden="1">'AV technika 40.89'!$A$2:$J$107</definedName>
    <definedName name="_xlnm._FilterDatabase" localSheetId="2" hidden="1">'AV technika 40.90'!$A$2:$J$79</definedName>
    <definedName name="_xlnm._FilterDatabase" localSheetId="5" hidden="1">'AV technika společná'!$A$2:$J$48</definedName>
    <definedName name="_Toc515456815" localSheetId="4">'AV technika 00.75'!#REF!</definedName>
    <definedName name="_Toc515456815" localSheetId="3">'AV technika 40.88'!#REF!</definedName>
    <definedName name="_Toc515456815" localSheetId="1">'AV technika 40.89'!#REF!</definedName>
    <definedName name="_Toc515456815" localSheetId="2">'AV technika 40.90'!#REF!</definedName>
    <definedName name="_Toc515456815" localSheetId="5">'AV technika společná'!#REF!</definedName>
    <definedName name="Excel_BuiltIn_Print_Titles_1" localSheetId="4">'AV technika 00.75'!$D$2:$FP$2</definedName>
    <definedName name="Excel_BuiltIn_Print_Titles_1" localSheetId="3">'AV technika 40.88'!$D$2:$FP$2</definedName>
    <definedName name="Excel_BuiltIn_Print_Titles_1" localSheetId="1">'AV technika 40.89'!$D$2:$FP$2</definedName>
    <definedName name="Excel_BuiltIn_Print_Titles_1" localSheetId="2">'AV technika 40.90'!$D$2:$FP$2</definedName>
    <definedName name="Excel_BuiltIn_Print_Titles_1" localSheetId="5">'AV technika společná'!$D$2:$FP$2</definedName>
    <definedName name="Excel_BuiltIn_Print_Titles_1" localSheetId="0">Rekapitulace!#REF!</definedName>
    <definedName name="Excel_BuiltIn_Print_Titles_1">#REF!</definedName>
    <definedName name="_xlnm.Print_Titles" localSheetId="4">'AV technika 00.75'!$2:$2</definedName>
    <definedName name="_xlnm.Print_Titles" localSheetId="3">'AV technika 40.88'!$2:$2</definedName>
    <definedName name="_xlnm.Print_Titles" localSheetId="1">'AV technika 40.89'!$2:$2</definedName>
    <definedName name="_xlnm.Print_Titles" localSheetId="2">'AV technika 40.90'!$2:$2</definedName>
    <definedName name="_xlnm.Print_Titles" localSheetId="5">'AV technika společná'!$2:$2</definedName>
    <definedName name="_xlnm.Print_Area" localSheetId="4">'AV technika 00.75'!$A$1:$J$44</definedName>
    <definedName name="_xlnm.Print_Area" localSheetId="3">'AV technika 40.88'!$A$1:$J$44</definedName>
    <definedName name="_xlnm.Print_Area" localSheetId="1">'AV technika 40.89'!$A$1:$J$71</definedName>
    <definedName name="_xlnm.Print_Area" localSheetId="2">'AV technika 40.90'!$A$1:$J$43</definedName>
    <definedName name="_xlnm.Print_Area" localSheetId="5">'AV technika společná'!$A$1:$J$12</definedName>
    <definedName name="_xlnm.Print_Area" localSheetId="0">Rekapitulace!$A$1:$E$18</definedName>
    <definedName name="Z_4D0D2B2A_9DF8_458C_AAEE_86A80A3339F0_.wvu.Cols" localSheetId="4" hidden="1">'AV technika 00.75'!#REF!</definedName>
    <definedName name="Z_4D0D2B2A_9DF8_458C_AAEE_86A80A3339F0_.wvu.Cols" localSheetId="3" hidden="1">'AV technika 40.88'!#REF!</definedName>
    <definedName name="Z_4D0D2B2A_9DF8_458C_AAEE_86A80A3339F0_.wvu.Cols" localSheetId="1" hidden="1">'AV technika 40.89'!#REF!</definedName>
    <definedName name="Z_4D0D2B2A_9DF8_458C_AAEE_86A80A3339F0_.wvu.Cols" localSheetId="2" hidden="1">'AV technika 40.90'!#REF!</definedName>
    <definedName name="Z_4D0D2B2A_9DF8_458C_AAEE_86A80A3339F0_.wvu.Cols" localSheetId="5" hidden="1">'AV technika společná'!#REF!</definedName>
    <definedName name="Z_4D0D2B2A_9DF8_458C_AAEE_86A80A3339F0_.wvu.FilterData" localSheetId="4" hidden="1">'AV technika 00.75'!$A$2:$J$80</definedName>
    <definedName name="Z_4D0D2B2A_9DF8_458C_AAEE_86A80A3339F0_.wvu.FilterData" localSheetId="3" hidden="1">'AV technika 40.88'!$A$2:$J$80</definedName>
    <definedName name="Z_4D0D2B2A_9DF8_458C_AAEE_86A80A3339F0_.wvu.FilterData" localSheetId="1" hidden="1">'AV technika 40.89'!$A$2:$J$107</definedName>
    <definedName name="Z_4D0D2B2A_9DF8_458C_AAEE_86A80A3339F0_.wvu.FilterData" localSheetId="2" hidden="1">'AV technika 40.90'!$A$2:$J$79</definedName>
    <definedName name="Z_4D0D2B2A_9DF8_458C_AAEE_86A80A3339F0_.wvu.FilterData" localSheetId="5" hidden="1">'AV technika společná'!$A$2:$J$48</definedName>
    <definedName name="Z_4D0D2B2A_9DF8_458C_AAEE_86A80A3339F0_.wvu.PrintArea" localSheetId="4" hidden="1">'AV technika 00.75'!$A$2:$J$80</definedName>
    <definedName name="Z_4D0D2B2A_9DF8_458C_AAEE_86A80A3339F0_.wvu.PrintArea" localSheetId="3" hidden="1">'AV technika 40.88'!$A$2:$J$80</definedName>
    <definedName name="Z_4D0D2B2A_9DF8_458C_AAEE_86A80A3339F0_.wvu.PrintArea" localSheetId="1" hidden="1">'AV technika 40.89'!$A$2:$J$107</definedName>
    <definedName name="Z_4D0D2B2A_9DF8_458C_AAEE_86A80A3339F0_.wvu.PrintArea" localSheetId="2" hidden="1">'AV technika 40.90'!$A$2:$J$79</definedName>
    <definedName name="Z_4D0D2B2A_9DF8_458C_AAEE_86A80A3339F0_.wvu.PrintArea" localSheetId="5" hidden="1">'AV technika společná'!$A$2:$J$48</definedName>
    <definedName name="Z_4D0D2B2A_9DF8_458C_AAEE_86A80A3339F0_.wvu.PrintTitles" localSheetId="4" hidden="1">'AV technika 00.75'!$2:$2</definedName>
    <definedName name="Z_4D0D2B2A_9DF8_458C_AAEE_86A80A3339F0_.wvu.PrintTitles" localSheetId="3" hidden="1">'AV technika 40.88'!$2:$2</definedName>
    <definedName name="Z_4D0D2B2A_9DF8_458C_AAEE_86A80A3339F0_.wvu.PrintTitles" localSheetId="1" hidden="1">'AV technika 40.89'!$2:$2</definedName>
    <definedName name="Z_4D0D2B2A_9DF8_458C_AAEE_86A80A3339F0_.wvu.PrintTitles" localSheetId="2" hidden="1">'AV technika 40.90'!$2:$2</definedName>
    <definedName name="Z_4D0D2B2A_9DF8_458C_AAEE_86A80A3339F0_.wvu.PrintTitles" localSheetId="5" hidden="1">'AV technika společná'!$2:$2</definedName>
    <definedName name="Z_663F3EEA_54DF_4CA4_AC64_811AA139A51B_.wvu.FilterData" localSheetId="4" hidden="1">'AV technika 00.75'!$A$2:$J$80</definedName>
    <definedName name="Z_663F3EEA_54DF_4CA4_AC64_811AA139A51B_.wvu.FilterData" localSheetId="3" hidden="1">'AV technika 40.88'!$A$2:$J$80</definedName>
    <definedName name="Z_663F3EEA_54DF_4CA4_AC64_811AA139A51B_.wvu.FilterData" localSheetId="1" hidden="1">'AV technika 40.89'!$A$2:$J$107</definedName>
    <definedName name="Z_663F3EEA_54DF_4CA4_AC64_811AA139A51B_.wvu.FilterData" localSheetId="2" hidden="1">'AV technika 40.90'!$A$2:$J$79</definedName>
    <definedName name="Z_663F3EEA_54DF_4CA4_AC64_811AA139A51B_.wvu.FilterData" localSheetId="5" hidden="1">'AV technika společná'!$A$2:$J$48</definedName>
    <definedName name="Z_8739B187_5193_4A50_AB3C_AACA053D53F9_.wvu.Cols" localSheetId="4" hidden="1">'AV technika 00.75'!#REF!</definedName>
    <definedName name="Z_8739B187_5193_4A50_AB3C_AACA053D53F9_.wvu.Cols" localSheetId="3" hidden="1">'AV technika 40.88'!#REF!</definedName>
    <definedName name="Z_8739B187_5193_4A50_AB3C_AACA053D53F9_.wvu.Cols" localSheetId="1" hidden="1">'AV technika 40.89'!#REF!</definedName>
    <definedName name="Z_8739B187_5193_4A50_AB3C_AACA053D53F9_.wvu.Cols" localSheetId="2" hidden="1">'AV technika 40.90'!#REF!</definedName>
    <definedName name="Z_8739B187_5193_4A50_AB3C_AACA053D53F9_.wvu.Cols" localSheetId="5" hidden="1">'AV technika společná'!#REF!</definedName>
    <definedName name="Z_8739B187_5193_4A50_AB3C_AACA053D53F9_.wvu.FilterData" localSheetId="4" hidden="1">'AV technika 00.75'!$A$2:$J$80</definedName>
    <definedName name="Z_8739B187_5193_4A50_AB3C_AACA053D53F9_.wvu.FilterData" localSheetId="3" hidden="1">'AV technika 40.88'!$A$2:$J$80</definedName>
    <definedName name="Z_8739B187_5193_4A50_AB3C_AACA053D53F9_.wvu.FilterData" localSheetId="1" hidden="1">'AV technika 40.89'!$A$2:$J$107</definedName>
    <definedName name="Z_8739B187_5193_4A50_AB3C_AACA053D53F9_.wvu.FilterData" localSheetId="2" hidden="1">'AV technika 40.90'!$A$2:$J$79</definedName>
    <definedName name="Z_8739B187_5193_4A50_AB3C_AACA053D53F9_.wvu.FilterData" localSheetId="5" hidden="1">'AV technika společná'!$A$2:$J$48</definedName>
    <definedName name="Z_C813679C_1F25_4E8B_B995_533787F0CCF2_.wvu.Cols" localSheetId="4" hidden="1">'AV technika 00.75'!#REF!</definedName>
    <definedName name="Z_C813679C_1F25_4E8B_B995_533787F0CCF2_.wvu.Cols" localSheetId="3" hidden="1">'AV technika 40.88'!#REF!</definedName>
    <definedName name="Z_C813679C_1F25_4E8B_B995_533787F0CCF2_.wvu.Cols" localSheetId="1" hidden="1">'AV technika 40.89'!#REF!</definedName>
    <definedName name="Z_C813679C_1F25_4E8B_B995_533787F0CCF2_.wvu.Cols" localSheetId="2" hidden="1">'AV technika 40.90'!#REF!</definedName>
    <definedName name="Z_C813679C_1F25_4E8B_B995_533787F0CCF2_.wvu.Cols" localSheetId="5" hidden="1">'AV technika společná'!#REF!</definedName>
    <definedName name="Z_C813679C_1F25_4E8B_B995_533787F0CCF2_.wvu.FilterData" localSheetId="4" hidden="1">'AV technika 00.75'!$A$2:$J$80</definedName>
    <definedName name="Z_C813679C_1F25_4E8B_B995_533787F0CCF2_.wvu.FilterData" localSheetId="3" hidden="1">'AV technika 40.88'!$A$2:$J$80</definedName>
    <definedName name="Z_C813679C_1F25_4E8B_B995_533787F0CCF2_.wvu.FilterData" localSheetId="1" hidden="1">'AV technika 40.89'!$A$2:$J$107</definedName>
    <definedName name="Z_C813679C_1F25_4E8B_B995_533787F0CCF2_.wvu.FilterData" localSheetId="2" hidden="1">'AV technika 40.90'!$A$2:$J$79</definedName>
    <definedName name="Z_C813679C_1F25_4E8B_B995_533787F0CCF2_.wvu.FilterData" localSheetId="5" hidden="1">'AV technika společná'!$A$2:$J$48</definedName>
    <definedName name="Z_C813679C_1F25_4E8B_B995_533787F0CCF2_.wvu.PrintArea" localSheetId="4" hidden="1">'AV technika 00.75'!$A$2:$J$80</definedName>
    <definedName name="Z_C813679C_1F25_4E8B_B995_533787F0CCF2_.wvu.PrintArea" localSheetId="3" hidden="1">'AV technika 40.88'!$A$2:$J$80</definedName>
    <definedName name="Z_C813679C_1F25_4E8B_B995_533787F0CCF2_.wvu.PrintArea" localSheetId="1" hidden="1">'AV technika 40.89'!$A$2:$J$107</definedName>
    <definedName name="Z_C813679C_1F25_4E8B_B995_533787F0CCF2_.wvu.PrintArea" localSheetId="2" hidden="1">'AV technika 40.90'!$A$2:$J$79</definedName>
    <definedName name="Z_C813679C_1F25_4E8B_B995_533787F0CCF2_.wvu.PrintArea" localSheetId="5" hidden="1">'AV technika společná'!$A$2:$J$48</definedName>
    <definedName name="Z_C813679C_1F25_4E8B_B995_533787F0CCF2_.wvu.PrintTitles" localSheetId="4" hidden="1">'AV technika 00.75'!$2:$2</definedName>
    <definedName name="Z_C813679C_1F25_4E8B_B995_533787F0CCF2_.wvu.PrintTitles" localSheetId="3" hidden="1">'AV technika 40.88'!$2:$2</definedName>
    <definedName name="Z_C813679C_1F25_4E8B_B995_533787F0CCF2_.wvu.PrintTitles" localSheetId="1" hidden="1">'AV technika 40.89'!$2:$2</definedName>
    <definedName name="Z_C813679C_1F25_4E8B_B995_533787F0CCF2_.wvu.PrintTitles" localSheetId="2" hidden="1">'AV technika 40.90'!$2:$2</definedName>
    <definedName name="Z_C813679C_1F25_4E8B_B995_533787F0CCF2_.wvu.PrintTitles" localSheetId="5" hidden="1">'AV technika společná'!$2:$2</definedName>
    <definedName name="Z_D80F4BCD_90E6_4CF9_BB80_CD28A212AF14_.wvu.Cols" localSheetId="4" hidden="1">'AV technika 00.75'!#REF!</definedName>
    <definedName name="Z_D80F4BCD_90E6_4CF9_BB80_CD28A212AF14_.wvu.Cols" localSheetId="3" hidden="1">'AV technika 40.88'!#REF!</definedName>
    <definedName name="Z_D80F4BCD_90E6_4CF9_BB80_CD28A212AF14_.wvu.Cols" localSheetId="1" hidden="1">'AV technika 40.89'!#REF!</definedName>
    <definedName name="Z_D80F4BCD_90E6_4CF9_BB80_CD28A212AF14_.wvu.Cols" localSheetId="2" hidden="1">'AV technika 40.90'!#REF!</definedName>
    <definedName name="Z_D80F4BCD_90E6_4CF9_BB80_CD28A212AF14_.wvu.Cols" localSheetId="5" hidden="1">'AV technika společná'!#REF!</definedName>
    <definedName name="Z_D80F4BCD_90E6_4CF9_BB80_CD28A212AF14_.wvu.FilterData" localSheetId="4" hidden="1">'AV technika 00.75'!$A$2:$J$80</definedName>
    <definedName name="Z_D80F4BCD_90E6_4CF9_BB80_CD28A212AF14_.wvu.FilterData" localSheetId="3" hidden="1">'AV technika 40.88'!$A$2:$J$80</definedName>
    <definedName name="Z_D80F4BCD_90E6_4CF9_BB80_CD28A212AF14_.wvu.FilterData" localSheetId="1" hidden="1">'AV technika 40.89'!$A$2:$J$107</definedName>
    <definedName name="Z_D80F4BCD_90E6_4CF9_BB80_CD28A212AF14_.wvu.FilterData" localSheetId="2" hidden="1">'AV technika 40.90'!$A$2:$J$79</definedName>
    <definedName name="Z_D80F4BCD_90E6_4CF9_BB80_CD28A212AF14_.wvu.FilterData" localSheetId="5" hidden="1">'AV technika společná'!$A$2:$J$48</definedName>
    <definedName name="Z_D80F4BCD_90E6_4CF9_BB80_CD28A212AF14_.wvu.PrintArea" localSheetId="4" hidden="1">'AV technika 00.75'!$A$2:$J$80</definedName>
    <definedName name="Z_D80F4BCD_90E6_4CF9_BB80_CD28A212AF14_.wvu.PrintArea" localSheetId="3" hidden="1">'AV technika 40.88'!$A$2:$J$80</definedName>
    <definedName name="Z_D80F4BCD_90E6_4CF9_BB80_CD28A212AF14_.wvu.PrintArea" localSheetId="1" hidden="1">'AV technika 40.89'!$A$2:$J$107</definedName>
    <definedName name="Z_D80F4BCD_90E6_4CF9_BB80_CD28A212AF14_.wvu.PrintArea" localSheetId="2" hidden="1">'AV technika 40.90'!$A$2:$J$79</definedName>
    <definedName name="Z_D80F4BCD_90E6_4CF9_BB80_CD28A212AF14_.wvu.PrintArea" localSheetId="5" hidden="1">'AV technika společná'!$A$2:$J$48</definedName>
    <definedName name="Z_D80F4BCD_90E6_4CF9_BB80_CD28A212AF14_.wvu.PrintTitles" localSheetId="4" hidden="1">'AV technika 00.75'!$2:$2</definedName>
    <definedName name="Z_D80F4BCD_90E6_4CF9_BB80_CD28A212AF14_.wvu.PrintTitles" localSheetId="3" hidden="1">'AV technika 40.88'!$2:$2</definedName>
    <definedName name="Z_D80F4BCD_90E6_4CF9_BB80_CD28A212AF14_.wvu.PrintTitles" localSheetId="1" hidden="1">'AV technika 40.89'!$2:$2</definedName>
    <definedName name="Z_D80F4BCD_90E6_4CF9_BB80_CD28A212AF14_.wvu.PrintTitles" localSheetId="2" hidden="1">'AV technika 40.90'!$2:$2</definedName>
    <definedName name="Z_D80F4BCD_90E6_4CF9_BB80_CD28A212AF14_.wvu.PrintTitles" localSheetId="5" hidden="1">'AV technika společná'!$2:$2</definedName>
    <definedName name="Z_F18F5723_E1DD_4928_A1A8_38350028BAD1_.wvu.Cols" localSheetId="4" hidden="1">'AV technika 00.75'!#REF!</definedName>
    <definedName name="Z_F18F5723_E1DD_4928_A1A8_38350028BAD1_.wvu.Cols" localSheetId="3" hidden="1">'AV technika 40.88'!#REF!</definedName>
    <definedName name="Z_F18F5723_E1DD_4928_A1A8_38350028BAD1_.wvu.Cols" localSheetId="1" hidden="1">'AV technika 40.89'!#REF!</definedName>
    <definedName name="Z_F18F5723_E1DD_4928_A1A8_38350028BAD1_.wvu.Cols" localSheetId="2" hidden="1">'AV technika 40.90'!#REF!</definedName>
    <definedName name="Z_F18F5723_E1DD_4928_A1A8_38350028BAD1_.wvu.Cols" localSheetId="5" hidden="1">'AV technika společná'!#REF!</definedName>
    <definedName name="Z_F18F5723_E1DD_4928_A1A8_38350028BAD1_.wvu.FilterData" localSheetId="4" hidden="1">'AV technika 00.75'!$A$2:$J$2</definedName>
    <definedName name="Z_F18F5723_E1DD_4928_A1A8_38350028BAD1_.wvu.FilterData" localSheetId="3" hidden="1">'AV technika 40.88'!$A$2:$J$2</definedName>
    <definedName name="Z_F18F5723_E1DD_4928_A1A8_38350028BAD1_.wvu.FilterData" localSheetId="1" hidden="1">'AV technika 40.89'!$A$2:$J$2</definedName>
    <definedName name="Z_F18F5723_E1DD_4928_A1A8_38350028BAD1_.wvu.FilterData" localSheetId="2" hidden="1">'AV technika 40.90'!$A$2:$J$2</definedName>
    <definedName name="Z_F18F5723_E1DD_4928_A1A8_38350028BAD1_.wvu.FilterData" localSheetId="5" hidden="1">'AV technika společná'!$A$2:$J$2</definedName>
    <definedName name="Z_F18F5723_E1DD_4928_A1A8_38350028BAD1_.wvu.PrintArea" localSheetId="4" hidden="1">'AV technika 00.75'!$A$2:$J$79</definedName>
    <definedName name="Z_F18F5723_E1DD_4928_A1A8_38350028BAD1_.wvu.PrintArea" localSheetId="3" hidden="1">'AV technika 40.88'!$A$2:$J$79</definedName>
    <definedName name="Z_F18F5723_E1DD_4928_A1A8_38350028BAD1_.wvu.PrintArea" localSheetId="1" hidden="1">'AV technika 40.89'!$A$2:$J$106</definedName>
    <definedName name="Z_F18F5723_E1DD_4928_A1A8_38350028BAD1_.wvu.PrintArea" localSheetId="2" hidden="1">'AV technika 40.90'!$A$2:$J$78</definedName>
    <definedName name="Z_F18F5723_E1DD_4928_A1A8_38350028BAD1_.wvu.PrintArea" localSheetId="5" hidden="1">'AV technika společná'!$A$2:$J$47</definedName>
    <definedName name="Z_F18F5723_E1DD_4928_A1A8_38350028BAD1_.wvu.PrintTitles" localSheetId="4" hidden="1">'AV technika 00.75'!$2:$2</definedName>
    <definedName name="Z_F18F5723_E1DD_4928_A1A8_38350028BAD1_.wvu.PrintTitles" localSheetId="3" hidden="1">'AV technika 40.88'!$2:$2</definedName>
    <definedName name="Z_F18F5723_E1DD_4928_A1A8_38350028BAD1_.wvu.PrintTitles" localSheetId="1" hidden="1">'AV technika 40.89'!$2:$2</definedName>
    <definedName name="Z_F18F5723_E1DD_4928_A1A8_38350028BAD1_.wvu.PrintTitles" localSheetId="2" hidden="1">'AV technika 40.90'!$2:$2</definedName>
    <definedName name="Z_F18F5723_E1DD_4928_A1A8_38350028BAD1_.wvu.PrintTitles" localSheetId="5" hidden="1">'AV technika společná'!$2:$2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1" l="1"/>
  <c r="B15" i="1"/>
  <c r="B14" i="1"/>
  <c r="J10" i="21" l="1"/>
  <c r="J8" i="21" s="1"/>
  <c r="J12" i="21" s="1"/>
  <c r="J30" i="20"/>
  <c r="J29" i="20" s="1"/>
  <c r="J31" i="20"/>
  <c r="J11" i="20"/>
  <c r="C15" i="1" l="1"/>
  <c r="J44" i="17"/>
  <c r="J42" i="20"/>
  <c r="J41" i="20"/>
  <c r="J40" i="20"/>
  <c r="J39" i="20"/>
  <c r="J38" i="20"/>
  <c r="J37" i="20"/>
  <c r="J36" i="20"/>
  <c r="J35" i="20"/>
  <c r="J34" i="20"/>
  <c r="J42" i="19" l="1"/>
  <c r="J41" i="19"/>
  <c r="J40" i="19"/>
  <c r="J39" i="19"/>
  <c r="J38" i="19"/>
  <c r="J37" i="19"/>
  <c r="J36" i="19"/>
  <c r="J35" i="19"/>
  <c r="J34" i="19"/>
  <c r="J42" i="18" l="1"/>
  <c r="J41" i="18"/>
  <c r="J40" i="18"/>
  <c r="J39" i="18"/>
  <c r="J38" i="18"/>
  <c r="J37" i="18"/>
  <c r="J36" i="18"/>
  <c r="J35" i="18"/>
  <c r="J34" i="18"/>
  <c r="J63" i="17" l="1"/>
  <c r="J23" i="20" l="1"/>
  <c r="J16" i="20"/>
  <c r="J15" i="20"/>
  <c r="J14" i="20"/>
  <c r="J18" i="19"/>
  <c r="J17" i="19"/>
  <c r="J16" i="19"/>
  <c r="J20" i="18"/>
  <c r="J19" i="18"/>
  <c r="J18" i="18"/>
  <c r="J20" i="17"/>
  <c r="J19" i="17"/>
  <c r="H27" i="19" l="1"/>
  <c r="H27" i="18"/>
  <c r="H50" i="17"/>
  <c r="J28" i="19"/>
  <c r="J51" i="17"/>
  <c r="J29" i="19"/>
  <c r="J29" i="18"/>
  <c r="J53" i="17"/>
  <c r="J27" i="18" l="1"/>
  <c r="J27" i="19"/>
  <c r="J50" i="17"/>
  <c r="J28" i="20"/>
  <c r="J27" i="20"/>
  <c r="J31" i="19"/>
  <c r="J30" i="19"/>
  <c r="J31" i="18"/>
  <c r="J30" i="18"/>
  <c r="J26" i="20"/>
  <c r="J26" i="19"/>
  <c r="J25" i="19" s="1"/>
  <c r="J26" i="18"/>
  <c r="J25" i="20" l="1"/>
  <c r="J20" i="20"/>
  <c r="J19" i="20" s="1"/>
  <c r="J18" i="20" l="1"/>
  <c r="J17" i="20" s="1"/>
  <c r="J24" i="20" l="1"/>
  <c r="J22" i="20" l="1"/>
  <c r="J21" i="20" s="1"/>
  <c r="J33" i="20"/>
  <c r="J32" i="20" s="1"/>
  <c r="J13" i="20"/>
  <c r="J10" i="20"/>
  <c r="J9" i="20"/>
  <c r="J24" i="19"/>
  <c r="J23" i="19"/>
  <c r="J22" i="19"/>
  <c r="J20" i="19"/>
  <c r="J19" i="19" s="1"/>
  <c r="J15" i="19"/>
  <c r="B13" i="1"/>
  <c r="J33" i="19"/>
  <c r="J32" i="19" s="1"/>
  <c r="J14" i="19"/>
  <c r="J13" i="19"/>
  <c r="J12" i="19"/>
  <c r="J10" i="19"/>
  <c r="J9" i="19"/>
  <c r="B12" i="1"/>
  <c r="J22" i="18"/>
  <c r="J21" i="18" s="1"/>
  <c r="J8" i="20" l="1"/>
  <c r="J12" i="20"/>
  <c r="J11" i="19"/>
  <c r="J8" i="19"/>
  <c r="J21" i="19"/>
  <c r="J44" i="19" l="1"/>
  <c r="C13" i="1" s="1"/>
  <c r="J44" i="20"/>
  <c r="C14" i="1" s="1"/>
  <c r="E14" i="1" s="1"/>
  <c r="J12" i="18"/>
  <c r="J11" i="18"/>
  <c r="J10" i="18" l="1"/>
  <c r="J9" i="18"/>
  <c r="J33" i="18"/>
  <c r="J32" i="18" s="1"/>
  <c r="J28" i="18"/>
  <c r="J25" i="18" s="1"/>
  <c r="J24" i="18"/>
  <c r="J23" i="18" s="1"/>
  <c r="J17" i="18"/>
  <c r="J16" i="18"/>
  <c r="J15" i="18"/>
  <c r="J13" i="18"/>
  <c r="J18" i="17"/>
  <c r="J28" i="17"/>
  <c r="J27" i="17"/>
  <c r="J25" i="17"/>
  <c r="J45" i="17"/>
  <c r="J46" i="17"/>
  <c r="J41" i="17"/>
  <c r="J40" i="17" s="1"/>
  <c r="J39" i="17"/>
  <c r="J14" i="18" l="1"/>
  <c r="J8" i="18"/>
  <c r="J26" i="17"/>
  <c r="J38" i="17"/>
  <c r="J37" i="17"/>
  <c r="J36" i="17" s="1"/>
  <c r="J35" i="17"/>
  <c r="J34" i="17"/>
  <c r="J33" i="17"/>
  <c r="J43" i="18" l="1"/>
  <c r="C12" i="1" s="1"/>
  <c r="J30" i="17"/>
  <c r="J24" i="17" l="1"/>
  <c r="J23" i="17"/>
  <c r="J22" i="17" s="1"/>
  <c r="J21" i="17" l="1"/>
  <c r="J17" i="17" l="1"/>
  <c r="J16" i="17"/>
  <c r="J15" i="17" l="1"/>
  <c r="J14" i="17" s="1"/>
  <c r="J13" i="17" l="1"/>
  <c r="J12" i="17" s="1"/>
  <c r="J11" i="17" l="1"/>
  <c r="J10" i="17" l="1"/>
  <c r="J9" i="17"/>
  <c r="J8" i="17" s="1"/>
  <c r="E15" i="1" l="1"/>
  <c r="E13" i="1"/>
  <c r="E12" i="1"/>
  <c r="B11" i="1"/>
  <c r="J69" i="17" l="1"/>
  <c r="J68" i="17"/>
  <c r="J67" i="17"/>
  <c r="J66" i="17"/>
  <c r="J65" i="17"/>
  <c r="J64" i="17"/>
  <c r="J62" i="17"/>
  <c r="J61" i="17"/>
  <c r="J60" i="17"/>
  <c r="J59" i="17"/>
  <c r="J58" i="17"/>
  <c r="J57" i="17"/>
  <c r="J56" i="17" l="1"/>
  <c r="J52" i="17"/>
  <c r="J47" i="17" l="1"/>
  <c r="J49" i="17" l="1"/>
  <c r="J43" i="17" l="1"/>
  <c r="J42" i="17" s="1"/>
  <c r="J32" i="17" l="1"/>
  <c r="J31" i="17"/>
  <c r="J29" i="17" s="1"/>
  <c r="J55" i="17" l="1"/>
  <c r="J54" i="17"/>
  <c r="J48" i="17" s="1"/>
  <c r="J71" i="17" s="1"/>
  <c r="C11" i="1" l="1"/>
  <c r="E11" i="1" l="1"/>
  <c r="E16" i="1" s="1"/>
</calcChain>
</file>

<file path=xl/sharedStrings.xml><?xml version="1.0" encoding="utf-8"?>
<sst xmlns="http://schemas.openxmlformats.org/spreadsheetml/2006/main" count="526" uniqueCount="180">
  <si>
    <t>pořadové číslo</t>
  </si>
  <si>
    <t>popis</t>
  </si>
  <si>
    <t>Kč/jednotka bez_DPH</t>
  </si>
  <si>
    <t>počet</t>
  </si>
  <si>
    <t>cena celkem / Kč bez DPH</t>
  </si>
  <si>
    <t>název</t>
  </si>
  <si>
    <t>ks</t>
  </si>
  <si>
    <t>Instalace a služby</t>
  </si>
  <si>
    <t>AV TECHNOLOGIE - cena celkem bez DPH:</t>
  </si>
  <si>
    <t>m</t>
  </si>
  <si>
    <t>kpl</t>
  </si>
  <si>
    <t>CENA CELKEM BEZ DPH:</t>
  </si>
  <si>
    <t>Množství</t>
  </si>
  <si>
    <t>výrobce</t>
  </si>
  <si>
    <t>cena celkem bez DPH</t>
  </si>
  <si>
    <t>kód v projektu</t>
  </si>
  <si>
    <t>typové označení</t>
  </si>
  <si>
    <t>množstevní jednotka</t>
  </si>
  <si>
    <t>popis pro VŘ</t>
  </si>
  <si>
    <t>set</t>
  </si>
  <si>
    <t>Montážní materiál</t>
  </si>
  <si>
    <t>Konektory</t>
  </si>
  <si>
    <t>Příslušenství rack</t>
  </si>
  <si>
    <t>Kontrolér</t>
  </si>
  <si>
    <t>Interface technologie</t>
  </si>
  <si>
    <t>Služby</t>
  </si>
  <si>
    <t>Nástěnný držák displeje</t>
  </si>
  <si>
    <t>rok</t>
  </si>
  <si>
    <t>Rozvodný panel</t>
  </si>
  <si>
    <t>Kontrolér řídicího systému. Minimální technické parametry kontroléru: 2GB RAM, 4x RS232/485 obousměrný, 8x univerzální port (digital I/O, IR, RS out), 2x relé, 1x LAN, vestavěný webový server. Napájecí zdroj je součástí balení  nebo PoE (802.3af).</t>
  </si>
  <si>
    <t>Kombinovaný přepínač</t>
  </si>
  <si>
    <t>Krátká kabeláž</t>
  </si>
  <si>
    <t>Dodávka jiného dodavatele/investora, stávající technika, nekalkulováno</t>
  </si>
  <si>
    <t>Zobrazovače, monitory</t>
  </si>
  <si>
    <t>Přídavný odkládací držák na stůl  k uložení až 4 USB tlačítek.</t>
  </si>
  <si>
    <t>Řídicí systém</t>
  </si>
  <si>
    <t>Napájecí distribuční jednotka do racku</t>
  </si>
  <si>
    <t>Malé PDU (Power Distribution Unit) s min. parametry: Každý ze čtyř výstupů IEC-320 C13 lze ovládat samostatně (On / Off / Reset / přepni). Zařízení obsahuje LAN port pro připojení do sítě.</t>
  </si>
  <si>
    <t>AV Kabeláž + příslušenství</t>
  </si>
  <si>
    <t>Kabel audio</t>
  </si>
  <si>
    <t>Kabel HDMI optický</t>
  </si>
  <si>
    <t>Ostatní rackové drobné příslušensntí obsahující police, záslepky, šrouby, vyvazovací profily, atd..</t>
  </si>
  <si>
    <t>19" rozvodný panel  1U 8x230V UTE, přívod černý - 2m, podsvícený vypínač.</t>
  </si>
  <si>
    <t>Krátká propojovací AV kabeláž 1-5m (audio, video, řízení, USB, patch cordy).</t>
  </si>
  <si>
    <t>Set konetorů k signálové kabeláži (audio, RJ45, BNC, RS232, atd.).</t>
  </si>
  <si>
    <t>Ostatní drobný montážní materiál (pásky, svorky, kotvící materiál, atd.).</t>
  </si>
  <si>
    <t>Instalace AV techniky</t>
  </si>
  <si>
    <t>Instalace interfacové techniky (Instalace interfacové techniky, přístrojové skříně a rozvaděče. Vyvázání kabeláže a zapojení napájení)</t>
  </si>
  <si>
    <t>Programování</t>
  </si>
  <si>
    <t>Programování a SW práce (Řídící systém, Režimy a předvolby na dotykovém panelu, Programování silových okruhů, Tvorba manuálu pro systém)</t>
  </si>
  <si>
    <t>h</t>
  </si>
  <si>
    <t>IT práce</t>
  </si>
  <si>
    <t>IT služby (Instalace a nastavení, Instalace a konfigurace SW)</t>
  </si>
  <si>
    <t>Projektový managment (Obhlídky na místě, Konzultace, Kontrolní dny)</t>
  </si>
  <si>
    <t>Projektová dokumentace, příprava, inženýring, předání, školení (Doplnění projektové dokumentace před akcí. Přejímka stavební připravenosti, převzetí místa instalace. Projektová dokumentace skutečného stavu. Předání díla. Zaškolení uživatele. Inženýring - vedení instalace. Systémové testy.)</t>
  </si>
  <si>
    <t>Doprava</t>
  </si>
  <si>
    <t>Demontáž</t>
  </si>
  <si>
    <t>Doprava zboží, techniků, ubytování, diety, atd.</t>
  </si>
  <si>
    <t>AV TECHNOLOGIE</t>
  </si>
  <si>
    <t>Variantní, volitelné, doplňující řešení</t>
  </si>
  <si>
    <t>Kancelář krizového řízení m.40.89 - AV technika</t>
  </si>
  <si>
    <t>Displej 86" - V1</t>
  </si>
  <si>
    <t>Displej 86" - V2</t>
  </si>
  <si>
    <t>Ozvučení</t>
  </si>
  <si>
    <t>Audio soundbar</t>
  </si>
  <si>
    <t>Zdroje signálu + přípojná místa</t>
  </si>
  <si>
    <t>Přípojná místa</t>
  </si>
  <si>
    <t>USB-C kabel do přípojného místa</t>
  </si>
  <si>
    <t>HDMI kabel do přípojného místa</t>
  </si>
  <si>
    <t>Videokonfernenčí systém</t>
  </si>
  <si>
    <t>Wi-Fi přenos obrazu</t>
  </si>
  <si>
    <r>
      <t xml:space="preserve">Videokonferenční systém pro středně velké zasedací místnosti. </t>
    </r>
    <r>
      <rPr>
        <sz val="10"/>
        <color rgb="FF000000"/>
        <rFont val="Arial"/>
        <family val="2"/>
        <charset val="238"/>
      </rPr>
      <t>Minimální technické parametry: samostatný kodek a soundbar, HDMI</t>
    </r>
    <r>
      <rPr>
        <sz val="10"/>
        <color indexed="8"/>
        <rFont val="Arial"/>
        <family val="2"/>
        <charset val="238"/>
      </rPr>
      <t xml:space="preserve"> připojení 3 zobrazovačů. Ovládání systému přes 10" stolní dotykový panel. Systém lze použít pro registraci na multipoint server nabo cloudové služby (např. MS Teams nebo Webex). Vstupy/výstupy: 3x video IN 4Kp30  (HDMI – 3x) 3x video OUT 4Kp60 (HDMI - 3x), 6x audio IN (3x HDMI, 3x 4-pin mini jack pro externí mikrofon). 4x audio OUT (3x HDMI, 1x mini jack). Sdílené audio/video I/O: 1x USB-C, 1x USB-A, 4x RJ45 PoE++ AoIP, AES67. Audio funkce: automatická redukce ozvěny (AEC), automatická redukce šumu (ANR) </t>
    </r>
    <r>
      <rPr>
        <sz val="10"/>
        <color rgb="FF000000"/>
        <rFont val="Arial"/>
        <family val="2"/>
        <charset val="238"/>
      </rPr>
      <t>Minimální parametry soundbaru</t>
    </r>
    <r>
      <rPr>
        <sz val="10"/>
        <color indexed="8"/>
        <rFont val="Arial"/>
        <family val="2"/>
        <charset val="238"/>
      </rPr>
      <t>: integrovaná kamera 4x 20MP (3x 50° + 1x 83° FOV). Kamera je vybavena funkcí oříznutí skupiny a sledování řečníka. 5x optický + 2x digi zoom, integrované reproduktory, RCA výstup pro subwoofer.</t>
    </r>
  </si>
  <si>
    <t>Videokonferenční systém</t>
  </si>
  <si>
    <t>Core Maintenance Service</t>
  </si>
  <si>
    <t>2.rok</t>
  </si>
  <si>
    <t>19" AV rack</t>
  </si>
  <si>
    <t>Maticový přepínač 4x2 HDMI. Minimální technické parametry: Podpora standardů HDMI 1.4 a HDCP 1.4. Podpora rozlišení 4K/UHD @ 60 Hz 4:2:0. Vestavěný audio embeder/de-embeder s volitelným směřováním zvuku na vybraný vstup/výstup (1x IN, 1x OUT). EDID manager. 1x RS232 obousměrný, 2x RS/IR jednosměrný, IR IN, IR OUT. Ovládání přes tlačítka na předním panelu, USB nebo LAN.</t>
  </si>
  <si>
    <t>Maticový přepínač - HDMI stůl</t>
  </si>
  <si>
    <t>Kombinovaný maticový přepínač stůl</t>
  </si>
  <si>
    <t>Maticový přepínač - HDMI rack</t>
  </si>
  <si>
    <t>Interface technologie - stream do m.00.75</t>
  </si>
  <si>
    <t>Přenos signálu po IP</t>
  </si>
  <si>
    <t>STA rozbočení</t>
  </si>
  <si>
    <t>STA rozbočovač</t>
  </si>
  <si>
    <t>Síťové prvky</t>
  </si>
  <si>
    <t>Ovládací panel 7"</t>
  </si>
  <si>
    <t>Přídavné stolní mikrofony</t>
  </si>
  <si>
    <t>Maintenance Service</t>
  </si>
  <si>
    <r>
      <t>Předplatné služby maintenance</t>
    </r>
    <r>
      <rPr>
        <sz val="10"/>
        <color rgb="FF000000"/>
        <rFont val="Arial"/>
        <family val="2"/>
        <charset val="238"/>
      </rPr>
      <t xml:space="preserve"> na 12 měsíců pro mikrofony</t>
    </r>
    <r>
      <rPr>
        <sz val="10"/>
        <color indexed="8"/>
        <rFont val="Arial"/>
        <family val="2"/>
        <charset val="238"/>
      </rPr>
      <t>. Předplatné zahrnuje služby výrobce minimálně ve formě online podpory a přístupu k dokumentům, software a dalším zdrojům. V případě závady mění výrobce zařízení výrobce za nový produkt minimálně v režimu 8X5XNBD.</t>
    </r>
  </si>
  <si>
    <r>
      <t>Předplatné služby maintenance</t>
    </r>
    <r>
      <rPr>
        <sz val="10"/>
        <color rgb="FF000000"/>
        <rFont val="Arial"/>
        <family val="2"/>
        <charset val="238"/>
      </rPr>
      <t xml:space="preserve"> na 12 měsíců pro výše uvedenou sestavu</t>
    </r>
    <r>
      <rPr>
        <sz val="10"/>
        <color indexed="8"/>
        <rFont val="Arial"/>
        <family val="2"/>
        <charset val="238"/>
      </rPr>
      <t>. Předplatné zahrnuje služby výrobce minimálně ve formě online podpory a přístupu k dokumentům, software a dalším zdrojům. V případě závady mění výrobce zařízení výrobce za nový produkt minimálně v režimu 8X5XNBD.</t>
    </r>
  </si>
  <si>
    <t>USB-C BYOD kabel</t>
  </si>
  <si>
    <t>Aktivní optický 9m USB-C kabel pro připojení BYOD zařízení k VCF codecu, originální kabel od stejného výrobce jako VCF codec.</t>
  </si>
  <si>
    <t>Webex licence</t>
  </si>
  <si>
    <t>DVB-T2 set-top-box</t>
  </si>
  <si>
    <t>Kancelář podpory m.40.90 - AV technika</t>
  </si>
  <si>
    <t>LCD 55</t>
  </si>
  <si>
    <t>LCD 55 - držák</t>
  </si>
  <si>
    <t>Displej 75" - V1</t>
  </si>
  <si>
    <t>Displej 75" - V2</t>
  </si>
  <si>
    <t>Kancelář m.40.88 - AV technika</t>
  </si>
  <si>
    <t>Příslušenství řídící systémy</t>
  </si>
  <si>
    <t>Tlačítkový panel</t>
  </si>
  <si>
    <t>Montážní sada</t>
  </si>
  <si>
    <t>Kancelář m.00.75 (p. Sviták) - AV technika</t>
  </si>
  <si>
    <t>ID 86</t>
  </si>
  <si>
    <t>ID86 - držák</t>
  </si>
  <si>
    <t>Malé řídící systémy</t>
  </si>
  <si>
    <t>Videokonferenčí systém typu BYOD</t>
  </si>
  <si>
    <t>USB soundbar s integrovanou kamerou</t>
  </si>
  <si>
    <t>Přepínač - HDMI</t>
  </si>
  <si>
    <t>kabel HDMI optic</t>
  </si>
  <si>
    <t>Symetrický stíněný audio stereo kabel, 2 x 2 x 0,22 mm2,instalační</t>
  </si>
  <si>
    <t>Kabel koaxiální</t>
  </si>
  <si>
    <t>Koaxialní  kabel pro video a digital audio. Impedance 75 ohm.</t>
  </si>
  <si>
    <t>Kabel UTP cat.6</t>
  </si>
  <si>
    <t>Nestíněný kabel kategorie 6, který je testován až do šířky pásma 450 MHz, a je určený pro provoz ethernetových protokolů, včetně 2.5GBASE-T a 5GBASE-T. Konstrukce kabelu je U/UTP s plastovým křížem, který zajišťuje maximální oddělení párů od sebe po celé délce kabelu. Typ pláště je LSOH s třídou reakce na oheň Dca-s2,d2,a1.</t>
  </si>
  <si>
    <t>Demontáž stávající AV techniky a předání investorovi, případně přesun na nové pozice.</t>
  </si>
  <si>
    <t>Přídavné USB-C tlačítko pro prezentační přepínač.</t>
  </si>
  <si>
    <t>Stream switch</t>
  </si>
  <si>
    <t>Videokonferenční mikrofon stolní od stejného výrobce jako videokonfereční codec, POE napájení mikrofonů, připojení skrze UTP kabel. Barva bílá. LED, funkce MUTE.</t>
  </si>
  <si>
    <t>Maticový přepínač 8x8 HDMI. Minimální technické parametry: Podpora standardů HDMI 1.4 a HDCP 1.4. Podpora rozlišení 4K/UHD @ 60 Hz 4:2:0. Vestavěný 4x2 audio embeder/de-embeder s volitelným směřováním zvuku na vybraný výstup. EDID manager. 2x RS232 obousměrný, 2x RS/IR jednosměrný, 2x IR pro řízení připojených přístrojů přes vestavěný kontrolér a aplikaci Event Manager. Ovládání přes tlačítka na předním panelu nebo LAN.</t>
  </si>
  <si>
    <t>Kombinovaný maticový přepínač 4x2. Minimální technické parametry: Podpora rozlišení max. 4K@60Hz at 4:4:4. Podpora standardu HDMI 2.0, HDCP 2.2. Víceúčelový maticový přepínač s funkcí USB-C 4K Video, Audio, Data USB + LAN, a Power Delivery 2x 30W. Jednotlivé signálové vrstvy jsou zpracovávány samostatně a skrze webové rozhraní nebo řídicí systém je lze ovládat a konfigurovat. Napájení Power Delivery a Data LAN jsou v USB-C vstupu k dispozici stále pro připojení počítače bez ohledu na zvolený vstup. Přepínač je na výstupu vybaven USB 3.1 Gen 1 hubem na nějž jsou přepínány signály z USB-C a USB-B vstupů. Přepínač disponuje EDID manažerem a CEC kontrolérem. Podpora funkce autoswitch pro automatické přepínání aktivního vstupu (konfigurovatelná priorita).Vstupy: 2x USB-C DP Alternate Mode (Video, Audio, Data USB + LAN, a Power Delivery), 2x HDMI (v 2.0), 1x USB-B (v 3.1 Gen 1), 1x USB-C (Data), 3x RJ45 Ethernet (100BaseT, Control, Utility, Config). Výstupy: 2x HDMI (v 2.0), 4x USB-A (v 3.1 Gen 1), 1x audio, 6x GPIO, 2x RS232, 1x proximity senzor. Napájení síťovým adaptérem.</t>
  </si>
  <si>
    <t>Webex služba - Cloud Device registrace 1 rok.</t>
  </si>
  <si>
    <t>LCD profesionální displej s min. parametry: s uhlopříčkou min. 86", IPS s LED podsvícením, rozlišení 3840 x 2160, haze min. 25%, jas min. 500nit, kontrast 1000:1, odezva max. 8ms, provoz 24/7, orientace landscape/portrait, 3x HDMI, 1x DP, USB, LAN, RS232, media player, tloušťka max. 65mm, integrované reproduktory min. 2x 8W.</t>
  </si>
  <si>
    <t>LCD profesionální displej s min. parametry: s uhlopříčkou min. 86”, rozlišení 3840 x 2160, haze 3%, jas 330nit, kontrast 1200:1, odezva 5ms, provoz 16/7, orientace landscape, 3x HDMI, USB, LAN, RS232, integrované reproduktory min. 2x 8W, vzdálený monitoring a správa.</t>
  </si>
  <si>
    <t>Nástěnný fixní držák. Minimální nosnost dle hmotnosti použitého displeje. Standard VESA s roztečí dle použitého  displeje. Možnost horizontálního posunu po instalaci min  +/- 200 mm doleva a doprava. Možnost doladění výšky a vodováhy pro instalaci. Bezpečném západka obrazovky do držáku. Možnost spojit několik displejů do řady.</t>
  </si>
  <si>
    <t>Aktivní instalační reprosoustava pod zobrazovač min. parametry: 4x 2" + 2x 0,5", stereo, 2x 15W, 82 dB, 60Hz - 16 kHz, nesymetrický stereo vstup, IR dálkové ovládání, Auto standby, š 800-1000mm, v max. 100mm, max. 5 kg, černá barva, vč. držáku na zeď.</t>
  </si>
  <si>
    <t>Propojovací kabel USB 3.1 Gen1,USB-C/USB-C, min.10Gbps (5Gbps/lane), 4 Lane Displayport Alt mode (4K/60FPS Video a Audio), nabíjení min.60 W/3A, podpora periférií USB 2.0, pro instalaci do stávajícího přípojného místa.</t>
  </si>
  <si>
    <t>Propojovací HDMI kabel (M-M), 3M, pro instalaci do stávajícího přípojného místa.</t>
  </si>
  <si>
    <t>DVB-T2 set-top-box malých rozměrů pro možnost umístění za TV, včetně externího IR čidla pro nalepení na TV.  Konektory USB, HDMI 1.4, SCART, formát mpeg 2, mpeg 4, h.264, h.265, HEVC, ladění automatické i manuální, záloha kanálů na USB.</t>
  </si>
  <si>
    <t>Bezdrátový prezentační přepínač pro sdílení obrazu a zvuku ze zařízení typu notebook, smartphone, tablet na displej nebo projektor. Minimální technické parametry: integrovaný WiFi access point. Sdílení obrazu a zvuku pomocí aplikace nebo standardů Miracast, AirPlay, Google Cast. Sdílení přes tlačítko s USB-C rozhraním. Vzdálená správa přes webové rozhraní. Certifikace ISO 27001 - řízení bezpečnosti informací. Funkce Moderace a Touch Back (ovládání vzdáleného počítače z dotykového displeje). Video výstup 4K UHD (3840*2160) @ 30Hz. HDMI 1.4b, integrovaný WiFi access point 2,4 nebo 5 GHz, integrované antény do těla produktu, podporované OS Windows 8 a vyšší (64bit), MacOS 10.13 a vyšší, Android 9.0 a vyšší , iOS 12 a vyšší. Výstupy: 1x HDMI. 1x USB-A. 1x USB-C, 1x LAN. 1x USB tlačítko v balení.</t>
  </si>
  <si>
    <t>Přijímač AV+data streamu a převodník z LAN na HDMI. Minimální technické parametry: přenos rozlišení 1920 x 1080p60 a 3840x2160 4K UHD @ 30 Hz skrze 1 Gbps síť LAN. Podpora USB KVM. Možnost přenosu příkazů RS a IR z řídicího systému. Napájení adaptérem. Vstupy a výstupy: 1x RJ45, 1x HDMI, 1x RS232, 1x IR, 4x USB-A (2x USB 1.1 a 2x USB 2.0).</t>
  </si>
  <si>
    <t>Vysílač AV+data streamu a převodník z LAN na HDMI. Minimální technické parametry: přenos rozlišení 1920 x 1080p60 a 3840x2160 4K UHD @ 30 Hz skrze 1 Gbps síť LAN. Podpora USB KVM. Možnost přenosu příkazů RS a IR z řídicího systému. Napájení adaptérem. Vstupy a výstupy: 1x RJ45, 1x HDMI, 1x RS232, 1x IR, 1x USB-B mikro.</t>
  </si>
  <si>
    <t>Dotykový panel stolní drátový. Minimální technické parametry: úhlopříčka 7" 16:9, rozlišení 1280x800, kapacitní dotykový IPS displej, vestavěné reproduktory a mikrofon, vestavěný světelný a pohybový senzor, IP komunikace, napájení přes PoE.</t>
  </si>
  <si>
    <t>HDMI optický kabel, HDMI 2.0. Podpora 4K/60Hz 4:4:4 18Gbps, HDR 12bit, HDCP2.2, 3D &amp; ARC. Pro instalaci do chrániček vysoká pevnost v tahu nejméně 15 kg. Minimální poloměr ohybu aspoň 25 mm. Délka 10m.</t>
  </si>
  <si>
    <t>HDMI optický kabel, HDMI 2.0. Podpora 4K/60Hz 4:4:4 18Gbps, HDR 12bit, HDCP2.2, 3D &amp; ARC. Pro instalaci do chrániček vysoká pevnost v tahu nejméně 15 kg. Minimální poloměr ohybu aspoň 25 mm. Délka 15m.</t>
  </si>
  <si>
    <t>LCD profesionální displej s min. parametry: 75", IPS s LED podsvícením, rozlišení 3840 x 2160, haze min. 25%, jas 500nit, kontrast 1000:1, odezva 8ms, provoz 24/7, orientace landscape/portrait, 3x HDMI, 1x DP, USB, LAN, RS232, media player, tloušťka max. 59mm, integrované reproduktory min. 2x 8W.</t>
  </si>
  <si>
    <t>LCD profesionální displej s min. parametry: 75”, rozlišení 3840 x 2160, haze 1%, jas 330nit, kontrast 1200:1, odezva 8ms, provoz 16/7, orientace landscape/portrait, 3x HDMI, USB, LAN, RS232, integrované reproduktory min. 2x 8W, vzdálený monitoring a správa.</t>
  </si>
  <si>
    <t>Stávající displej 55"- bude využit stávající.</t>
  </si>
  <si>
    <t>Stávající nástěnný držák pro displej 55"- bude využit stávající.</t>
  </si>
  <si>
    <t>Přípojná místa AV deska stolu v počtu 5ks - budou využita stávající.</t>
  </si>
  <si>
    <t>19" AV rack na chodbě - bude využit stávající.</t>
  </si>
  <si>
    <t>Přípojné místo AV deska stolu v počtu 1ks - bude využito stávající.</t>
  </si>
  <si>
    <t>Tlačítkový panel pro instalaci do přípojného místa velikosti 55 x 55 mm. Minimální technické parametry: 8x tlačítko s indikační LED ovládanou programově, možnost označení funkce tlačítek např. tiskem.</t>
  </si>
  <si>
    <t>Stávající interaktivní displej 86"- bude využit stávající přesunutý z m.40.89.</t>
  </si>
  <si>
    <t>Stávající nástěnný držák pro displej 86"- bude využit stávající přesunutý z m.40.89.</t>
  </si>
  <si>
    <t>USB soundbar s integrovanou kamerou. Minimální technické parametry kamery: 12 Megapixel 1/2.3 CMOS sensor, FOV 150º diagonal, 120º horizontal, 90º vertical, clona f/2.8, rozlišení HD 1080p @ 30 fps, funkce elektronické PTZ, automatická detekce obličeje a jeho sledování v záběru. Minimální technické parametry konferenčního soundbaru: vestavěné reproduktory o výkonu 20W a mikrofonní pole s dosahem 4,6 metrů, pokrytí 180º, funkce AEC (automatická eliminace zpětné vazby, filtr šumu, automatické nastaveni citlivosti mikrofonů), připojení soundbaru ke kodeku přes USB.</t>
  </si>
  <si>
    <t>Přepínač 4x1 HDMI. Minimální technické parametry: Podpora standardů HDMI 2.0 a HDCP 2.2. Podpora rozlišení podpora 4K/UHD @ 60 Hz 4:4:4. Podpora HDR. EDID Manažer - správa EDID komunikace mezi propojenými zařízeními. HDCP kompatibilní.Funkce automatického přepínání vstupů. Audio de-embeder. Ovládání z předního panelu, IP nebo RS-232. Možnost připojení senzoru přítomnosti a připojení vstupně/výstupních senzorů (GPIO porty).</t>
  </si>
  <si>
    <r>
      <t xml:space="preserve">Malý řídící systém s klávesnicí, řídící jednotkou a příslušenstvím pro instalaci do velikosti 55 x 55 mm. Minimální technické parametry: 8x tlačítko s indikační LED ovládanou programově, možnost označení funkce tlačítek např. tiskem, řízení: 1x Bi-directional serial RS-232/485, 4x univerzální port (digital I/O, IR, RS232), 2x rele 2VDC/0,5A, 1x senzor port 12V+digital I/O, Wired 10/100 BaseT LAN, webové rozhraní pro nastavení, </t>
    </r>
    <r>
      <rPr>
        <sz val="10"/>
        <rFont val="Arial"/>
        <family val="2"/>
        <charset val="238"/>
      </rPr>
      <t>barva: bílá hliník RAL9006.</t>
    </r>
  </si>
  <si>
    <t>10-portový 10gigabit řízený L3/L2 přepínač s min. parametry: 10x Gigabit port, 2x 1G/10G SFP+ porty, propustnost až 60Gbps, rychlost přesměrování až 44Mpps, PoE+ 802.3at (30W) na 8 portech - Power budget min. 240W, IGMP Plus pro automatizaci IGMP mezi přepínači, multicast, IGMP snooping, podpora profilu AV standardu Dante, SDVoE, NVX, SVSI, NDI a dalších., podpora IPv6, LACP, VLAN, 802.1X, 19" rackmount.</t>
  </si>
  <si>
    <t>STA rozbočovač min. 1/4 pro rozšíření STA signálu od STA antény, možnost napájení antény. Včeně externího napájecího zdroje.</t>
  </si>
  <si>
    <t>26 portový Gigabit řízený přepínač s min. parametry: 24x Gigabit metal + 2x Gigabit combo (metal/SFP), propustnost 52 Gbps, rychlost přesměrování až 39Mpps, PoE+ 802.3at (30W) - Power budget 170W, IPv6, 802.3az (Green), L2 Multicast, Link agregace, VLAN, QoS, 19" rackmount.</t>
  </si>
  <si>
    <t>Kombinovaný přepínač 2x1. Minimální technciké parametry: Podpora rozlišení max. 4K@60Hz at 4:4:4. Podpora standardu HDMI 2.0, HDCP 2.2. Víceúčelový přepínač s funkcí USB-C 4K Video, Audio, Data USB + LAN, a Power Delivery 100W. Jednotlivé signálové vrstvy jsou zpracovávány samostatně a skrze webové rozhraní nebo řídicí systém je lze ovládat a konfigurovat. Napájení Power Delivery a Data LAN jsou v USB-C vstupu k dispozici stále pro připojení počítače bez ohledu na zvolený vstup. Přepínač je na výstupu vybaven USB 3.1 Gen 1 hubem na nějž jsou přepínány signály z USB-C a USB-B vstupů. Přepínač disponuje EDID manažerem a CEC kontrolérem. Podpora funkce autoswitch pro automatické přepínání aktivního vstupu (konfigurovatelná priorita). Vstupy: 1x USB-C DP Alternate Mode (Video, Audio, Data USB + LAN, a Power Delivery 100W), 1x HDMI (v 2.0), 1x USB-B (v 3.1 Gen 1), 3x RJ45 Ethernet (100BaseT, Control, Utility, Config). Výstupy: 1x HDMI (v 2.0), 4x USB-A (v 3.1 Gen 1), 1x audio, 6x GPIO, 1x RS232, 1x proximity senzor. Napájení síťovým adaptérem.</t>
  </si>
  <si>
    <t>Rozšiřující modul řídicího systému. Minimální technické parametry:  3 x RS232, 8 x multifunkční port, připojení do LAN, napájení PoE.</t>
  </si>
  <si>
    <t>Montážní sada pro klávesnici pro montáž do instalační krabice typu KU68. Obsahuje držák a dekorační rámeček.</t>
  </si>
  <si>
    <t>Datový switch s min. parametry: 8 portů 10/100/1000Mbit, 8x PoE+, celkový napájecí výkon přes PoE je 60W, pasivní chlazením, s napájecím zdrojem.</t>
  </si>
  <si>
    <t>Instalace video techniky (Displeje včetně držáků, videotechnika).</t>
  </si>
  <si>
    <t>Instalace audio techniky (Reproduktory, nastavení reproduktorů, další práce spojení s částí audio technologie).</t>
  </si>
  <si>
    <t>Instalace nové kabeláže včetně konektorů, deinstalace stávající AV kabeláže (Příprava a pokládka kabelového svazku. Konektory: audio, video, řízení, napájení.). Instalace nových kabelů do stávajících přípojných míst.</t>
  </si>
  <si>
    <t xml:space="preserve">Instalace řídícího systému (Řídící jednotka, Ovládací prvky) </t>
  </si>
  <si>
    <t>Instalace videokonferečního systému, nastavení, provázání VCF systémů, aktivace licencí, specialista videokonferenčního systému.</t>
  </si>
  <si>
    <t>Další práce (Vykládka/nakládka. Úklid materiálu, nářadí, likvidace obalů.</t>
  </si>
  <si>
    <t>Instalace interfacové techniky (Instalace interfacové techniky)</t>
  </si>
  <si>
    <t>Programování a SW práce (Řídící systém, Režimy a předvolby na tlačítkovém panelu, tvorba manuálu pro systém)</t>
  </si>
  <si>
    <t>Programování a SW práce (Řídící systém, Režimy a předvolby na dotykovém panelu, Tvorba manuálu pro systém)</t>
  </si>
  <si>
    <t xml:space="preserve">Dotykový panel stolní drátový. Minimální technické parametry: úhlopříčka 10" 16:9, rozlišení 1280x800, kapacitní dotykový IPS displej, vestavěné reproduktory a mikrofon, vestavěný světelný a pohybový senzor, IP komunikace, napájení přes PoE </t>
  </si>
  <si>
    <t>Ovládací panel 10"</t>
  </si>
  <si>
    <t>Instalační výsuvná police pro možnost instalace na stěnu za displej. Umožňuje vysunutí police i s nainstalovanou technikou mimo displej bez nutnosti deinstalace displeje.</t>
  </si>
  <si>
    <t>Interiérové dovybavení</t>
  </si>
  <si>
    <t>Sedačka</t>
  </si>
  <si>
    <t>Kožené křeslo</t>
  </si>
  <si>
    <t>Kožená sedací souprava s min. parametry: Kožená sedací souprava s čalouněním z černé eko-kůže, kostra z masivního dřeva a překližky, kovové nohy, nosnost min. 200 kg, opěrky pro oporu rukou, sedací souprava je čalouněna do kvalitní ekologické kůže, stabilní kostra sedačky, sedačka je vsazena do kovového rámu, který je povrchově upraven chromováním, sedací část sedačky je uložena na ocelových podélných pérech s překrytím PUR pěnou. Cena včetně dopravy.</t>
  </si>
  <si>
    <t>Kožené křeslo s min. parametry: Křeslo s čalouněním z černé eko-kůže, kostra z masivního dřeva a překližky, kovové nohy, nosnost min. 120 kg, opěrky pro oporu rukou, stabilní kostra sedačky, vyrobena ze dřeva a překližky, sedačka je vsazena do kovového rámu, který je povrchově upraven chromováním, sedací část sedačky je uložena na ocelových podélných pérech s překrytím PUR pěnou. Cena včetně dopravy.</t>
  </si>
  <si>
    <t>AV technika - společná</t>
  </si>
  <si>
    <t>Mobilní telefony</t>
  </si>
  <si>
    <t>Mobilní telefon</t>
  </si>
  <si>
    <t>Mobilní telefon pro potřeby krizového řízení Krajského úřadu Středočeského kraje, Odboru bezpečnosti a krizového řízení. Požadované mobilní zařízení musí splňovat následující minimální technické parametry: operační paměť: minimálně 12 GB RAM, interní paměť: minimálně 256 GB, podpora vysokorychlostního připojení (5G, Wi-Fi 6E), operační systém: Android (nejnovější verze nebo s možností aktualizace), integrovaný stylus (pero) pro přesnou práci s dokumenty a aplikacemi, displej: minimálně 6,8" AMOLED, rozlišení minimálně 3088 × 1440 px, odolnost: IP68 (odolnost vůči vodě a prachu), možnost zabezpečeného přihlášení (např. čtečka otisku prstu, rozpoznání obličeje), kvalitní přední i zadní kamera pro videokonference (min. 12 MP přední kamera), podpora šifrování dat a správy zařízení (MDM). Mobilní zařízení musí umožňovat bezproblémový přístup a práci s webovým Portálem krizového řízení Středočeského kraje. Tento portál je klíčovým nástrojem pro koordinaci krizových opatření, sdílení dokumentů, hlášení událostí a komunikaci mezi jednotlivými složkami IZS. Zařízení musí umožňovat kvalitní a stabilní videokonference s Ústředním krizovým štábem, Ministerstvem vnitra ČR, Hasičským záchranným sborem a Policií ČR. Vysoká kvalita obrazu a zvuku, spolu s možností použití stylusu pro poznámky během jednání, je zásadní pro efektivní komunikaci a rozhodování. Stylus (pero) je klíčovým prvkem pro rychlé a přesné zadávání informací, práci s mapami, dokumenty a poznámkami v terénu. Umožňuje operativní reakci na krizové situace bez nutnosti použití notebooku či jiného zařízení. Zařízení musí podporovat moderní bezpečnostní standardy a možnost vzdálené správy, což je nezbytné pro ochranu citlivých dat a zajištění provozní bezpečnosti v krizových situacích. Cena včetně dopravy.</t>
  </si>
  <si>
    <t>Rychlo nabíječka</t>
  </si>
  <si>
    <t>Originální nabíječka k mobilnímu telefonu, která je určena pro zařízení Android s min. parametry: nabíječka nabízí 3 výstupy typu USB-A a USB-C o výkonu minimálně 65 W (1× USB-C (65 W), 1× USB-C (25 W) a 1× USB-A (15 W)). Černá barva.</t>
  </si>
  <si>
    <t>Poznámka: U položek, kde není uvedeno jinak, platí standardní dvouletá záruka. V případě odchylného požadavku zadavatele je potřeba uvažovat náklady za rozšíření takové záruky.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</si>
</sst>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Kč&quot;* #,##0.00_);_(&quot;Kč&quot;* \(#,##0.00\);_(&quot;Kč&quot;* &quot;-&quot;??_);_(@_)"/>
    <numFmt numFmtId="165" formatCode="#,##0\ &quot;Kč&quot;"/>
    <numFmt numFmtId="166" formatCode="_-* #,##0\ &quot;Kč&quot;_-;\-* #,##0\ &quot;Kč&quot;_-;_-* &quot;-&quot;??\ &quot;Kč&quot;_-;_-@_-"/>
  </numFmts>
  <fonts count="29" x14ac:knownFonts="1">
    <font>
      <sz val="10"/>
      <name val="Arial CE"/>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2"/>
      <name val="Arial CE"/>
      <family val="2"/>
      <charset val="238"/>
    </font>
    <font>
      <b/>
      <sz val="12"/>
      <name val="Arial CE"/>
      <family val="2"/>
      <charset val="238"/>
    </font>
    <font>
      <sz val="10"/>
      <name val="Arial CE"/>
      <charset val="238"/>
    </font>
    <font>
      <sz val="10"/>
      <color indexed="10"/>
      <name val="Arial CE"/>
      <charset val="238"/>
    </font>
    <font>
      <b/>
      <sz val="10"/>
      <color indexed="10"/>
      <name val="Arial CE"/>
      <charset val="238"/>
    </font>
    <font>
      <sz val="10"/>
      <name val="Arial CE"/>
      <family val="2"/>
      <charset val="238"/>
    </font>
    <font>
      <sz val="10"/>
      <color rgb="FFFF0000"/>
      <name val="Arial CE"/>
      <charset val="238"/>
    </font>
    <font>
      <sz val="12"/>
      <name val="Arial CE"/>
      <family val="2"/>
      <charset val="238"/>
    </font>
    <font>
      <b/>
      <sz val="10"/>
      <name val="Arial CE"/>
      <charset val="238"/>
    </font>
    <font>
      <sz val="10"/>
      <color rgb="FFFF0000"/>
      <name val="Arial CE"/>
      <family val="2"/>
      <charset val="238"/>
    </font>
    <font>
      <u/>
      <sz val="10"/>
      <color indexed="12"/>
      <name val="Arial CE"/>
      <charset val="238"/>
    </font>
    <font>
      <i/>
      <sz val="10"/>
      <name val="Arial CE"/>
      <charset val="238"/>
    </font>
    <font>
      <b/>
      <sz val="14"/>
      <name val="Arial CE"/>
      <charset val="238"/>
    </font>
    <font>
      <sz val="14"/>
      <name val="Arial CE"/>
      <charset val="238"/>
    </font>
    <font>
      <b/>
      <sz val="12"/>
      <name val="Arial CE"/>
      <charset val="238"/>
    </font>
    <font>
      <i/>
      <sz val="10"/>
      <name val="Arial"/>
      <family val="2"/>
      <charset val="238"/>
    </font>
    <font>
      <sz val="11"/>
      <name val="Calibri"/>
      <family val="2"/>
      <scheme val="minor"/>
    </font>
    <font>
      <i/>
      <sz val="10"/>
      <name val="Arial CE"/>
      <family val="2"/>
      <charset val="238"/>
    </font>
    <font>
      <sz val="10"/>
      <name val="Arial"/>
      <family val="2"/>
      <charset val="238"/>
    </font>
    <font>
      <sz val="10"/>
      <color indexed="8"/>
      <name val="Arial"/>
      <family val="2"/>
      <charset val="238"/>
    </font>
    <font>
      <sz val="10"/>
      <color rgb="FF000000"/>
      <name val="Arial"/>
      <family val="2"/>
      <charset val="238"/>
    </font>
    <font>
      <b/>
      <sz val="10"/>
      <color rgb="FFEE0000"/>
      <name val="Arial CE"/>
      <charset val="238"/>
    </font>
    <font>
      <b/>
      <sz val="8"/>
      <color rgb="FF000000"/>
      <name val="Arial CE"/>
      <charset val="238"/>
    </font>
  </fonts>
  <fills count="11">
    <fill>
      <patternFill patternType="none"/>
    </fill>
    <fill>
      <patternFill patternType="gray125"/>
    </fill>
    <fill>
      <patternFill patternType="solid">
        <fgColor indexed="22"/>
        <bgColor indexed="31"/>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7" tint="0.79998168889431442"/>
        <bgColor indexed="64"/>
      </patternFill>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7">
    <xf numFmtId="0" fontId="0" fillId="0" borderId="0"/>
    <xf numFmtId="0" fontId="11" fillId="0" borderId="0"/>
    <xf numFmtId="164" fontId="11" fillId="0" borderId="0" applyFont="0" applyFill="0" applyBorder="0" applyAlignment="0" applyProtection="0"/>
    <xf numFmtId="0" fontId="5" fillId="0" borderId="0"/>
    <xf numFmtId="0" fontId="5" fillId="0" borderId="0"/>
    <xf numFmtId="164" fontId="8" fillId="0" borderId="0" applyFont="0" applyFill="0" applyBorder="0" applyAlignment="0" applyProtection="0"/>
    <xf numFmtId="0" fontId="8" fillId="0" borderId="0"/>
    <xf numFmtId="164" fontId="11" fillId="0" borderId="0" applyFont="0" applyFill="0" applyBorder="0" applyAlignment="0" applyProtection="0"/>
    <xf numFmtId="0" fontId="4" fillId="0" borderId="0"/>
    <xf numFmtId="0" fontId="4" fillId="0" borderId="0"/>
    <xf numFmtId="164" fontId="8" fillId="0" borderId="0" applyFont="0" applyFill="0" applyBorder="0" applyAlignment="0" applyProtection="0"/>
    <xf numFmtId="164" fontId="11" fillId="0" borderId="0" applyFont="0" applyFill="0" applyBorder="0" applyAlignment="0" applyProtection="0"/>
    <xf numFmtId="0" fontId="3" fillId="0" borderId="0"/>
    <xf numFmtId="0" fontId="3" fillId="0" borderId="0"/>
    <xf numFmtId="164" fontId="8" fillId="0" borderId="0" applyFont="0" applyFill="0" applyBorder="0" applyAlignment="0" applyProtection="0"/>
    <xf numFmtId="164" fontId="11" fillId="0" borderId="0" applyFont="0" applyFill="0" applyBorder="0" applyAlignment="0" applyProtection="0"/>
    <xf numFmtId="0" fontId="3" fillId="0" borderId="0"/>
    <xf numFmtId="0" fontId="3" fillId="0" borderId="0"/>
    <xf numFmtId="164" fontId="8" fillId="0" borderId="0" applyFont="0" applyFill="0" applyBorder="0" applyAlignment="0" applyProtection="0"/>
    <xf numFmtId="0" fontId="16" fillId="0" borderId="0" applyNumberFormat="0" applyFill="0" applyBorder="0" applyAlignment="0" applyProtection="0">
      <alignment vertical="top"/>
      <protection locked="0"/>
    </xf>
    <xf numFmtId="9" fontId="8"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1" fillId="0" borderId="0"/>
    <xf numFmtId="0" fontId="8" fillId="0" borderId="0"/>
    <xf numFmtId="164" fontId="8" fillId="0" borderId="0" applyFont="0" applyFill="0" applyBorder="0" applyAlignment="0" applyProtection="0"/>
    <xf numFmtId="0" fontId="22" fillId="0" borderId="0"/>
  </cellStyleXfs>
  <cellXfs count="114">
    <xf numFmtId="0" fontId="0" fillId="0" borderId="0" xfId="0"/>
    <xf numFmtId="0" fontId="8"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left" vertical="top"/>
    </xf>
    <xf numFmtId="0" fontId="6" fillId="0" borderId="5" xfId="0" applyFont="1" applyBorder="1" applyAlignment="1">
      <alignment horizontal="center" vertical="center"/>
    </xf>
    <xf numFmtId="0" fontId="7" fillId="0" borderId="0" xfId="0" applyFont="1" applyAlignment="1">
      <alignment horizontal="center" vertical="center"/>
    </xf>
    <xf numFmtId="0" fontId="13" fillId="0" borderId="0" xfId="0" applyFont="1"/>
    <xf numFmtId="0" fontId="8" fillId="0" borderId="0" xfId="0" applyFont="1" applyAlignment="1">
      <alignment horizontal="center" vertical="center" wrapText="1"/>
    </xf>
    <xf numFmtId="0" fontId="14" fillId="0" borderId="1"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165" fontId="14" fillId="0" borderId="3" xfId="0" applyNumberFormat="1" applyFont="1" applyBorder="1" applyAlignment="1">
      <alignment horizontal="center" vertical="top" wrapText="1" shrinkToFit="1"/>
    </xf>
    <xf numFmtId="0" fontId="7" fillId="0" borderId="0" xfId="0" applyFont="1" applyAlignment="1">
      <alignment horizontal="left" vertical="center"/>
    </xf>
    <xf numFmtId="164" fontId="8" fillId="0" borderId="0" xfId="2" applyFont="1" applyAlignment="1">
      <alignment horizontal="center" vertical="center" wrapText="1"/>
    </xf>
    <xf numFmtId="0" fontId="12" fillId="0" borderId="0" xfId="0" applyFont="1" applyProtection="1">
      <protection locked="0"/>
    </xf>
    <xf numFmtId="0" fontId="8" fillId="0" borderId="6" xfId="0" applyFont="1" applyBorder="1" applyAlignment="1">
      <alignment horizontal="center" vertical="center" wrapText="1"/>
    </xf>
    <xf numFmtId="0" fontId="15" fillId="0" borderId="0" xfId="0" applyFont="1" applyProtection="1">
      <protection locked="0"/>
    </xf>
    <xf numFmtId="0" fontId="15" fillId="0" borderId="0" xfId="0" applyFont="1" applyAlignment="1" applyProtection="1">
      <alignment wrapText="1"/>
      <protection locked="0"/>
    </xf>
    <xf numFmtId="1" fontId="15" fillId="0" borderId="0" xfId="0" applyNumberFormat="1" applyFont="1" applyProtection="1">
      <protection locked="0"/>
    </xf>
    <xf numFmtId="166" fontId="15" fillId="0" borderId="0" xfId="0" applyNumberFormat="1" applyFont="1" applyProtection="1">
      <protection locked="0"/>
    </xf>
    <xf numFmtId="0" fontId="8" fillId="0" borderId="6" xfId="0" applyFont="1" applyBorder="1" applyAlignment="1">
      <alignment vertical="center" wrapText="1"/>
    </xf>
    <xf numFmtId="165" fontId="8" fillId="0" borderId="6" xfId="0" applyNumberFormat="1" applyFont="1" applyBorder="1" applyAlignment="1">
      <alignment horizontal="right" vertical="center" wrapText="1"/>
    </xf>
    <xf numFmtId="0" fontId="8" fillId="0" borderId="16" xfId="0" applyFont="1" applyBorder="1" applyAlignment="1">
      <alignment horizontal="center" vertical="center" wrapText="1"/>
    </xf>
    <xf numFmtId="165" fontId="8" fillId="0" borderId="17" xfId="0" applyNumberFormat="1" applyFont="1" applyBorder="1" applyAlignment="1">
      <alignment horizontal="right" vertical="center" wrapText="1"/>
    </xf>
    <xf numFmtId="0" fontId="17" fillId="0" borderId="6" xfId="0" applyFont="1" applyBorder="1" applyAlignment="1" applyProtection="1">
      <alignment horizontal="center" vertical="center" wrapText="1"/>
      <protection locked="0"/>
    </xf>
    <xf numFmtId="0" fontId="8" fillId="0" borderId="6" xfId="0" applyFont="1" applyBorder="1"/>
    <xf numFmtId="0" fontId="8" fillId="0" borderId="6" xfId="0" applyFont="1" applyBorder="1" applyAlignment="1">
      <alignment horizontal="left" vertical="center" wrapText="1" shrinkToFit="1"/>
    </xf>
    <xf numFmtId="0" fontId="8" fillId="0" borderId="0" xfId="0" applyFont="1"/>
    <xf numFmtId="0" fontId="8" fillId="0" borderId="0" xfId="0" applyFont="1" applyProtection="1">
      <protection locked="0"/>
    </xf>
    <xf numFmtId="0" fontId="18" fillId="0" borderId="4" xfId="0" applyFont="1" applyBorder="1" applyAlignment="1" applyProtection="1">
      <alignment horizontal="center" wrapText="1"/>
      <protection locked="0"/>
    </xf>
    <xf numFmtId="0" fontId="8" fillId="0" borderId="6" xfId="0" applyFont="1" applyBorder="1" applyAlignment="1">
      <alignment horizontal="center" vertical="top" wrapText="1" shrinkToFit="1"/>
    </xf>
    <xf numFmtId="0" fontId="8" fillId="0" borderId="6" xfId="0" applyFont="1" applyBorder="1" applyAlignment="1" applyProtection="1">
      <alignment horizontal="center" vertical="top" wrapText="1" shrinkToFit="1"/>
      <protection locked="0"/>
    </xf>
    <xf numFmtId="0" fontId="8" fillId="0" borderId="6" xfId="0" applyFont="1" applyBorder="1" applyAlignment="1" applyProtection="1">
      <alignment horizontal="center" vertical="top" textRotation="90" wrapText="1" shrinkToFit="1"/>
      <protection locked="0"/>
    </xf>
    <xf numFmtId="0" fontId="14" fillId="3" borderId="9" xfId="0" applyFont="1" applyFill="1" applyBorder="1" applyAlignment="1" applyProtection="1">
      <alignment horizontal="left" vertical="center"/>
      <protection locked="0"/>
    </xf>
    <xf numFmtId="0" fontId="18" fillId="3" borderId="7" xfId="0" applyFont="1" applyFill="1" applyBorder="1" applyAlignment="1" applyProtection="1">
      <alignment horizontal="left" vertical="top" wrapText="1" shrinkToFit="1"/>
      <protection locked="0"/>
    </xf>
    <xf numFmtId="0" fontId="18" fillId="3" borderId="7" xfId="0" applyFont="1" applyFill="1" applyBorder="1" applyAlignment="1" applyProtection="1">
      <alignment horizontal="left" vertical="top"/>
      <protection locked="0"/>
    </xf>
    <xf numFmtId="0" fontId="18" fillId="3" borderId="10" xfId="0" applyFont="1" applyFill="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18" fillId="4" borderId="7" xfId="0" applyFont="1" applyFill="1" applyBorder="1" applyAlignment="1" applyProtection="1">
      <alignment horizontal="left" vertical="top" wrapText="1" shrinkToFit="1"/>
      <protection locked="0"/>
    </xf>
    <xf numFmtId="0" fontId="18" fillId="4" borderId="7" xfId="0" applyFont="1" applyFill="1" applyBorder="1" applyAlignment="1" applyProtection="1">
      <alignment horizontal="left" vertical="top"/>
      <protection locked="0"/>
    </xf>
    <xf numFmtId="166" fontId="18" fillId="4" borderId="10" xfId="0" applyNumberFormat="1" applyFont="1" applyFill="1" applyBorder="1" applyAlignment="1" applyProtection="1">
      <alignment horizontal="right" vertical="top" wrapText="1" shrinkToFit="1"/>
      <protection locked="0"/>
    </xf>
    <xf numFmtId="0" fontId="8" fillId="0" borderId="6" xfId="0" applyFont="1" applyBorder="1" applyAlignment="1">
      <alignment horizontal="left" vertical="center" wrapText="1"/>
    </xf>
    <xf numFmtId="166" fontId="8" fillId="0" borderId="6" xfId="2" applyNumberFormat="1" applyFont="1" applyFill="1" applyBorder="1" applyAlignment="1" applyProtection="1">
      <alignment vertical="center"/>
      <protection locked="0"/>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protection locked="0"/>
    </xf>
    <xf numFmtId="0" fontId="18" fillId="0" borderId="0" xfId="0" applyFont="1" applyAlignment="1" applyProtection="1">
      <alignment horizontal="left" vertical="top"/>
      <protection locked="0"/>
    </xf>
    <xf numFmtId="0" fontId="18" fillId="0" borderId="15" xfId="0" applyFont="1" applyBorder="1" applyAlignment="1" applyProtection="1">
      <alignment horizontal="left" vertical="top" wrapText="1" shrinkToFit="1"/>
      <protection locked="0"/>
    </xf>
    <xf numFmtId="0" fontId="20" fillId="0" borderId="0" xfId="0" applyFont="1" applyAlignment="1">
      <alignment horizontal="left" vertical="center"/>
    </xf>
    <xf numFmtId="0" fontId="14" fillId="5" borderId="0" xfId="0" applyFont="1" applyFill="1" applyAlignment="1">
      <alignment vertical="center"/>
    </xf>
    <xf numFmtId="0" fontId="14" fillId="6" borderId="0" xfId="3" applyFont="1" applyFill="1" applyAlignment="1">
      <alignment vertical="center" wrapText="1" shrinkToFi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8" fillId="5" borderId="6" xfId="3" applyFont="1" applyFill="1" applyBorder="1" applyAlignment="1">
      <alignment vertical="center" wrapText="1" shrinkToFit="1"/>
    </xf>
    <xf numFmtId="0" fontId="8" fillId="5" borderId="6" xfId="0" applyFont="1" applyFill="1" applyBorder="1" applyAlignment="1">
      <alignment horizontal="center" vertical="center" wrapText="1"/>
    </xf>
    <xf numFmtId="166" fontId="8" fillId="5" borderId="6" xfId="2" applyNumberFormat="1" applyFont="1" applyFill="1" applyBorder="1" applyAlignment="1" applyProtection="1">
      <alignment vertical="center"/>
      <protection locked="0"/>
    </xf>
    <xf numFmtId="165" fontId="14" fillId="0" borderId="17" xfId="0" applyNumberFormat="1" applyFont="1" applyBorder="1" applyAlignment="1">
      <alignment horizontal="right" vertical="center"/>
    </xf>
    <xf numFmtId="0" fontId="12" fillId="0" borderId="8" xfId="0" applyFont="1" applyBorder="1" applyProtection="1">
      <protection locked="0"/>
    </xf>
    <xf numFmtId="0" fontId="12" fillId="0" borderId="8" xfId="0" applyFont="1" applyBorder="1" applyAlignment="1" applyProtection="1">
      <alignment wrapText="1"/>
      <protection locked="0"/>
    </xf>
    <xf numFmtId="1" fontId="12" fillId="0" borderId="8" xfId="0" applyNumberFormat="1" applyFont="1" applyBorder="1" applyProtection="1">
      <protection locked="0"/>
    </xf>
    <xf numFmtId="0" fontId="23" fillId="0" borderId="6" xfId="0" applyFont="1" applyBorder="1" applyAlignment="1" applyProtection="1">
      <alignment horizontal="center" vertical="center" wrapText="1"/>
      <protection locked="0"/>
    </xf>
    <xf numFmtId="0" fontId="8" fillId="0" borderId="6" xfId="21" applyFont="1" applyBorder="1" applyAlignment="1" applyProtection="1">
      <alignment horizontal="left" vertical="center" wrapText="1" shrinkToFit="1"/>
    </xf>
    <xf numFmtId="0" fontId="23" fillId="7" borderId="6" xfId="0" applyFont="1" applyFill="1" applyBorder="1" applyAlignment="1" applyProtection="1">
      <alignment horizontal="left" vertical="center" wrapText="1"/>
      <protection locked="0"/>
    </xf>
    <xf numFmtId="0" fontId="23" fillId="7" borderId="6" xfId="4" applyFont="1" applyFill="1" applyBorder="1" applyAlignment="1">
      <alignment vertical="center" wrapText="1"/>
    </xf>
    <xf numFmtId="0" fontId="17" fillId="7" borderId="6" xfId="0" applyFont="1" applyFill="1" applyBorder="1" applyAlignment="1">
      <alignment horizontal="left" vertical="center" wrapText="1" shrinkToFit="1"/>
    </xf>
    <xf numFmtId="0" fontId="21" fillId="7" borderId="6" xfId="0" applyFont="1" applyFill="1" applyBorder="1" applyAlignment="1">
      <alignment horizontal="center" vertical="center" wrapText="1"/>
    </xf>
    <xf numFmtId="0" fontId="23" fillId="7" borderId="6" xfId="0" applyFont="1" applyFill="1" applyBorder="1" applyAlignment="1" applyProtection="1">
      <alignment horizontal="center" vertical="center" wrapText="1"/>
      <protection locked="0"/>
    </xf>
    <xf numFmtId="166" fontId="0" fillId="7" borderId="6" xfId="2" applyNumberFormat="1" applyFont="1" applyFill="1" applyBorder="1" applyAlignment="1" applyProtection="1">
      <alignment horizontal="center" vertical="center"/>
      <protection locked="0"/>
    </xf>
    <xf numFmtId="0" fontId="23" fillId="0" borderId="0" xfId="0" applyFont="1"/>
    <xf numFmtId="0" fontId="8" fillId="0" borderId="6" xfId="0" applyFont="1"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center" vertical="center" wrapText="1"/>
    </xf>
    <xf numFmtId="0" fontId="8" fillId="0" borderId="6" xfId="0" applyFont="1" applyBorder="1" applyAlignment="1">
      <alignment vertical="center"/>
    </xf>
    <xf numFmtId="0" fontId="8" fillId="0" borderId="6" xfId="3" applyFont="1" applyBorder="1" applyAlignment="1">
      <alignment vertical="center" wrapText="1" shrinkToFit="1"/>
    </xf>
    <xf numFmtId="0" fontId="27" fillId="5" borderId="6" xfId="0" applyFont="1" applyFill="1" applyBorder="1" applyAlignment="1">
      <alignment horizontal="center" vertical="center" wrapText="1"/>
    </xf>
    <xf numFmtId="0" fontId="8" fillId="0" borderId="6" xfId="19" applyFont="1" applyBorder="1" applyAlignment="1" applyProtection="1">
      <alignment horizontal="left" vertical="center" wrapText="1" shrinkToFit="1"/>
    </xf>
    <xf numFmtId="0" fontId="14" fillId="8" borderId="9" xfId="0" applyFont="1" applyFill="1" applyBorder="1" applyAlignment="1" applyProtection="1">
      <alignment horizontal="left" vertical="center"/>
      <protection locked="0"/>
    </xf>
    <xf numFmtId="0" fontId="18" fillId="8" borderId="7" xfId="0" applyFont="1" applyFill="1" applyBorder="1" applyAlignment="1" applyProtection="1">
      <alignment horizontal="left" vertical="top" wrapText="1" shrinkToFit="1"/>
      <protection locked="0"/>
    </xf>
    <xf numFmtId="0" fontId="18" fillId="8" borderId="7" xfId="0" applyFont="1" applyFill="1" applyBorder="1" applyAlignment="1" applyProtection="1">
      <alignment horizontal="left" vertical="top"/>
      <protection locked="0"/>
    </xf>
    <xf numFmtId="0" fontId="18" fillId="8" borderId="10" xfId="0" applyFont="1" applyFill="1" applyBorder="1" applyAlignment="1" applyProtection="1">
      <alignment horizontal="left" vertical="top" wrapText="1" shrinkToFit="1"/>
      <protection locked="0"/>
    </xf>
    <xf numFmtId="0" fontId="19" fillId="0" borderId="0" xfId="0" applyFont="1" applyProtection="1">
      <protection locked="0"/>
    </xf>
    <xf numFmtId="0" fontId="18" fillId="0" borderId="0" xfId="0" applyFont="1" applyAlignment="1" applyProtection="1">
      <alignment vertical="center"/>
      <protection locked="0"/>
    </xf>
    <xf numFmtId="0" fontId="19" fillId="0" borderId="0" xfId="0" applyFont="1" applyAlignment="1" applyProtection="1">
      <alignment wrapText="1"/>
      <protection locked="0"/>
    </xf>
    <xf numFmtId="1" fontId="19" fillId="0" borderId="0" xfId="0" applyNumberFormat="1" applyFont="1" applyProtection="1">
      <protection locked="0"/>
    </xf>
    <xf numFmtId="166" fontId="18" fillId="0" borderId="0" xfId="0" applyNumberFormat="1" applyFont="1" applyAlignment="1" applyProtection="1">
      <alignment horizontal="right" vertical="center"/>
      <protection locked="0"/>
    </xf>
    <xf numFmtId="0" fontId="14" fillId="6" borderId="9" xfId="0" applyFont="1" applyFill="1" applyBorder="1" applyAlignment="1" applyProtection="1">
      <alignment horizontal="left" vertical="center"/>
      <protection locked="0"/>
    </xf>
    <xf numFmtId="0" fontId="18" fillId="6" borderId="7" xfId="0" applyFont="1" applyFill="1" applyBorder="1" applyAlignment="1" applyProtection="1">
      <alignment horizontal="left" vertical="top" wrapText="1" shrinkToFit="1"/>
      <protection locked="0"/>
    </xf>
    <xf numFmtId="0" fontId="18" fillId="6" borderId="7" xfId="0" applyFont="1" applyFill="1" applyBorder="1" applyAlignment="1" applyProtection="1">
      <alignment horizontal="left" vertical="top"/>
      <protection locked="0"/>
    </xf>
    <xf numFmtId="0" fontId="18" fillId="6" borderId="10" xfId="0" applyFont="1" applyFill="1" applyBorder="1" applyAlignment="1" applyProtection="1">
      <alignment horizontal="left" vertical="top" wrapText="1" shrinkToFit="1"/>
      <protection locked="0"/>
    </xf>
    <xf numFmtId="0" fontId="14" fillId="9" borderId="9" xfId="0" applyFont="1" applyFill="1" applyBorder="1" applyAlignment="1" applyProtection="1">
      <alignment horizontal="left" vertical="center"/>
      <protection locked="0"/>
    </xf>
    <xf numFmtId="0" fontId="18" fillId="9" borderId="7" xfId="0" applyFont="1" applyFill="1" applyBorder="1" applyAlignment="1" applyProtection="1">
      <alignment horizontal="left" vertical="top" wrapText="1" shrinkToFit="1"/>
      <protection locked="0"/>
    </xf>
    <xf numFmtId="0" fontId="18" fillId="9" borderId="7" xfId="0" applyFont="1" applyFill="1" applyBorder="1" applyAlignment="1" applyProtection="1">
      <alignment horizontal="left" vertical="top"/>
      <protection locked="0"/>
    </xf>
    <xf numFmtId="0" fontId="18" fillId="9" borderId="10" xfId="0" applyFont="1" applyFill="1" applyBorder="1" applyAlignment="1" applyProtection="1">
      <alignment horizontal="left" vertical="top" wrapText="1" shrinkToFit="1"/>
      <protection locked="0"/>
    </xf>
    <xf numFmtId="0" fontId="8" fillId="0" borderId="6" xfId="23" applyFont="1" applyBorder="1" applyAlignment="1">
      <alignment vertical="center" wrapText="1"/>
    </xf>
    <xf numFmtId="0" fontId="8" fillId="0" borderId="6" xfId="23" applyFont="1" applyBorder="1" applyAlignment="1">
      <alignment vertical="center" wrapText="1" shrinkToFit="1"/>
    </xf>
    <xf numFmtId="0" fontId="8" fillId="0" borderId="6" xfId="24" applyBorder="1" applyAlignment="1" applyProtection="1">
      <alignment horizontal="center" vertical="center" wrapText="1"/>
      <protection locked="0"/>
    </xf>
    <xf numFmtId="166" fontId="8" fillId="0" borderId="6" xfId="2" applyNumberFormat="1" applyFont="1" applyBorder="1" applyAlignment="1" applyProtection="1">
      <alignment vertical="center"/>
      <protection locked="0"/>
    </xf>
    <xf numFmtId="166" fontId="8" fillId="0" borderId="6" xfId="2" applyNumberFormat="1" applyFont="1" applyBorder="1" applyAlignment="1" applyProtection="1">
      <alignment horizontal="right" vertical="center"/>
      <protection locked="0"/>
    </xf>
    <xf numFmtId="0" fontId="14" fillId="10" borderId="9" xfId="0" applyFont="1" applyFill="1" applyBorder="1" applyAlignment="1" applyProtection="1">
      <alignment horizontal="left" vertical="center"/>
      <protection locked="0"/>
    </xf>
    <xf numFmtId="0" fontId="18" fillId="10" borderId="7" xfId="0" applyFont="1" applyFill="1" applyBorder="1" applyAlignment="1" applyProtection="1">
      <alignment horizontal="left" vertical="top" wrapText="1" shrinkToFit="1"/>
      <protection locked="0"/>
    </xf>
    <xf numFmtId="0" fontId="18" fillId="10" borderId="7" xfId="0" applyFont="1" applyFill="1" applyBorder="1" applyAlignment="1" applyProtection="1">
      <alignment horizontal="left" vertical="top"/>
      <protection locked="0"/>
    </xf>
    <xf numFmtId="0" fontId="18" fillId="10" borderId="10" xfId="0" applyFont="1" applyFill="1" applyBorder="1" applyAlignment="1" applyProtection="1">
      <alignment horizontal="left" vertical="top" wrapText="1" shrinkToFit="1"/>
      <protection locked="0"/>
    </xf>
    <xf numFmtId="0" fontId="28" fillId="0" borderId="0" xfId="0" applyFont="1" applyAlignment="1">
      <alignment vertical="top"/>
    </xf>
    <xf numFmtId="0" fontId="6"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8" fillId="0" borderId="14" xfId="0" applyFont="1" applyBorder="1" applyAlignment="1">
      <alignment vertical="center"/>
    </xf>
    <xf numFmtId="0" fontId="14" fillId="0" borderId="18" xfId="0" applyFont="1" applyBorder="1" applyAlignment="1">
      <alignment horizontal="right" vertical="center"/>
    </xf>
    <xf numFmtId="0" fontId="14" fillId="0" borderId="7" xfId="0" applyFont="1" applyBorder="1" applyAlignment="1">
      <alignment horizontal="right" vertical="center"/>
    </xf>
    <xf numFmtId="0" fontId="14" fillId="0" borderId="10" xfId="0" applyFont="1" applyBorder="1" applyAlignment="1">
      <alignment horizontal="right" vertical="center"/>
    </xf>
    <xf numFmtId="0" fontId="7" fillId="0" borderId="0" xfId="0" applyFont="1" applyAlignment="1">
      <alignment horizontal="left" vertical="center"/>
    </xf>
    <xf numFmtId="0" fontId="0" fillId="0" borderId="0" xfId="0" applyAlignment="1">
      <alignment horizontal="left" vertical="center"/>
    </xf>
  </cellXfs>
  <cellStyles count="27">
    <cellStyle name="Hypertextový odkaz 2" xfId="21" xr:uid="{BCC01DE7-065C-40D1-80DE-0E62E5958107}"/>
    <cellStyle name="Hypertextový odkaz 3" xfId="19" xr:uid="{4C0663CC-B2C0-4726-87E0-EED7E957B391}"/>
    <cellStyle name="Měna" xfId="2" builtinId="4"/>
    <cellStyle name="Měna 2" xfId="5" xr:uid="{F5FF8710-4C03-4865-9BFD-9B5924D70F42}"/>
    <cellStyle name="Měna 2 2" xfId="10" xr:uid="{F5FF8710-4C03-4865-9BFD-9B5924D70F42}"/>
    <cellStyle name="Měna 2 2 2" xfId="18" xr:uid="{F5FF8710-4C03-4865-9BFD-9B5924D70F42}"/>
    <cellStyle name="Měna 2 3" xfId="14" xr:uid="{F5FF8710-4C03-4865-9BFD-9B5924D70F42}"/>
    <cellStyle name="Měna 3" xfId="7" xr:uid="{00000000-0005-0000-0000-000036000000}"/>
    <cellStyle name="Měna 3 2" xfId="15" xr:uid="{00000000-0005-0000-0000-000036000000}"/>
    <cellStyle name="Měna 4" xfId="11" xr:uid="{00000000-0005-0000-0000-00003A000000}"/>
    <cellStyle name="Měna 5" xfId="25" xr:uid="{04C2B7D9-A94B-4651-AEC5-D41BA52EBF0C}"/>
    <cellStyle name="Normální" xfId="0" builtinId="0"/>
    <cellStyle name="Normální 14" xfId="3" xr:uid="{F45DCFBB-4863-4517-9E1F-5F1DE6CC9ADF}"/>
    <cellStyle name="Normální 14 2" xfId="8" xr:uid="{F45DCFBB-4863-4517-9E1F-5F1DE6CC9ADF}"/>
    <cellStyle name="Normální 14 2 2" xfId="16" xr:uid="{F45DCFBB-4863-4517-9E1F-5F1DE6CC9ADF}"/>
    <cellStyle name="Normální 14 2 2 2" xfId="23" xr:uid="{20BE0223-0049-43AF-8535-0EC22E55EACC}"/>
    <cellStyle name="Normální 14 2 2 2 2" xfId="22" xr:uid="{4E7FD651-F448-4718-B86E-132A05073A6C}"/>
    <cellStyle name="Normální 14 3" xfId="12" xr:uid="{F45DCFBB-4863-4517-9E1F-5F1DE6CC9ADF}"/>
    <cellStyle name="Normální 15" xfId="24" xr:uid="{C5048393-F671-45D4-9EDE-43326E7DA203}"/>
    <cellStyle name="Normální 16" xfId="4" xr:uid="{AAEBE9BF-2B93-40D3-A4C0-0F065DC59F0D}"/>
    <cellStyle name="Normální 16 2" xfId="9" xr:uid="{AAEBE9BF-2B93-40D3-A4C0-0F065DC59F0D}"/>
    <cellStyle name="Normální 16 2 2" xfId="17" xr:uid="{AAEBE9BF-2B93-40D3-A4C0-0F065DC59F0D}"/>
    <cellStyle name="Normální 16 3" xfId="13" xr:uid="{AAEBE9BF-2B93-40D3-A4C0-0F065DC59F0D}"/>
    <cellStyle name="Normální 2" xfId="1" xr:uid="{00000000-0005-0000-0000-000002000000}"/>
    <cellStyle name="Normální 2 3" xfId="6" xr:uid="{4251D344-CB37-4FC7-A141-BC79239D1388}"/>
    <cellStyle name="Normální 4" xfId="26" xr:uid="{2437393E-41F6-4858-9E67-3CC56BCBCB1A}"/>
    <cellStyle name="Procenta 2" xfId="20" xr:uid="{51141B4D-0A8C-46A3-8BD4-3BB00193B8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45427</xdr:colOff>
      <xdr:row>1</xdr:row>
      <xdr:rowOff>43961</xdr:rowOff>
    </xdr:from>
    <xdr:to>
      <xdr:col>3</xdr:col>
      <xdr:colOff>836002</xdr:colOff>
      <xdr:row>7</xdr:row>
      <xdr:rowOff>400982</xdr:rowOff>
    </xdr:to>
    <xdr:sp macro="" textlink="">
      <xdr:nvSpPr>
        <xdr:cNvPr id="6" name="TextovéPole 5">
          <a:extLst>
            <a:ext uri="{FF2B5EF4-FFF2-40B4-BE49-F238E27FC236}">
              <a16:creationId xmlns:a16="http://schemas.microsoft.com/office/drawing/2014/main" id="{CF794EE9-F58A-4AF3-B0C1-F4C38EE1DAD6}"/>
            </a:ext>
          </a:extLst>
        </xdr:cNvPr>
        <xdr:cNvSpPr txBox="1"/>
      </xdr:nvSpPr>
      <xdr:spPr>
        <a:xfrm>
          <a:off x="690196" y="190499"/>
          <a:ext cx="7311537" cy="1470714"/>
        </a:xfrm>
        <a:prstGeom prst="rect">
          <a:avLst/>
        </a:prstGeom>
        <a:ln w="19050">
          <a:solidFill>
            <a:schemeClr val="accent2"/>
          </a:solidFill>
        </a:ln>
        <a:effectLst>
          <a:outerShdw blurRad="50800" dist="38100" dir="5400000" sx="101000" sy="101000" algn="t"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marL="0" indent="0">
            <a:lnSpc>
              <a:spcPct val="150000"/>
            </a:lnSpc>
          </a:pPr>
          <a:r>
            <a:rPr lang="cs-CZ" sz="1200">
              <a:ln>
                <a:noFill/>
              </a:ln>
              <a:solidFill>
                <a:sysClr val="windowText" lastClr="000000"/>
              </a:solidFill>
              <a:latin typeface="Arial CE" panose="020B0604020202020204" pitchFamily="34" charset="0"/>
              <a:ea typeface="+mn-ea"/>
              <a:cs typeface="Arial CE" panose="020B0604020202020204" pitchFamily="34" charset="0"/>
            </a:rPr>
            <a:t>Název investora: 	Krajský úřad</a:t>
          </a:r>
          <a:r>
            <a:rPr lang="cs-CZ" sz="1200" baseline="0">
              <a:ln>
                <a:noFill/>
              </a:ln>
              <a:solidFill>
                <a:sysClr val="windowText" lastClr="000000"/>
              </a:solidFill>
              <a:latin typeface="Arial CE" panose="020B0604020202020204" pitchFamily="34" charset="0"/>
              <a:ea typeface="+mn-ea"/>
              <a:cs typeface="Arial CE" panose="020B0604020202020204" pitchFamily="34" charset="0"/>
            </a:rPr>
            <a:t> středočeského kraje</a:t>
          </a:r>
          <a:endParaRPr lang="cs-CZ" sz="1200">
            <a:ln>
              <a:noFill/>
            </a:ln>
            <a:solidFill>
              <a:sysClr val="windowText" lastClr="000000"/>
            </a:solidFill>
            <a:latin typeface="Arial CE" panose="020B0604020202020204" pitchFamily="34" charset="0"/>
            <a:ea typeface="+mn-ea"/>
            <a:cs typeface="Arial CE"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cs-CZ" sz="1200">
              <a:ln>
                <a:noFill/>
              </a:ln>
              <a:solidFill>
                <a:sysClr val="windowText" lastClr="000000"/>
              </a:solidFill>
              <a:latin typeface="Arial CE" panose="020B0604020202020204" pitchFamily="34" charset="0"/>
              <a:ea typeface="+mn-ea"/>
              <a:cs typeface="Arial CE" panose="020B0604020202020204" pitchFamily="34" charset="0"/>
            </a:rPr>
            <a:t>Projekt:		Krizová místnost + související</a:t>
          </a:r>
          <a:r>
            <a:rPr lang="cs-CZ" sz="1200" baseline="0">
              <a:ln>
                <a:noFill/>
              </a:ln>
              <a:solidFill>
                <a:sysClr val="windowText" lastClr="000000"/>
              </a:solidFill>
              <a:latin typeface="Arial CE" panose="020B0604020202020204" pitchFamily="34" charset="0"/>
              <a:ea typeface="+mn-ea"/>
              <a:cs typeface="Arial CE" panose="020B0604020202020204" pitchFamily="34" charset="0"/>
            </a:rPr>
            <a:t> prostory - upgrade AV technologie</a:t>
          </a:r>
          <a:endParaRPr lang="cs-CZ" sz="1200">
            <a:ln>
              <a:noFill/>
            </a:ln>
            <a:solidFill>
              <a:sysClr val="windowText" lastClr="000000"/>
            </a:solidFill>
            <a:latin typeface="Arial CE" panose="020B0604020202020204" pitchFamily="34" charset="0"/>
            <a:ea typeface="+mn-ea"/>
            <a:cs typeface="Arial CE" panose="020B0604020202020204" pitchFamily="34" charset="0"/>
          </a:endParaRPr>
        </a:p>
        <a:p>
          <a:pPr>
            <a:lnSpc>
              <a:spcPct val="150000"/>
            </a:lnSpc>
          </a:pPr>
          <a:r>
            <a:rPr lang="cs-CZ" sz="1200">
              <a:ln>
                <a:noFill/>
              </a:ln>
              <a:solidFill>
                <a:sysClr val="windowText" lastClr="000000"/>
              </a:solidFill>
              <a:latin typeface="Arial CE" panose="020B0604020202020204" pitchFamily="34" charset="0"/>
              <a:cs typeface="Arial CE" panose="020B0604020202020204" pitchFamily="34" charset="0"/>
            </a:rPr>
            <a:t>Zpracoval:		Antonín Turek, DiS, CTS</a:t>
          </a:r>
        </a:p>
        <a:p>
          <a:pPr>
            <a:lnSpc>
              <a:spcPct val="150000"/>
            </a:lnSpc>
          </a:pPr>
          <a:r>
            <a:rPr lang="cs-CZ" sz="1200">
              <a:ln>
                <a:noFill/>
              </a:ln>
              <a:solidFill>
                <a:sysClr val="windowText" lastClr="000000"/>
              </a:solidFill>
              <a:latin typeface="Arial CE" panose="020B0604020202020204" pitchFamily="34" charset="0"/>
              <a:cs typeface="Arial CE" panose="020B0604020202020204" pitchFamily="34" charset="0"/>
            </a:rPr>
            <a:t>Datum:		13.08.2025</a:t>
          </a:r>
        </a:p>
        <a:p>
          <a:pPr>
            <a:lnSpc>
              <a:spcPct val="150000"/>
            </a:lnSpc>
          </a:pPr>
          <a:r>
            <a:rPr lang="cs-CZ" sz="1200">
              <a:ln>
                <a:noFill/>
              </a:ln>
              <a:solidFill>
                <a:sysClr val="windowText" lastClr="000000"/>
              </a:solidFill>
              <a:latin typeface="Arial CE" panose="020B0604020202020204" pitchFamily="34" charset="0"/>
              <a:cs typeface="Arial CE" panose="020B0604020202020204" pitchFamily="34" charset="0"/>
            </a:rPr>
            <a:t>Verze:		2</a:t>
          </a:r>
          <a:endParaRPr lang="cs-CZ" sz="1200">
            <a:ln>
              <a:noFill/>
            </a:ln>
            <a:solidFill>
              <a:sysClr val="windowText" lastClr="000000"/>
            </a:solidFill>
            <a:latin typeface="Arial CE" panose="020B0604020202020204" pitchFamily="34" charset="0"/>
            <a:ea typeface="+mn-ea"/>
            <a:cs typeface="Arial CE"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xtron.com/product/product.aspx?id=dtphdmi230rx&amp;s=4" TargetMode="External"/><Relationship Id="rId2" Type="http://schemas.openxmlformats.org/officeDocument/2006/relationships/hyperlink" Target="http://www.extron.com/product/product.aspx?id=dtphdmi230tx&amp;s=4" TargetMode="External"/><Relationship Id="rId1" Type="http://schemas.openxmlformats.org/officeDocument/2006/relationships/hyperlink" Target="http://www.extron.com/product/product.aspx?id=dxpplushdmi&amp;s=4"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extron.com/product/product.aspx?id=dtphdmi230rx&amp;s=4" TargetMode="External"/><Relationship Id="rId2" Type="http://schemas.openxmlformats.org/officeDocument/2006/relationships/hyperlink" Target="http://www.extron.com/product/product.aspx?id=dtphdmi230tx&amp;s=4" TargetMode="External"/><Relationship Id="rId1" Type="http://schemas.openxmlformats.org/officeDocument/2006/relationships/hyperlink" Target="http://www.extron.com/product/product.aspx?id=dxpplushdmi&amp;s=4"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extron.com/product/product.aspx?id=dtphdmi230rx&amp;s=4" TargetMode="External"/><Relationship Id="rId2" Type="http://schemas.openxmlformats.org/officeDocument/2006/relationships/hyperlink" Target="http://www.extron.com/product/product.aspx?id=dtphdmi230tx&amp;s=4" TargetMode="External"/><Relationship Id="rId1" Type="http://schemas.openxmlformats.org/officeDocument/2006/relationships/hyperlink" Target="http://www.extron.com/product/product.aspx?id=dxpplushdmi&amp;s=4"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extron.com/product/product.aspx?id=dtphdmi230rx&amp;s=4" TargetMode="External"/><Relationship Id="rId2" Type="http://schemas.openxmlformats.org/officeDocument/2006/relationships/hyperlink" Target="http://www.extron.com/product/product.aspx?id=dtphdmi230tx&amp;s=4" TargetMode="External"/><Relationship Id="rId1" Type="http://schemas.openxmlformats.org/officeDocument/2006/relationships/hyperlink" Target="http://www.extron.com/product/product.aspx?id=dxpplushdmi&amp;s=4"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F18"/>
  <sheetViews>
    <sheetView tabSelected="1" view="pageBreakPreview" zoomScaleNormal="100" zoomScaleSheetLayoutView="100" workbookViewId="0">
      <selection activeCell="E16" sqref="E16"/>
    </sheetView>
  </sheetViews>
  <sheetFormatPr defaultRowHeight="12.75" x14ac:dyDescent="0.2"/>
  <cols>
    <col min="1" max="1" width="9.7109375" style="3" customWidth="1"/>
    <col min="2" max="2" width="82.7109375" style="3" customWidth="1"/>
    <col min="3" max="3" width="17.42578125" style="2" customWidth="1"/>
    <col min="4" max="4" width="13" style="4" customWidth="1"/>
    <col min="5" max="5" width="22.5703125" style="5" customWidth="1"/>
    <col min="6" max="6" width="15.140625" style="3" customWidth="1"/>
    <col min="7" max="7" width="9.140625" style="3"/>
    <col min="8" max="8" width="9.42578125" style="3" bestFit="1" customWidth="1"/>
    <col min="9" max="16384" width="9.140625" style="3"/>
  </cols>
  <sheetData>
    <row r="1" spans="1:6" customFormat="1" ht="11.25" customHeight="1" x14ac:dyDescent="0.2">
      <c r="A1" s="105"/>
      <c r="B1" s="105"/>
      <c r="C1" s="105"/>
      <c r="D1" s="105"/>
      <c r="E1" s="105"/>
    </row>
    <row r="2" spans="1:6" customFormat="1" ht="9.75" customHeight="1" x14ac:dyDescent="0.2">
      <c r="A2" s="105"/>
      <c r="B2" s="105"/>
      <c r="C2" s="105"/>
      <c r="D2" s="105"/>
      <c r="E2" s="105"/>
    </row>
    <row r="3" spans="1:6" s="8" customFormat="1" ht="15.75" x14ac:dyDescent="0.2">
      <c r="A3" s="7"/>
      <c r="B3" s="13"/>
      <c r="C3" s="112"/>
      <c r="D3" s="113"/>
      <c r="E3" s="7"/>
    </row>
    <row r="4" spans="1:6" s="8" customFormat="1" ht="15.75" x14ac:dyDescent="0.2">
      <c r="A4" s="7"/>
      <c r="B4" s="13"/>
      <c r="C4" s="112"/>
      <c r="D4" s="113"/>
      <c r="E4" s="7"/>
    </row>
    <row r="5" spans="1:6" s="8" customFormat="1" ht="15.75" x14ac:dyDescent="0.2">
      <c r="A5" s="7"/>
      <c r="B5" s="13"/>
      <c r="C5" s="112"/>
      <c r="D5" s="113"/>
      <c r="E5" s="7"/>
    </row>
    <row r="6" spans="1:6" s="8" customFormat="1" ht="15.75" x14ac:dyDescent="0.2">
      <c r="A6" s="7"/>
      <c r="B6" s="13"/>
      <c r="C6" s="112"/>
      <c r="D6" s="113"/>
      <c r="E6" s="7"/>
    </row>
    <row r="7" spans="1:6" s="8" customFormat="1" ht="15.75" x14ac:dyDescent="0.2">
      <c r="A7" s="7"/>
      <c r="B7" s="13"/>
      <c r="C7" s="112"/>
      <c r="D7" s="113"/>
      <c r="E7" s="7"/>
    </row>
    <row r="8" spans="1:6" customFormat="1" ht="47.25" customHeight="1" thickBot="1" x14ac:dyDescent="0.25">
      <c r="A8" s="6"/>
      <c r="B8" s="6"/>
      <c r="C8" s="6"/>
      <c r="D8" s="6"/>
      <c r="E8" s="6"/>
    </row>
    <row r="9" spans="1:6" s="1" customFormat="1" ht="26.25" thickBot="1" x14ac:dyDescent="0.25">
      <c r="A9" s="10" t="s">
        <v>0</v>
      </c>
      <c r="B9" s="11" t="s">
        <v>1</v>
      </c>
      <c r="C9" s="11" t="s">
        <v>2</v>
      </c>
      <c r="D9" s="11" t="s">
        <v>3</v>
      </c>
      <c r="E9" s="12" t="s">
        <v>4</v>
      </c>
    </row>
    <row r="10" spans="1:6" s="1" customFormat="1" ht="21" customHeight="1" x14ac:dyDescent="0.2">
      <c r="A10" s="106" t="s">
        <v>58</v>
      </c>
      <c r="B10" s="107"/>
      <c r="C10" s="107"/>
      <c r="D10" s="107"/>
      <c r="E10" s="108"/>
    </row>
    <row r="11" spans="1:6" s="9" customFormat="1" ht="21.95" customHeight="1" x14ac:dyDescent="0.2">
      <c r="A11" s="23">
        <v>1</v>
      </c>
      <c r="B11" s="21" t="str">
        <f>'AV technika 40.89'!C3</f>
        <v>Kancelář krizového řízení m.40.89 - AV technika</v>
      </c>
      <c r="C11" s="22">
        <f>'AV technika 40.89'!J71</f>
        <v>0</v>
      </c>
      <c r="D11" s="16">
        <v>1</v>
      </c>
      <c r="E11" s="24">
        <f t="shared" ref="E11" si="0">C11*D11</f>
        <v>0</v>
      </c>
      <c r="F11" s="14"/>
    </row>
    <row r="12" spans="1:6" s="9" customFormat="1" ht="21.95" customHeight="1" x14ac:dyDescent="0.2">
      <c r="A12" s="23">
        <v>2</v>
      </c>
      <c r="B12" s="21" t="str">
        <f>'AV technika 40.90'!C3</f>
        <v>Kancelář podpory m.40.90 - AV technika</v>
      </c>
      <c r="C12" s="22">
        <f>'AV technika 40.90'!J43</f>
        <v>0</v>
      </c>
      <c r="D12" s="16">
        <v>1</v>
      </c>
      <c r="E12" s="24">
        <f t="shared" ref="E12:E15" si="1">C12*D12</f>
        <v>0</v>
      </c>
      <c r="F12" s="14"/>
    </row>
    <row r="13" spans="1:6" s="9" customFormat="1" ht="21.95" customHeight="1" x14ac:dyDescent="0.2">
      <c r="A13" s="23">
        <v>3</v>
      </c>
      <c r="B13" s="21" t="str">
        <f>'AV technika 40.88'!C3</f>
        <v>Kancelář m.40.88 - AV technika</v>
      </c>
      <c r="C13" s="22">
        <f>'AV technika 40.88'!J44</f>
        <v>0</v>
      </c>
      <c r="D13" s="16">
        <v>1</v>
      </c>
      <c r="E13" s="24">
        <f t="shared" si="1"/>
        <v>0</v>
      </c>
      <c r="F13" s="14"/>
    </row>
    <row r="14" spans="1:6" s="9" customFormat="1" ht="21.95" customHeight="1" x14ac:dyDescent="0.2">
      <c r="A14" s="23">
        <v>4</v>
      </c>
      <c r="B14" s="21" t="str">
        <f>'AV technika 00.75'!C3</f>
        <v>Kancelář m.00.75 (p. Sviták) - AV technika</v>
      </c>
      <c r="C14" s="22">
        <f>'AV technika 00.75'!J44</f>
        <v>0</v>
      </c>
      <c r="D14" s="16">
        <v>1</v>
      </c>
      <c r="E14" s="24">
        <f t="shared" ref="E14" si="2">C14*D14</f>
        <v>0</v>
      </c>
      <c r="F14" s="14"/>
    </row>
    <row r="15" spans="1:6" s="9" customFormat="1" ht="21.95" customHeight="1" x14ac:dyDescent="0.2">
      <c r="A15" s="23">
        <v>5</v>
      </c>
      <c r="B15" s="21" t="str">
        <f>'AV technika společná'!C3</f>
        <v>AV technika - společná</v>
      </c>
      <c r="C15" s="22">
        <f>'AV technika společná'!J12</f>
        <v>0</v>
      </c>
      <c r="D15" s="16">
        <v>1</v>
      </c>
      <c r="E15" s="24">
        <f t="shared" si="1"/>
        <v>0</v>
      </c>
      <c r="F15" s="14"/>
    </row>
    <row r="16" spans="1:6" s="1" customFormat="1" ht="26.25" customHeight="1" x14ac:dyDescent="0.2">
      <c r="A16" s="109" t="s">
        <v>8</v>
      </c>
      <c r="B16" s="110"/>
      <c r="C16" s="110"/>
      <c r="D16" s="111"/>
      <c r="E16" s="57">
        <f>SUM(E11:E15)</f>
        <v>0</v>
      </c>
    </row>
    <row r="18" spans="1:1" x14ac:dyDescent="0.2">
      <c r="A18" s="104" t="s">
        <v>179</v>
      </c>
    </row>
  </sheetData>
  <sheetProtection formatCells="0" formatColumns="0" formatRows="0" insertColumns="0" insertRows="0" insertHyperlinks="0" deleteColumns="0" deleteRows="0" sort="0" autoFilter="0" pivotTables="0"/>
  <mergeCells count="9">
    <mergeCell ref="A1:E1"/>
    <mergeCell ref="A10:E10"/>
    <mergeCell ref="A16:D16"/>
    <mergeCell ref="A2:E2"/>
    <mergeCell ref="C3:D3"/>
    <mergeCell ref="C4:D4"/>
    <mergeCell ref="C5:D5"/>
    <mergeCell ref="C6:D6"/>
    <mergeCell ref="C7:D7"/>
  </mergeCells>
  <pageMargins left="0.23622047244094491" right="0.23622047244094491" top="0.74803149606299213" bottom="0.74803149606299213" header="0.31496062992125984" footer="0.31496062992125984"/>
  <pageSetup paperSize="9" scale="69" firstPageNumber="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8560-0FA3-477C-BFC5-EE030BA8E43C}">
  <sheetPr codeName="List2">
    <tabColor rgb="FFFFFF00"/>
    <outlinePr summaryBelow="0"/>
    <pageSetUpPr fitToPage="1"/>
  </sheetPr>
  <dimension ref="A1:J107"/>
  <sheetViews>
    <sheetView view="pageBreakPreview" zoomScale="85" zoomScaleNormal="70" zoomScaleSheetLayoutView="85" workbookViewId="0">
      <pane ySplit="7" topLeftCell="A8" activePane="bottomLeft" state="frozen"/>
      <selection pane="bottomLeft" activeCell="I39" sqref="I39"/>
    </sheetView>
  </sheetViews>
  <sheetFormatPr defaultColWidth="9.140625" defaultRowHeight="12.75" x14ac:dyDescent="0.2"/>
  <cols>
    <col min="1" max="1" width="8.5703125" style="17" customWidth="1"/>
    <col min="2" max="2" width="5.28515625" style="17" hidden="1" customWidth="1"/>
    <col min="3" max="3" width="17.42578125" style="17" customWidth="1"/>
    <col min="4" max="4" width="14.85546875" style="17" customWidth="1"/>
    <col min="5" max="5" width="16.140625" style="18" customWidth="1"/>
    <col min="6" max="6" width="96.28515625" style="17" customWidth="1"/>
    <col min="7" max="7" width="8" style="19" customWidth="1"/>
    <col min="8" max="8" width="6.7109375" style="19" customWidth="1"/>
    <col min="9" max="9" width="18.28515625" style="17" customWidth="1"/>
    <col min="10" max="10" width="20.7109375" style="17" customWidth="1"/>
    <col min="11" max="16384" width="9.140625" style="17"/>
  </cols>
  <sheetData>
    <row r="1" spans="1:10" s="29" customFormat="1" ht="13.5" customHeight="1" x14ac:dyDescent="0.25">
      <c r="C1" s="30"/>
      <c r="D1" s="30"/>
      <c r="E1" s="30"/>
      <c r="F1" s="30"/>
      <c r="G1" s="30"/>
      <c r="H1" s="30"/>
      <c r="I1" s="30"/>
      <c r="J1" s="30"/>
    </row>
    <row r="2" spans="1:10" s="29" customFormat="1" ht="57.75" customHeight="1" x14ac:dyDescent="0.2">
      <c r="A2" s="31" t="s">
        <v>0</v>
      </c>
      <c r="B2" s="31" t="s">
        <v>15</v>
      </c>
      <c r="C2" s="31" t="s">
        <v>5</v>
      </c>
      <c r="D2" s="32" t="s">
        <v>13</v>
      </c>
      <c r="E2" s="32" t="s">
        <v>16</v>
      </c>
      <c r="F2" s="32" t="s">
        <v>18</v>
      </c>
      <c r="G2" s="33" t="s">
        <v>17</v>
      </c>
      <c r="H2" s="33" t="s">
        <v>12</v>
      </c>
      <c r="I2" s="32" t="s">
        <v>2</v>
      </c>
      <c r="J2" s="32" t="s">
        <v>14</v>
      </c>
    </row>
    <row r="3" spans="1:10" s="29" customFormat="1" ht="18" customHeight="1" x14ac:dyDescent="0.2">
      <c r="A3" s="34"/>
      <c r="B3" s="35"/>
      <c r="C3" s="36" t="s">
        <v>60</v>
      </c>
      <c r="D3" s="35"/>
      <c r="E3" s="35"/>
      <c r="F3" s="35"/>
      <c r="G3" s="35"/>
      <c r="H3" s="35"/>
      <c r="I3" s="35"/>
      <c r="J3" s="37"/>
    </row>
    <row r="4" spans="1:10" s="29" customFormat="1" ht="18" customHeight="1" x14ac:dyDescent="0.2">
      <c r="A4" s="46"/>
      <c r="B4" s="38"/>
      <c r="C4" s="47"/>
      <c r="D4" s="38"/>
      <c r="E4" s="38"/>
      <c r="F4" s="38"/>
      <c r="G4" s="38"/>
      <c r="H4" s="38"/>
      <c r="I4" s="38"/>
      <c r="J4" s="48"/>
    </row>
    <row r="5" spans="1:10" s="29" customFormat="1" ht="18" customHeight="1" x14ac:dyDescent="0.2">
      <c r="A5" s="46"/>
      <c r="B5" s="38"/>
      <c r="C5" s="49"/>
      <c r="D5" s="49"/>
      <c r="E5" s="49"/>
      <c r="F5" s="50" t="s">
        <v>59</v>
      </c>
      <c r="G5" s="38"/>
      <c r="H5" s="38"/>
      <c r="I5" s="38"/>
      <c r="J5" s="48"/>
    </row>
    <row r="6" spans="1:10" s="29" customFormat="1" ht="18" customHeight="1" x14ac:dyDescent="0.2">
      <c r="A6" s="46"/>
      <c r="B6" s="38"/>
      <c r="C6" s="38"/>
      <c r="D6" s="49"/>
      <c r="E6" s="38"/>
      <c r="F6" s="51" t="s">
        <v>32</v>
      </c>
      <c r="G6" s="38"/>
      <c r="H6" s="38"/>
      <c r="I6" s="38"/>
      <c r="J6" s="48"/>
    </row>
    <row r="7" spans="1:10" s="29" customFormat="1" ht="18" customHeight="1" x14ac:dyDescent="0.2">
      <c r="A7" s="46"/>
      <c r="B7" s="38"/>
      <c r="C7" s="47"/>
      <c r="D7" s="38"/>
      <c r="E7" s="38"/>
      <c r="F7" s="38"/>
      <c r="G7" s="38"/>
      <c r="H7" s="38"/>
      <c r="I7" s="38"/>
      <c r="J7" s="48"/>
    </row>
    <row r="8" spans="1:10" s="29" customFormat="1" ht="18" customHeight="1" x14ac:dyDescent="0.2">
      <c r="A8" s="25">
        <v>1</v>
      </c>
      <c r="B8" s="39"/>
      <c r="C8" s="40" t="s">
        <v>33</v>
      </c>
      <c r="D8" s="39"/>
      <c r="E8" s="39"/>
      <c r="F8" s="39"/>
      <c r="G8" s="39"/>
      <c r="H8" s="39"/>
      <c r="I8" s="39"/>
      <c r="J8" s="41">
        <f>SUBTOTAL(9,J9:J11)</f>
        <v>0</v>
      </c>
    </row>
    <row r="9" spans="1:10" s="29" customFormat="1" ht="54.75" customHeight="1" x14ac:dyDescent="0.2">
      <c r="A9" s="25">
        <v>2</v>
      </c>
      <c r="B9" s="25"/>
      <c r="C9" s="45" t="s">
        <v>61</v>
      </c>
      <c r="D9" s="45"/>
      <c r="E9" s="42"/>
      <c r="F9" s="21" t="s">
        <v>123</v>
      </c>
      <c r="G9" s="44" t="s">
        <v>6</v>
      </c>
      <c r="H9" s="44">
        <v>2</v>
      </c>
      <c r="I9" s="43"/>
      <c r="J9" s="43">
        <f>ROUND(I9*H9,2)</f>
        <v>0</v>
      </c>
    </row>
    <row r="10" spans="1:10" s="29" customFormat="1" ht="51" customHeight="1" x14ac:dyDescent="0.2">
      <c r="A10" s="25">
        <v>3</v>
      </c>
      <c r="B10" s="25"/>
      <c r="C10" s="52" t="s">
        <v>62</v>
      </c>
      <c r="D10" s="53"/>
      <c r="E10" s="52"/>
      <c r="F10" s="54" t="s">
        <v>124</v>
      </c>
      <c r="G10" s="55" t="s">
        <v>6</v>
      </c>
      <c r="H10" s="76">
        <v>0</v>
      </c>
      <c r="I10" s="56"/>
      <c r="J10" s="56">
        <f>ROUND(I10*H10,2)</f>
        <v>0</v>
      </c>
    </row>
    <row r="11" spans="1:10" s="28" customFormat="1" ht="51.75" customHeight="1" x14ac:dyDescent="0.2">
      <c r="A11" s="25">
        <v>4</v>
      </c>
      <c r="B11" s="26"/>
      <c r="C11" s="21" t="s">
        <v>26</v>
      </c>
      <c r="D11" s="62"/>
      <c r="E11" s="62"/>
      <c r="F11" s="27" t="s">
        <v>125</v>
      </c>
      <c r="G11" s="16" t="s">
        <v>6</v>
      </c>
      <c r="H11" s="16">
        <v>2</v>
      </c>
      <c r="I11" s="43"/>
      <c r="J11" s="43">
        <f>ROUND(I11*H11,2)</f>
        <v>0</v>
      </c>
    </row>
    <row r="12" spans="1:10" s="29" customFormat="1" ht="18" customHeight="1" x14ac:dyDescent="0.2">
      <c r="A12" s="25">
        <v>5</v>
      </c>
      <c r="B12" s="39"/>
      <c r="C12" s="40" t="s">
        <v>63</v>
      </c>
      <c r="D12" s="39"/>
      <c r="E12" s="39"/>
      <c r="F12" s="39"/>
      <c r="G12" s="39"/>
      <c r="H12" s="39"/>
      <c r="I12" s="39"/>
      <c r="J12" s="41">
        <f>SUBTOTAL(9,J13:J13)</f>
        <v>0</v>
      </c>
    </row>
    <row r="13" spans="1:10" s="28" customFormat="1" ht="51.75" customHeight="1" x14ac:dyDescent="0.2">
      <c r="A13" s="25">
        <v>6</v>
      </c>
      <c r="B13" s="26"/>
      <c r="C13" s="21" t="s">
        <v>64</v>
      </c>
      <c r="D13" s="62"/>
      <c r="E13" s="62"/>
      <c r="F13" s="27" t="s">
        <v>126</v>
      </c>
      <c r="G13" s="16" t="s">
        <v>6</v>
      </c>
      <c r="H13" s="16">
        <v>2</v>
      </c>
      <c r="I13" s="43"/>
      <c r="J13" s="43">
        <f>ROUND(I13*H13,2)</f>
        <v>0</v>
      </c>
    </row>
    <row r="14" spans="1:10" s="29" customFormat="1" ht="18" customHeight="1" x14ac:dyDescent="0.2">
      <c r="A14" s="25">
        <v>7</v>
      </c>
      <c r="B14" s="39"/>
      <c r="C14" s="40" t="s">
        <v>65</v>
      </c>
      <c r="D14" s="39"/>
      <c r="E14" s="39"/>
      <c r="F14" s="39"/>
      <c r="G14" s="39"/>
      <c r="H14" s="39"/>
      <c r="I14" s="39"/>
      <c r="J14" s="41">
        <f>SUBTOTAL(9,J15:J21)</f>
        <v>0</v>
      </c>
    </row>
    <row r="15" spans="1:10" s="69" customFormat="1" ht="27.75" customHeight="1" x14ac:dyDescent="0.2">
      <c r="A15" s="25">
        <v>8</v>
      </c>
      <c r="B15" s="61"/>
      <c r="C15" s="63" t="s">
        <v>66</v>
      </c>
      <c r="D15" s="63"/>
      <c r="E15" s="64"/>
      <c r="F15" s="65" t="s">
        <v>140</v>
      </c>
      <c r="G15" s="66" t="s">
        <v>6</v>
      </c>
      <c r="H15" s="67">
        <v>0</v>
      </c>
      <c r="I15" s="68"/>
      <c r="J15" s="68">
        <f>I15*H15</f>
        <v>0</v>
      </c>
    </row>
    <row r="16" spans="1:10" s="28" customFormat="1" ht="39.75" customHeight="1" x14ac:dyDescent="0.2">
      <c r="A16" s="25">
        <v>9</v>
      </c>
      <c r="B16" s="70"/>
      <c r="C16" s="42" t="s">
        <v>67</v>
      </c>
      <c r="D16" s="42"/>
      <c r="E16" s="42"/>
      <c r="F16" s="42" t="s">
        <v>127</v>
      </c>
      <c r="G16" s="16" t="s">
        <v>6</v>
      </c>
      <c r="H16" s="16">
        <v>2</v>
      </c>
      <c r="I16" s="43"/>
      <c r="J16" s="43">
        <f t="shared" ref="J16:J21" si="0">ROUND(I16*H16,2)</f>
        <v>0</v>
      </c>
    </row>
    <row r="17" spans="1:10" customFormat="1" ht="39.75" customHeight="1" x14ac:dyDescent="0.2">
      <c r="A17" s="25">
        <v>10</v>
      </c>
      <c r="B17" s="71"/>
      <c r="C17" s="72" t="s">
        <v>68</v>
      </c>
      <c r="D17" s="72"/>
      <c r="E17" s="72"/>
      <c r="F17" s="72" t="s">
        <v>128</v>
      </c>
      <c r="G17" s="73" t="s">
        <v>6</v>
      </c>
      <c r="H17" s="73">
        <v>5</v>
      </c>
      <c r="I17" s="43"/>
      <c r="J17" s="43">
        <f t="shared" si="0"/>
        <v>0</v>
      </c>
    </row>
    <row r="18" spans="1:10" customFormat="1" ht="53.25" customHeight="1" x14ac:dyDescent="0.2">
      <c r="A18" s="25">
        <v>11</v>
      </c>
      <c r="B18" s="71"/>
      <c r="C18" s="72" t="s">
        <v>93</v>
      </c>
      <c r="D18" s="72"/>
      <c r="E18" s="72"/>
      <c r="F18" s="42" t="s">
        <v>129</v>
      </c>
      <c r="G18" s="73" t="s">
        <v>6</v>
      </c>
      <c r="H18" s="73">
        <v>1</v>
      </c>
      <c r="I18" s="43"/>
      <c r="J18" s="43">
        <f t="shared" si="0"/>
        <v>0</v>
      </c>
    </row>
    <row r="19" spans="1:10" s="28" customFormat="1" ht="114" customHeight="1" x14ac:dyDescent="0.2">
      <c r="A19" s="25">
        <v>12</v>
      </c>
      <c r="B19" s="26"/>
      <c r="C19" s="21" t="s">
        <v>70</v>
      </c>
      <c r="D19" s="62"/>
      <c r="E19" s="62"/>
      <c r="F19" s="27" t="s">
        <v>130</v>
      </c>
      <c r="G19" s="16" t="s">
        <v>6</v>
      </c>
      <c r="H19" s="16">
        <v>2</v>
      </c>
      <c r="I19" s="43"/>
      <c r="J19" s="43">
        <f t="shared" si="0"/>
        <v>0</v>
      </c>
    </row>
    <row r="20" spans="1:10" customFormat="1" ht="29.25" customHeight="1" x14ac:dyDescent="0.2">
      <c r="A20" s="25">
        <v>13</v>
      </c>
      <c r="B20" s="71"/>
      <c r="C20" s="52" t="s">
        <v>70</v>
      </c>
      <c r="D20" s="53"/>
      <c r="E20" s="52"/>
      <c r="F20" s="54" t="s">
        <v>117</v>
      </c>
      <c r="G20" s="55" t="s">
        <v>6</v>
      </c>
      <c r="H20" s="76">
        <v>0</v>
      </c>
      <c r="I20" s="56"/>
      <c r="J20" s="56">
        <f t="shared" si="0"/>
        <v>0</v>
      </c>
    </row>
    <row r="21" spans="1:10" customFormat="1" ht="29.25" customHeight="1" x14ac:dyDescent="0.2">
      <c r="A21" s="25">
        <v>14</v>
      </c>
      <c r="B21" s="71"/>
      <c r="C21" s="52" t="s">
        <v>70</v>
      </c>
      <c r="D21" s="53"/>
      <c r="E21" s="52"/>
      <c r="F21" s="54" t="s">
        <v>34</v>
      </c>
      <c r="G21" s="55" t="s">
        <v>6</v>
      </c>
      <c r="H21" s="76">
        <v>0</v>
      </c>
      <c r="I21" s="56"/>
      <c r="J21" s="56">
        <f t="shared" si="0"/>
        <v>0</v>
      </c>
    </row>
    <row r="22" spans="1:10" s="29" customFormat="1" ht="18" customHeight="1" x14ac:dyDescent="0.2">
      <c r="A22" s="25">
        <v>15</v>
      </c>
      <c r="B22" s="39"/>
      <c r="C22" s="40" t="s">
        <v>69</v>
      </c>
      <c r="D22" s="39"/>
      <c r="E22" s="39"/>
      <c r="F22" s="39"/>
      <c r="G22" s="39"/>
      <c r="H22" s="39"/>
      <c r="I22" s="39"/>
      <c r="J22" s="41">
        <f>SUBTOTAL(9,J23:J28)</f>
        <v>0</v>
      </c>
    </row>
    <row r="23" spans="1:10" s="28" customFormat="1" ht="109.5" customHeight="1" x14ac:dyDescent="0.2">
      <c r="A23" s="25">
        <v>16</v>
      </c>
      <c r="B23" s="26"/>
      <c r="C23" s="21" t="s">
        <v>72</v>
      </c>
      <c r="D23" s="62"/>
      <c r="E23" s="62"/>
      <c r="F23" s="27" t="s">
        <v>71</v>
      </c>
      <c r="G23" s="16" t="s">
        <v>6</v>
      </c>
      <c r="H23" s="16">
        <v>1</v>
      </c>
      <c r="I23" s="43"/>
      <c r="J23" s="43">
        <f t="shared" ref="J23:J28" si="1">ROUND(I23*H23,2)</f>
        <v>0</v>
      </c>
    </row>
    <row r="24" spans="1:10" s="28" customFormat="1" ht="53.25" customHeight="1" x14ac:dyDescent="0.2">
      <c r="A24" s="25">
        <v>17</v>
      </c>
      <c r="B24" s="26"/>
      <c r="C24" s="21" t="s">
        <v>73</v>
      </c>
      <c r="D24" s="62"/>
      <c r="E24" s="62"/>
      <c r="F24" s="27" t="s">
        <v>89</v>
      </c>
      <c r="G24" s="16" t="s">
        <v>74</v>
      </c>
      <c r="H24" s="16">
        <v>1</v>
      </c>
      <c r="I24" s="43"/>
      <c r="J24" s="43">
        <f t="shared" si="1"/>
        <v>0</v>
      </c>
    </row>
    <row r="25" spans="1:10" s="29" customFormat="1" ht="39" customHeight="1" x14ac:dyDescent="0.2">
      <c r="A25" s="25">
        <v>18</v>
      </c>
      <c r="B25" s="25"/>
      <c r="C25" s="45" t="s">
        <v>86</v>
      </c>
      <c r="D25" s="62"/>
      <c r="E25" s="74"/>
      <c r="F25" s="21" t="s">
        <v>119</v>
      </c>
      <c r="G25" s="44" t="s">
        <v>6</v>
      </c>
      <c r="H25" s="44">
        <v>2</v>
      </c>
      <c r="I25" s="43"/>
      <c r="J25" s="43">
        <f t="shared" si="1"/>
        <v>0</v>
      </c>
    </row>
    <row r="26" spans="1:10" s="28" customFormat="1" ht="53.25" customHeight="1" x14ac:dyDescent="0.2">
      <c r="A26" s="25">
        <v>19</v>
      </c>
      <c r="B26" s="26"/>
      <c r="C26" s="21" t="s">
        <v>87</v>
      </c>
      <c r="D26" s="62"/>
      <c r="E26" s="62"/>
      <c r="F26" s="27" t="s">
        <v>88</v>
      </c>
      <c r="G26" s="16" t="s">
        <v>74</v>
      </c>
      <c r="H26" s="16">
        <v>2</v>
      </c>
      <c r="I26" s="43"/>
      <c r="J26" s="43">
        <f t="shared" si="1"/>
        <v>0</v>
      </c>
    </row>
    <row r="27" spans="1:10" s="29" customFormat="1" ht="39" customHeight="1" x14ac:dyDescent="0.2">
      <c r="A27" s="25">
        <v>20</v>
      </c>
      <c r="B27" s="25"/>
      <c r="C27" s="45" t="s">
        <v>90</v>
      </c>
      <c r="D27" s="62"/>
      <c r="E27" s="74"/>
      <c r="F27" s="21" t="s">
        <v>91</v>
      </c>
      <c r="G27" s="44" t="s">
        <v>6</v>
      </c>
      <c r="H27" s="44">
        <v>1</v>
      </c>
      <c r="I27" s="43"/>
      <c r="J27" s="43">
        <f t="shared" si="1"/>
        <v>0</v>
      </c>
    </row>
    <row r="28" spans="1:10" s="29" customFormat="1" ht="29.25" customHeight="1" x14ac:dyDescent="0.2">
      <c r="A28" s="25">
        <v>21</v>
      </c>
      <c r="B28" s="25"/>
      <c r="C28" s="45" t="s">
        <v>92</v>
      </c>
      <c r="D28" s="62"/>
      <c r="E28" s="74"/>
      <c r="F28" s="21" t="s">
        <v>122</v>
      </c>
      <c r="G28" s="44" t="s">
        <v>27</v>
      </c>
      <c r="H28" s="44">
        <v>1</v>
      </c>
      <c r="I28" s="43"/>
      <c r="J28" s="43">
        <f t="shared" si="1"/>
        <v>0</v>
      </c>
    </row>
    <row r="29" spans="1:10" s="29" customFormat="1" ht="18" customHeight="1" x14ac:dyDescent="0.2">
      <c r="A29" s="25">
        <v>22</v>
      </c>
      <c r="B29" s="39"/>
      <c r="C29" s="40" t="s">
        <v>24</v>
      </c>
      <c r="D29" s="39"/>
      <c r="E29" s="39"/>
      <c r="F29" s="39"/>
      <c r="G29" s="39"/>
      <c r="H29" s="39"/>
      <c r="I29" s="39"/>
      <c r="J29" s="41">
        <f>SUBTOTAL(9,J30:J35)</f>
        <v>0</v>
      </c>
    </row>
    <row r="30" spans="1:10" s="69" customFormat="1" ht="27.75" customHeight="1" x14ac:dyDescent="0.2">
      <c r="A30" s="25">
        <v>23</v>
      </c>
      <c r="B30" s="61"/>
      <c r="C30" s="63" t="s">
        <v>75</v>
      </c>
      <c r="D30" s="63"/>
      <c r="E30" s="64"/>
      <c r="F30" s="65" t="s">
        <v>141</v>
      </c>
      <c r="G30" s="66" t="s">
        <v>6</v>
      </c>
      <c r="H30" s="67">
        <v>0</v>
      </c>
      <c r="I30" s="68"/>
      <c r="J30" s="68">
        <f>I30*H30</f>
        <v>0</v>
      </c>
    </row>
    <row r="31" spans="1:10" s="28" customFormat="1" ht="27.75" customHeight="1" x14ac:dyDescent="0.2">
      <c r="A31" s="25">
        <v>24</v>
      </c>
      <c r="B31" s="26"/>
      <c r="C31" s="42" t="s">
        <v>22</v>
      </c>
      <c r="D31" s="74"/>
      <c r="E31" s="42"/>
      <c r="F31" s="75" t="s">
        <v>41</v>
      </c>
      <c r="G31" s="16" t="s">
        <v>6</v>
      </c>
      <c r="H31" s="16">
        <v>1</v>
      </c>
      <c r="I31" s="43"/>
      <c r="J31" s="43">
        <f>I31*H31</f>
        <v>0</v>
      </c>
    </row>
    <row r="32" spans="1:10" s="28" customFormat="1" ht="27.75" customHeight="1" x14ac:dyDescent="0.2">
      <c r="A32" s="25">
        <v>25</v>
      </c>
      <c r="B32" s="26"/>
      <c r="C32" s="42" t="s">
        <v>28</v>
      </c>
      <c r="D32" s="74"/>
      <c r="E32" s="42"/>
      <c r="F32" s="75" t="s">
        <v>42</v>
      </c>
      <c r="G32" s="16" t="s">
        <v>6</v>
      </c>
      <c r="H32" s="16">
        <v>2</v>
      </c>
      <c r="I32" s="43"/>
      <c r="J32" s="43">
        <f>I32*H32</f>
        <v>0</v>
      </c>
    </row>
    <row r="33" spans="1:10" s="28" customFormat="1" ht="144.75" customHeight="1" x14ac:dyDescent="0.2">
      <c r="A33" s="25">
        <v>26</v>
      </c>
      <c r="B33" s="26"/>
      <c r="C33" s="42" t="s">
        <v>78</v>
      </c>
      <c r="D33" s="74"/>
      <c r="E33" s="42"/>
      <c r="F33" s="75" t="s">
        <v>121</v>
      </c>
      <c r="G33" s="16" t="s">
        <v>6</v>
      </c>
      <c r="H33" s="16">
        <v>1</v>
      </c>
      <c r="I33" s="43"/>
      <c r="J33" s="43">
        <f>ROUND(I33*H33,2)</f>
        <v>0</v>
      </c>
    </row>
    <row r="34" spans="1:10" s="28" customFormat="1" ht="65.25" customHeight="1" x14ac:dyDescent="0.2">
      <c r="A34" s="25">
        <v>27</v>
      </c>
      <c r="B34" s="26"/>
      <c r="C34" s="42" t="s">
        <v>77</v>
      </c>
      <c r="D34" s="74"/>
      <c r="E34" s="42"/>
      <c r="F34" s="75" t="s">
        <v>76</v>
      </c>
      <c r="G34" s="16" t="s">
        <v>6</v>
      </c>
      <c r="H34" s="16">
        <v>1</v>
      </c>
      <c r="I34" s="43"/>
      <c r="J34" s="43">
        <f>ROUND(I34*H34,2)</f>
        <v>0</v>
      </c>
    </row>
    <row r="35" spans="1:10" s="28" customFormat="1" ht="65.25" customHeight="1" x14ac:dyDescent="0.2">
      <c r="A35" s="25">
        <v>28</v>
      </c>
      <c r="B35" s="26"/>
      <c r="C35" s="42" t="s">
        <v>79</v>
      </c>
      <c r="D35" s="74"/>
      <c r="E35" s="42"/>
      <c r="F35" s="75" t="s">
        <v>120</v>
      </c>
      <c r="G35" s="16" t="s">
        <v>6</v>
      </c>
      <c r="H35" s="16">
        <v>1</v>
      </c>
      <c r="I35" s="43"/>
      <c r="J35" s="43">
        <f>ROUND(I35*H35,2)</f>
        <v>0</v>
      </c>
    </row>
    <row r="36" spans="1:10" s="29" customFormat="1" ht="18" customHeight="1" x14ac:dyDescent="0.2">
      <c r="A36" s="25">
        <v>29</v>
      </c>
      <c r="B36" s="39"/>
      <c r="C36" s="40" t="s">
        <v>80</v>
      </c>
      <c r="D36" s="39"/>
      <c r="E36" s="39"/>
      <c r="F36" s="39"/>
      <c r="G36" s="39"/>
      <c r="H36" s="39"/>
      <c r="I36" s="39"/>
      <c r="J36" s="41">
        <f>SUBTOTAL(9,J37:J39)</f>
        <v>0</v>
      </c>
    </row>
    <row r="37" spans="1:10" s="28" customFormat="1" ht="65.25" customHeight="1" x14ac:dyDescent="0.2">
      <c r="A37" s="25">
        <v>30</v>
      </c>
      <c r="B37" s="26"/>
      <c r="C37" s="42" t="s">
        <v>81</v>
      </c>
      <c r="D37" s="74"/>
      <c r="E37" s="42"/>
      <c r="F37" s="75" t="s">
        <v>131</v>
      </c>
      <c r="G37" s="16" t="s">
        <v>6</v>
      </c>
      <c r="H37" s="16">
        <v>1</v>
      </c>
      <c r="I37" s="43"/>
      <c r="J37" s="43">
        <f>ROUND(I37*H37,2)</f>
        <v>0</v>
      </c>
    </row>
    <row r="38" spans="1:10" s="28" customFormat="1" ht="55.5" customHeight="1" x14ac:dyDescent="0.2">
      <c r="A38" s="25">
        <v>31</v>
      </c>
      <c r="B38" s="26"/>
      <c r="C38" s="42" t="s">
        <v>81</v>
      </c>
      <c r="D38" s="74"/>
      <c r="E38" s="42"/>
      <c r="F38" s="75" t="s">
        <v>132</v>
      </c>
      <c r="G38" s="16" t="s">
        <v>6</v>
      </c>
      <c r="H38" s="16">
        <v>1</v>
      </c>
      <c r="I38" s="43"/>
      <c r="J38" s="43">
        <f>ROUND(I38*H38,2)</f>
        <v>0</v>
      </c>
    </row>
    <row r="39" spans="1:10" s="29" customFormat="1" ht="69.75" customHeight="1" x14ac:dyDescent="0.2">
      <c r="A39" s="25">
        <v>32</v>
      </c>
      <c r="B39" s="25"/>
      <c r="C39" s="52" t="s">
        <v>118</v>
      </c>
      <c r="D39" s="53"/>
      <c r="E39" s="52"/>
      <c r="F39" s="54" t="s">
        <v>149</v>
      </c>
      <c r="G39" s="55" t="s">
        <v>6</v>
      </c>
      <c r="H39" s="76">
        <v>0</v>
      </c>
      <c r="I39" s="56"/>
      <c r="J39" s="56">
        <f>ROUND(I39*H39,2)</f>
        <v>0</v>
      </c>
    </row>
    <row r="40" spans="1:10" s="29" customFormat="1" ht="18" customHeight="1" x14ac:dyDescent="0.2">
      <c r="A40" s="25">
        <v>33</v>
      </c>
      <c r="B40" s="39"/>
      <c r="C40" s="40" t="s">
        <v>82</v>
      </c>
      <c r="D40" s="39"/>
      <c r="E40" s="39"/>
      <c r="F40" s="39"/>
      <c r="G40" s="39"/>
      <c r="H40" s="39"/>
      <c r="I40" s="39"/>
      <c r="J40" s="41">
        <f>SUBTOTAL(9,J41)</f>
        <v>0</v>
      </c>
    </row>
    <row r="41" spans="1:10" s="28" customFormat="1" ht="39.75" customHeight="1" x14ac:dyDescent="0.2">
      <c r="A41" s="25">
        <v>34</v>
      </c>
      <c r="B41" s="26"/>
      <c r="C41" s="42" t="s">
        <v>83</v>
      </c>
      <c r="D41" s="74"/>
      <c r="E41" s="42"/>
      <c r="F41" s="75" t="s">
        <v>150</v>
      </c>
      <c r="G41" s="16" t="s">
        <v>6</v>
      </c>
      <c r="H41" s="16">
        <v>1</v>
      </c>
      <c r="I41" s="43"/>
      <c r="J41" s="43">
        <f>ROUND(I41*H41,2)</f>
        <v>0</v>
      </c>
    </row>
    <row r="42" spans="1:10" s="29" customFormat="1" ht="18" customHeight="1" x14ac:dyDescent="0.2">
      <c r="A42" s="25">
        <v>35</v>
      </c>
      <c r="B42" s="39"/>
      <c r="C42" s="40" t="s">
        <v>35</v>
      </c>
      <c r="D42" s="39"/>
      <c r="E42" s="39"/>
      <c r="F42" s="39"/>
      <c r="G42" s="39"/>
      <c r="H42" s="39"/>
      <c r="I42" s="39"/>
      <c r="J42" s="41">
        <f>SUBTOTAL(9,J43:J47)</f>
        <v>0</v>
      </c>
    </row>
    <row r="43" spans="1:10" s="28" customFormat="1" ht="49.5" customHeight="1" x14ac:dyDescent="0.2">
      <c r="A43" s="25">
        <v>36</v>
      </c>
      <c r="B43" s="26"/>
      <c r="C43" s="21" t="s">
        <v>23</v>
      </c>
      <c r="D43" s="77"/>
      <c r="E43" s="77"/>
      <c r="F43" s="27" t="s">
        <v>29</v>
      </c>
      <c r="G43" s="16" t="s">
        <v>6</v>
      </c>
      <c r="H43" s="16">
        <v>1</v>
      </c>
      <c r="I43" s="43"/>
      <c r="J43" s="43">
        <f>I43*H43</f>
        <v>0</v>
      </c>
    </row>
    <row r="44" spans="1:10" s="28" customFormat="1" ht="49.5" customHeight="1" x14ac:dyDescent="0.2">
      <c r="A44" s="25">
        <v>37</v>
      </c>
      <c r="B44" s="26"/>
      <c r="C44" s="21" t="s">
        <v>166</v>
      </c>
      <c r="D44" s="77"/>
      <c r="E44" s="77"/>
      <c r="F44" s="27" t="s">
        <v>165</v>
      </c>
      <c r="G44" s="16" t="s">
        <v>6</v>
      </c>
      <c r="H44" s="16">
        <v>1</v>
      </c>
      <c r="I44" s="43"/>
      <c r="J44" s="43">
        <f>ROUND(I44*H44,2)</f>
        <v>0</v>
      </c>
    </row>
    <row r="45" spans="1:10" s="29" customFormat="1" ht="50.25" customHeight="1" x14ac:dyDescent="0.2">
      <c r="A45" s="25">
        <v>38</v>
      </c>
      <c r="B45" s="25"/>
      <c r="C45" s="52" t="s">
        <v>85</v>
      </c>
      <c r="D45" s="53"/>
      <c r="E45" s="52"/>
      <c r="F45" s="54" t="s">
        <v>133</v>
      </c>
      <c r="G45" s="55" t="s">
        <v>6</v>
      </c>
      <c r="H45" s="76">
        <v>0</v>
      </c>
      <c r="I45" s="56"/>
      <c r="J45" s="56">
        <f>ROUND(I45*H45,2)</f>
        <v>0</v>
      </c>
    </row>
    <row r="46" spans="1:10" s="28" customFormat="1" ht="55.5" customHeight="1" x14ac:dyDescent="0.2">
      <c r="A46" s="25">
        <v>39</v>
      </c>
      <c r="B46" s="26"/>
      <c r="C46" s="42" t="s">
        <v>84</v>
      </c>
      <c r="D46" s="74"/>
      <c r="E46" s="42"/>
      <c r="F46" s="75" t="s">
        <v>151</v>
      </c>
      <c r="G46" s="16" t="s">
        <v>6</v>
      </c>
      <c r="H46" s="16">
        <v>1</v>
      </c>
      <c r="I46" s="43"/>
      <c r="J46" s="43">
        <f>ROUND(I46*H46,2)</f>
        <v>0</v>
      </c>
    </row>
    <row r="47" spans="1:10" s="28" customFormat="1" ht="36.75" customHeight="1" x14ac:dyDescent="0.2">
      <c r="A47" s="25">
        <v>40</v>
      </c>
      <c r="B47" s="26"/>
      <c r="C47" s="21" t="s">
        <v>36</v>
      </c>
      <c r="D47" s="77"/>
      <c r="E47" s="77"/>
      <c r="F47" s="27" t="s">
        <v>37</v>
      </c>
      <c r="G47" s="16" t="s">
        <v>6</v>
      </c>
      <c r="H47" s="16">
        <v>1</v>
      </c>
      <c r="I47" s="43"/>
      <c r="J47" s="43">
        <f>ROUND(I47*H47,2)</f>
        <v>0</v>
      </c>
    </row>
    <row r="48" spans="1:10" s="29" customFormat="1" ht="18" customHeight="1" x14ac:dyDescent="0.2">
      <c r="A48" s="25">
        <v>41</v>
      </c>
      <c r="B48" s="39"/>
      <c r="C48" s="40" t="s">
        <v>38</v>
      </c>
      <c r="D48" s="39"/>
      <c r="E48" s="39"/>
      <c r="F48" s="39"/>
      <c r="G48" s="39"/>
      <c r="H48" s="39"/>
      <c r="I48" s="39"/>
      <c r="J48" s="41">
        <f>SUBTOTAL(9,J49:J55)</f>
        <v>0</v>
      </c>
    </row>
    <row r="49" spans="1:10" s="28" customFormat="1" ht="26.25" customHeight="1" x14ac:dyDescent="0.2">
      <c r="A49" s="25">
        <v>42</v>
      </c>
      <c r="B49" s="26"/>
      <c r="C49" s="95" t="s">
        <v>31</v>
      </c>
      <c r="D49" s="74"/>
      <c r="E49" s="42"/>
      <c r="F49" s="96" t="s">
        <v>43</v>
      </c>
      <c r="G49" s="97" t="s">
        <v>19</v>
      </c>
      <c r="H49" s="16">
        <v>1</v>
      </c>
      <c r="I49" s="98"/>
      <c r="J49" s="98">
        <f>I49*H49</f>
        <v>0</v>
      </c>
    </row>
    <row r="50" spans="1:10" s="28" customFormat="1" ht="55.5" customHeight="1" x14ac:dyDescent="0.2">
      <c r="A50" s="25">
        <v>43</v>
      </c>
      <c r="B50" s="26"/>
      <c r="C50" s="42" t="s">
        <v>114</v>
      </c>
      <c r="D50" s="74"/>
      <c r="E50" s="42"/>
      <c r="F50" s="75" t="s">
        <v>115</v>
      </c>
      <c r="G50" s="16" t="s">
        <v>9</v>
      </c>
      <c r="H50" s="16">
        <f>11*15</f>
        <v>165</v>
      </c>
      <c r="I50" s="43"/>
      <c r="J50" s="43">
        <f>ROUND(I50*H50,2)</f>
        <v>0</v>
      </c>
    </row>
    <row r="51" spans="1:10" s="28" customFormat="1" ht="27.75" customHeight="1" x14ac:dyDescent="0.2">
      <c r="A51" s="25">
        <v>44</v>
      </c>
      <c r="B51" s="26"/>
      <c r="C51" s="42" t="s">
        <v>39</v>
      </c>
      <c r="D51" s="74"/>
      <c r="E51" s="42"/>
      <c r="F51" s="75" t="s">
        <v>111</v>
      </c>
      <c r="G51" s="16" t="s">
        <v>9</v>
      </c>
      <c r="H51" s="16">
        <v>30</v>
      </c>
      <c r="I51" s="43"/>
      <c r="J51" s="43">
        <f>ROUND(I51*H51,2)</f>
        <v>0</v>
      </c>
    </row>
    <row r="52" spans="1:10" s="28" customFormat="1" ht="33" customHeight="1" x14ac:dyDescent="0.2">
      <c r="A52" s="25">
        <v>45</v>
      </c>
      <c r="B52" s="26"/>
      <c r="C52" s="21" t="s">
        <v>40</v>
      </c>
      <c r="D52" s="77"/>
      <c r="E52" s="77"/>
      <c r="F52" s="27" t="s">
        <v>134</v>
      </c>
      <c r="G52" s="16" t="s">
        <v>6</v>
      </c>
      <c r="H52" s="16">
        <v>4</v>
      </c>
      <c r="I52" s="43"/>
      <c r="J52" s="43">
        <f>ROUND(I52*H52,2)</f>
        <v>0</v>
      </c>
    </row>
    <row r="53" spans="1:10" s="28" customFormat="1" ht="33" customHeight="1" x14ac:dyDescent="0.2">
      <c r="A53" s="25">
        <v>46</v>
      </c>
      <c r="B53" s="26"/>
      <c r="C53" s="21" t="s">
        <v>110</v>
      </c>
      <c r="D53" s="77"/>
      <c r="E53" s="77"/>
      <c r="F53" s="27" t="s">
        <v>135</v>
      </c>
      <c r="G53" s="16" t="s">
        <v>6</v>
      </c>
      <c r="H53" s="16">
        <v>6</v>
      </c>
      <c r="I53" s="43"/>
      <c r="J53" s="43">
        <f>ROUND(I53*H53,2)</f>
        <v>0</v>
      </c>
    </row>
    <row r="54" spans="1:10" s="28" customFormat="1" ht="27.75" customHeight="1" x14ac:dyDescent="0.2">
      <c r="A54" s="25">
        <v>47</v>
      </c>
      <c r="B54" s="26"/>
      <c r="C54" s="42" t="s">
        <v>21</v>
      </c>
      <c r="D54" s="74"/>
      <c r="E54" s="42"/>
      <c r="F54" s="75" t="s">
        <v>44</v>
      </c>
      <c r="G54" s="16" t="s">
        <v>19</v>
      </c>
      <c r="H54" s="16">
        <v>1</v>
      </c>
      <c r="I54" s="43"/>
      <c r="J54" s="43">
        <f>I54*H54</f>
        <v>0</v>
      </c>
    </row>
    <row r="55" spans="1:10" s="28" customFormat="1" ht="27.75" customHeight="1" x14ac:dyDescent="0.2">
      <c r="A55" s="25">
        <v>48</v>
      </c>
      <c r="B55" s="26"/>
      <c r="C55" s="42" t="s">
        <v>20</v>
      </c>
      <c r="D55" s="74"/>
      <c r="E55" s="42"/>
      <c r="F55" s="75" t="s">
        <v>45</v>
      </c>
      <c r="G55" s="16" t="s">
        <v>19</v>
      </c>
      <c r="H55" s="16">
        <v>1</v>
      </c>
      <c r="I55" s="43"/>
      <c r="J55" s="43">
        <f>I55*H55</f>
        <v>0</v>
      </c>
    </row>
    <row r="56" spans="1:10" s="29" customFormat="1" ht="18" customHeight="1" x14ac:dyDescent="0.2">
      <c r="A56" s="25">
        <v>49</v>
      </c>
      <c r="B56" s="39"/>
      <c r="C56" s="40" t="s">
        <v>7</v>
      </c>
      <c r="D56" s="39"/>
      <c r="E56" s="39"/>
      <c r="F56" s="39"/>
      <c r="G56" s="39"/>
      <c r="H56" s="39"/>
      <c r="I56" s="39"/>
      <c r="J56" s="41">
        <f>SUBTOTAL(9,J57:J69)</f>
        <v>0</v>
      </c>
    </row>
    <row r="57" spans="1:10" s="28" customFormat="1" ht="30" customHeight="1" x14ac:dyDescent="0.2">
      <c r="A57" s="25">
        <v>50</v>
      </c>
      <c r="B57" s="70"/>
      <c r="C57" s="42" t="s">
        <v>56</v>
      </c>
      <c r="D57" s="42"/>
      <c r="E57" s="42"/>
      <c r="F57" s="21" t="s">
        <v>116</v>
      </c>
      <c r="G57" s="16" t="s">
        <v>10</v>
      </c>
      <c r="H57" s="16">
        <v>1</v>
      </c>
      <c r="I57" s="99"/>
      <c r="J57" s="99">
        <f t="shared" ref="J57:J69" si="2">I57*H57</f>
        <v>0</v>
      </c>
    </row>
    <row r="58" spans="1:10" s="28" customFormat="1" ht="30" customHeight="1" x14ac:dyDescent="0.2">
      <c r="A58" s="25">
        <v>51</v>
      </c>
      <c r="B58" s="70"/>
      <c r="C58" s="42" t="s">
        <v>46</v>
      </c>
      <c r="D58" s="42"/>
      <c r="E58" s="42"/>
      <c r="F58" s="21" t="s">
        <v>156</v>
      </c>
      <c r="G58" s="16" t="s">
        <v>10</v>
      </c>
      <c r="H58" s="16">
        <v>1</v>
      </c>
      <c r="I58" s="99"/>
      <c r="J58" s="99">
        <f t="shared" si="2"/>
        <v>0</v>
      </c>
    </row>
    <row r="59" spans="1:10" s="28" customFormat="1" ht="30" customHeight="1" x14ac:dyDescent="0.2">
      <c r="A59" s="25">
        <v>52</v>
      </c>
      <c r="B59" s="70"/>
      <c r="C59" s="42" t="s">
        <v>46</v>
      </c>
      <c r="D59" s="42"/>
      <c r="E59" s="42"/>
      <c r="F59" s="21" t="s">
        <v>157</v>
      </c>
      <c r="G59" s="16" t="s">
        <v>10</v>
      </c>
      <c r="H59" s="16">
        <v>1</v>
      </c>
      <c r="I59" s="99"/>
      <c r="J59" s="99">
        <f t="shared" si="2"/>
        <v>0</v>
      </c>
    </row>
    <row r="60" spans="1:10" s="28" customFormat="1" ht="36.75" customHeight="1" x14ac:dyDescent="0.2">
      <c r="A60" s="25">
        <v>53</v>
      </c>
      <c r="B60" s="70"/>
      <c r="C60" s="42" t="s">
        <v>46</v>
      </c>
      <c r="D60" s="42"/>
      <c r="E60" s="42"/>
      <c r="F60" s="42" t="s">
        <v>158</v>
      </c>
      <c r="G60" s="16" t="s">
        <v>10</v>
      </c>
      <c r="H60" s="16">
        <v>1</v>
      </c>
      <c r="I60" s="99"/>
      <c r="J60" s="99">
        <f t="shared" si="2"/>
        <v>0</v>
      </c>
    </row>
    <row r="61" spans="1:10" s="28" customFormat="1" ht="36.75" customHeight="1" x14ac:dyDescent="0.2">
      <c r="A61" s="25">
        <v>54</v>
      </c>
      <c r="B61" s="70"/>
      <c r="C61" s="42" t="s">
        <v>46</v>
      </c>
      <c r="D61" s="42"/>
      <c r="E61" s="42"/>
      <c r="F61" s="42" t="s">
        <v>47</v>
      </c>
      <c r="G61" s="16" t="s">
        <v>10</v>
      </c>
      <c r="H61" s="16">
        <v>1</v>
      </c>
      <c r="I61" s="99"/>
      <c r="J61" s="99">
        <f t="shared" si="2"/>
        <v>0</v>
      </c>
    </row>
    <row r="62" spans="1:10" s="28" customFormat="1" ht="30" customHeight="1" x14ac:dyDescent="0.2">
      <c r="A62" s="25">
        <v>55</v>
      </c>
      <c r="B62" s="70"/>
      <c r="C62" s="42" t="s">
        <v>46</v>
      </c>
      <c r="D62" s="42"/>
      <c r="E62" s="42"/>
      <c r="F62" s="21" t="s">
        <v>159</v>
      </c>
      <c r="G62" s="16" t="s">
        <v>10</v>
      </c>
      <c r="H62" s="16">
        <v>1</v>
      </c>
      <c r="I62" s="99"/>
      <c r="J62" s="99">
        <f t="shared" si="2"/>
        <v>0</v>
      </c>
    </row>
    <row r="63" spans="1:10" s="28" customFormat="1" ht="36.75" customHeight="1" x14ac:dyDescent="0.2">
      <c r="A63" s="25">
        <v>56</v>
      </c>
      <c r="B63" s="70"/>
      <c r="C63" s="42" t="s">
        <v>46</v>
      </c>
      <c r="D63" s="42"/>
      <c r="E63" s="42"/>
      <c r="F63" s="42" t="s">
        <v>160</v>
      </c>
      <c r="G63" s="16" t="s">
        <v>10</v>
      </c>
      <c r="H63" s="16">
        <v>1</v>
      </c>
      <c r="I63" s="99"/>
      <c r="J63" s="99">
        <f t="shared" si="2"/>
        <v>0</v>
      </c>
    </row>
    <row r="64" spans="1:10" s="28" customFormat="1" ht="30" customHeight="1" x14ac:dyDescent="0.2">
      <c r="A64" s="25">
        <v>57</v>
      </c>
      <c r="B64" s="70"/>
      <c r="C64" s="42" t="s">
        <v>46</v>
      </c>
      <c r="D64" s="42"/>
      <c r="E64" s="42"/>
      <c r="F64" s="21" t="s">
        <v>161</v>
      </c>
      <c r="G64" s="16" t="s">
        <v>10</v>
      </c>
      <c r="H64" s="16">
        <v>1</v>
      </c>
      <c r="I64" s="99"/>
      <c r="J64" s="99">
        <f t="shared" si="2"/>
        <v>0</v>
      </c>
    </row>
    <row r="65" spans="1:10" s="28" customFormat="1" ht="36.75" customHeight="1" x14ac:dyDescent="0.2">
      <c r="A65" s="25">
        <v>58</v>
      </c>
      <c r="B65" s="70"/>
      <c r="C65" s="42" t="s">
        <v>48</v>
      </c>
      <c r="D65" s="42"/>
      <c r="E65" s="42"/>
      <c r="F65" s="42" t="s">
        <v>49</v>
      </c>
      <c r="G65" s="16" t="s">
        <v>50</v>
      </c>
      <c r="H65" s="16">
        <v>32</v>
      </c>
      <c r="I65" s="99"/>
      <c r="J65" s="99">
        <f t="shared" si="2"/>
        <v>0</v>
      </c>
    </row>
    <row r="66" spans="1:10" s="28" customFormat="1" ht="30" customHeight="1" x14ac:dyDescent="0.2">
      <c r="A66" s="25">
        <v>59</v>
      </c>
      <c r="B66" s="70"/>
      <c r="C66" s="42" t="s">
        <v>51</v>
      </c>
      <c r="D66" s="42"/>
      <c r="E66" s="42"/>
      <c r="F66" s="21" t="s">
        <v>52</v>
      </c>
      <c r="G66" s="16" t="s">
        <v>50</v>
      </c>
      <c r="H66" s="16">
        <v>4</v>
      </c>
      <c r="I66" s="99"/>
      <c r="J66" s="99">
        <f t="shared" si="2"/>
        <v>0</v>
      </c>
    </row>
    <row r="67" spans="1:10" s="28" customFormat="1" ht="30" customHeight="1" x14ac:dyDescent="0.2">
      <c r="A67" s="25">
        <v>60</v>
      </c>
      <c r="B67" s="70"/>
      <c r="C67" s="42" t="s">
        <v>25</v>
      </c>
      <c r="D67" s="42"/>
      <c r="E67" s="42"/>
      <c r="F67" s="21" t="s">
        <v>53</v>
      </c>
      <c r="G67" s="16" t="s">
        <v>10</v>
      </c>
      <c r="H67" s="16">
        <v>1</v>
      </c>
      <c r="I67" s="99"/>
      <c r="J67" s="99">
        <f t="shared" si="2"/>
        <v>0</v>
      </c>
    </row>
    <row r="68" spans="1:10" s="28" customFormat="1" ht="57" customHeight="1" x14ac:dyDescent="0.2">
      <c r="A68" s="25">
        <v>61</v>
      </c>
      <c r="B68" s="70"/>
      <c r="C68" s="42" t="s">
        <v>25</v>
      </c>
      <c r="D68" s="42"/>
      <c r="E68" s="42"/>
      <c r="F68" s="42" t="s">
        <v>54</v>
      </c>
      <c r="G68" s="16" t="s">
        <v>10</v>
      </c>
      <c r="H68" s="16">
        <v>1</v>
      </c>
      <c r="I68" s="99"/>
      <c r="J68" s="99">
        <f t="shared" si="2"/>
        <v>0</v>
      </c>
    </row>
    <row r="69" spans="1:10" s="28" customFormat="1" ht="30" customHeight="1" x14ac:dyDescent="0.2">
      <c r="A69" s="25">
        <v>62</v>
      </c>
      <c r="B69" s="70"/>
      <c r="C69" s="42" t="s">
        <v>55</v>
      </c>
      <c r="D69" s="42"/>
      <c r="E69" s="42"/>
      <c r="F69" s="21" t="s">
        <v>57</v>
      </c>
      <c r="G69" s="16" t="s">
        <v>10</v>
      </c>
      <c r="H69" s="16">
        <v>1</v>
      </c>
      <c r="I69" s="99"/>
      <c r="J69" s="99">
        <f t="shared" si="2"/>
        <v>0</v>
      </c>
    </row>
    <row r="70" spans="1:10" s="15" customFormat="1" ht="13.5" thickBot="1" x14ac:dyDescent="0.25">
      <c r="A70" s="58"/>
      <c r="B70" s="58"/>
      <c r="C70" s="58"/>
      <c r="D70" s="58"/>
      <c r="E70" s="59"/>
      <c r="F70" s="58"/>
      <c r="G70" s="60"/>
      <c r="H70" s="60"/>
      <c r="I70" s="58"/>
      <c r="J70" s="58"/>
    </row>
    <row r="71" spans="1:10" s="29" customFormat="1" ht="23.25" customHeight="1" x14ac:dyDescent="0.25">
      <c r="A71" s="82"/>
      <c r="B71" s="82"/>
      <c r="C71" s="83" t="s">
        <v>11</v>
      </c>
      <c r="D71" s="82"/>
      <c r="E71" s="84"/>
      <c r="F71" s="82"/>
      <c r="G71" s="85"/>
      <c r="H71" s="85"/>
      <c r="I71" s="82"/>
      <c r="J71" s="86">
        <f>SUBTOTAL(9,J8:J69)</f>
        <v>0</v>
      </c>
    </row>
    <row r="74" spans="1:10" collapsed="1" x14ac:dyDescent="0.2">
      <c r="J74" s="20"/>
    </row>
    <row r="77" spans="1:10" x14ac:dyDescent="0.2">
      <c r="J77" s="20"/>
    </row>
    <row r="83" collapsed="1" x14ac:dyDescent="0.2"/>
    <row r="87" ht="24.95" customHeight="1" x14ac:dyDescent="0.2"/>
    <row r="88" ht="24.95" customHeight="1" x14ac:dyDescent="0.2"/>
    <row r="89" ht="24.95" customHeight="1" x14ac:dyDescent="0.2"/>
    <row r="90" ht="24.95" customHeight="1" x14ac:dyDescent="0.2"/>
    <row r="91" ht="24.95" customHeight="1" x14ac:dyDescent="0.2"/>
    <row r="92" ht="24.95" customHeight="1" x14ac:dyDescent="0.2"/>
    <row r="93" ht="24.95" customHeight="1" x14ac:dyDescent="0.2"/>
    <row r="94" ht="24.95" customHeight="1" x14ac:dyDescent="0.2"/>
    <row r="95" ht="24.95" customHeight="1" x14ac:dyDescent="0.2"/>
    <row r="96" ht="24.95" customHeight="1" x14ac:dyDescent="0.2"/>
    <row r="97" ht="24.95" customHeight="1" x14ac:dyDescent="0.2"/>
    <row r="98" ht="24.95" customHeight="1" x14ac:dyDescent="0.2"/>
    <row r="99" ht="24.95" customHeight="1" x14ac:dyDescent="0.2"/>
    <row r="100" ht="24.95" customHeight="1" x14ac:dyDescent="0.2"/>
    <row r="101" ht="24.95" customHeight="1" x14ac:dyDescent="0.2"/>
    <row r="102" ht="24.95" customHeight="1" x14ac:dyDescent="0.2"/>
    <row r="103" ht="15" customHeight="1" x14ac:dyDescent="0.2"/>
    <row r="104" ht="24.95" customHeight="1" x14ac:dyDescent="0.2"/>
    <row r="105" ht="18" customHeight="1" x14ac:dyDescent="0.2"/>
    <row r="106" ht="24.95" customHeight="1" x14ac:dyDescent="0.2"/>
    <row r="107" ht="24.95" customHeight="1" x14ac:dyDescent="0.2"/>
  </sheetData>
  <sheetProtection selectLockedCells="1" selectUnlockedCells="1"/>
  <autoFilter ref="A2:J107" xr:uid="{7A201343-2B4E-4FCC-97F1-EFA1AF06BBAC}"/>
  <dataConsolidate/>
  <hyperlinks>
    <hyperlink ref="E76" r:id="rId1" display="DXP 44 HD 4K" xr:uid="{913052C9-C85B-40EF-9420-42FBAED341C1}"/>
    <hyperlink ref="E78" r:id="rId2" display="DTP HDMI 4K 230 Tx" xr:uid="{2C1C5CE6-47B9-415F-80C1-607BC8DAF49A}"/>
    <hyperlink ref="E79" r:id="rId3" display="DTP HDMI 4K 230 Rx" xr:uid="{7B8ED1C7-96D9-4E37-96B8-3382492E87FD}"/>
  </hyperlinks>
  <pageMargins left="0.74803149606299213" right="0.74803149606299213" top="0.98425196850393704" bottom="0.98425196850393704" header="0.51181102362204722" footer="0.51181102362204722"/>
  <pageSetup paperSize="9" scale="64" firstPageNumber="0" fitToHeight="20" orientation="landscape" r:id="rId4"/>
  <headerFooter alignWithMargins="0">
    <oddFooter>&amp;C&amp;P/&amp;N</oddFooter>
  </headerFooter>
  <rowBreaks count="1" manualBreakCount="1">
    <brk id="10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3F88-61FD-432C-A4A3-CB5E50C18632}">
  <sheetPr>
    <tabColor rgb="FF92D050"/>
    <outlinePr summaryBelow="0"/>
    <pageSetUpPr fitToPage="1"/>
  </sheetPr>
  <dimension ref="A1:J79"/>
  <sheetViews>
    <sheetView view="pageBreakPreview" zoomScale="85" zoomScaleNormal="70" zoomScaleSheetLayoutView="85" workbookViewId="0">
      <pane ySplit="7" topLeftCell="A8" activePane="bottomLeft" state="frozen"/>
      <selection pane="bottomLeft" activeCell="L26" sqref="L26"/>
    </sheetView>
  </sheetViews>
  <sheetFormatPr defaultColWidth="9.140625" defaultRowHeight="12.75" x14ac:dyDescent="0.2"/>
  <cols>
    <col min="1" max="1" width="8.5703125" style="17" customWidth="1"/>
    <col min="2" max="2" width="5.28515625" style="17" hidden="1" customWidth="1"/>
    <col min="3" max="3" width="17.42578125" style="17" customWidth="1"/>
    <col min="4" max="4" width="14.85546875" style="17" customWidth="1"/>
    <col min="5" max="5" width="16.140625" style="18" customWidth="1"/>
    <col min="6" max="6" width="96.28515625" style="17" customWidth="1"/>
    <col min="7" max="7" width="8" style="19" customWidth="1"/>
    <col min="8" max="8" width="6.7109375" style="19" customWidth="1"/>
    <col min="9" max="9" width="18.28515625" style="17" customWidth="1"/>
    <col min="10" max="10" width="20.7109375" style="17" customWidth="1"/>
    <col min="11" max="16384" width="9.140625" style="17"/>
  </cols>
  <sheetData>
    <row r="1" spans="1:10" s="29" customFormat="1" ht="13.5" customHeight="1" x14ac:dyDescent="0.25">
      <c r="C1" s="30"/>
      <c r="D1" s="30"/>
      <c r="E1" s="30"/>
      <c r="F1" s="30"/>
      <c r="G1" s="30"/>
      <c r="H1" s="30"/>
      <c r="I1" s="30"/>
      <c r="J1" s="30"/>
    </row>
    <row r="2" spans="1:10" s="29" customFormat="1" ht="57.75" customHeight="1" x14ac:dyDescent="0.2">
      <c r="A2" s="31" t="s">
        <v>0</v>
      </c>
      <c r="B2" s="31" t="s">
        <v>15</v>
      </c>
      <c r="C2" s="31" t="s">
        <v>5</v>
      </c>
      <c r="D2" s="32" t="s">
        <v>13</v>
      </c>
      <c r="E2" s="32" t="s">
        <v>16</v>
      </c>
      <c r="F2" s="32" t="s">
        <v>18</v>
      </c>
      <c r="G2" s="33" t="s">
        <v>17</v>
      </c>
      <c r="H2" s="33" t="s">
        <v>12</v>
      </c>
      <c r="I2" s="32" t="s">
        <v>2</v>
      </c>
      <c r="J2" s="32" t="s">
        <v>14</v>
      </c>
    </row>
    <row r="3" spans="1:10" s="29" customFormat="1" ht="18" customHeight="1" x14ac:dyDescent="0.2">
      <c r="A3" s="78"/>
      <c r="B3" s="79"/>
      <c r="C3" s="80" t="s">
        <v>94</v>
      </c>
      <c r="D3" s="79"/>
      <c r="E3" s="79"/>
      <c r="F3" s="79"/>
      <c r="G3" s="79"/>
      <c r="H3" s="79"/>
      <c r="I3" s="79"/>
      <c r="J3" s="81"/>
    </row>
    <row r="4" spans="1:10" s="29" customFormat="1" ht="18" customHeight="1" x14ac:dyDescent="0.2">
      <c r="A4" s="46"/>
      <c r="B4" s="38"/>
      <c r="C4" s="47"/>
      <c r="D4" s="38"/>
      <c r="E4" s="38"/>
      <c r="F4" s="38"/>
      <c r="G4" s="38"/>
      <c r="H4" s="38"/>
      <c r="I4" s="38"/>
      <c r="J4" s="48"/>
    </row>
    <row r="5" spans="1:10" s="29" customFormat="1" ht="18" customHeight="1" x14ac:dyDescent="0.2">
      <c r="A5" s="46"/>
      <c r="B5" s="38"/>
      <c r="C5" s="49"/>
      <c r="D5" s="49"/>
      <c r="E5" s="49"/>
      <c r="F5" s="50" t="s">
        <v>59</v>
      </c>
      <c r="G5" s="38"/>
      <c r="H5" s="38"/>
      <c r="I5" s="38"/>
      <c r="J5" s="48"/>
    </row>
    <row r="6" spans="1:10" s="29" customFormat="1" ht="18" customHeight="1" x14ac:dyDescent="0.2">
      <c r="A6" s="46"/>
      <c r="B6" s="38"/>
      <c r="C6" s="38"/>
      <c r="D6" s="49"/>
      <c r="E6" s="38"/>
      <c r="F6" s="51" t="s">
        <v>32</v>
      </c>
      <c r="G6" s="38"/>
      <c r="H6" s="38"/>
      <c r="I6" s="38"/>
      <c r="J6" s="48"/>
    </row>
    <row r="7" spans="1:10" s="29" customFormat="1" ht="18" customHeight="1" x14ac:dyDescent="0.2">
      <c r="A7" s="46"/>
      <c r="B7" s="38"/>
      <c r="C7" s="47"/>
      <c r="D7" s="38"/>
      <c r="E7" s="38"/>
      <c r="F7" s="38"/>
      <c r="G7" s="38"/>
      <c r="H7" s="38"/>
      <c r="I7" s="38"/>
      <c r="J7" s="48"/>
    </row>
    <row r="8" spans="1:10" s="29" customFormat="1" ht="18" customHeight="1" x14ac:dyDescent="0.2">
      <c r="A8" s="25">
        <v>1</v>
      </c>
      <c r="B8" s="39"/>
      <c r="C8" s="40" t="s">
        <v>33</v>
      </c>
      <c r="D8" s="39"/>
      <c r="E8" s="39"/>
      <c r="F8" s="39"/>
      <c r="G8" s="39"/>
      <c r="H8" s="39"/>
      <c r="I8" s="39"/>
      <c r="J8" s="41">
        <f>SUBTOTAL(9,J9:J13)</f>
        <v>0</v>
      </c>
    </row>
    <row r="9" spans="1:10" s="69" customFormat="1" ht="27.75" customHeight="1" x14ac:dyDescent="0.2">
      <c r="A9" s="25">
        <v>2</v>
      </c>
      <c r="B9" s="61"/>
      <c r="C9" s="63" t="s">
        <v>95</v>
      </c>
      <c r="D9" s="63"/>
      <c r="E9" s="64"/>
      <c r="F9" s="65" t="s">
        <v>138</v>
      </c>
      <c r="G9" s="66" t="s">
        <v>6</v>
      </c>
      <c r="H9" s="67">
        <v>0</v>
      </c>
      <c r="I9" s="68"/>
      <c r="J9" s="68">
        <f>I9*H9</f>
        <v>0</v>
      </c>
    </row>
    <row r="10" spans="1:10" s="69" customFormat="1" ht="27.75" customHeight="1" x14ac:dyDescent="0.2">
      <c r="A10" s="25">
        <v>3</v>
      </c>
      <c r="B10" s="61"/>
      <c r="C10" s="63" t="s">
        <v>96</v>
      </c>
      <c r="D10" s="63"/>
      <c r="E10" s="64"/>
      <c r="F10" s="65" t="s">
        <v>139</v>
      </c>
      <c r="G10" s="66" t="s">
        <v>6</v>
      </c>
      <c r="H10" s="67">
        <v>0</v>
      </c>
      <c r="I10" s="68"/>
      <c r="J10" s="68">
        <f>I10*H10</f>
        <v>0</v>
      </c>
    </row>
    <row r="11" spans="1:10" s="28" customFormat="1" ht="51.75" customHeight="1" x14ac:dyDescent="0.2">
      <c r="A11" s="25">
        <v>4</v>
      </c>
      <c r="B11" s="26"/>
      <c r="C11" s="21" t="s">
        <v>97</v>
      </c>
      <c r="D11" s="62"/>
      <c r="E11" s="62"/>
      <c r="F11" s="27" t="s">
        <v>136</v>
      </c>
      <c r="G11" s="16" t="s">
        <v>6</v>
      </c>
      <c r="H11" s="16">
        <v>1</v>
      </c>
      <c r="I11" s="43"/>
      <c r="J11" s="43">
        <f>ROUND(I11*H11,2)</f>
        <v>0</v>
      </c>
    </row>
    <row r="12" spans="1:10" s="29" customFormat="1" ht="54" customHeight="1" x14ac:dyDescent="0.2">
      <c r="A12" s="25">
        <v>5</v>
      </c>
      <c r="B12" s="25"/>
      <c r="C12" s="52" t="s">
        <v>98</v>
      </c>
      <c r="D12" s="53"/>
      <c r="E12" s="52"/>
      <c r="F12" s="54" t="s">
        <v>137</v>
      </c>
      <c r="G12" s="55" t="s">
        <v>6</v>
      </c>
      <c r="H12" s="76">
        <v>0</v>
      </c>
      <c r="I12" s="56"/>
      <c r="J12" s="56">
        <f>ROUND(I12*H12,2)</f>
        <v>0</v>
      </c>
    </row>
    <row r="13" spans="1:10" s="28" customFormat="1" ht="51.75" customHeight="1" x14ac:dyDescent="0.2">
      <c r="A13" s="25">
        <v>6</v>
      </c>
      <c r="B13" s="26"/>
      <c r="C13" s="21" t="s">
        <v>26</v>
      </c>
      <c r="D13" s="62"/>
      <c r="E13" s="62"/>
      <c r="F13" s="27" t="s">
        <v>125</v>
      </c>
      <c r="G13" s="16" t="s">
        <v>6</v>
      </c>
      <c r="H13" s="16">
        <v>1</v>
      </c>
      <c r="I13" s="43"/>
      <c r="J13" s="43">
        <f>ROUND(I13*H13,2)</f>
        <v>0</v>
      </c>
    </row>
    <row r="14" spans="1:10" s="29" customFormat="1" ht="18" customHeight="1" x14ac:dyDescent="0.2">
      <c r="A14" s="25">
        <v>7</v>
      </c>
      <c r="B14" s="39"/>
      <c r="C14" s="40" t="s">
        <v>65</v>
      </c>
      <c r="D14" s="39"/>
      <c r="E14" s="39"/>
      <c r="F14" s="39"/>
      <c r="G14" s="39"/>
      <c r="H14" s="39"/>
      <c r="I14" s="39"/>
      <c r="J14" s="41">
        <f>SUBTOTAL(9,J15:J20)</f>
        <v>0</v>
      </c>
    </row>
    <row r="15" spans="1:10" s="69" customFormat="1" ht="27.75" customHeight="1" x14ac:dyDescent="0.2">
      <c r="A15" s="25">
        <v>8</v>
      </c>
      <c r="B15" s="61"/>
      <c r="C15" s="63" t="s">
        <v>66</v>
      </c>
      <c r="D15" s="63"/>
      <c r="E15" s="64"/>
      <c r="F15" s="65" t="s">
        <v>140</v>
      </c>
      <c r="G15" s="66" t="s">
        <v>6</v>
      </c>
      <c r="H15" s="67">
        <v>0</v>
      </c>
      <c r="I15" s="68"/>
      <c r="J15" s="68">
        <f>I15*H15</f>
        <v>0</v>
      </c>
    </row>
    <row r="16" spans="1:10" s="28" customFormat="1" ht="39.75" customHeight="1" x14ac:dyDescent="0.2">
      <c r="A16" s="25">
        <v>9</v>
      </c>
      <c r="B16" s="70"/>
      <c r="C16" s="42" t="s">
        <v>67</v>
      </c>
      <c r="D16" s="42"/>
      <c r="E16" s="42"/>
      <c r="F16" s="42" t="s">
        <v>127</v>
      </c>
      <c r="G16" s="16" t="s">
        <v>6</v>
      </c>
      <c r="H16" s="16">
        <v>1</v>
      </c>
      <c r="I16" s="43"/>
      <c r="J16" s="43">
        <f>ROUND(I16*H16,2)</f>
        <v>0</v>
      </c>
    </row>
    <row r="17" spans="1:10" customFormat="1" ht="39.75" customHeight="1" x14ac:dyDescent="0.2">
      <c r="A17" s="25">
        <v>10</v>
      </c>
      <c r="B17" s="71"/>
      <c r="C17" s="72" t="s">
        <v>68</v>
      </c>
      <c r="D17" s="72"/>
      <c r="E17" s="72"/>
      <c r="F17" s="72" t="s">
        <v>128</v>
      </c>
      <c r="G17" s="73" t="s">
        <v>6</v>
      </c>
      <c r="H17" s="73">
        <v>1</v>
      </c>
      <c r="I17" s="43"/>
      <c r="J17" s="43">
        <f>ROUND(I17*H17,2)</f>
        <v>0</v>
      </c>
    </row>
    <row r="18" spans="1:10" s="28" customFormat="1" ht="114" customHeight="1" x14ac:dyDescent="0.2">
      <c r="A18" s="25">
        <v>11</v>
      </c>
      <c r="B18" s="26"/>
      <c r="C18" s="21" t="s">
        <v>70</v>
      </c>
      <c r="D18" s="62"/>
      <c r="E18" s="62"/>
      <c r="F18" s="27" t="s">
        <v>130</v>
      </c>
      <c r="G18" s="16" t="s">
        <v>6</v>
      </c>
      <c r="H18" s="16">
        <v>1</v>
      </c>
      <c r="I18" s="43"/>
      <c r="J18" s="43">
        <f>ROUND(I18*H18,2)</f>
        <v>0</v>
      </c>
    </row>
    <row r="19" spans="1:10" customFormat="1" ht="29.25" customHeight="1" x14ac:dyDescent="0.2">
      <c r="A19" s="25">
        <v>12</v>
      </c>
      <c r="B19" s="71"/>
      <c r="C19" s="52" t="s">
        <v>70</v>
      </c>
      <c r="D19" s="53"/>
      <c r="E19" s="52"/>
      <c r="F19" s="54" t="s">
        <v>117</v>
      </c>
      <c r="G19" s="55" t="s">
        <v>6</v>
      </c>
      <c r="H19" s="76">
        <v>0</v>
      </c>
      <c r="I19" s="56"/>
      <c r="J19" s="56">
        <f>ROUND(I19*H19,2)</f>
        <v>0</v>
      </c>
    </row>
    <row r="20" spans="1:10" customFormat="1" ht="29.25" customHeight="1" x14ac:dyDescent="0.2">
      <c r="A20" s="25">
        <v>13</v>
      </c>
      <c r="B20" s="71"/>
      <c r="C20" s="52" t="s">
        <v>70</v>
      </c>
      <c r="D20" s="53"/>
      <c r="E20" s="52"/>
      <c r="F20" s="54" t="s">
        <v>34</v>
      </c>
      <c r="G20" s="55" t="s">
        <v>6</v>
      </c>
      <c r="H20" s="76">
        <v>0</v>
      </c>
      <c r="I20" s="56"/>
      <c r="J20" s="56">
        <f>ROUND(I20*H20,2)</f>
        <v>0</v>
      </c>
    </row>
    <row r="21" spans="1:10" s="29" customFormat="1" ht="18" customHeight="1" x14ac:dyDescent="0.2">
      <c r="A21" s="25">
        <v>14</v>
      </c>
      <c r="B21" s="39"/>
      <c r="C21" s="40" t="s">
        <v>24</v>
      </c>
      <c r="D21" s="39"/>
      <c r="E21" s="39"/>
      <c r="F21" s="39"/>
      <c r="G21" s="39"/>
      <c r="H21" s="39"/>
      <c r="I21" s="39"/>
      <c r="J21" s="41">
        <f>SUBTOTAL(9,J22:J22)</f>
        <v>0</v>
      </c>
    </row>
    <row r="22" spans="1:10" s="28" customFormat="1" ht="144.75" customHeight="1" x14ac:dyDescent="0.2">
      <c r="A22" s="25">
        <v>15</v>
      </c>
      <c r="B22" s="26"/>
      <c r="C22" s="21" t="s">
        <v>30</v>
      </c>
      <c r="D22" s="62"/>
      <c r="E22" s="62"/>
      <c r="F22" s="27" t="s">
        <v>152</v>
      </c>
      <c r="G22" s="16" t="s">
        <v>6</v>
      </c>
      <c r="H22" s="16">
        <v>1</v>
      </c>
      <c r="I22" s="43"/>
      <c r="J22" s="43">
        <f>ROUND(I22*H22,2)</f>
        <v>0</v>
      </c>
    </row>
    <row r="23" spans="1:10" s="29" customFormat="1" ht="18" customHeight="1" x14ac:dyDescent="0.2">
      <c r="A23" s="25">
        <v>16</v>
      </c>
      <c r="B23" s="39"/>
      <c r="C23" s="40" t="s">
        <v>35</v>
      </c>
      <c r="D23" s="39"/>
      <c r="E23" s="39"/>
      <c r="F23" s="39"/>
      <c r="G23" s="39"/>
      <c r="H23" s="39"/>
      <c r="I23" s="39"/>
      <c r="J23" s="41">
        <f>SUBTOTAL(9,J24:J24)</f>
        <v>0</v>
      </c>
    </row>
    <row r="24" spans="1:10" s="28" customFormat="1" ht="49.5" customHeight="1" x14ac:dyDescent="0.2">
      <c r="A24" s="25">
        <v>17</v>
      </c>
      <c r="B24" s="26"/>
      <c r="C24" s="21" t="s">
        <v>85</v>
      </c>
      <c r="D24" s="77"/>
      <c r="E24" s="77"/>
      <c r="F24" s="27" t="s">
        <v>133</v>
      </c>
      <c r="G24" s="16" t="s">
        <v>6</v>
      </c>
      <c r="H24" s="16">
        <v>1</v>
      </c>
      <c r="I24" s="43"/>
      <c r="J24" s="43">
        <f>ROUND(I24*H24,2)</f>
        <v>0</v>
      </c>
    </row>
    <row r="25" spans="1:10" s="29" customFormat="1" ht="18" customHeight="1" x14ac:dyDescent="0.2">
      <c r="A25" s="25">
        <v>18</v>
      </c>
      <c r="B25" s="39"/>
      <c r="C25" s="40" t="s">
        <v>38</v>
      </c>
      <c r="D25" s="39"/>
      <c r="E25" s="39"/>
      <c r="F25" s="39"/>
      <c r="G25" s="39"/>
      <c r="H25" s="39"/>
      <c r="I25" s="39"/>
      <c r="J25" s="41">
        <f>SUBTOTAL(9,J26:J31)</f>
        <v>0</v>
      </c>
    </row>
    <row r="26" spans="1:10" s="28" customFormat="1" ht="26.25" customHeight="1" x14ac:dyDescent="0.2">
      <c r="A26" s="25">
        <v>19</v>
      </c>
      <c r="B26" s="26"/>
      <c r="C26" s="95" t="s">
        <v>31</v>
      </c>
      <c r="D26" s="74"/>
      <c r="E26" s="42"/>
      <c r="F26" s="96" t="s">
        <v>43</v>
      </c>
      <c r="G26" s="97" t="s">
        <v>19</v>
      </c>
      <c r="H26" s="16">
        <v>1</v>
      </c>
      <c r="I26" s="98"/>
      <c r="J26" s="98">
        <f>I26*H26</f>
        <v>0</v>
      </c>
    </row>
    <row r="27" spans="1:10" s="28" customFormat="1" ht="55.5" customHeight="1" x14ac:dyDescent="0.2">
      <c r="A27" s="25">
        <v>20</v>
      </c>
      <c r="B27" s="26"/>
      <c r="C27" s="42" t="s">
        <v>114</v>
      </c>
      <c r="D27" s="74"/>
      <c r="E27" s="42"/>
      <c r="F27" s="75" t="s">
        <v>115</v>
      </c>
      <c r="G27" s="16" t="s">
        <v>9</v>
      </c>
      <c r="H27" s="16">
        <f>6*15</f>
        <v>90</v>
      </c>
      <c r="I27" s="43"/>
      <c r="J27" s="43">
        <f>ROUND(I27*H27,2)</f>
        <v>0</v>
      </c>
    </row>
    <row r="28" spans="1:10" s="28" customFormat="1" ht="33" customHeight="1" x14ac:dyDescent="0.2">
      <c r="A28" s="25">
        <v>21</v>
      </c>
      <c r="B28" s="26"/>
      <c r="C28" s="21" t="s">
        <v>40</v>
      </c>
      <c r="D28" s="77"/>
      <c r="E28" s="77"/>
      <c r="F28" s="27" t="s">
        <v>134</v>
      </c>
      <c r="G28" s="16" t="s">
        <v>6</v>
      </c>
      <c r="H28" s="16">
        <v>1</v>
      </c>
      <c r="I28" s="43"/>
      <c r="J28" s="43">
        <f>ROUND(I28*H28,2)</f>
        <v>0</v>
      </c>
    </row>
    <row r="29" spans="1:10" s="28" customFormat="1" ht="33" customHeight="1" x14ac:dyDescent="0.2">
      <c r="A29" s="25">
        <v>22</v>
      </c>
      <c r="B29" s="26"/>
      <c r="C29" s="21" t="s">
        <v>110</v>
      </c>
      <c r="D29" s="77"/>
      <c r="E29" s="77"/>
      <c r="F29" s="27" t="s">
        <v>135</v>
      </c>
      <c r="G29" s="16" t="s">
        <v>6</v>
      </c>
      <c r="H29" s="16">
        <v>2</v>
      </c>
      <c r="I29" s="43"/>
      <c r="J29" s="43">
        <f>ROUND(I29*H29,2)</f>
        <v>0</v>
      </c>
    </row>
    <row r="30" spans="1:10" s="28" customFormat="1" ht="27.75" customHeight="1" x14ac:dyDescent="0.2">
      <c r="A30" s="25">
        <v>23</v>
      </c>
      <c r="B30" s="26"/>
      <c r="C30" s="42" t="s">
        <v>21</v>
      </c>
      <c r="D30" s="74"/>
      <c r="E30" s="42"/>
      <c r="F30" s="75" t="s">
        <v>44</v>
      </c>
      <c r="G30" s="16" t="s">
        <v>19</v>
      </c>
      <c r="H30" s="16">
        <v>1</v>
      </c>
      <c r="I30" s="43"/>
      <c r="J30" s="43">
        <f>I30*H30</f>
        <v>0</v>
      </c>
    </row>
    <row r="31" spans="1:10" s="28" customFormat="1" ht="27.75" customHeight="1" x14ac:dyDescent="0.2">
      <c r="A31" s="25">
        <v>24</v>
      </c>
      <c r="B31" s="26"/>
      <c r="C31" s="42" t="s">
        <v>20</v>
      </c>
      <c r="D31" s="74"/>
      <c r="E31" s="42"/>
      <c r="F31" s="75" t="s">
        <v>45</v>
      </c>
      <c r="G31" s="16" t="s">
        <v>19</v>
      </c>
      <c r="H31" s="16">
        <v>1</v>
      </c>
      <c r="I31" s="43"/>
      <c r="J31" s="43">
        <f>I31*H31</f>
        <v>0</v>
      </c>
    </row>
    <row r="32" spans="1:10" s="29" customFormat="1" ht="18" customHeight="1" x14ac:dyDescent="0.2">
      <c r="A32" s="25">
        <v>25</v>
      </c>
      <c r="B32" s="39"/>
      <c r="C32" s="40" t="s">
        <v>7</v>
      </c>
      <c r="D32" s="39"/>
      <c r="E32" s="39"/>
      <c r="F32" s="39"/>
      <c r="G32" s="39"/>
      <c r="H32" s="39"/>
      <c r="I32" s="39"/>
      <c r="J32" s="41">
        <f>SUBTOTAL(9,J33:J42)</f>
        <v>0</v>
      </c>
    </row>
    <row r="33" spans="1:10" s="28" customFormat="1" ht="30" customHeight="1" x14ac:dyDescent="0.2">
      <c r="A33" s="25">
        <v>26</v>
      </c>
      <c r="B33" s="70"/>
      <c r="C33" s="42" t="s">
        <v>56</v>
      </c>
      <c r="D33" s="42"/>
      <c r="E33" s="42"/>
      <c r="F33" s="21" t="s">
        <v>116</v>
      </c>
      <c r="G33" s="16" t="s">
        <v>10</v>
      </c>
      <c r="H33" s="16">
        <v>1</v>
      </c>
      <c r="I33" s="99"/>
      <c r="J33" s="99">
        <f t="shared" ref="J33:J42" si="0">I33*H33</f>
        <v>0</v>
      </c>
    </row>
    <row r="34" spans="1:10" s="28" customFormat="1" ht="30" customHeight="1" x14ac:dyDescent="0.2">
      <c r="A34" s="25">
        <v>27</v>
      </c>
      <c r="B34" s="70"/>
      <c r="C34" s="42" t="s">
        <v>46</v>
      </c>
      <c r="D34" s="42"/>
      <c r="E34" s="42"/>
      <c r="F34" s="21" t="s">
        <v>156</v>
      </c>
      <c r="G34" s="16" t="s">
        <v>10</v>
      </c>
      <c r="H34" s="16">
        <v>1</v>
      </c>
      <c r="I34" s="99"/>
      <c r="J34" s="99">
        <f t="shared" si="0"/>
        <v>0</v>
      </c>
    </row>
    <row r="35" spans="1:10" s="28" customFormat="1" ht="36.75" customHeight="1" x14ac:dyDescent="0.2">
      <c r="A35" s="25">
        <v>28</v>
      </c>
      <c r="B35" s="70"/>
      <c r="C35" s="42" t="s">
        <v>46</v>
      </c>
      <c r="D35" s="42"/>
      <c r="E35" s="42"/>
      <c r="F35" s="42" t="s">
        <v>158</v>
      </c>
      <c r="G35" s="16" t="s">
        <v>10</v>
      </c>
      <c r="H35" s="16">
        <v>1</v>
      </c>
      <c r="I35" s="99"/>
      <c r="J35" s="99">
        <f t="shared" si="0"/>
        <v>0</v>
      </c>
    </row>
    <row r="36" spans="1:10" s="28" customFormat="1" ht="30" customHeight="1" x14ac:dyDescent="0.2">
      <c r="A36" s="25">
        <v>29</v>
      </c>
      <c r="B36" s="70"/>
      <c r="C36" s="42" t="s">
        <v>46</v>
      </c>
      <c r="D36" s="42"/>
      <c r="E36" s="42"/>
      <c r="F36" s="21" t="s">
        <v>162</v>
      </c>
      <c r="G36" s="16" t="s">
        <v>10</v>
      </c>
      <c r="H36" s="16">
        <v>1</v>
      </c>
      <c r="I36" s="99"/>
      <c r="J36" s="99">
        <f t="shared" si="0"/>
        <v>0</v>
      </c>
    </row>
    <row r="37" spans="1:10" s="28" customFormat="1" ht="30" customHeight="1" x14ac:dyDescent="0.2">
      <c r="A37" s="25">
        <v>30</v>
      </c>
      <c r="B37" s="70"/>
      <c r="C37" s="42" t="s">
        <v>46</v>
      </c>
      <c r="D37" s="42"/>
      <c r="E37" s="42"/>
      <c r="F37" s="21" t="s">
        <v>159</v>
      </c>
      <c r="G37" s="16" t="s">
        <v>10</v>
      </c>
      <c r="H37" s="16">
        <v>1</v>
      </c>
      <c r="I37" s="99"/>
      <c r="J37" s="99">
        <f t="shared" si="0"/>
        <v>0</v>
      </c>
    </row>
    <row r="38" spans="1:10" s="28" customFormat="1" ht="30" customHeight="1" x14ac:dyDescent="0.2">
      <c r="A38" s="25">
        <v>31</v>
      </c>
      <c r="B38" s="70"/>
      <c r="C38" s="42" t="s">
        <v>46</v>
      </c>
      <c r="D38" s="42"/>
      <c r="E38" s="42"/>
      <c r="F38" s="21" t="s">
        <v>161</v>
      </c>
      <c r="G38" s="16" t="s">
        <v>10</v>
      </c>
      <c r="H38" s="16">
        <v>1</v>
      </c>
      <c r="I38" s="99"/>
      <c r="J38" s="99">
        <f t="shared" si="0"/>
        <v>0</v>
      </c>
    </row>
    <row r="39" spans="1:10" s="28" customFormat="1" ht="30" customHeight="1" x14ac:dyDescent="0.2">
      <c r="A39" s="25">
        <v>32</v>
      </c>
      <c r="B39" s="70"/>
      <c r="C39" s="42" t="s">
        <v>48</v>
      </c>
      <c r="D39" s="42"/>
      <c r="E39" s="42"/>
      <c r="F39" s="21" t="s">
        <v>164</v>
      </c>
      <c r="G39" s="16" t="s">
        <v>50</v>
      </c>
      <c r="H39" s="16">
        <v>14</v>
      </c>
      <c r="I39" s="99"/>
      <c r="J39" s="99">
        <f t="shared" si="0"/>
        <v>0</v>
      </c>
    </row>
    <row r="40" spans="1:10" s="28" customFormat="1" ht="30" customHeight="1" x14ac:dyDescent="0.2">
      <c r="A40" s="25">
        <v>33</v>
      </c>
      <c r="B40" s="70"/>
      <c r="C40" s="42" t="s">
        <v>25</v>
      </c>
      <c r="D40" s="42"/>
      <c r="E40" s="42"/>
      <c r="F40" s="21" t="s">
        <v>53</v>
      </c>
      <c r="G40" s="16" t="s">
        <v>10</v>
      </c>
      <c r="H40" s="16">
        <v>1</v>
      </c>
      <c r="I40" s="99"/>
      <c r="J40" s="99">
        <f t="shared" si="0"/>
        <v>0</v>
      </c>
    </row>
    <row r="41" spans="1:10" s="28" customFormat="1" ht="57" customHeight="1" x14ac:dyDescent="0.2">
      <c r="A41" s="25">
        <v>34</v>
      </c>
      <c r="B41" s="70"/>
      <c r="C41" s="42" t="s">
        <v>25</v>
      </c>
      <c r="D41" s="42"/>
      <c r="E41" s="42"/>
      <c r="F41" s="42" t="s">
        <v>54</v>
      </c>
      <c r="G41" s="16" t="s">
        <v>10</v>
      </c>
      <c r="H41" s="16">
        <v>1</v>
      </c>
      <c r="I41" s="99"/>
      <c r="J41" s="99">
        <f t="shared" si="0"/>
        <v>0</v>
      </c>
    </row>
    <row r="42" spans="1:10" s="28" customFormat="1" ht="30" customHeight="1" x14ac:dyDescent="0.2">
      <c r="A42" s="25">
        <v>35</v>
      </c>
      <c r="B42" s="70"/>
      <c r="C42" s="42" t="s">
        <v>55</v>
      </c>
      <c r="D42" s="42"/>
      <c r="E42" s="42"/>
      <c r="F42" s="21" t="s">
        <v>57</v>
      </c>
      <c r="G42" s="16" t="s">
        <v>10</v>
      </c>
      <c r="H42" s="16">
        <v>1</v>
      </c>
      <c r="I42" s="99"/>
      <c r="J42" s="99">
        <f t="shared" si="0"/>
        <v>0</v>
      </c>
    </row>
    <row r="43" spans="1:10" s="29" customFormat="1" ht="23.25" customHeight="1" x14ac:dyDescent="0.25">
      <c r="A43" s="82"/>
      <c r="B43" s="82"/>
      <c r="C43" s="83" t="s">
        <v>11</v>
      </c>
      <c r="D43" s="82"/>
      <c r="E43" s="84"/>
      <c r="F43" s="82"/>
      <c r="G43" s="85"/>
      <c r="H43" s="85"/>
      <c r="I43" s="82"/>
      <c r="J43" s="86">
        <f>SUBTOTAL(9,J8:J42)</f>
        <v>0</v>
      </c>
    </row>
    <row r="46" spans="1:10" collapsed="1" x14ac:dyDescent="0.2"/>
    <row r="55" collapsed="1" x14ac:dyDescent="0.2"/>
    <row r="59" ht="24.95" customHeight="1" x14ac:dyDescent="0.2"/>
    <row r="60" ht="24.95" customHeight="1" x14ac:dyDescent="0.2"/>
    <row r="61" ht="24.95" customHeight="1" x14ac:dyDescent="0.2"/>
    <row r="62" ht="24.95" customHeight="1" x14ac:dyDescent="0.2"/>
    <row r="63" ht="24.95" customHeight="1" x14ac:dyDescent="0.2"/>
    <row r="64" ht="24.95" customHeight="1" x14ac:dyDescent="0.2"/>
    <row r="65" ht="24.95" customHeight="1" x14ac:dyDescent="0.2"/>
    <row r="66" ht="24.95" customHeight="1" x14ac:dyDescent="0.2"/>
    <row r="67" ht="24.95" customHeight="1" x14ac:dyDescent="0.2"/>
    <row r="68" ht="24.95" customHeight="1" x14ac:dyDescent="0.2"/>
    <row r="69" ht="24.95" customHeight="1" x14ac:dyDescent="0.2"/>
    <row r="70" ht="24.95" customHeight="1" x14ac:dyDescent="0.2"/>
    <row r="71" ht="24.95" customHeight="1" x14ac:dyDescent="0.2"/>
    <row r="72" ht="24.95" customHeight="1" x14ac:dyDescent="0.2"/>
    <row r="73" ht="24.95" customHeight="1" x14ac:dyDescent="0.2"/>
    <row r="74" ht="24.95" customHeight="1" x14ac:dyDescent="0.2"/>
    <row r="75" ht="15" customHeight="1" x14ac:dyDescent="0.2"/>
    <row r="76" ht="24.95" customHeight="1" x14ac:dyDescent="0.2"/>
    <row r="77" ht="18" customHeight="1" x14ac:dyDescent="0.2"/>
    <row r="78" ht="24.95" customHeight="1" x14ac:dyDescent="0.2"/>
    <row r="79" ht="24.95" customHeight="1" x14ac:dyDescent="0.2"/>
  </sheetData>
  <sheetProtection selectLockedCells="1" selectUnlockedCells="1"/>
  <autoFilter ref="A2:J79" xr:uid="{7A201343-2B4E-4FCC-97F1-EFA1AF06BBAC}"/>
  <dataConsolidate/>
  <hyperlinks>
    <hyperlink ref="E48" r:id="rId1" display="DXP 44 HD 4K" xr:uid="{060565E2-6D4C-44E6-A68A-FD375B45634E}"/>
    <hyperlink ref="E50" r:id="rId2" display="DTP HDMI 4K 230 Tx" xr:uid="{3F81C75D-4F46-4DBC-9E90-E9B5ACEE1747}"/>
    <hyperlink ref="E51" r:id="rId3" display="DTP HDMI 4K 230 Rx" xr:uid="{D689EFAD-F435-4C62-921D-1398D8FFBB5B}"/>
  </hyperlinks>
  <pageMargins left="0.74803149606299213" right="0.74803149606299213" top="0.98425196850393704" bottom="0.98425196850393704" header="0.51181102362204722" footer="0.51181102362204722"/>
  <pageSetup paperSize="9" scale="64" firstPageNumber="0" fitToHeight="20" orientation="landscape" r:id="rId4"/>
  <headerFooter alignWithMargins="0">
    <oddFooter>&amp;C&amp;P/&amp;N</oddFooter>
  </headerFooter>
  <rowBreaks count="1" manualBreakCount="1">
    <brk id="74"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3A64-5BAB-4530-9192-C5B26CCD543A}">
  <sheetPr>
    <tabColor theme="4" tint="0.79998168889431442"/>
    <outlinePr summaryBelow="0"/>
    <pageSetUpPr fitToPage="1"/>
  </sheetPr>
  <dimension ref="A1:J80"/>
  <sheetViews>
    <sheetView view="pageBreakPreview" zoomScale="85" zoomScaleNormal="70" zoomScaleSheetLayoutView="85" workbookViewId="0">
      <pane ySplit="7" topLeftCell="A8" activePane="bottomLeft" state="frozen"/>
      <selection pane="bottomLeft" activeCell="L26" sqref="L26"/>
    </sheetView>
  </sheetViews>
  <sheetFormatPr defaultColWidth="9.140625" defaultRowHeight="12.75" x14ac:dyDescent="0.2"/>
  <cols>
    <col min="1" max="1" width="8.5703125" style="17" customWidth="1"/>
    <col min="2" max="2" width="5.28515625" style="17" hidden="1" customWidth="1"/>
    <col min="3" max="3" width="17.42578125" style="17" customWidth="1"/>
    <col min="4" max="4" width="14.85546875" style="17" customWidth="1"/>
    <col min="5" max="5" width="16.140625" style="18" customWidth="1"/>
    <col min="6" max="6" width="96.28515625" style="17" customWidth="1"/>
    <col min="7" max="7" width="8" style="19" customWidth="1"/>
    <col min="8" max="8" width="6.7109375" style="19" customWidth="1"/>
    <col min="9" max="9" width="18.28515625" style="17" customWidth="1"/>
    <col min="10" max="10" width="20.7109375" style="17" customWidth="1"/>
    <col min="11" max="16384" width="9.140625" style="17"/>
  </cols>
  <sheetData>
    <row r="1" spans="1:10" s="29" customFormat="1" ht="13.5" customHeight="1" x14ac:dyDescent="0.25">
      <c r="C1" s="30"/>
      <c r="D1" s="30"/>
      <c r="E1" s="30"/>
      <c r="F1" s="30"/>
      <c r="G1" s="30"/>
      <c r="H1" s="30"/>
      <c r="I1" s="30"/>
      <c r="J1" s="30"/>
    </row>
    <row r="2" spans="1:10" s="29" customFormat="1" ht="57.75" customHeight="1" x14ac:dyDescent="0.2">
      <c r="A2" s="31" t="s">
        <v>0</v>
      </c>
      <c r="B2" s="31" t="s">
        <v>15</v>
      </c>
      <c r="C2" s="31" t="s">
        <v>5</v>
      </c>
      <c r="D2" s="32" t="s">
        <v>13</v>
      </c>
      <c r="E2" s="32" t="s">
        <v>16</v>
      </c>
      <c r="F2" s="32" t="s">
        <v>18</v>
      </c>
      <c r="G2" s="33" t="s">
        <v>17</v>
      </c>
      <c r="H2" s="33" t="s">
        <v>12</v>
      </c>
      <c r="I2" s="32" t="s">
        <v>2</v>
      </c>
      <c r="J2" s="32" t="s">
        <v>14</v>
      </c>
    </row>
    <row r="3" spans="1:10" s="29" customFormat="1" ht="18" customHeight="1" x14ac:dyDescent="0.2">
      <c r="A3" s="87"/>
      <c r="B3" s="88"/>
      <c r="C3" s="89" t="s">
        <v>99</v>
      </c>
      <c r="D3" s="88"/>
      <c r="E3" s="88"/>
      <c r="F3" s="88"/>
      <c r="G3" s="88"/>
      <c r="H3" s="88"/>
      <c r="I3" s="88"/>
      <c r="J3" s="90"/>
    </row>
    <row r="4" spans="1:10" s="29" customFormat="1" ht="18" customHeight="1" x14ac:dyDescent="0.2">
      <c r="A4" s="46"/>
      <c r="B4" s="38"/>
      <c r="C4" s="47"/>
      <c r="D4" s="38"/>
      <c r="E4" s="38"/>
      <c r="F4" s="38"/>
      <c r="G4" s="38"/>
      <c r="H4" s="38"/>
      <c r="I4" s="38"/>
      <c r="J4" s="48"/>
    </row>
    <row r="5" spans="1:10" s="29" customFormat="1" ht="18" customHeight="1" x14ac:dyDescent="0.2">
      <c r="A5" s="46"/>
      <c r="B5" s="38"/>
      <c r="C5" s="49"/>
      <c r="D5" s="49"/>
      <c r="E5" s="49"/>
      <c r="F5" s="50" t="s">
        <v>59</v>
      </c>
      <c r="G5" s="38"/>
      <c r="H5" s="38"/>
      <c r="I5" s="38"/>
      <c r="J5" s="48"/>
    </row>
    <row r="6" spans="1:10" s="29" customFormat="1" ht="18" customHeight="1" x14ac:dyDescent="0.2">
      <c r="A6" s="46"/>
      <c r="B6" s="38"/>
      <c r="C6" s="38"/>
      <c r="D6" s="49"/>
      <c r="E6" s="38"/>
      <c r="F6" s="51" t="s">
        <v>32</v>
      </c>
      <c r="G6" s="38"/>
      <c r="H6" s="38"/>
      <c r="I6" s="38"/>
      <c r="J6" s="48"/>
    </row>
    <row r="7" spans="1:10" s="29" customFormat="1" ht="18" customHeight="1" x14ac:dyDescent="0.2">
      <c r="A7" s="46"/>
      <c r="B7" s="38"/>
      <c r="C7" s="47"/>
      <c r="D7" s="38"/>
      <c r="E7" s="38"/>
      <c r="F7" s="38"/>
      <c r="G7" s="38"/>
      <c r="H7" s="38"/>
      <c r="I7" s="38"/>
      <c r="J7" s="48"/>
    </row>
    <row r="8" spans="1:10" s="29" customFormat="1" ht="18" customHeight="1" x14ac:dyDescent="0.2">
      <c r="A8" s="25">
        <v>1</v>
      </c>
      <c r="B8" s="39"/>
      <c r="C8" s="40" t="s">
        <v>33</v>
      </c>
      <c r="D8" s="39"/>
      <c r="E8" s="39"/>
      <c r="F8" s="39"/>
      <c r="G8" s="39"/>
      <c r="H8" s="39"/>
      <c r="I8" s="39"/>
      <c r="J8" s="41">
        <f>SUBTOTAL(9,J9:J10)</f>
        <v>0</v>
      </c>
    </row>
    <row r="9" spans="1:10" s="69" customFormat="1" ht="27.75" customHeight="1" x14ac:dyDescent="0.2">
      <c r="A9" s="25">
        <v>2</v>
      </c>
      <c r="B9" s="61"/>
      <c r="C9" s="63" t="s">
        <v>95</v>
      </c>
      <c r="D9" s="63"/>
      <c r="E9" s="64"/>
      <c r="F9" s="65" t="s">
        <v>138</v>
      </c>
      <c r="G9" s="66" t="s">
        <v>6</v>
      </c>
      <c r="H9" s="67">
        <v>0</v>
      </c>
      <c r="I9" s="68"/>
      <c r="J9" s="68">
        <f>I9*H9</f>
        <v>0</v>
      </c>
    </row>
    <row r="10" spans="1:10" s="69" customFormat="1" ht="27.75" customHeight="1" x14ac:dyDescent="0.2">
      <c r="A10" s="25">
        <v>3</v>
      </c>
      <c r="B10" s="61"/>
      <c r="C10" s="63" t="s">
        <v>96</v>
      </c>
      <c r="D10" s="63"/>
      <c r="E10" s="64"/>
      <c r="F10" s="65" t="s">
        <v>139</v>
      </c>
      <c r="G10" s="66" t="s">
        <v>6</v>
      </c>
      <c r="H10" s="67">
        <v>0</v>
      </c>
      <c r="I10" s="68"/>
      <c r="J10" s="68">
        <f>I10*H10</f>
        <v>0</v>
      </c>
    </row>
    <row r="11" spans="1:10" s="29" customFormat="1" ht="18" customHeight="1" x14ac:dyDescent="0.2">
      <c r="A11" s="25">
        <v>4</v>
      </c>
      <c r="B11" s="39"/>
      <c r="C11" s="40" t="s">
        <v>65</v>
      </c>
      <c r="D11" s="39"/>
      <c r="E11" s="39"/>
      <c r="F11" s="39"/>
      <c r="G11" s="39"/>
      <c r="H11" s="39"/>
      <c r="I11" s="39"/>
      <c r="J11" s="41">
        <f>SUBTOTAL(9,J12:J18)</f>
        <v>0</v>
      </c>
    </row>
    <row r="12" spans="1:10" s="69" customFormat="1" ht="27.75" customHeight="1" x14ac:dyDescent="0.2">
      <c r="A12" s="25">
        <v>5</v>
      </c>
      <c r="B12" s="61"/>
      <c r="C12" s="63" t="s">
        <v>66</v>
      </c>
      <c r="D12" s="63"/>
      <c r="E12" s="64"/>
      <c r="F12" s="65" t="s">
        <v>142</v>
      </c>
      <c r="G12" s="66" t="s">
        <v>6</v>
      </c>
      <c r="H12" s="67">
        <v>0</v>
      </c>
      <c r="I12" s="68"/>
      <c r="J12" s="68">
        <f>I12*H12</f>
        <v>0</v>
      </c>
    </row>
    <row r="13" spans="1:10" s="28" customFormat="1" ht="39.75" customHeight="1" x14ac:dyDescent="0.2">
      <c r="A13" s="25">
        <v>6</v>
      </c>
      <c r="B13" s="70"/>
      <c r="C13" s="42" t="s">
        <v>67</v>
      </c>
      <c r="D13" s="42"/>
      <c r="E13" s="42"/>
      <c r="F13" s="42" t="s">
        <v>127</v>
      </c>
      <c r="G13" s="16" t="s">
        <v>6</v>
      </c>
      <c r="H13" s="16">
        <v>1</v>
      </c>
      <c r="I13" s="43"/>
      <c r="J13" s="43">
        <f t="shared" ref="J13:J18" si="0">ROUND(I13*H13,2)</f>
        <v>0</v>
      </c>
    </row>
    <row r="14" spans="1:10" customFormat="1" ht="39.75" customHeight="1" x14ac:dyDescent="0.2">
      <c r="A14" s="25">
        <v>7</v>
      </c>
      <c r="B14" s="71"/>
      <c r="C14" s="72" t="s">
        <v>68</v>
      </c>
      <c r="D14" s="72"/>
      <c r="E14" s="72"/>
      <c r="F14" s="72" t="s">
        <v>128</v>
      </c>
      <c r="G14" s="73" t="s">
        <v>6</v>
      </c>
      <c r="H14" s="73">
        <v>1</v>
      </c>
      <c r="I14" s="43"/>
      <c r="J14" s="43">
        <f t="shared" si="0"/>
        <v>0</v>
      </c>
    </row>
    <row r="15" spans="1:10" customFormat="1" ht="53.25" customHeight="1" x14ac:dyDescent="0.2">
      <c r="A15" s="25">
        <v>8</v>
      </c>
      <c r="B15" s="71"/>
      <c r="C15" s="72" t="s">
        <v>93</v>
      </c>
      <c r="D15" s="72"/>
      <c r="E15" s="72"/>
      <c r="F15" s="42" t="s">
        <v>129</v>
      </c>
      <c r="G15" s="73" t="s">
        <v>6</v>
      </c>
      <c r="H15" s="73">
        <v>1</v>
      </c>
      <c r="I15" s="43"/>
      <c r="J15" s="43">
        <f t="shared" si="0"/>
        <v>0</v>
      </c>
    </row>
    <row r="16" spans="1:10" s="28" customFormat="1" ht="114" customHeight="1" x14ac:dyDescent="0.2">
      <c r="A16" s="25">
        <v>9</v>
      </c>
      <c r="B16" s="26"/>
      <c r="C16" s="21" t="s">
        <v>70</v>
      </c>
      <c r="D16" s="62"/>
      <c r="E16" s="62"/>
      <c r="F16" s="27" t="s">
        <v>130</v>
      </c>
      <c r="G16" s="16" t="s">
        <v>6</v>
      </c>
      <c r="H16" s="16">
        <v>1</v>
      </c>
      <c r="I16" s="43"/>
      <c r="J16" s="43">
        <f t="shared" si="0"/>
        <v>0</v>
      </c>
    </row>
    <row r="17" spans="1:10" customFormat="1" ht="29.25" customHeight="1" x14ac:dyDescent="0.2">
      <c r="A17" s="25">
        <v>10</v>
      </c>
      <c r="B17" s="71"/>
      <c r="C17" s="52" t="s">
        <v>70</v>
      </c>
      <c r="D17" s="53"/>
      <c r="E17" s="52"/>
      <c r="F17" s="54" t="s">
        <v>117</v>
      </c>
      <c r="G17" s="55" t="s">
        <v>6</v>
      </c>
      <c r="H17" s="76">
        <v>0</v>
      </c>
      <c r="I17" s="56"/>
      <c r="J17" s="56">
        <f t="shared" si="0"/>
        <v>0</v>
      </c>
    </row>
    <row r="18" spans="1:10" customFormat="1" ht="29.25" customHeight="1" x14ac:dyDescent="0.2">
      <c r="A18" s="25">
        <v>11</v>
      </c>
      <c r="B18" s="71"/>
      <c r="C18" s="52" t="s">
        <v>70</v>
      </c>
      <c r="D18" s="53"/>
      <c r="E18" s="52"/>
      <c r="F18" s="54" t="s">
        <v>34</v>
      </c>
      <c r="G18" s="55" t="s">
        <v>6</v>
      </c>
      <c r="H18" s="76">
        <v>0</v>
      </c>
      <c r="I18" s="56"/>
      <c r="J18" s="56">
        <f t="shared" si="0"/>
        <v>0</v>
      </c>
    </row>
    <row r="19" spans="1:10" s="29" customFormat="1" ht="18" customHeight="1" x14ac:dyDescent="0.2">
      <c r="A19" s="25">
        <v>12</v>
      </c>
      <c r="B19" s="39"/>
      <c r="C19" s="40" t="s">
        <v>24</v>
      </c>
      <c r="D19" s="39"/>
      <c r="E19" s="39"/>
      <c r="F19" s="39"/>
      <c r="G19" s="39"/>
      <c r="H19" s="39"/>
      <c r="I19" s="39"/>
      <c r="J19" s="41">
        <f>SUBTOTAL(9,J20:J20)</f>
        <v>0</v>
      </c>
    </row>
    <row r="20" spans="1:10" s="28" customFormat="1" ht="144.75" customHeight="1" x14ac:dyDescent="0.2">
      <c r="A20" s="25">
        <v>13</v>
      </c>
      <c r="B20" s="26"/>
      <c r="C20" s="42" t="s">
        <v>78</v>
      </c>
      <c r="D20" s="74"/>
      <c r="E20" s="42"/>
      <c r="F20" s="75" t="s">
        <v>121</v>
      </c>
      <c r="G20" s="16" t="s">
        <v>6</v>
      </c>
      <c r="H20" s="16">
        <v>1</v>
      </c>
      <c r="I20" s="43"/>
      <c r="J20" s="43">
        <f>ROUND(I20*H20,2)</f>
        <v>0</v>
      </c>
    </row>
    <row r="21" spans="1:10" s="29" customFormat="1" ht="18" customHeight="1" x14ac:dyDescent="0.2">
      <c r="A21" s="25">
        <v>14</v>
      </c>
      <c r="B21" s="39"/>
      <c r="C21" s="40" t="s">
        <v>35</v>
      </c>
      <c r="D21" s="39"/>
      <c r="E21" s="39"/>
      <c r="F21" s="39"/>
      <c r="G21" s="39"/>
      <c r="H21" s="39"/>
      <c r="I21" s="39"/>
      <c r="J21" s="41">
        <f>SUBTOTAL(9,J22:J24)</f>
        <v>0</v>
      </c>
    </row>
    <row r="22" spans="1:10" s="28" customFormat="1" ht="39.75" customHeight="1" x14ac:dyDescent="0.2">
      <c r="A22" s="25">
        <v>15</v>
      </c>
      <c r="B22" s="70"/>
      <c r="C22" s="42" t="s">
        <v>100</v>
      </c>
      <c r="D22" s="42"/>
      <c r="E22" s="42"/>
      <c r="F22" s="42" t="s">
        <v>153</v>
      </c>
      <c r="G22" s="16" t="s">
        <v>6</v>
      </c>
      <c r="H22" s="16">
        <v>1</v>
      </c>
      <c r="I22" s="43"/>
      <c r="J22" s="43">
        <f>ROUND(I22*H22,2)</f>
        <v>0</v>
      </c>
    </row>
    <row r="23" spans="1:10" s="28" customFormat="1" ht="39.75" customHeight="1" x14ac:dyDescent="0.2">
      <c r="A23" s="25">
        <v>16</v>
      </c>
      <c r="B23" s="70"/>
      <c r="C23" s="42" t="s">
        <v>101</v>
      </c>
      <c r="D23" s="42"/>
      <c r="E23" s="42"/>
      <c r="F23" s="42" t="s">
        <v>143</v>
      </c>
      <c r="G23" s="16" t="s">
        <v>6</v>
      </c>
      <c r="H23" s="16">
        <v>1</v>
      </c>
      <c r="I23" s="43"/>
      <c r="J23" s="43">
        <f>ROUND(I23*H23,2)</f>
        <v>0</v>
      </c>
    </row>
    <row r="24" spans="1:10" s="28" customFormat="1" ht="27.75" customHeight="1" x14ac:dyDescent="0.2">
      <c r="A24" s="25">
        <v>17</v>
      </c>
      <c r="B24" s="26"/>
      <c r="C24" s="42" t="s">
        <v>102</v>
      </c>
      <c r="D24" s="74"/>
      <c r="E24" s="42"/>
      <c r="F24" s="75" t="s">
        <v>154</v>
      </c>
      <c r="G24" s="16" t="s">
        <v>6</v>
      </c>
      <c r="H24" s="16">
        <v>1</v>
      </c>
      <c r="I24" s="43"/>
      <c r="J24" s="43">
        <f>ROUND(I24*H24,2)</f>
        <v>0</v>
      </c>
    </row>
    <row r="25" spans="1:10" s="29" customFormat="1" ht="18" customHeight="1" x14ac:dyDescent="0.2">
      <c r="A25" s="25">
        <v>18</v>
      </c>
      <c r="B25" s="39"/>
      <c r="C25" s="40" t="s">
        <v>38</v>
      </c>
      <c r="D25" s="39"/>
      <c r="E25" s="39"/>
      <c r="F25" s="39"/>
      <c r="G25" s="39"/>
      <c r="H25" s="39"/>
      <c r="I25" s="39"/>
      <c r="J25" s="41">
        <f>SUBTOTAL(9,J26:J31)</f>
        <v>0</v>
      </c>
    </row>
    <row r="26" spans="1:10" s="28" customFormat="1" ht="26.25" customHeight="1" x14ac:dyDescent="0.2">
      <c r="A26" s="25">
        <v>19</v>
      </c>
      <c r="B26" s="26"/>
      <c r="C26" s="95" t="s">
        <v>31</v>
      </c>
      <c r="D26" s="74"/>
      <c r="E26" s="42"/>
      <c r="F26" s="96" t="s">
        <v>43</v>
      </c>
      <c r="G26" s="97" t="s">
        <v>19</v>
      </c>
      <c r="H26" s="16">
        <v>1</v>
      </c>
      <c r="I26" s="98"/>
      <c r="J26" s="98">
        <f>I26*H26</f>
        <v>0</v>
      </c>
    </row>
    <row r="27" spans="1:10" s="28" customFormat="1" ht="55.5" customHeight="1" x14ac:dyDescent="0.2">
      <c r="A27" s="25">
        <v>20</v>
      </c>
      <c r="B27" s="26"/>
      <c r="C27" s="42" t="s">
        <v>114</v>
      </c>
      <c r="D27" s="74"/>
      <c r="E27" s="42"/>
      <c r="F27" s="75" t="s">
        <v>115</v>
      </c>
      <c r="G27" s="16" t="s">
        <v>9</v>
      </c>
      <c r="H27" s="16">
        <f>4*15</f>
        <v>60</v>
      </c>
      <c r="I27" s="43"/>
      <c r="J27" s="43">
        <f>ROUND(I27*H27,2)</f>
        <v>0</v>
      </c>
    </row>
    <row r="28" spans="1:10" s="28" customFormat="1" ht="27.75" customHeight="1" x14ac:dyDescent="0.2">
      <c r="A28" s="25">
        <v>21</v>
      </c>
      <c r="B28" s="26"/>
      <c r="C28" s="42" t="s">
        <v>112</v>
      </c>
      <c r="D28" s="74"/>
      <c r="E28" s="42"/>
      <c r="F28" s="75" t="s">
        <v>113</v>
      </c>
      <c r="G28" s="16" t="s">
        <v>9</v>
      </c>
      <c r="H28" s="16">
        <v>15</v>
      </c>
      <c r="I28" s="43"/>
      <c r="J28" s="43">
        <f>ROUND(I28*H28,2)</f>
        <v>0</v>
      </c>
    </row>
    <row r="29" spans="1:10" s="28" customFormat="1" ht="33" customHeight="1" x14ac:dyDescent="0.2">
      <c r="A29" s="25">
        <v>22</v>
      </c>
      <c r="B29" s="26"/>
      <c r="C29" s="21" t="s">
        <v>110</v>
      </c>
      <c r="D29" s="77"/>
      <c r="E29" s="77"/>
      <c r="F29" s="27" t="s">
        <v>135</v>
      </c>
      <c r="G29" s="16" t="s">
        <v>6</v>
      </c>
      <c r="H29" s="16">
        <v>1</v>
      </c>
      <c r="I29" s="43"/>
      <c r="J29" s="43">
        <f>ROUND(I29*H29,2)</f>
        <v>0</v>
      </c>
    </row>
    <row r="30" spans="1:10" s="28" customFormat="1" ht="27.75" customHeight="1" x14ac:dyDescent="0.2">
      <c r="A30" s="25">
        <v>23</v>
      </c>
      <c r="B30" s="26"/>
      <c r="C30" s="42" t="s">
        <v>21</v>
      </c>
      <c r="D30" s="74"/>
      <c r="E30" s="42"/>
      <c r="F30" s="75" t="s">
        <v>44</v>
      </c>
      <c r="G30" s="16" t="s">
        <v>19</v>
      </c>
      <c r="H30" s="16">
        <v>1</v>
      </c>
      <c r="I30" s="43"/>
      <c r="J30" s="43">
        <f>I30*H30</f>
        <v>0</v>
      </c>
    </row>
    <row r="31" spans="1:10" s="28" customFormat="1" ht="27.75" customHeight="1" x14ac:dyDescent="0.2">
      <c r="A31" s="25">
        <v>24</v>
      </c>
      <c r="B31" s="26"/>
      <c r="C31" s="42" t="s">
        <v>20</v>
      </c>
      <c r="D31" s="74"/>
      <c r="E31" s="42"/>
      <c r="F31" s="75" t="s">
        <v>45</v>
      </c>
      <c r="G31" s="16" t="s">
        <v>19</v>
      </c>
      <c r="H31" s="16">
        <v>1</v>
      </c>
      <c r="I31" s="43"/>
      <c r="J31" s="43">
        <f>I31*H31</f>
        <v>0</v>
      </c>
    </row>
    <row r="32" spans="1:10" s="29" customFormat="1" ht="18" customHeight="1" x14ac:dyDescent="0.2">
      <c r="A32" s="25">
        <v>25</v>
      </c>
      <c r="B32" s="39"/>
      <c r="C32" s="40" t="s">
        <v>7</v>
      </c>
      <c r="D32" s="39"/>
      <c r="E32" s="39"/>
      <c r="F32" s="39"/>
      <c r="G32" s="39"/>
      <c r="H32" s="39"/>
      <c r="I32" s="39"/>
      <c r="J32" s="41">
        <f>SUBTOTAL(9,J33:J42)</f>
        <v>0</v>
      </c>
    </row>
    <row r="33" spans="1:10" s="28" customFormat="1" ht="30" customHeight="1" x14ac:dyDescent="0.2">
      <c r="A33" s="25">
        <v>26</v>
      </c>
      <c r="B33" s="70"/>
      <c r="C33" s="42" t="s">
        <v>56</v>
      </c>
      <c r="D33" s="42"/>
      <c r="E33" s="42"/>
      <c r="F33" s="21" t="s">
        <v>116</v>
      </c>
      <c r="G33" s="16" t="s">
        <v>10</v>
      </c>
      <c r="H33" s="16">
        <v>1</v>
      </c>
      <c r="I33" s="99"/>
      <c r="J33" s="99">
        <f t="shared" ref="J33:J42" si="1">I33*H33</f>
        <v>0</v>
      </c>
    </row>
    <row r="34" spans="1:10" s="28" customFormat="1" ht="30" customHeight="1" x14ac:dyDescent="0.2">
      <c r="A34" s="25">
        <v>27</v>
      </c>
      <c r="B34" s="70"/>
      <c r="C34" s="42" t="s">
        <v>46</v>
      </c>
      <c r="D34" s="42"/>
      <c r="E34" s="42"/>
      <c r="F34" s="21" t="s">
        <v>156</v>
      </c>
      <c r="G34" s="16" t="s">
        <v>10</v>
      </c>
      <c r="H34" s="16">
        <v>1</v>
      </c>
      <c r="I34" s="99"/>
      <c r="J34" s="99">
        <f t="shared" si="1"/>
        <v>0</v>
      </c>
    </row>
    <row r="35" spans="1:10" s="28" customFormat="1" ht="36.75" customHeight="1" x14ac:dyDescent="0.2">
      <c r="A35" s="25">
        <v>28</v>
      </c>
      <c r="B35" s="70"/>
      <c r="C35" s="42" t="s">
        <v>46</v>
      </c>
      <c r="D35" s="42"/>
      <c r="E35" s="42"/>
      <c r="F35" s="42" t="s">
        <v>158</v>
      </c>
      <c r="G35" s="16" t="s">
        <v>10</v>
      </c>
      <c r="H35" s="16">
        <v>1</v>
      </c>
      <c r="I35" s="99"/>
      <c r="J35" s="99">
        <f t="shared" si="1"/>
        <v>0</v>
      </c>
    </row>
    <row r="36" spans="1:10" s="28" customFormat="1" ht="30" customHeight="1" x14ac:dyDescent="0.2">
      <c r="A36" s="25">
        <v>29</v>
      </c>
      <c r="B36" s="70"/>
      <c r="C36" s="42" t="s">
        <v>46</v>
      </c>
      <c r="D36" s="42"/>
      <c r="E36" s="42"/>
      <c r="F36" s="21" t="s">
        <v>162</v>
      </c>
      <c r="G36" s="16" t="s">
        <v>10</v>
      </c>
      <c r="H36" s="16">
        <v>1</v>
      </c>
      <c r="I36" s="99"/>
      <c r="J36" s="99">
        <f t="shared" si="1"/>
        <v>0</v>
      </c>
    </row>
    <row r="37" spans="1:10" s="28" customFormat="1" ht="30" customHeight="1" x14ac:dyDescent="0.2">
      <c r="A37" s="25">
        <v>30</v>
      </c>
      <c r="B37" s="70"/>
      <c r="C37" s="42" t="s">
        <v>46</v>
      </c>
      <c r="D37" s="42"/>
      <c r="E37" s="42"/>
      <c r="F37" s="21" t="s">
        <v>159</v>
      </c>
      <c r="G37" s="16" t="s">
        <v>10</v>
      </c>
      <c r="H37" s="16">
        <v>1</v>
      </c>
      <c r="I37" s="99"/>
      <c r="J37" s="99">
        <f t="shared" si="1"/>
        <v>0</v>
      </c>
    </row>
    <row r="38" spans="1:10" s="28" customFormat="1" ht="30" customHeight="1" x14ac:dyDescent="0.2">
      <c r="A38" s="25">
        <v>31</v>
      </c>
      <c r="B38" s="70"/>
      <c r="C38" s="42" t="s">
        <v>46</v>
      </c>
      <c r="D38" s="42"/>
      <c r="E38" s="42"/>
      <c r="F38" s="21" t="s">
        <v>161</v>
      </c>
      <c r="G38" s="16" t="s">
        <v>10</v>
      </c>
      <c r="H38" s="16">
        <v>1</v>
      </c>
      <c r="I38" s="99"/>
      <c r="J38" s="99">
        <f t="shared" si="1"/>
        <v>0</v>
      </c>
    </row>
    <row r="39" spans="1:10" s="28" customFormat="1" ht="30" customHeight="1" x14ac:dyDescent="0.2">
      <c r="A39" s="25">
        <v>32</v>
      </c>
      <c r="B39" s="70"/>
      <c r="C39" s="42" t="s">
        <v>48</v>
      </c>
      <c r="D39" s="42"/>
      <c r="E39" s="42"/>
      <c r="F39" s="21" t="s">
        <v>163</v>
      </c>
      <c r="G39" s="16" t="s">
        <v>50</v>
      </c>
      <c r="H39" s="16">
        <v>4</v>
      </c>
      <c r="I39" s="99"/>
      <c r="J39" s="99">
        <f t="shared" si="1"/>
        <v>0</v>
      </c>
    </row>
    <row r="40" spans="1:10" s="28" customFormat="1" ht="30" customHeight="1" x14ac:dyDescent="0.2">
      <c r="A40" s="25">
        <v>33</v>
      </c>
      <c r="B40" s="70"/>
      <c r="C40" s="42" t="s">
        <v>25</v>
      </c>
      <c r="D40" s="42"/>
      <c r="E40" s="42"/>
      <c r="F40" s="21" t="s">
        <v>53</v>
      </c>
      <c r="G40" s="16" t="s">
        <v>10</v>
      </c>
      <c r="H40" s="16">
        <v>1</v>
      </c>
      <c r="I40" s="99"/>
      <c r="J40" s="99">
        <f t="shared" si="1"/>
        <v>0</v>
      </c>
    </row>
    <row r="41" spans="1:10" s="28" customFormat="1" ht="57" customHeight="1" x14ac:dyDescent="0.2">
      <c r="A41" s="25">
        <v>34</v>
      </c>
      <c r="B41" s="70"/>
      <c r="C41" s="42" t="s">
        <v>25</v>
      </c>
      <c r="D41" s="42"/>
      <c r="E41" s="42"/>
      <c r="F41" s="42" t="s">
        <v>54</v>
      </c>
      <c r="G41" s="16" t="s">
        <v>10</v>
      </c>
      <c r="H41" s="16">
        <v>1</v>
      </c>
      <c r="I41" s="99"/>
      <c r="J41" s="99">
        <f t="shared" si="1"/>
        <v>0</v>
      </c>
    </row>
    <row r="42" spans="1:10" s="28" customFormat="1" ht="30" customHeight="1" x14ac:dyDescent="0.2">
      <c r="A42" s="25">
        <v>35</v>
      </c>
      <c r="B42" s="70"/>
      <c r="C42" s="42" t="s">
        <v>55</v>
      </c>
      <c r="D42" s="42"/>
      <c r="E42" s="42"/>
      <c r="F42" s="21" t="s">
        <v>57</v>
      </c>
      <c r="G42" s="16" t="s">
        <v>10</v>
      </c>
      <c r="H42" s="16">
        <v>1</v>
      </c>
      <c r="I42" s="99"/>
      <c r="J42" s="99">
        <f t="shared" si="1"/>
        <v>0</v>
      </c>
    </row>
    <row r="43" spans="1:10" s="15" customFormat="1" ht="13.5" thickBot="1" x14ac:dyDescent="0.25">
      <c r="A43" s="58"/>
      <c r="B43" s="58"/>
      <c r="C43" s="58"/>
      <c r="D43" s="58"/>
      <c r="E43" s="59"/>
      <c r="F43" s="58"/>
      <c r="G43" s="60"/>
      <c r="H43" s="60"/>
      <c r="I43" s="58"/>
      <c r="J43" s="58"/>
    </row>
    <row r="44" spans="1:10" s="29" customFormat="1" ht="23.25" customHeight="1" x14ac:dyDescent="0.25">
      <c r="A44" s="82"/>
      <c r="B44" s="82"/>
      <c r="C44" s="83" t="s">
        <v>11</v>
      </c>
      <c r="D44" s="82"/>
      <c r="E44" s="84"/>
      <c r="F44" s="82"/>
      <c r="G44" s="85"/>
      <c r="H44" s="85"/>
      <c r="I44" s="82"/>
      <c r="J44" s="86">
        <f>SUBTOTAL(9,J8:J42)</f>
        <v>0</v>
      </c>
    </row>
    <row r="47" spans="1:10" collapsed="1" x14ac:dyDescent="0.2"/>
    <row r="56" collapsed="1" x14ac:dyDescent="0.2"/>
    <row r="60" ht="24.95" customHeight="1" x14ac:dyDescent="0.2"/>
    <row r="61" ht="24.95" customHeight="1" x14ac:dyDescent="0.2"/>
    <row r="62" ht="24.95" customHeight="1" x14ac:dyDescent="0.2"/>
    <row r="63" ht="24.95" customHeight="1" x14ac:dyDescent="0.2"/>
    <row r="64" ht="24.95" customHeight="1" x14ac:dyDescent="0.2"/>
    <row r="65" ht="24.95" customHeight="1" x14ac:dyDescent="0.2"/>
    <row r="66" ht="24.95" customHeight="1" x14ac:dyDescent="0.2"/>
    <row r="67" ht="24.95" customHeight="1" x14ac:dyDescent="0.2"/>
    <row r="68" ht="24.95" customHeight="1" x14ac:dyDescent="0.2"/>
    <row r="69" ht="24.95" customHeight="1" x14ac:dyDescent="0.2"/>
    <row r="70" ht="24.95" customHeight="1" x14ac:dyDescent="0.2"/>
    <row r="71" ht="24.95" customHeight="1" x14ac:dyDescent="0.2"/>
    <row r="72" ht="24.95" customHeight="1" x14ac:dyDescent="0.2"/>
    <row r="73" ht="24.95" customHeight="1" x14ac:dyDescent="0.2"/>
    <row r="74" ht="24.95" customHeight="1" x14ac:dyDescent="0.2"/>
    <row r="75" ht="24.95" customHeight="1" x14ac:dyDescent="0.2"/>
    <row r="76" ht="15" customHeight="1" x14ac:dyDescent="0.2"/>
    <row r="77" ht="24.95" customHeight="1" x14ac:dyDescent="0.2"/>
    <row r="78" ht="18" customHeight="1" x14ac:dyDescent="0.2"/>
    <row r="79" ht="24.95" customHeight="1" x14ac:dyDescent="0.2"/>
    <row r="80" ht="24.95" customHeight="1" x14ac:dyDescent="0.2"/>
  </sheetData>
  <sheetProtection selectLockedCells="1" selectUnlockedCells="1"/>
  <autoFilter ref="A2:J80" xr:uid="{7A201343-2B4E-4FCC-97F1-EFA1AF06BBAC}"/>
  <dataConsolidate/>
  <hyperlinks>
    <hyperlink ref="E49" r:id="rId1" display="DXP 44 HD 4K" xr:uid="{21A8A29F-B992-458D-B929-C1561D09C8F8}"/>
    <hyperlink ref="E51" r:id="rId2" display="DTP HDMI 4K 230 Tx" xr:uid="{D32FE0FB-7E51-4BF4-B57C-BA242D5C0BA7}"/>
    <hyperlink ref="E52" r:id="rId3" display="DTP HDMI 4K 230 Rx" xr:uid="{85F34766-1420-4BFD-A3A7-E425725F581C}"/>
  </hyperlinks>
  <pageMargins left="0.74803149606299213" right="0.74803149606299213" top="0.98425196850393704" bottom="0.98425196850393704" header="0.51181102362204722" footer="0.51181102362204722"/>
  <pageSetup paperSize="9" scale="64" firstPageNumber="0" fitToHeight="20" orientation="landscape" r:id="rId4"/>
  <headerFooter alignWithMargins="0">
    <oddFooter>&amp;C&amp;P/&amp;N</oddFooter>
  </headerFooter>
  <rowBreaks count="1" manualBreakCount="1">
    <brk id="7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266B2-7607-4326-BC5C-3D075A35D095}">
  <sheetPr>
    <tabColor theme="5" tint="0.79998168889431442"/>
    <outlinePr summaryBelow="0"/>
    <pageSetUpPr fitToPage="1"/>
  </sheetPr>
  <dimension ref="A1:J80"/>
  <sheetViews>
    <sheetView view="pageBreakPreview" zoomScale="85" zoomScaleNormal="70" zoomScaleSheetLayoutView="85" workbookViewId="0">
      <pane ySplit="7" topLeftCell="A8" activePane="bottomLeft" state="frozen"/>
      <selection pane="bottomLeft" activeCell="O30" sqref="O30"/>
    </sheetView>
  </sheetViews>
  <sheetFormatPr defaultColWidth="9.140625" defaultRowHeight="12.75" x14ac:dyDescent="0.2"/>
  <cols>
    <col min="1" max="1" width="8.5703125" style="17" customWidth="1"/>
    <col min="2" max="2" width="5.28515625" style="17" hidden="1" customWidth="1"/>
    <col min="3" max="3" width="17.42578125" style="17" customWidth="1"/>
    <col min="4" max="4" width="14.85546875" style="17" customWidth="1"/>
    <col min="5" max="5" width="16.140625" style="18" customWidth="1"/>
    <col min="6" max="6" width="96.28515625" style="17" customWidth="1"/>
    <col min="7" max="7" width="8" style="19" customWidth="1"/>
    <col min="8" max="8" width="6.7109375" style="19" customWidth="1"/>
    <col min="9" max="9" width="18.28515625" style="17" customWidth="1"/>
    <col min="10" max="10" width="20.7109375" style="17" customWidth="1"/>
    <col min="11" max="16384" width="9.140625" style="17"/>
  </cols>
  <sheetData>
    <row r="1" spans="1:10" s="29" customFormat="1" ht="13.5" customHeight="1" x14ac:dyDescent="0.25">
      <c r="C1" s="30"/>
      <c r="D1" s="30"/>
      <c r="E1" s="30"/>
      <c r="F1" s="30"/>
      <c r="G1" s="30"/>
      <c r="H1" s="30"/>
      <c r="I1" s="30"/>
      <c r="J1" s="30"/>
    </row>
    <row r="2" spans="1:10" s="29" customFormat="1" ht="57.75" customHeight="1" x14ac:dyDescent="0.2">
      <c r="A2" s="31" t="s">
        <v>0</v>
      </c>
      <c r="B2" s="31" t="s">
        <v>15</v>
      </c>
      <c r="C2" s="31" t="s">
        <v>5</v>
      </c>
      <c r="D2" s="32" t="s">
        <v>13</v>
      </c>
      <c r="E2" s="32" t="s">
        <v>16</v>
      </c>
      <c r="F2" s="32" t="s">
        <v>18</v>
      </c>
      <c r="G2" s="33" t="s">
        <v>17</v>
      </c>
      <c r="H2" s="33" t="s">
        <v>12</v>
      </c>
      <c r="I2" s="32" t="s">
        <v>2</v>
      </c>
      <c r="J2" s="32" t="s">
        <v>14</v>
      </c>
    </row>
    <row r="3" spans="1:10" s="29" customFormat="1" ht="18" customHeight="1" x14ac:dyDescent="0.2">
      <c r="A3" s="91"/>
      <c r="B3" s="92"/>
      <c r="C3" s="93" t="s">
        <v>103</v>
      </c>
      <c r="D3" s="92"/>
      <c r="E3" s="92"/>
      <c r="F3" s="92"/>
      <c r="G3" s="92"/>
      <c r="H3" s="92"/>
      <c r="I3" s="92"/>
      <c r="J3" s="94"/>
    </row>
    <row r="4" spans="1:10" s="29" customFormat="1" ht="18" customHeight="1" x14ac:dyDescent="0.2">
      <c r="A4" s="46"/>
      <c r="B4" s="38"/>
      <c r="C4" s="47"/>
      <c r="D4" s="38"/>
      <c r="E4" s="38"/>
      <c r="F4" s="38"/>
      <c r="G4" s="38"/>
      <c r="H4" s="38"/>
      <c r="I4" s="38"/>
      <c r="J4" s="48"/>
    </row>
    <row r="5" spans="1:10" s="29" customFormat="1" ht="18" customHeight="1" x14ac:dyDescent="0.2">
      <c r="A5" s="46"/>
      <c r="B5" s="38"/>
      <c r="C5" s="49"/>
      <c r="D5" s="49"/>
      <c r="E5" s="49"/>
      <c r="F5" s="50" t="s">
        <v>59</v>
      </c>
      <c r="G5" s="38"/>
      <c r="H5" s="38"/>
      <c r="I5" s="38"/>
      <c r="J5" s="48"/>
    </row>
    <row r="6" spans="1:10" s="29" customFormat="1" ht="18" customHeight="1" x14ac:dyDescent="0.2">
      <c r="A6" s="46"/>
      <c r="B6" s="38"/>
      <c r="C6" s="38"/>
      <c r="D6" s="49"/>
      <c r="E6" s="38"/>
      <c r="F6" s="51" t="s">
        <v>32</v>
      </c>
      <c r="G6" s="38"/>
      <c r="H6" s="38"/>
      <c r="I6" s="38"/>
      <c r="J6" s="48"/>
    </row>
    <row r="7" spans="1:10" s="29" customFormat="1" ht="18" customHeight="1" x14ac:dyDescent="0.2">
      <c r="A7" s="46"/>
      <c r="B7" s="38"/>
      <c r="C7" s="47"/>
      <c r="D7" s="38"/>
      <c r="E7" s="38"/>
      <c r="F7" s="38"/>
      <c r="G7" s="38"/>
      <c r="H7" s="38"/>
      <c r="I7" s="38"/>
      <c r="J7" s="48"/>
    </row>
    <row r="8" spans="1:10" s="29" customFormat="1" ht="18" customHeight="1" x14ac:dyDescent="0.2">
      <c r="A8" s="25">
        <v>1</v>
      </c>
      <c r="B8" s="39"/>
      <c r="C8" s="40" t="s">
        <v>33</v>
      </c>
      <c r="D8" s="39"/>
      <c r="E8" s="39"/>
      <c r="F8" s="39"/>
      <c r="G8" s="39"/>
      <c r="H8" s="39"/>
      <c r="I8" s="39"/>
      <c r="J8" s="41">
        <f>SUBTOTAL(9,J9:J11)</f>
        <v>0</v>
      </c>
    </row>
    <row r="9" spans="1:10" s="69" customFormat="1" ht="27.75" customHeight="1" x14ac:dyDescent="0.2">
      <c r="A9" s="25">
        <v>2</v>
      </c>
      <c r="B9" s="61"/>
      <c r="C9" s="63" t="s">
        <v>104</v>
      </c>
      <c r="D9" s="63"/>
      <c r="E9" s="64"/>
      <c r="F9" s="65" t="s">
        <v>144</v>
      </c>
      <c r="G9" s="66" t="s">
        <v>6</v>
      </c>
      <c r="H9" s="67">
        <v>0</v>
      </c>
      <c r="I9" s="68"/>
      <c r="J9" s="68">
        <f>I9*H9</f>
        <v>0</v>
      </c>
    </row>
    <row r="10" spans="1:10" s="69" customFormat="1" ht="27.75" customHeight="1" x14ac:dyDescent="0.2">
      <c r="A10" s="25">
        <v>3</v>
      </c>
      <c r="B10" s="61"/>
      <c r="C10" s="63" t="s">
        <v>105</v>
      </c>
      <c r="D10" s="63"/>
      <c r="E10" s="64"/>
      <c r="F10" s="65" t="s">
        <v>145</v>
      </c>
      <c r="G10" s="66" t="s">
        <v>6</v>
      </c>
      <c r="H10" s="67">
        <v>0</v>
      </c>
      <c r="I10" s="68"/>
      <c r="J10" s="68">
        <f>I10*H10</f>
        <v>0</v>
      </c>
    </row>
    <row r="11" spans="1:10" s="28" customFormat="1" ht="39.75" customHeight="1" x14ac:dyDescent="0.2">
      <c r="A11" s="25">
        <v>4</v>
      </c>
      <c r="B11" s="70"/>
      <c r="C11" s="42" t="s">
        <v>26</v>
      </c>
      <c r="D11" s="42"/>
      <c r="E11" s="42"/>
      <c r="F11" s="42" t="s">
        <v>167</v>
      </c>
      <c r="G11" s="16" t="s">
        <v>6</v>
      </c>
      <c r="H11" s="16">
        <v>1</v>
      </c>
      <c r="I11" s="43"/>
      <c r="J11" s="43">
        <f>I11*H11</f>
        <v>0</v>
      </c>
    </row>
    <row r="12" spans="1:10" s="29" customFormat="1" ht="18" customHeight="1" x14ac:dyDescent="0.2">
      <c r="A12" s="25">
        <v>5</v>
      </c>
      <c r="B12" s="39"/>
      <c r="C12" s="40" t="s">
        <v>65</v>
      </c>
      <c r="D12" s="39"/>
      <c r="E12" s="39"/>
      <c r="F12" s="39"/>
      <c r="G12" s="39"/>
      <c r="H12" s="39"/>
      <c r="I12" s="39"/>
      <c r="J12" s="41">
        <f>SUBTOTAL(9,J13:J16)</f>
        <v>0</v>
      </c>
    </row>
    <row r="13" spans="1:10" customFormat="1" ht="53.25" customHeight="1" x14ac:dyDescent="0.2">
      <c r="A13" s="25">
        <v>6</v>
      </c>
      <c r="B13" s="71"/>
      <c r="C13" s="72" t="s">
        <v>93</v>
      </c>
      <c r="D13" s="72"/>
      <c r="E13" s="72"/>
      <c r="F13" s="42" t="s">
        <v>129</v>
      </c>
      <c r="G13" s="73" t="s">
        <v>6</v>
      </c>
      <c r="H13" s="73">
        <v>1</v>
      </c>
      <c r="I13" s="43"/>
      <c r="J13" s="43">
        <f>ROUND(I13*H13,2)</f>
        <v>0</v>
      </c>
    </row>
    <row r="14" spans="1:10" s="28" customFormat="1" ht="114" customHeight="1" x14ac:dyDescent="0.2">
      <c r="A14" s="25">
        <v>7</v>
      </c>
      <c r="B14" s="26"/>
      <c r="C14" s="21" t="s">
        <v>70</v>
      </c>
      <c r="D14" s="62"/>
      <c r="E14" s="62"/>
      <c r="F14" s="27" t="s">
        <v>130</v>
      </c>
      <c r="G14" s="16" t="s">
        <v>6</v>
      </c>
      <c r="H14" s="16">
        <v>1</v>
      </c>
      <c r="I14" s="43"/>
      <c r="J14" s="43">
        <f>ROUND(I14*H14,2)</f>
        <v>0</v>
      </c>
    </row>
    <row r="15" spans="1:10" customFormat="1" ht="29.25" customHeight="1" x14ac:dyDescent="0.2">
      <c r="A15" s="25">
        <v>8</v>
      </c>
      <c r="B15" s="71"/>
      <c r="C15" s="52" t="s">
        <v>70</v>
      </c>
      <c r="D15" s="53"/>
      <c r="E15" s="52"/>
      <c r="F15" s="54" t="s">
        <v>117</v>
      </c>
      <c r="G15" s="55" t="s">
        <v>6</v>
      </c>
      <c r="H15" s="76">
        <v>0</v>
      </c>
      <c r="I15" s="56"/>
      <c r="J15" s="56">
        <f>ROUND(I15*H15,2)</f>
        <v>0</v>
      </c>
    </row>
    <row r="16" spans="1:10" customFormat="1" ht="29.25" customHeight="1" x14ac:dyDescent="0.2">
      <c r="A16" s="25">
        <v>9</v>
      </c>
      <c r="B16" s="71"/>
      <c r="C16" s="52" t="s">
        <v>70</v>
      </c>
      <c r="D16" s="53"/>
      <c r="E16" s="52"/>
      <c r="F16" s="54" t="s">
        <v>34</v>
      </c>
      <c r="G16" s="55" t="s">
        <v>6</v>
      </c>
      <c r="H16" s="76">
        <v>0</v>
      </c>
      <c r="I16" s="56"/>
      <c r="J16" s="56">
        <f>ROUND(I16*H16,2)</f>
        <v>0</v>
      </c>
    </row>
    <row r="17" spans="1:10" s="29" customFormat="1" ht="18" customHeight="1" x14ac:dyDescent="0.2">
      <c r="A17" s="25">
        <v>10</v>
      </c>
      <c r="B17" s="39"/>
      <c r="C17" s="40" t="s">
        <v>107</v>
      </c>
      <c r="D17" s="39"/>
      <c r="E17" s="39"/>
      <c r="F17" s="39"/>
      <c r="G17" s="39"/>
      <c r="H17" s="39"/>
      <c r="I17" s="39"/>
      <c r="J17" s="41">
        <f>SUBTOTAL(9,J18:J18)</f>
        <v>0</v>
      </c>
    </row>
    <row r="18" spans="1:10" s="28" customFormat="1" ht="94.5" customHeight="1" x14ac:dyDescent="0.2">
      <c r="A18" s="25">
        <v>11</v>
      </c>
      <c r="B18" s="26"/>
      <c r="C18" s="21" t="s">
        <v>108</v>
      </c>
      <c r="D18" s="62"/>
      <c r="E18" s="62"/>
      <c r="F18" s="27" t="s">
        <v>146</v>
      </c>
      <c r="G18" s="16" t="s">
        <v>6</v>
      </c>
      <c r="H18" s="16">
        <v>1</v>
      </c>
      <c r="I18" s="43"/>
      <c r="J18" s="43">
        <f>ROUND(I18*H18,2)</f>
        <v>0</v>
      </c>
    </row>
    <row r="19" spans="1:10" s="29" customFormat="1" ht="18" customHeight="1" x14ac:dyDescent="0.2">
      <c r="A19" s="25">
        <v>12</v>
      </c>
      <c r="B19" s="39"/>
      <c r="C19" s="40" t="s">
        <v>24</v>
      </c>
      <c r="D19" s="39"/>
      <c r="E19" s="39"/>
      <c r="F19" s="39"/>
      <c r="G19" s="39"/>
      <c r="H19" s="39"/>
      <c r="I19" s="39"/>
      <c r="J19" s="41">
        <f>SUBTOTAL(9,J20:J20)</f>
        <v>0</v>
      </c>
    </row>
    <row r="20" spans="1:10" s="28" customFormat="1" ht="69.75" customHeight="1" x14ac:dyDescent="0.2">
      <c r="A20" s="25">
        <v>13</v>
      </c>
      <c r="B20" s="26"/>
      <c r="C20" s="21" t="s">
        <v>109</v>
      </c>
      <c r="D20" s="62"/>
      <c r="E20" s="62"/>
      <c r="F20" s="27" t="s">
        <v>147</v>
      </c>
      <c r="G20" s="16" t="s">
        <v>6</v>
      </c>
      <c r="H20" s="16">
        <v>1</v>
      </c>
      <c r="I20" s="43"/>
      <c r="J20" s="43">
        <f>ROUND(I20*H20,2)</f>
        <v>0</v>
      </c>
    </row>
    <row r="21" spans="1:10" s="29" customFormat="1" ht="18" customHeight="1" x14ac:dyDescent="0.2">
      <c r="A21" s="25">
        <v>14</v>
      </c>
      <c r="B21" s="39"/>
      <c r="C21" s="40" t="s">
        <v>35</v>
      </c>
      <c r="D21" s="39"/>
      <c r="E21" s="39"/>
      <c r="F21" s="39"/>
      <c r="G21" s="39"/>
      <c r="H21" s="39"/>
      <c r="I21" s="39"/>
      <c r="J21" s="41">
        <f>SUBTOTAL(9,J22:J24)</f>
        <v>0</v>
      </c>
    </row>
    <row r="22" spans="1:10" s="28" customFormat="1" ht="70.5" customHeight="1" x14ac:dyDescent="0.2">
      <c r="A22" s="25">
        <v>15</v>
      </c>
      <c r="B22" s="26"/>
      <c r="C22" s="21" t="s">
        <v>106</v>
      </c>
      <c r="D22" s="62"/>
      <c r="E22" s="62"/>
      <c r="F22" s="27" t="s">
        <v>148</v>
      </c>
      <c r="G22" s="16" t="s">
        <v>6</v>
      </c>
      <c r="H22" s="16">
        <v>1</v>
      </c>
      <c r="I22" s="43"/>
      <c r="J22" s="43">
        <f>ROUND(I22*H22,2)</f>
        <v>0</v>
      </c>
    </row>
    <row r="23" spans="1:10" s="28" customFormat="1" ht="27.75" customHeight="1" x14ac:dyDescent="0.2">
      <c r="A23" s="25">
        <v>16</v>
      </c>
      <c r="B23" s="26"/>
      <c r="C23" s="42" t="s">
        <v>102</v>
      </c>
      <c r="D23" s="74"/>
      <c r="E23" s="42"/>
      <c r="F23" s="75" t="s">
        <v>154</v>
      </c>
      <c r="G23" s="16" t="s">
        <v>6</v>
      </c>
      <c r="H23" s="16">
        <v>1</v>
      </c>
      <c r="I23" s="43"/>
      <c r="J23" s="43">
        <f>ROUND(I23*H23,2)</f>
        <v>0</v>
      </c>
    </row>
    <row r="24" spans="1:10" s="28" customFormat="1" ht="39.75" customHeight="1" x14ac:dyDescent="0.2">
      <c r="A24" s="25">
        <v>17</v>
      </c>
      <c r="B24" s="70"/>
      <c r="C24" s="42" t="s">
        <v>84</v>
      </c>
      <c r="D24" s="42"/>
      <c r="E24" s="42"/>
      <c r="F24" s="42" t="s">
        <v>155</v>
      </c>
      <c r="G24" s="16" t="s">
        <v>6</v>
      </c>
      <c r="H24" s="16">
        <v>1</v>
      </c>
      <c r="I24" s="43"/>
      <c r="J24" s="43">
        <f>ROUND(I24*H24,2)</f>
        <v>0</v>
      </c>
    </row>
    <row r="25" spans="1:10" s="29" customFormat="1" ht="18" customHeight="1" x14ac:dyDescent="0.2">
      <c r="A25" s="25">
        <v>18</v>
      </c>
      <c r="B25" s="39"/>
      <c r="C25" s="40" t="s">
        <v>38</v>
      </c>
      <c r="D25" s="39"/>
      <c r="E25" s="39"/>
      <c r="F25" s="39"/>
      <c r="G25" s="39"/>
      <c r="H25" s="39"/>
      <c r="I25" s="39"/>
      <c r="J25" s="41">
        <f>SUBTOTAL(9,J26:J28)</f>
        <v>0</v>
      </c>
    </row>
    <row r="26" spans="1:10" s="28" customFormat="1" ht="26.25" customHeight="1" x14ac:dyDescent="0.2">
      <c r="A26" s="25">
        <v>19</v>
      </c>
      <c r="B26" s="26"/>
      <c r="C26" s="95" t="s">
        <v>31</v>
      </c>
      <c r="D26" s="74"/>
      <c r="E26" s="42"/>
      <c r="F26" s="96" t="s">
        <v>43</v>
      </c>
      <c r="G26" s="97" t="s">
        <v>19</v>
      </c>
      <c r="H26" s="16">
        <v>1</v>
      </c>
      <c r="I26" s="98"/>
      <c r="J26" s="98">
        <f>I26*H26</f>
        <v>0</v>
      </c>
    </row>
    <row r="27" spans="1:10" s="28" customFormat="1" ht="27.75" customHeight="1" x14ac:dyDescent="0.2">
      <c r="A27" s="25">
        <v>20</v>
      </c>
      <c r="B27" s="26"/>
      <c r="C27" s="42" t="s">
        <v>21</v>
      </c>
      <c r="D27" s="74"/>
      <c r="E27" s="42"/>
      <c r="F27" s="75" t="s">
        <v>44</v>
      </c>
      <c r="G27" s="16" t="s">
        <v>19</v>
      </c>
      <c r="H27" s="16">
        <v>1</v>
      </c>
      <c r="I27" s="43"/>
      <c r="J27" s="43">
        <f>I27*H27</f>
        <v>0</v>
      </c>
    </row>
    <row r="28" spans="1:10" s="28" customFormat="1" ht="27.75" customHeight="1" x14ac:dyDescent="0.2">
      <c r="A28" s="25">
        <v>21</v>
      </c>
      <c r="B28" s="26"/>
      <c r="C28" s="42" t="s">
        <v>20</v>
      </c>
      <c r="D28" s="74"/>
      <c r="E28" s="42"/>
      <c r="F28" s="75" t="s">
        <v>45</v>
      </c>
      <c r="G28" s="16" t="s">
        <v>19</v>
      </c>
      <c r="H28" s="16">
        <v>1</v>
      </c>
      <c r="I28" s="43"/>
      <c r="J28" s="43">
        <f>I28*H28</f>
        <v>0</v>
      </c>
    </row>
    <row r="29" spans="1:10" s="29" customFormat="1" ht="18" customHeight="1" x14ac:dyDescent="0.2">
      <c r="A29" s="25">
        <v>22</v>
      </c>
      <c r="B29" s="39"/>
      <c r="C29" s="40" t="s">
        <v>168</v>
      </c>
      <c r="D29" s="39"/>
      <c r="E29" s="39"/>
      <c r="F29" s="39"/>
      <c r="G29" s="39"/>
      <c r="H29" s="39"/>
      <c r="I29" s="39"/>
      <c r="J29" s="41">
        <f>SUBTOTAL(9,J30:J31)</f>
        <v>0</v>
      </c>
    </row>
    <row r="30" spans="1:10" s="28" customFormat="1" ht="75" customHeight="1" x14ac:dyDescent="0.2">
      <c r="A30" s="25">
        <v>23</v>
      </c>
      <c r="B30" s="26"/>
      <c r="C30" s="95" t="s">
        <v>169</v>
      </c>
      <c r="D30" s="74"/>
      <c r="E30" s="42"/>
      <c r="F30" s="96" t="s">
        <v>171</v>
      </c>
      <c r="G30" s="97" t="s">
        <v>6</v>
      </c>
      <c r="H30" s="16">
        <v>1</v>
      </c>
      <c r="I30" s="98"/>
      <c r="J30" s="98">
        <f>I30*H30</f>
        <v>0</v>
      </c>
    </row>
    <row r="31" spans="1:10" s="28" customFormat="1" ht="63.75" customHeight="1" x14ac:dyDescent="0.2">
      <c r="A31" s="25">
        <v>24</v>
      </c>
      <c r="B31" s="26"/>
      <c r="C31" s="95" t="s">
        <v>170</v>
      </c>
      <c r="D31" s="74"/>
      <c r="E31" s="42"/>
      <c r="F31" s="96" t="s">
        <v>172</v>
      </c>
      <c r="G31" s="97" t="s">
        <v>6</v>
      </c>
      <c r="H31" s="16">
        <v>2</v>
      </c>
      <c r="I31" s="98"/>
      <c r="J31" s="98">
        <f>I31*H31</f>
        <v>0</v>
      </c>
    </row>
    <row r="32" spans="1:10" s="29" customFormat="1" ht="18" customHeight="1" x14ac:dyDescent="0.2">
      <c r="A32" s="25">
        <v>25</v>
      </c>
      <c r="B32" s="39"/>
      <c r="C32" s="40" t="s">
        <v>7</v>
      </c>
      <c r="D32" s="39"/>
      <c r="E32" s="39"/>
      <c r="F32" s="39"/>
      <c r="G32" s="39"/>
      <c r="H32" s="39"/>
      <c r="I32" s="39"/>
      <c r="J32" s="41">
        <f>SUBTOTAL(9,J33:J42)</f>
        <v>0</v>
      </c>
    </row>
    <row r="33" spans="1:10" s="28" customFormat="1" ht="30" customHeight="1" x14ac:dyDescent="0.2">
      <c r="A33" s="25">
        <v>26</v>
      </c>
      <c r="B33" s="70"/>
      <c r="C33" s="42" t="s">
        <v>56</v>
      </c>
      <c r="D33" s="42"/>
      <c r="E33" s="42"/>
      <c r="F33" s="21" t="s">
        <v>116</v>
      </c>
      <c r="G33" s="16" t="s">
        <v>10</v>
      </c>
      <c r="H33" s="16">
        <v>1</v>
      </c>
      <c r="I33" s="99"/>
      <c r="J33" s="99">
        <f t="shared" ref="J33:J42" si="0">I33*H33</f>
        <v>0</v>
      </c>
    </row>
    <row r="34" spans="1:10" s="28" customFormat="1" ht="30" customHeight="1" x14ac:dyDescent="0.2">
      <c r="A34" s="25">
        <v>27</v>
      </c>
      <c r="B34" s="70"/>
      <c r="C34" s="42" t="s">
        <v>46</v>
      </c>
      <c r="D34" s="42"/>
      <c r="E34" s="42"/>
      <c r="F34" s="21" t="s">
        <v>156</v>
      </c>
      <c r="G34" s="16" t="s">
        <v>10</v>
      </c>
      <c r="H34" s="16">
        <v>1</v>
      </c>
      <c r="I34" s="99"/>
      <c r="J34" s="99">
        <f t="shared" si="0"/>
        <v>0</v>
      </c>
    </row>
    <row r="35" spans="1:10" s="28" customFormat="1" ht="36.75" customHeight="1" x14ac:dyDescent="0.2">
      <c r="A35" s="25">
        <v>28</v>
      </c>
      <c r="B35" s="70"/>
      <c r="C35" s="42" t="s">
        <v>46</v>
      </c>
      <c r="D35" s="42"/>
      <c r="E35" s="42"/>
      <c r="F35" s="42" t="s">
        <v>158</v>
      </c>
      <c r="G35" s="16" t="s">
        <v>10</v>
      </c>
      <c r="H35" s="16">
        <v>1</v>
      </c>
      <c r="I35" s="99"/>
      <c r="J35" s="99">
        <f t="shared" si="0"/>
        <v>0</v>
      </c>
    </row>
    <row r="36" spans="1:10" s="28" customFormat="1" ht="30" customHeight="1" x14ac:dyDescent="0.2">
      <c r="A36" s="25">
        <v>29</v>
      </c>
      <c r="B36" s="70"/>
      <c r="C36" s="42" t="s">
        <v>46</v>
      </c>
      <c r="D36" s="42"/>
      <c r="E36" s="42"/>
      <c r="F36" s="21" t="s">
        <v>162</v>
      </c>
      <c r="G36" s="16" t="s">
        <v>10</v>
      </c>
      <c r="H36" s="16">
        <v>1</v>
      </c>
      <c r="I36" s="99"/>
      <c r="J36" s="99">
        <f t="shared" si="0"/>
        <v>0</v>
      </c>
    </row>
    <row r="37" spans="1:10" s="28" customFormat="1" ht="30" customHeight="1" x14ac:dyDescent="0.2">
      <c r="A37" s="25">
        <v>30</v>
      </c>
      <c r="B37" s="70"/>
      <c r="C37" s="42" t="s">
        <v>46</v>
      </c>
      <c r="D37" s="42"/>
      <c r="E37" s="42"/>
      <c r="F37" s="21" t="s">
        <v>159</v>
      </c>
      <c r="G37" s="16" t="s">
        <v>10</v>
      </c>
      <c r="H37" s="16">
        <v>1</v>
      </c>
      <c r="I37" s="99"/>
      <c r="J37" s="99">
        <f t="shared" si="0"/>
        <v>0</v>
      </c>
    </row>
    <row r="38" spans="1:10" s="28" customFormat="1" ht="30" customHeight="1" x14ac:dyDescent="0.2">
      <c r="A38" s="25">
        <v>31</v>
      </c>
      <c r="B38" s="70"/>
      <c r="C38" s="42" t="s">
        <v>46</v>
      </c>
      <c r="D38" s="42"/>
      <c r="E38" s="42"/>
      <c r="F38" s="21" t="s">
        <v>161</v>
      </c>
      <c r="G38" s="16" t="s">
        <v>10</v>
      </c>
      <c r="H38" s="16">
        <v>1</v>
      </c>
      <c r="I38" s="99"/>
      <c r="J38" s="99">
        <f t="shared" si="0"/>
        <v>0</v>
      </c>
    </row>
    <row r="39" spans="1:10" s="28" customFormat="1" ht="30" customHeight="1" x14ac:dyDescent="0.2">
      <c r="A39" s="25">
        <v>32</v>
      </c>
      <c r="B39" s="70"/>
      <c r="C39" s="42" t="s">
        <v>48</v>
      </c>
      <c r="D39" s="42"/>
      <c r="E39" s="42"/>
      <c r="F39" s="21" t="s">
        <v>163</v>
      </c>
      <c r="G39" s="16" t="s">
        <v>50</v>
      </c>
      <c r="H39" s="16">
        <v>4</v>
      </c>
      <c r="I39" s="99"/>
      <c r="J39" s="99">
        <f t="shared" si="0"/>
        <v>0</v>
      </c>
    </row>
    <row r="40" spans="1:10" s="28" customFormat="1" ht="30" customHeight="1" x14ac:dyDescent="0.2">
      <c r="A40" s="25">
        <v>33</v>
      </c>
      <c r="B40" s="70"/>
      <c r="C40" s="42" t="s">
        <v>25</v>
      </c>
      <c r="D40" s="42"/>
      <c r="E40" s="42"/>
      <c r="F40" s="21" t="s">
        <v>53</v>
      </c>
      <c r="G40" s="16" t="s">
        <v>10</v>
      </c>
      <c r="H40" s="16">
        <v>1</v>
      </c>
      <c r="I40" s="99"/>
      <c r="J40" s="99">
        <f t="shared" si="0"/>
        <v>0</v>
      </c>
    </row>
    <row r="41" spans="1:10" s="28" customFormat="1" ht="57" customHeight="1" x14ac:dyDescent="0.2">
      <c r="A41" s="25">
        <v>34</v>
      </c>
      <c r="B41" s="70"/>
      <c r="C41" s="42" t="s">
        <v>25</v>
      </c>
      <c r="D41" s="42"/>
      <c r="E41" s="42"/>
      <c r="F41" s="42" t="s">
        <v>54</v>
      </c>
      <c r="G41" s="16" t="s">
        <v>10</v>
      </c>
      <c r="H41" s="16">
        <v>1</v>
      </c>
      <c r="I41" s="99"/>
      <c r="J41" s="99">
        <f t="shared" si="0"/>
        <v>0</v>
      </c>
    </row>
    <row r="42" spans="1:10" s="28" customFormat="1" ht="30" customHeight="1" x14ac:dyDescent="0.2">
      <c r="A42" s="25">
        <v>35</v>
      </c>
      <c r="B42" s="70"/>
      <c r="C42" s="42" t="s">
        <v>55</v>
      </c>
      <c r="D42" s="42"/>
      <c r="E42" s="42"/>
      <c r="F42" s="21" t="s">
        <v>57</v>
      </c>
      <c r="G42" s="16" t="s">
        <v>10</v>
      </c>
      <c r="H42" s="16">
        <v>1</v>
      </c>
      <c r="I42" s="99"/>
      <c r="J42" s="99">
        <f t="shared" si="0"/>
        <v>0</v>
      </c>
    </row>
    <row r="43" spans="1:10" s="15" customFormat="1" ht="13.5" thickBot="1" x14ac:dyDescent="0.25">
      <c r="A43" s="58"/>
      <c r="B43" s="58"/>
      <c r="C43" s="58"/>
      <c r="D43" s="58"/>
      <c r="E43" s="59"/>
      <c r="F43" s="58"/>
      <c r="G43" s="60"/>
      <c r="H43" s="60"/>
      <c r="I43" s="58"/>
      <c r="J43" s="58"/>
    </row>
    <row r="44" spans="1:10" s="29" customFormat="1" ht="23.25" customHeight="1" x14ac:dyDescent="0.25">
      <c r="A44" s="82"/>
      <c r="B44" s="82"/>
      <c r="C44" s="83" t="s">
        <v>11</v>
      </c>
      <c r="D44" s="82"/>
      <c r="E44" s="84"/>
      <c r="F44" s="82"/>
      <c r="G44" s="85"/>
      <c r="H44" s="85"/>
      <c r="I44" s="82"/>
      <c r="J44" s="86">
        <f>SUBTOTAL(9,J8:J42)</f>
        <v>0</v>
      </c>
    </row>
    <row r="47" spans="1:10" collapsed="1" x14ac:dyDescent="0.2"/>
    <row r="56" collapsed="1" x14ac:dyDescent="0.2"/>
    <row r="60" ht="24.95" customHeight="1" x14ac:dyDescent="0.2"/>
    <row r="61" ht="24.95" customHeight="1" x14ac:dyDescent="0.2"/>
    <row r="62" ht="24.95" customHeight="1" x14ac:dyDescent="0.2"/>
    <row r="63" ht="24.95" customHeight="1" x14ac:dyDescent="0.2"/>
    <row r="64" ht="24.95" customHeight="1" x14ac:dyDescent="0.2"/>
    <row r="65" ht="24.95" customHeight="1" x14ac:dyDescent="0.2"/>
    <row r="66" ht="24.95" customHeight="1" x14ac:dyDescent="0.2"/>
    <row r="67" ht="24.95" customHeight="1" x14ac:dyDescent="0.2"/>
    <row r="68" ht="24.95" customHeight="1" x14ac:dyDescent="0.2"/>
    <row r="69" ht="24.95" customHeight="1" x14ac:dyDescent="0.2"/>
    <row r="70" ht="24.95" customHeight="1" x14ac:dyDescent="0.2"/>
    <row r="71" ht="24.95" customHeight="1" x14ac:dyDescent="0.2"/>
    <row r="72" ht="24.95" customHeight="1" x14ac:dyDescent="0.2"/>
    <row r="73" ht="24.95" customHeight="1" x14ac:dyDescent="0.2"/>
    <row r="74" ht="24.95" customHeight="1" x14ac:dyDescent="0.2"/>
    <row r="75" ht="24.95" customHeight="1" x14ac:dyDescent="0.2"/>
    <row r="76" ht="15" customHeight="1" x14ac:dyDescent="0.2"/>
    <row r="77" ht="24.95" customHeight="1" x14ac:dyDescent="0.2"/>
    <row r="78" ht="18" customHeight="1" x14ac:dyDescent="0.2"/>
    <row r="79" ht="24.95" customHeight="1" x14ac:dyDescent="0.2"/>
    <row r="80" ht="24.95" customHeight="1" x14ac:dyDescent="0.2"/>
  </sheetData>
  <sheetProtection selectLockedCells="1" selectUnlockedCells="1"/>
  <autoFilter ref="A2:J80" xr:uid="{7A201343-2B4E-4FCC-97F1-EFA1AF06BBAC}"/>
  <dataConsolidate/>
  <hyperlinks>
    <hyperlink ref="E49" r:id="rId1" display="DXP 44 HD 4K" xr:uid="{D4705B32-BD9D-46CD-8201-80052980DE3B}"/>
    <hyperlink ref="E51" r:id="rId2" display="DTP HDMI 4K 230 Tx" xr:uid="{7C4EB6D0-7041-4B33-9C84-4286605128AB}"/>
    <hyperlink ref="E52" r:id="rId3" display="DTP HDMI 4K 230 Rx" xr:uid="{B0DBB617-2888-4DD4-990B-272C6A4FD530}"/>
  </hyperlinks>
  <pageMargins left="0.74803149606299213" right="0.74803149606299213" top="0.98425196850393704" bottom="0.98425196850393704" header="0.51181102362204722" footer="0.51181102362204722"/>
  <pageSetup paperSize="9" scale="64" firstPageNumber="0" fitToHeight="20" orientation="landscape" r:id="rId4"/>
  <headerFooter alignWithMargins="0">
    <oddFooter>&amp;C&amp;P/&amp;N</oddFooter>
  </headerFooter>
  <rowBreaks count="1" manualBreakCount="1">
    <brk id="7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91BD-8ABA-4D75-896E-8CE9EC4D4294}">
  <sheetPr>
    <tabColor theme="7" tint="0.79998168889431442"/>
    <outlinePr summaryBelow="0"/>
    <pageSetUpPr fitToPage="1"/>
  </sheetPr>
  <dimension ref="A1:J48"/>
  <sheetViews>
    <sheetView view="pageBreakPreview" zoomScale="85" zoomScaleNormal="70" zoomScaleSheetLayoutView="85" workbookViewId="0">
      <pane ySplit="7" topLeftCell="A8" activePane="bottomLeft" state="frozen"/>
      <selection pane="bottomLeft" activeCell="I20" sqref="I20"/>
    </sheetView>
  </sheetViews>
  <sheetFormatPr defaultColWidth="9.140625" defaultRowHeight="12.75" x14ac:dyDescent="0.2"/>
  <cols>
    <col min="1" max="1" width="8.5703125" style="17" customWidth="1"/>
    <col min="2" max="2" width="5.28515625" style="17" hidden="1" customWidth="1"/>
    <col min="3" max="3" width="17.42578125" style="17" customWidth="1"/>
    <col min="4" max="4" width="14.85546875" style="17" customWidth="1"/>
    <col min="5" max="5" width="16.140625" style="18" customWidth="1"/>
    <col min="6" max="6" width="96.28515625" style="17" customWidth="1"/>
    <col min="7" max="7" width="8" style="19" customWidth="1"/>
    <col min="8" max="8" width="6.7109375" style="19" customWidth="1"/>
    <col min="9" max="9" width="18.28515625" style="17" customWidth="1"/>
    <col min="10" max="10" width="20.7109375" style="17" customWidth="1"/>
    <col min="11" max="16384" width="9.140625" style="17"/>
  </cols>
  <sheetData>
    <row r="1" spans="1:10" s="29" customFormat="1" ht="13.5" customHeight="1" x14ac:dyDescent="0.25">
      <c r="C1" s="30"/>
      <c r="D1" s="30"/>
      <c r="E1" s="30"/>
      <c r="F1" s="30"/>
      <c r="G1" s="30"/>
      <c r="H1" s="30"/>
      <c r="I1" s="30"/>
      <c r="J1" s="30"/>
    </row>
    <row r="2" spans="1:10" s="29" customFormat="1" ht="57.75" customHeight="1" x14ac:dyDescent="0.2">
      <c r="A2" s="31" t="s">
        <v>0</v>
      </c>
      <c r="B2" s="31" t="s">
        <v>15</v>
      </c>
      <c r="C2" s="31" t="s">
        <v>5</v>
      </c>
      <c r="D2" s="32" t="s">
        <v>13</v>
      </c>
      <c r="E2" s="32" t="s">
        <v>16</v>
      </c>
      <c r="F2" s="32" t="s">
        <v>18</v>
      </c>
      <c r="G2" s="33" t="s">
        <v>17</v>
      </c>
      <c r="H2" s="33" t="s">
        <v>12</v>
      </c>
      <c r="I2" s="32" t="s">
        <v>2</v>
      </c>
      <c r="J2" s="32" t="s">
        <v>14</v>
      </c>
    </row>
    <row r="3" spans="1:10" s="29" customFormat="1" ht="18" customHeight="1" x14ac:dyDescent="0.2">
      <c r="A3" s="100"/>
      <c r="B3" s="101"/>
      <c r="C3" s="102" t="s">
        <v>173</v>
      </c>
      <c r="D3" s="101"/>
      <c r="E3" s="101"/>
      <c r="F3" s="101"/>
      <c r="G3" s="101"/>
      <c r="H3" s="101"/>
      <c r="I3" s="101"/>
      <c r="J3" s="103"/>
    </row>
    <row r="4" spans="1:10" s="29" customFormat="1" ht="18" customHeight="1" x14ac:dyDescent="0.2">
      <c r="A4" s="46"/>
      <c r="B4" s="38"/>
      <c r="C4" s="47"/>
      <c r="D4" s="38"/>
      <c r="E4" s="38"/>
      <c r="F4" s="38"/>
      <c r="G4" s="38"/>
      <c r="H4" s="38"/>
      <c r="I4" s="38"/>
      <c r="J4" s="48"/>
    </row>
    <row r="5" spans="1:10" s="29" customFormat="1" ht="18" customHeight="1" x14ac:dyDescent="0.2">
      <c r="A5" s="46"/>
      <c r="B5" s="38"/>
      <c r="C5" s="49"/>
      <c r="D5" s="49"/>
      <c r="E5" s="49"/>
      <c r="F5" s="50" t="s">
        <v>59</v>
      </c>
      <c r="G5" s="38"/>
      <c r="H5" s="38"/>
      <c r="I5" s="38"/>
      <c r="J5" s="48"/>
    </row>
    <row r="6" spans="1:10" s="29" customFormat="1" ht="18" customHeight="1" x14ac:dyDescent="0.2">
      <c r="A6" s="46"/>
      <c r="B6" s="38"/>
      <c r="C6" s="38"/>
      <c r="D6" s="49"/>
      <c r="E6" s="38"/>
      <c r="F6" s="51" t="s">
        <v>32</v>
      </c>
      <c r="G6" s="38"/>
      <c r="H6" s="38"/>
      <c r="I6" s="38"/>
      <c r="J6" s="48"/>
    </row>
    <row r="7" spans="1:10" s="29" customFormat="1" ht="18" customHeight="1" x14ac:dyDescent="0.2">
      <c r="A7" s="46"/>
      <c r="B7" s="38"/>
      <c r="C7" s="47"/>
      <c r="D7" s="38"/>
      <c r="E7" s="38"/>
      <c r="F7" s="38"/>
      <c r="G7" s="38"/>
      <c r="H7" s="38"/>
      <c r="I7" s="38"/>
      <c r="J7" s="48"/>
    </row>
    <row r="8" spans="1:10" s="29" customFormat="1" ht="18" customHeight="1" x14ac:dyDescent="0.2">
      <c r="A8" s="25">
        <v>1</v>
      </c>
      <c r="B8" s="39"/>
      <c r="C8" s="40" t="s">
        <v>174</v>
      </c>
      <c r="D8" s="39"/>
      <c r="E8" s="39"/>
      <c r="F8" s="39"/>
      <c r="G8" s="39"/>
      <c r="H8" s="39"/>
      <c r="I8" s="39"/>
      <c r="J8" s="41">
        <f>SUBTOTAL(9,J9:J10)</f>
        <v>0</v>
      </c>
    </row>
    <row r="9" spans="1:10" s="28" customFormat="1" ht="214.5" customHeight="1" x14ac:dyDescent="0.2">
      <c r="A9" s="25">
        <v>2</v>
      </c>
      <c r="B9" s="70"/>
      <c r="C9" s="42" t="s">
        <v>175</v>
      </c>
      <c r="D9" s="42"/>
      <c r="E9" s="42"/>
      <c r="F9" s="42" t="s">
        <v>176</v>
      </c>
      <c r="G9" s="16" t="s">
        <v>6</v>
      </c>
      <c r="H9" s="16">
        <v>6</v>
      </c>
      <c r="I9" s="43"/>
      <c r="J9" s="43">
        <f>I9*H9</f>
        <v>0</v>
      </c>
    </row>
    <row r="10" spans="1:10" s="28" customFormat="1" ht="52.5" customHeight="1" x14ac:dyDescent="0.2">
      <c r="A10" s="25">
        <v>3</v>
      </c>
      <c r="B10" s="70"/>
      <c r="C10" s="42" t="s">
        <v>177</v>
      </c>
      <c r="D10" s="42"/>
      <c r="E10" s="42"/>
      <c r="F10" s="42" t="s">
        <v>178</v>
      </c>
      <c r="G10" s="16" t="s">
        <v>6</v>
      </c>
      <c r="H10" s="16">
        <v>6</v>
      </c>
      <c r="I10" s="43"/>
      <c r="J10" s="43">
        <f>I10*H10</f>
        <v>0</v>
      </c>
    </row>
    <row r="11" spans="1:10" s="15" customFormat="1" ht="13.5" thickBot="1" x14ac:dyDescent="0.25">
      <c r="A11" s="58"/>
      <c r="B11" s="58"/>
      <c r="C11" s="58"/>
      <c r="D11" s="58"/>
      <c r="E11" s="59"/>
      <c r="F11" s="58"/>
      <c r="G11" s="60"/>
      <c r="H11" s="60"/>
      <c r="I11" s="58"/>
      <c r="J11" s="58"/>
    </row>
    <row r="12" spans="1:10" s="29" customFormat="1" ht="23.25" customHeight="1" x14ac:dyDescent="0.25">
      <c r="A12" s="82"/>
      <c r="B12" s="82"/>
      <c r="C12" s="83" t="s">
        <v>11</v>
      </c>
      <c r="D12" s="82"/>
      <c r="E12" s="84"/>
      <c r="F12" s="82"/>
      <c r="G12" s="85"/>
      <c r="H12" s="85"/>
      <c r="I12" s="82"/>
      <c r="J12" s="86">
        <f>SUBTOTAL(9,J8:J10)</f>
        <v>0</v>
      </c>
    </row>
    <row r="15" spans="1:10" collapsed="1" x14ac:dyDescent="0.2"/>
    <row r="24" collapsed="1" x14ac:dyDescent="0.2"/>
    <row r="28" ht="24.95" customHeight="1" x14ac:dyDescent="0.2"/>
    <row r="29" ht="24.95" customHeight="1" x14ac:dyDescent="0.2"/>
    <row r="30" ht="24.95" customHeight="1" x14ac:dyDescent="0.2"/>
    <row r="31" ht="24.95" customHeight="1" x14ac:dyDescent="0.2"/>
    <row r="32" ht="24.95" customHeight="1" x14ac:dyDescent="0.2"/>
    <row r="33" ht="24.95" customHeight="1" x14ac:dyDescent="0.2"/>
    <row r="34" ht="24.95" customHeight="1" x14ac:dyDescent="0.2"/>
    <row r="35" ht="24.95" customHeight="1" x14ac:dyDescent="0.2"/>
    <row r="36" ht="24.95" customHeight="1" x14ac:dyDescent="0.2"/>
    <row r="37" ht="24.95" customHeight="1" x14ac:dyDescent="0.2"/>
    <row r="38" ht="24.95" customHeight="1" x14ac:dyDescent="0.2"/>
    <row r="39" ht="24.95" customHeight="1" x14ac:dyDescent="0.2"/>
    <row r="40" ht="24.95" customHeight="1" x14ac:dyDescent="0.2"/>
    <row r="41" ht="24.95" customHeight="1" x14ac:dyDescent="0.2"/>
    <row r="42" ht="24.95" customHeight="1" x14ac:dyDescent="0.2"/>
    <row r="43" ht="24.95" customHeight="1" x14ac:dyDescent="0.2"/>
    <row r="44" ht="15" customHeight="1" x14ac:dyDescent="0.2"/>
    <row r="45" ht="24.95" customHeight="1" x14ac:dyDescent="0.2"/>
    <row r="46" ht="18" customHeight="1" x14ac:dyDescent="0.2"/>
    <row r="47" ht="24.95" customHeight="1" x14ac:dyDescent="0.2"/>
    <row r="48" ht="24.95" customHeight="1" x14ac:dyDescent="0.2"/>
  </sheetData>
  <sheetProtection selectLockedCells="1" selectUnlockedCells="1"/>
  <autoFilter ref="A2:J48" xr:uid="{7A201343-2B4E-4FCC-97F1-EFA1AF06BBAC}"/>
  <dataConsolidate/>
  <pageMargins left="0.74803149606299213" right="0.74803149606299213" top="0.98425196850393704" bottom="0.98425196850393704" header="0.51181102362204722" footer="0.51181102362204722"/>
  <pageSetup paperSize="9" scale="64" firstPageNumber="0" fitToHeight="20" orientation="landscape" r:id="rId1"/>
  <headerFooter alignWithMargins="0">
    <oddFooter>&amp;C&amp;P/&amp;N</oddFooter>
  </headerFooter>
  <rowBreaks count="1" manualBreakCount="1">
    <brk id="43" max="14"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Listy</vt:lpstr>
      </vt:variant>
      <vt:variant>
        <vt:i4>6</vt:i4>
      </vt:variant>
      <vt:variant>
        <vt:lpstr>Pojmenované oblasti</vt:lpstr>
      </vt:variant>
      <vt:variant>
        <vt:i4>16</vt:i4>
      </vt:variant>
    </vt:vector>
  </HeadingPairs>
  <TitlesOfParts>
    <vt:vector size="22" baseType="lpstr">
      <vt:lpstr>Rekapitulace</vt:lpstr>
      <vt:lpstr>AV technika 40.89</vt:lpstr>
      <vt:lpstr>AV technika 40.90</vt:lpstr>
      <vt:lpstr>AV technika 40.88</vt:lpstr>
      <vt:lpstr>AV technika 00.75</vt:lpstr>
      <vt:lpstr>AV technika společná</vt:lpstr>
      <vt:lpstr>'AV technika 00.75'!Excel_BuiltIn_Print_Titles_1</vt:lpstr>
      <vt:lpstr>'AV technika 40.88'!Excel_BuiltIn_Print_Titles_1</vt:lpstr>
      <vt:lpstr>'AV technika 40.89'!Excel_BuiltIn_Print_Titles_1</vt:lpstr>
      <vt:lpstr>'AV technika 40.90'!Excel_BuiltIn_Print_Titles_1</vt:lpstr>
      <vt:lpstr>'AV technika společná'!Excel_BuiltIn_Print_Titles_1</vt:lpstr>
      <vt:lpstr>'AV technika 00.75'!Názvy_tisku</vt:lpstr>
      <vt:lpstr>'AV technika 40.88'!Názvy_tisku</vt:lpstr>
      <vt:lpstr>'AV technika 40.89'!Názvy_tisku</vt:lpstr>
      <vt:lpstr>'AV technika 40.90'!Názvy_tisku</vt:lpstr>
      <vt:lpstr>'AV technika společná'!Názvy_tisku</vt:lpstr>
      <vt:lpstr>'AV technika 00.75'!Oblast_tisku</vt:lpstr>
      <vt:lpstr>'AV technika 40.88'!Oblast_tisku</vt:lpstr>
      <vt:lpstr>'AV technika 40.89'!Oblast_tisku</vt:lpstr>
      <vt:lpstr>'AV technika 40.90'!Oblast_tisku</vt:lpstr>
      <vt:lpstr>'AV technika společná'!Oblast_tisku</vt:lpstr>
      <vt:lpstr>Rekapitulace!Oblast_tisku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Najmanová Jana</cp:lastModifiedBy>
  <cp:revision/>
  <cp:lastPrinted>2021-09-24T11:05:42Z</cp:lastPrinted>
  <dcterms:created xsi:type="dcterms:W3CDTF">2016-07-01T11:27:08Z</dcterms:created>
  <dcterms:modified xsi:type="dcterms:W3CDTF">2025-09-22T07:03:34Z</dcterms:modified>
  <cp:category/>
  <cp:contentStatus/>
  <dc:language/>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