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Příbram\III-11554 Hluboš - Pičín\SOUTĚŽ\"/>
    </mc:Choice>
  </mc:AlternateContent>
  <xr:revisionPtr revIDLastSave="0" documentId="13_ncr:1_{6009572A-C6EE-4313-8DAE-13D18F82E5D9}" xr6:coauthVersionLast="47" xr6:coauthVersionMax="47" xr10:uidLastSave="{00000000-0000-0000-0000-000000000000}"/>
  <bookViews>
    <workbookView xWindow="-120" yWindow="-120" windowWidth="29040" windowHeight="15840" xr2:uid="{57036A43-35F1-4BE7-B77D-E265DAFB0D57}"/>
  </bookViews>
  <sheets>
    <sheet name="Krycí list rozpočtu" sheetId="3" r:id="rId1"/>
    <sheet name="rozpoč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8" i="1"/>
  <c r="H15" i="1"/>
  <c r="H14" i="1"/>
  <c r="H13" i="1"/>
  <c r="H12" i="1"/>
  <c r="H11" i="1" l="1"/>
  <c r="H16" i="1"/>
  <c r="H17" i="1"/>
  <c r="H18" i="1"/>
  <c r="H19" i="1"/>
  <c r="H20" i="1"/>
  <c r="H21" i="1"/>
  <c r="H22" i="1"/>
  <c r="H24" i="1"/>
  <c r="H25" i="1"/>
  <c r="H26" i="1"/>
  <c r="H30" i="1"/>
  <c r="H31" i="1"/>
  <c r="J22" i="3"/>
  <c r="G22" i="3"/>
  <c r="H10" i="1"/>
  <c r="G25" i="3"/>
  <c r="H32" i="1" l="1"/>
  <c r="H33" i="1" s="1"/>
  <c r="H34" i="1" s="1"/>
  <c r="D14" i="3" l="1"/>
  <c r="D22" i="3" s="1"/>
  <c r="D26" i="3" s="1"/>
  <c r="G26" i="3" s="1"/>
  <c r="J25" i="3" l="1"/>
  <c r="J26" i="3" s="1"/>
</calcChain>
</file>

<file path=xl/sharedStrings.xml><?xml version="1.0" encoding="utf-8"?>
<sst xmlns="http://schemas.openxmlformats.org/spreadsheetml/2006/main" count="162" uniqueCount="124">
  <si>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</si>
  <si>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</si>
  <si>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</si>
  <si>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</si>
  <si>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</si>
  <si>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</si>
  <si>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</si>
  <si>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</si>
  <si>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</si>
  <si>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</si>
  <si>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</si>
  <si>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</si>
  <si>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</si>
  <si>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</si>
  <si>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</si>
  <si>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</si>
  <si>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</si>
  <si>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</si>
  <si>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</si>
  <si>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</si>
  <si>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</si>
  <si>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</si>
  <si>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</si>
  <si>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</si>
  <si>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</si>
  <si>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</si>
  <si>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</si>
  <si>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</si>
  <si>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</si>
  <si>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</si>
  <si>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</si>
  <si>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</si>
  <si>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</si>
  <si>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</si>
  <si>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</si>
  <si>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</si>
  <si>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</si>
  <si>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</si>
  <si>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</si>
  <si>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</si>
  <si>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</si>
  <si>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</si>
  <si>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</si>
  <si>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</si>
  <si>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</si>
  <si>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</si>
  <si>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</si>
  <si>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</si>
  <si>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</si>
  <si>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</si>
  <si>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</si>
  <si>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</si>
  <si>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</si>
  <si>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</si>
  <si>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</si>
  <si>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</si>
  <si>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</si>
  <si>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</si>
  <si>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SPOJOVACÍ POSTŘIK Z EMULZE DO 0,5KG/M2</t>
  </si>
  <si>
    <t>KPL</t>
  </si>
  <si>
    <t>FRÉZOVÁNÍ ZPEVNĚNÝCH PLOCH ASFALTOVÝCH, ODVOZ DO 20 KM</t>
  </si>
  <si>
    <t>M3</t>
  </si>
  <si>
    <t>ŘEZÁNÍ ASFALTOVÉHO KRYTU VOZOVEK TL. DO 50MM</t>
  </si>
  <si>
    <t>M</t>
  </si>
  <si>
    <t>OČIŠTĚNÍ ASFALTOVÝCH VOZOVEK ZAMETENÍM (samosběr)</t>
  </si>
  <si>
    <t>M2</t>
  </si>
  <si>
    <t>T</t>
  </si>
  <si>
    <t>VODOROVNÉ DOPRAVNÍ ZNAČENÍ BARVOU HLADKÉ - DODÁVKA A POKLÁDKA</t>
  </si>
  <si>
    <t>029113</t>
  </si>
  <si>
    <t>OSTAT POŽADAVKY - GEODETICKÉ ZAMĚŘENÍ - CELKY</t>
  </si>
  <si>
    <t>ASFALTOVÝ BETON PRO OBRUSNÉ VRSTVY ACO 11+, tl. 50 mm</t>
  </si>
  <si>
    <t>014103.R</t>
  </si>
  <si>
    <t>ULOŽENÍ ODPADU ZE STAVBY NA SKLÁDKU S OPRÁVNĚNÍM K OPĚTOVNÉMU VYUŽITÍ - RECYKLAČNÍ STŘEDISKO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</si>
  <si>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</si>
  <si>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ASFALTOVÝ BETON PRO LOŽNÍ VRSTVY ACL 16+</t>
  </si>
  <si>
    <t>FRÉZOVÁNÍ DRÁŽKY PRŮŘEZU DO 100MM2 V ASFALTOVÉ VOZOVCE</t>
  </si>
  <si>
    <t>TĚSNĚNÍ DILATAČNÍCH SPAR  ASF. ZÁLIVKOU</t>
  </si>
  <si>
    <t>ČIŠTĚNÍ KRAJNIC OD NÁNOSU TL. DO 100MM  S ODVOZEM NA SKLÁDKU</t>
  </si>
  <si>
    <t>ČIŠTĚNÍ PŘÍKOPŮ OD NÁNOSU DO 0,25M3/M  S ODVOZEM NA SKLÁDKU</t>
  </si>
  <si>
    <t>KUS</t>
  </si>
  <si>
    <t>ROZPOČET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</si>
  <si>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</si>
  <si>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</si>
  <si>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</si>
  <si>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</si>
  <si>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</si>
  <si>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</si>
  <si>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</si>
  <si>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</si>
  <si>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Místo (lokalita):</t>
  </si>
  <si>
    <t>Ing. Aleš Čermák, Ph.D., MBA, ředitel</t>
  </si>
  <si>
    <t xml:space="preserve">Objekt: </t>
  </si>
  <si>
    <t>1</t>
  </si>
  <si>
    <t>Kód položky</t>
  </si>
  <si>
    <t>Poř.č.</t>
  </si>
  <si>
    <t>DIO VČ. ZJIŠTĚNÍ, ZAJIŠTĚNÍ A VYTYČENÍ ING. SÍTÍ, ZAJIŠTĚNÍ STANOVENÍ MÍSTNÍ ÚPRAVY NA VDZ</t>
  </si>
  <si>
    <t>asfaltový recyklát 0-22 mm</t>
  </si>
  <si>
    <t>ZPEVNĚNÍ KRAJNIC Z RECYKLOVANÉHO MATERIÁLU TL DO 150MM</t>
  </si>
  <si>
    <t>úplná uzavírka; součástí položky je zpracování návrhu VDZ vč. zajištění stanovení místní úpravy provozu</t>
  </si>
  <si>
    <t>III/11554 Hluboš - Pičín</t>
  </si>
  <si>
    <t>Oprava vozovky</t>
  </si>
  <si>
    <t>CMS Příbram, km 0,000 - 1,880 uzl.st.1243A023 - 1243A087</t>
  </si>
  <si>
    <t>Škody po zimě</t>
  </si>
  <si>
    <t>III/11554, km  0,000 - 1,880</t>
  </si>
  <si>
    <t>Hluboš - Pičín/Příbram/uzl. st.: 1243A023 - 1243A087</t>
  </si>
  <si>
    <t>113728.B</t>
  </si>
  <si>
    <t>113728.A</t>
  </si>
  <si>
    <t>93818.B</t>
  </si>
  <si>
    <t>572213.B</t>
  </si>
  <si>
    <t>574C06.B</t>
  </si>
  <si>
    <t>93818.A</t>
  </si>
  <si>
    <t>574C06.A</t>
  </si>
  <si>
    <t>572213.A</t>
  </si>
  <si>
    <t>VÝŠKOVÁ ÚPRAVA POKLOPŮ (VPUSTI)</t>
  </si>
  <si>
    <t xml:space="preserve">  vodící čára 12,5 cm</t>
  </si>
  <si>
    <t xml:space="preserve">  1700*2*0,3</t>
  </si>
  <si>
    <t xml:space="preserve">  1700*2*0,25</t>
  </si>
  <si>
    <t>11690 + 9900</t>
  </si>
  <si>
    <t xml:space="preserve">   9900*0,05</t>
  </si>
  <si>
    <t>280m2 * 0,05   (lokální výsprava po odfrézování obrusné vrstvy)</t>
  </si>
  <si>
    <t>140bm * 2       (lokální výsprava po odfrézování obrusné vrstvy)</t>
  </si>
  <si>
    <t>280m2 * 0,05    (lokální výsprava po odfrézování obrusné vrstvy)</t>
  </si>
  <si>
    <t>Dodavatel odkoupí recyklát za cenu 70Kč/t - vytěženo 1 169 t</t>
  </si>
  <si>
    <t xml:space="preserve">  85m3*1,5 krajnice, 2260*0,25*1,5 příkopy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</si>
</sst>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0000"/>
  </numFmts>
  <fonts count="21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6" fillId="0" borderId="0"/>
  </cellStyleXfs>
  <cellXfs count="171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7" fillId="2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49" fontId="12" fillId="3" borderId="2" xfId="0" applyNumberFormat="1" applyFont="1" applyFill="1" applyBorder="1" applyAlignment="1" applyProtection="1">
      <alignment horizontal="center" vertical="center"/>
    </xf>
    <xf numFmtId="49" fontId="12" fillId="3" borderId="3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" fontId="6" fillId="0" borderId="5" xfId="0" applyNumberFormat="1" applyFont="1" applyBorder="1" applyAlignment="1" applyProtection="1">
      <alignment horizontal="right" vertical="center"/>
    </xf>
    <xf numFmtId="4" fontId="6" fillId="0" borderId="6" xfId="0" applyNumberFormat="1" applyFont="1" applyBorder="1" applyAlignment="1" applyProtection="1">
      <alignment horizontal="right" vertical="center"/>
    </xf>
    <xf numFmtId="4" fontId="9" fillId="0" borderId="0" xfId="0" applyNumberFormat="1" applyFont="1" applyAlignment="1" applyProtection="1">
      <alignment vertical="center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6" xfId="0" applyNumberFormat="1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4" fontId="14" fillId="3" borderId="5" xfId="0" applyNumberFormat="1" applyFont="1" applyFill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vertical="center"/>
    </xf>
    <xf numFmtId="4" fontId="14" fillId="3" borderId="6" xfId="0" applyNumberFormat="1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>
      <alignment vertical="center"/>
    </xf>
    <xf numFmtId="39" fontId="3" fillId="0" borderId="0" xfId="0" applyNumberFormat="1" applyFont="1" applyAlignment="1" applyProtection="1">
      <alignment vertical="top"/>
    </xf>
    <xf numFmtId="4" fontId="9" fillId="0" borderId="5" xfId="0" applyNumberFormat="1" applyFont="1" applyBorder="1" applyAlignment="1" applyProtection="1">
      <alignment vertical="center"/>
    </xf>
    <xf numFmtId="4" fontId="15" fillId="0" borderId="5" xfId="0" applyNumberFormat="1" applyFont="1" applyBorder="1" applyAlignment="1">
      <alignment vertical="center"/>
      <protection locked="0"/>
    </xf>
    <xf numFmtId="0" fontId="15" fillId="0" borderId="5" xfId="0" applyFont="1" applyBorder="1" applyAlignment="1">
      <alignment horizontal="center" vertical="center"/>
      <protection locked="0"/>
    </xf>
    <xf numFmtId="4" fontId="9" fillId="0" borderId="13" xfId="0" applyNumberFormat="1" applyFont="1" applyBorder="1" applyAlignment="1" applyProtection="1">
      <alignment vertical="center"/>
    </xf>
    <xf numFmtId="4" fontId="15" fillId="0" borderId="13" xfId="0" applyNumberFormat="1" applyFont="1" applyBorder="1" applyAlignment="1">
      <alignment vertical="center"/>
      <protection locked="0"/>
    </xf>
    <xf numFmtId="0" fontId="15" fillId="0" borderId="5" xfId="0" applyFont="1" applyBorder="1" applyAlignment="1" applyProtection="1">
      <alignment horizontal="center" vertical="center"/>
    </xf>
    <xf numFmtId="2" fontId="9" fillId="0" borderId="5" xfId="0" applyNumberFormat="1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15" fillId="0" borderId="3" xfId="0" applyFont="1" applyBorder="1" applyAlignment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  <protection locked="0"/>
    </xf>
    <xf numFmtId="49" fontId="15" fillId="0" borderId="14" xfId="0" applyNumberFormat="1" applyFont="1" applyBorder="1" applyAlignment="1">
      <alignment horizontal="center" vertical="center"/>
      <protection locked="0"/>
    </xf>
    <xf numFmtId="165" fontId="15" fillId="0" borderId="7" xfId="0" applyNumberFormat="1" applyFont="1" applyBorder="1" applyAlignment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 vertical="center"/>
      <protection locked="0"/>
    </xf>
    <xf numFmtId="49" fontId="15" fillId="0" borderId="7" xfId="1" applyNumberFormat="1" applyFont="1" applyBorder="1" applyAlignment="1" applyProtection="1">
      <alignment horizontal="left" vertical="center" wrapText="1"/>
      <protection locked="0"/>
    </xf>
    <xf numFmtId="49" fontId="15" fillId="0" borderId="15" xfId="0" applyNumberFormat="1" applyFont="1" applyBorder="1" applyAlignment="1">
      <alignment horizontal="center" vertical="center"/>
      <protection locked="0"/>
    </xf>
    <xf numFmtId="0" fontId="15" fillId="0" borderId="4" xfId="0" applyFont="1" applyBorder="1" applyAlignment="1">
      <alignment vertical="center"/>
      <protection locked="0"/>
    </xf>
    <xf numFmtId="0" fontId="15" fillId="0" borderId="4" xfId="0" applyFont="1" applyBorder="1" applyAlignment="1">
      <alignment vertical="center" wrapText="1"/>
      <protection locked="0"/>
    </xf>
    <xf numFmtId="0" fontId="17" fillId="0" borderId="4" xfId="1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>
      <alignment vertical="center"/>
      <protection locked="0"/>
    </xf>
    <xf numFmtId="0" fontId="0" fillId="0" borderId="5" xfId="0" applyBorder="1" applyAlignment="1" applyProtection="1">
      <alignment horizontal="center" vertical="center"/>
    </xf>
    <xf numFmtId="0" fontId="18" fillId="0" borderId="0" xfId="0" applyFont="1" applyAlignment="1" applyProtection="1">
      <alignment horizontal="left"/>
    </xf>
    <xf numFmtId="2" fontId="9" fillId="0" borderId="3" xfId="0" applyNumberFormat="1" applyFont="1" applyBorder="1" applyAlignment="1" applyProtection="1">
      <alignment vertical="center"/>
    </xf>
    <xf numFmtId="4" fontId="9" fillId="0" borderId="3" xfId="0" applyNumberFormat="1" applyFont="1" applyBorder="1" applyAlignment="1" applyProtection="1">
      <alignment vertical="center"/>
    </xf>
    <xf numFmtId="4" fontId="9" fillId="0" borderId="20" xfId="0" applyNumberFormat="1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39" fontId="9" fillId="0" borderId="5" xfId="0" applyNumberFormat="1" applyFont="1" applyBorder="1" applyAlignment="1" applyProtection="1">
      <alignment vertical="center"/>
    </xf>
    <xf numFmtId="4" fontId="9" fillId="0" borderId="21" xfId="0" applyNumberFormat="1" applyFont="1" applyBorder="1" applyAlignment="1" applyProtection="1">
      <alignment vertical="center"/>
    </xf>
    <xf numFmtId="4" fontId="6" fillId="0" borderId="19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" fontId="6" fillId="0" borderId="18" xfId="0" applyNumberFormat="1" applyFont="1" applyBorder="1" applyAlignment="1" applyProtection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4" fontId="6" fillId="0" borderId="10" xfId="0" applyNumberFormat="1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4" fontId="7" fillId="0" borderId="6" xfId="0" applyNumberFormat="1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4" fontId="6" fillId="0" borderId="13" xfId="0" applyNumberFormat="1" applyFont="1" applyBorder="1" applyAlignment="1" applyProtection="1">
      <alignment horizontal="right" vertical="center"/>
    </xf>
    <xf numFmtId="4" fontId="7" fillId="0" borderId="21" xfId="0" applyNumberFormat="1" applyFont="1" applyBorder="1" applyAlignment="1" applyProtection="1">
      <alignment vertical="center"/>
    </xf>
    <xf numFmtId="0" fontId="7" fillId="2" borderId="24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/>
    </xf>
    <xf numFmtId="0" fontId="7" fillId="2" borderId="25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vertical="center"/>
    </xf>
    <xf numFmtId="4" fontId="6" fillId="4" borderId="5" xfId="0" applyNumberFormat="1" applyFont="1" applyFill="1" applyBorder="1" applyAlignment="1" applyProtection="1">
      <alignment horizontal="right" vertical="center"/>
    </xf>
    <xf numFmtId="4" fontId="6" fillId="4" borderId="6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 applyProtection="1">
      <alignment vertical="center"/>
    </xf>
    <xf numFmtId="14" fontId="2" fillId="0" borderId="0" xfId="0" applyNumberFormat="1" applyFont="1" applyAlignment="1" applyProtection="1">
      <alignment horizontal="left" vertical="top"/>
    </xf>
    <xf numFmtId="0" fontId="6" fillId="0" borderId="0" xfId="0" applyFont="1" applyAlignment="1" applyProtection="1">
      <alignment vertical="center"/>
    </xf>
    <xf numFmtId="4" fontId="6" fillId="0" borderId="0" xfId="0" applyNumberFormat="1" applyFont="1" applyAlignment="1" applyProtection="1">
      <alignment vertical="center"/>
    </xf>
    <xf numFmtId="4" fontId="6" fillId="0" borderId="41" xfId="0" applyNumberFormat="1" applyFont="1" applyBorder="1" applyAlignment="1" applyProtection="1">
      <alignment vertical="center"/>
    </xf>
    <xf numFmtId="1" fontId="15" fillId="0" borderId="14" xfId="0" applyNumberFormat="1" applyFont="1" applyBorder="1" applyAlignment="1">
      <alignment horizontal="center" vertical="center"/>
      <protection locked="0"/>
    </xf>
    <xf numFmtId="1" fontId="15" fillId="0" borderId="7" xfId="0" applyNumberFormat="1" applyFont="1" applyBorder="1" applyAlignment="1">
      <alignment horizontal="center" vertical="center"/>
      <protection locked="0"/>
    </xf>
    <xf numFmtId="1" fontId="15" fillId="0" borderId="7" xfId="0" applyNumberFormat="1" applyFont="1" applyBorder="1" applyAlignment="1" applyProtection="1">
      <alignment horizontal="center" vertical="center"/>
    </xf>
    <xf numFmtId="1" fontId="15" fillId="0" borderId="7" xfId="1" applyNumberFormat="1" applyFont="1" applyBorder="1" applyAlignment="1" applyProtection="1">
      <alignment horizontal="left" vertical="center" wrapText="1"/>
      <protection locked="0"/>
    </xf>
    <xf numFmtId="1" fontId="15" fillId="0" borderId="15" xfId="0" applyNumberFormat="1" applyFont="1" applyBorder="1" applyAlignment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left" vertical="center" wrapText="1"/>
    </xf>
    <xf numFmtId="0" fontId="15" fillId="0" borderId="2" xfId="0" applyFont="1" applyBorder="1" applyAlignment="1">
      <alignment vertical="center" wrapText="1"/>
      <protection locked="0"/>
    </xf>
    <xf numFmtId="0" fontId="20" fillId="0" borderId="5" xfId="0" applyFont="1" applyBorder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2" fontId="9" fillId="0" borderId="5" xfId="0" applyNumberFormat="1" applyFont="1" applyBorder="1" applyAlignment="1" applyProtection="1">
      <alignment vertical="top"/>
    </xf>
    <xf numFmtId="4" fontId="9" fillId="0" borderId="5" xfId="0" applyNumberFormat="1" applyFont="1" applyBorder="1" applyAlignment="1" applyProtection="1">
      <alignment vertical="top"/>
    </xf>
    <xf numFmtId="0" fontId="15" fillId="0" borderId="17" xfId="0" applyFont="1" applyBorder="1" applyAlignment="1" applyProtection="1">
      <alignment vertical="top"/>
    </xf>
    <xf numFmtId="0" fontId="15" fillId="0" borderId="42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left" vertical="center" wrapText="1"/>
    </xf>
    <xf numFmtId="37" fontId="20" fillId="0" borderId="5" xfId="0" applyNumberFormat="1" applyFont="1" applyBorder="1" applyAlignment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top"/>
    </xf>
    <xf numFmtId="0" fontId="20" fillId="0" borderId="5" xfId="0" applyFont="1" applyBorder="1" applyAlignment="1" applyProtection="1">
      <alignment vertical="top"/>
    </xf>
    <xf numFmtId="0" fontId="20" fillId="0" borderId="5" xfId="0" applyFont="1" applyBorder="1" applyAlignment="1" applyProtection="1">
      <alignment vertical="top" wrapText="1"/>
    </xf>
    <xf numFmtId="0" fontId="20" fillId="0" borderId="5" xfId="0" applyFont="1" applyBorder="1" applyAlignment="1" applyProtection="1">
      <alignment horizontal="left" vertical="top"/>
    </xf>
    <xf numFmtId="49" fontId="6" fillId="0" borderId="27" xfId="0" applyNumberFormat="1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left" vertical="center"/>
    </xf>
    <xf numFmtId="49" fontId="9" fillId="0" borderId="30" xfId="0" applyNumberFormat="1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9" xfId="0" applyFont="1" applyBorder="1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/>
    </xf>
    <xf numFmtId="49" fontId="6" fillId="0" borderId="11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49" fontId="6" fillId="0" borderId="33" xfId="0" applyNumberFormat="1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49" fontId="6" fillId="0" borderId="33" xfId="0" applyNumberFormat="1" applyFont="1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</xf>
    <xf numFmtId="0" fontId="6" fillId="0" borderId="32" xfId="0" applyFont="1" applyBorder="1" applyAlignment="1" applyProtection="1">
      <alignment horizontal="left" vertical="center" shrinkToFit="1"/>
    </xf>
    <xf numFmtId="49" fontId="6" fillId="0" borderId="26" xfId="0" applyNumberFormat="1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34" xfId="0" applyFont="1" applyBorder="1" applyAlignment="1" applyProtection="1">
      <alignment horizontal="left" vertical="center"/>
    </xf>
    <xf numFmtId="49" fontId="6" fillId="4" borderId="35" xfId="0" applyNumberFormat="1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49" fontId="6" fillId="0" borderId="36" xfId="0" applyNumberFormat="1" applyFont="1" applyBorder="1" applyAlignment="1" applyProtection="1">
      <alignment horizontal="left" vertical="center"/>
    </xf>
    <xf numFmtId="0" fontId="6" fillId="0" borderId="40" xfId="0" applyFont="1" applyBorder="1" applyAlignment="1" applyProtection="1">
      <alignment horizontal="left" vertical="center"/>
    </xf>
    <xf numFmtId="49" fontId="14" fillId="3" borderId="4" xfId="0" applyNumberFormat="1" applyFont="1" applyFill="1" applyBorder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left" vertical="center"/>
    </xf>
    <xf numFmtId="49" fontId="14" fillId="3" borderId="5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49" fontId="11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49" fontId="13" fillId="0" borderId="3" xfId="0" applyNumberFormat="1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 vertical="center"/>
    </xf>
    <xf numFmtId="14" fontId="9" fillId="0" borderId="6" xfId="0" applyNumberFormat="1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49" fontId="9" fillId="0" borderId="4" xfId="0" applyNumberFormat="1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1" fontId="9" fillId="0" borderId="5" xfId="0" applyNumberFormat="1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 wrapText="1"/>
    </xf>
    <xf numFmtId="49" fontId="9" fillId="0" borderId="6" xfId="0" applyNumberFormat="1" applyFont="1" applyBorder="1" applyAlignment="1" applyProtection="1">
      <alignment horizontal="left" vertical="center"/>
    </xf>
    <xf numFmtId="49" fontId="9" fillId="0" borderId="5" xfId="0" applyNumberFormat="1" applyFont="1" applyBorder="1" applyAlignment="1" applyProtection="1">
      <alignment horizontal="left" vertical="center" wrapText="1"/>
    </xf>
    <xf numFmtId="49" fontId="9" fillId="0" borderId="36" xfId="0" applyNumberFormat="1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37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49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 wrapText="1"/>
    </xf>
    <xf numFmtId="49" fontId="9" fillId="0" borderId="3" xfId="0" applyNumberFormat="1" applyFont="1" applyBorder="1" applyAlignment="1" applyProtection="1">
      <alignment horizontal="left" vertical="center"/>
    </xf>
    <xf numFmtId="49" fontId="10" fillId="0" borderId="38" xfId="0" applyNumberFormat="1" applyFont="1" applyBorder="1" applyAlignment="1" applyProtection="1">
      <alignment horizontal="left" vertical="center" wrapText="1"/>
    </xf>
    <xf numFmtId="0" fontId="10" fillId="0" borderId="39" xfId="0" applyFont="1" applyBorder="1" applyAlignment="1" applyProtection="1">
      <alignment horizontal="left" vertical="center" wrapText="1"/>
    </xf>
    <xf numFmtId="0" fontId="10" fillId="0" borderId="37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49" fontId="9" fillId="0" borderId="20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</cellXfs>
  <cellStyles count="2">
    <cellStyle name="Normální" xfId="0" builtinId="0"/>
    <cellStyle name="Normální 2" xfId="1" xr:uid="{66D0A2F5-FD9A-4E74-A953-E0095AC29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33203125" defaultRowHeight="12.75" x14ac:dyDescent="0.15"/>
  <cols>
    <col min="1" max="1" width="3.33203125" style="15" customWidth="1"/>
    <col min="2" max="2" width="13.33203125" style="15" customWidth="1"/>
    <col min="3" max="3" width="11.83203125" style="15" customWidth="1"/>
    <col min="4" max="4" width="27.83203125" style="15" customWidth="1"/>
    <col min="5" max="5" width="14.5" style="15" customWidth="1"/>
    <col min="6" max="6" width="18.5" style="15" customWidth="1"/>
    <col min="7" max="7" width="26.33203125" style="15" customWidth="1"/>
    <col min="8" max="8" width="16" style="15" customWidth="1"/>
    <col min="9" max="9" width="13.83203125" style="15" customWidth="1"/>
    <col min="10" max="10" width="29.5" style="15" customWidth="1"/>
    <col min="11" max="11" width="13.33203125" style="15"/>
    <col min="12" max="12" width="13.6640625" style="15" bestFit="1" customWidth="1"/>
    <col min="13" max="16384" width="13.33203125" style="15"/>
  </cols>
  <sheetData>
    <row r="1" spans="2:12" ht="28.7" customHeight="1" thickBot="1" x14ac:dyDescent="0.2">
      <c r="B1" s="158" t="s">
        <v>11</v>
      </c>
      <c r="C1" s="159"/>
      <c r="D1" s="159"/>
      <c r="E1" s="159"/>
      <c r="F1" s="159"/>
      <c r="G1" s="159"/>
      <c r="H1" s="159"/>
      <c r="I1" s="159"/>
      <c r="J1" s="159"/>
    </row>
    <row r="2" spans="2:12" ht="12.75" customHeight="1" x14ac:dyDescent="0.15">
      <c r="B2" s="160" t="s">
        <v>12</v>
      </c>
      <c r="C2" s="161"/>
      <c r="D2" s="162" t="s">
        <v>99</v>
      </c>
      <c r="E2" s="162"/>
      <c r="F2" s="163" t="s">
        <v>13</v>
      </c>
      <c r="G2" s="164" t="s">
        <v>81</v>
      </c>
      <c r="H2" s="165"/>
      <c r="I2" s="163" t="s">
        <v>14</v>
      </c>
      <c r="J2" s="168" t="s">
        <v>82</v>
      </c>
    </row>
    <row r="3" spans="2:12" x14ac:dyDescent="0.15">
      <c r="B3" s="148"/>
      <c r="C3" s="147"/>
      <c r="D3" s="153"/>
      <c r="E3" s="153"/>
      <c r="F3" s="147"/>
      <c r="G3" s="166"/>
      <c r="H3" s="167"/>
      <c r="I3" s="147"/>
      <c r="J3" s="145"/>
    </row>
    <row r="4" spans="2:12" x14ac:dyDescent="0.15">
      <c r="B4" s="146" t="s">
        <v>15</v>
      </c>
      <c r="C4" s="147"/>
      <c r="D4" s="154" t="s">
        <v>100</v>
      </c>
      <c r="E4" s="155"/>
      <c r="F4" s="150" t="s">
        <v>16</v>
      </c>
      <c r="G4" s="153"/>
      <c r="H4" s="151"/>
      <c r="I4" s="150" t="s">
        <v>14</v>
      </c>
      <c r="J4" s="152"/>
    </row>
    <row r="5" spans="2:12" x14ac:dyDescent="0.15">
      <c r="B5" s="148"/>
      <c r="C5" s="147"/>
      <c r="D5" s="156"/>
      <c r="E5" s="157"/>
      <c r="F5" s="147"/>
      <c r="G5" s="151"/>
      <c r="H5" s="151"/>
      <c r="I5" s="147"/>
      <c r="J5" s="145"/>
    </row>
    <row r="6" spans="2:12" ht="13.15" customHeight="1" x14ac:dyDescent="0.15">
      <c r="B6" s="146" t="s">
        <v>17</v>
      </c>
      <c r="C6" s="147"/>
      <c r="D6" s="154" t="s">
        <v>101</v>
      </c>
      <c r="E6" s="155"/>
      <c r="F6" s="150" t="s">
        <v>18</v>
      </c>
      <c r="G6" s="153"/>
      <c r="H6" s="151"/>
      <c r="I6" s="150" t="s">
        <v>14</v>
      </c>
      <c r="J6" s="152"/>
    </row>
    <row r="7" spans="2:12" x14ac:dyDescent="0.15">
      <c r="B7" s="148"/>
      <c r="C7" s="147"/>
      <c r="D7" s="156"/>
      <c r="E7" s="157"/>
      <c r="F7" s="147"/>
      <c r="G7" s="151"/>
      <c r="H7" s="151"/>
      <c r="I7" s="147"/>
      <c r="J7" s="145"/>
    </row>
    <row r="8" spans="2:12" x14ac:dyDescent="0.15">
      <c r="B8" s="146" t="s">
        <v>83</v>
      </c>
      <c r="C8" s="147"/>
      <c r="D8" s="149">
        <v>2026</v>
      </c>
      <c r="E8" s="149"/>
      <c r="F8" s="150" t="s">
        <v>84</v>
      </c>
      <c r="G8" s="151"/>
      <c r="H8" s="151"/>
      <c r="I8" s="150" t="s">
        <v>85</v>
      </c>
      <c r="J8" s="152"/>
    </row>
    <row r="9" spans="2:12" x14ac:dyDescent="0.15">
      <c r="B9" s="148"/>
      <c r="C9" s="147"/>
      <c r="D9" s="149"/>
      <c r="E9" s="149"/>
      <c r="F9" s="147"/>
      <c r="G9" s="151"/>
      <c r="H9" s="151"/>
      <c r="I9" s="147"/>
      <c r="J9" s="145"/>
    </row>
    <row r="10" spans="2:12" x14ac:dyDescent="0.15">
      <c r="B10" s="146" t="s">
        <v>86</v>
      </c>
      <c r="C10" s="147"/>
      <c r="D10" s="153" t="s">
        <v>102</v>
      </c>
      <c r="E10" s="151"/>
      <c r="F10" s="150" t="s">
        <v>19</v>
      </c>
      <c r="G10" s="153"/>
      <c r="H10" s="151"/>
      <c r="I10" s="150" t="s">
        <v>20</v>
      </c>
      <c r="J10" s="144"/>
    </row>
    <row r="11" spans="2:12" x14ac:dyDescent="0.15">
      <c r="B11" s="148"/>
      <c r="C11" s="147"/>
      <c r="D11" s="151"/>
      <c r="E11" s="151"/>
      <c r="F11" s="147"/>
      <c r="G11" s="151"/>
      <c r="H11" s="151"/>
      <c r="I11" s="147"/>
      <c r="J11" s="145"/>
    </row>
    <row r="12" spans="2:12" ht="23.45" customHeight="1" thickBot="1" x14ac:dyDescent="0.2">
      <c r="B12" s="138" t="s">
        <v>21</v>
      </c>
      <c r="C12" s="139"/>
      <c r="D12" s="139"/>
      <c r="E12" s="139"/>
      <c r="F12" s="139"/>
      <c r="G12" s="139"/>
      <c r="H12" s="139"/>
      <c r="I12" s="139"/>
      <c r="J12" s="140"/>
    </row>
    <row r="13" spans="2:12" ht="26.45" customHeight="1" x14ac:dyDescent="0.15">
      <c r="B13" s="16" t="s">
        <v>22</v>
      </c>
      <c r="C13" s="141" t="s">
        <v>23</v>
      </c>
      <c r="D13" s="142"/>
      <c r="E13" s="17" t="s">
        <v>24</v>
      </c>
      <c r="F13" s="141" t="s">
        <v>25</v>
      </c>
      <c r="G13" s="142"/>
      <c r="H13" s="17" t="s">
        <v>26</v>
      </c>
      <c r="I13" s="141" t="s">
        <v>27</v>
      </c>
      <c r="J13" s="143"/>
    </row>
    <row r="14" spans="2:12" ht="15.2" customHeight="1" x14ac:dyDescent="0.15">
      <c r="B14" s="18" t="s">
        <v>28</v>
      </c>
      <c r="C14" s="19" t="s">
        <v>29</v>
      </c>
      <c r="D14" s="80">
        <f>SUM(rozpočet!H32)</f>
        <v>0</v>
      </c>
      <c r="E14" s="135" t="s">
        <v>30</v>
      </c>
      <c r="F14" s="136"/>
      <c r="G14" s="20">
        <v>0</v>
      </c>
      <c r="H14" s="135" t="s">
        <v>31</v>
      </c>
      <c r="I14" s="136"/>
      <c r="J14" s="21">
        <v>0</v>
      </c>
    </row>
    <row r="15" spans="2:12" ht="15.2" customHeight="1" x14ac:dyDescent="0.15">
      <c r="B15" s="18"/>
      <c r="C15" s="19" t="s">
        <v>32</v>
      </c>
      <c r="D15" s="20">
        <v>0</v>
      </c>
      <c r="E15" s="135" t="s">
        <v>33</v>
      </c>
      <c r="F15" s="136"/>
      <c r="G15" s="20">
        <v>0</v>
      </c>
      <c r="H15" s="135" t="s">
        <v>34</v>
      </c>
      <c r="I15" s="136"/>
      <c r="J15" s="21">
        <v>0</v>
      </c>
      <c r="L15" s="22"/>
    </row>
    <row r="16" spans="2:12" ht="15.2" customHeight="1" x14ac:dyDescent="0.15">
      <c r="B16" s="18" t="s">
        <v>35</v>
      </c>
      <c r="C16" s="19" t="s">
        <v>29</v>
      </c>
      <c r="D16" s="20">
        <v>0</v>
      </c>
      <c r="E16" s="135" t="s">
        <v>36</v>
      </c>
      <c r="F16" s="136"/>
      <c r="G16" s="20">
        <v>0</v>
      </c>
      <c r="H16" s="135" t="s">
        <v>37</v>
      </c>
      <c r="I16" s="136"/>
      <c r="J16" s="21">
        <v>0</v>
      </c>
    </row>
    <row r="17" spans="2:10" ht="15.2" customHeight="1" x14ac:dyDescent="0.15">
      <c r="B17" s="18"/>
      <c r="C17" s="19" t="s">
        <v>32</v>
      </c>
      <c r="D17" s="20">
        <v>0</v>
      </c>
      <c r="E17" s="135"/>
      <c r="F17" s="136"/>
      <c r="G17" s="23"/>
      <c r="H17" s="135" t="s">
        <v>38</v>
      </c>
      <c r="I17" s="136"/>
      <c r="J17" s="21">
        <v>0</v>
      </c>
    </row>
    <row r="18" spans="2:10" ht="15.2" customHeight="1" x14ac:dyDescent="0.15">
      <c r="B18" s="18" t="s">
        <v>39</v>
      </c>
      <c r="C18" s="19" t="s">
        <v>29</v>
      </c>
      <c r="D18" s="20">
        <v>0</v>
      </c>
      <c r="E18" s="135"/>
      <c r="F18" s="136"/>
      <c r="G18" s="23"/>
      <c r="H18" s="135" t="s">
        <v>40</v>
      </c>
      <c r="I18" s="136"/>
      <c r="J18" s="21">
        <v>0</v>
      </c>
    </row>
    <row r="19" spans="2:10" ht="15.2" customHeight="1" x14ac:dyDescent="0.15">
      <c r="B19" s="18"/>
      <c r="C19" s="19" t="s">
        <v>32</v>
      </c>
      <c r="D19" s="20">
        <v>0</v>
      </c>
      <c r="E19" s="135"/>
      <c r="F19" s="136"/>
      <c r="G19" s="23"/>
      <c r="H19" s="135" t="s">
        <v>41</v>
      </c>
      <c r="I19" s="136"/>
      <c r="J19" s="21">
        <v>0</v>
      </c>
    </row>
    <row r="20" spans="2:10" ht="15.2" customHeight="1" x14ac:dyDescent="0.15">
      <c r="B20" s="133" t="s">
        <v>42</v>
      </c>
      <c r="C20" s="134"/>
      <c r="D20" s="20">
        <v>0</v>
      </c>
      <c r="E20" s="135"/>
      <c r="F20" s="136"/>
      <c r="G20" s="23"/>
      <c r="H20" s="135"/>
      <c r="I20" s="136"/>
      <c r="J20" s="24"/>
    </row>
    <row r="21" spans="2:10" ht="15.2" customHeight="1" x14ac:dyDescent="0.15">
      <c r="B21" s="133" t="s">
        <v>43</v>
      </c>
      <c r="C21" s="134"/>
      <c r="D21" s="20">
        <v>0</v>
      </c>
      <c r="E21" s="135"/>
      <c r="F21" s="136"/>
      <c r="G21" s="23"/>
      <c r="H21" s="135"/>
      <c r="I21" s="136"/>
      <c r="J21" s="24"/>
    </row>
    <row r="22" spans="2:10" ht="16.7" customHeight="1" x14ac:dyDescent="0.15">
      <c r="B22" s="133" t="s">
        <v>44</v>
      </c>
      <c r="C22" s="134"/>
      <c r="D22" s="80">
        <f>SUM(D14:D21)</f>
        <v>0</v>
      </c>
      <c r="E22" s="137" t="s">
        <v>45</v>
      </c>
      <c r="F22" s="134"/>
      <c r="G22" s="80">
        <f>SUM(G14:G21)</f>
        <v>0</v>
      </c>
      <c r="H22" s="137" t="s">
        <v>46</v>
      </c>
      <c r="I22" s="134"/>
      <c r="J22" s="81">
        <f>SUM(J14:J21)</f>
        <v>0</v>
      </c>
    </row>
    <row r="23" spans="2:10" x14ac:dyDescent="0.15">
      <c r="B23" s="25"/>
      <c r="C23" s="26"/>
      <c r="D23" s="26"/>
      <c r="E23" s="26"/>
      <c r="F23" s="26"/>
      <c r="G23" s="26"/>
      <c r="H23" s="26"/>
      <c r="I23" s="26"/>
      <c r="J23" s="27"/>
    </row>
    <row r="24" spans="2:10" ht="15.2" customHeight="1" x14ac:dyDescent="0.15">
      <c r="B24" s="130" t="s">
        <v>47</v>
      </c>
      <c r="C24" s="131"/>
      <c r="D24" s="28">
        <v>0</v>
      </c>
      <c r="J24" s="29"/>
    </row>
    <row r="25" spans="2:10" ht="15.2" customHeight="1" x14ac:dyDescent="0.15">
      <c r="B25" s="130" t="s">
        <v>48</v>
      </c>
      <c r="C25" s="131"/>
      <c r="D25" s="28">
        <v>0</v>
      </c>
      <c r="E25" s="132" t="s">
        <v>49</v>
      </c>
      <c r="F25" s="131"/>
      <c r="G25" s="28">
        <f>ROUND(D25*(14/100),2)</f>
        <v>0</v>
      </c>
      <c r="H25" s="132" t="s">
        <v>9</v>
      </c>
      <c r="I25" s="131"/>
      <c r="J25" s="30">
        <f>SUM(D24:D26)</f>
        <v>0</v>
      </c>
    </row>
    <row r="26" spans="2:10" ht="15.2" customHeight="1" x14ac:dyDescent="0.15">
      <c r="B26" s="130" t="s">
        <v>50</v>
      </c>
      <c r="C26" s="131"/>
      <c r="D26" s="28">
        <f>D22+G22*J22</f>
        <v>0</v>
      </c>
      <c r="E26" s="132" t="s">
        <v>3</v>
      </c>
      <c r="F26" s="131"/>
      <c r="G26" s="28">
        <f>(ROUND(D26,2)*(21/100))</f>
        <v>0</v>
      </c>
      <c r="H26" s="132" t="s">
        <v>51</v>
      </c>
      <c r="I26" s="131"/>
      <c r="J26" s="30">
        <f>SUM(G25:G26)+J25</f>
        <v>0</v>
      </c>
    </row>
    <row r="27" spans="2:10" x14ac:dyDescent="0.15">
      <c r="B27" s="31"/>
      <c r="J27" s="29"/>
    </row>
    <row r="28" spans="2:10" ht="14.45" customHeight="1" x14ac:dyDescent="0.15">
      <c r="B28" s="121"/>
      <c r="C28" s="122"/>
      <c r="D28" s="123"/>
      <c r="E28" s="124" t="s">
        <v>13</v>
      </c>
      <c r="F28" s="125"/>
      <c r="G28" s="126"/>
      <c r="H28" s="124" t="s">
        <v>18</v>
      </c>
      <c r="I28" s="125"/>
      <c r="J28" s="127"/>
    </row>
    <row r="29" spans="2:10" ht="14.45" customHeight="1" x14ac:dyDescent="0.15">
      <c r="B29" s="113"/>
      <c r="C29" s="114"/>
      <c r="D29" s="114"/>
      <c r="E29" s="128" t="s">
        <v>90</v>
      </c>
      <c r="F29" s="122"/>
      <c r="G29" s="122"/>
      <c r="H29" s="128"/>
      <c r="I29" s="122"/>
      <c r="J29" s="129"/>
    </row>
    <row r="30" spans="2:10" ht="14.45" customHeight="1" x14ac:dyDescent="0.15">
      <c r="B30" s="113"/>
      <c r="C30" s="114"/>
      <c r="D30" s="115"/>
      <c r="E30" s="116"/>
      <c r="F30" s="114"/>
      <c r="G30" s="115"/>
      <c r="H30" s="116"/>
      <c r="I30" s="114"/>
      <c r="J30" s="117"/>
    </row>
    <row r="31" spans="2:10" ht="14.45" customHeight="1" x14ac:dyDescent="0.15">
      <c r="B31" s="113"/>
      <c r="C31" s="114"/>
      <c r="D31" s="115"/>
      <c r="E31" s="118"/>
      <c r="F31" s="119"/>
      <c r="G31" s="120"/>
      <c r="H31" s="116"/>
      <c r="I31" s="114"/>
      <c r="J31" s="117"/>
    </row>
    <row r="32" spans="2:10" ht="14.45" customHeight="1" thickBot="1" x14ac:dyDescent="0.2">
      <c r="B32" s="106"/>
      <c r="C32" s="107"/>
      <c r="D32" s="108"/>
      <c r="E32" s="109" t="s">
        <v>52</v>
      </c>
      <c r="F32" s="110"/>
      <c r="G32" s="111"/>
      <c r="H32" s="109" t="s">
        <v>52</v>
      </c>
      <c r="I32" s="110"/>
      <c r="J32" s="112"/>
    </row>
    <row r="35" spans="2:4" ht="15" x14ac:dyDescent="0.15">
      <c r="B35" s="84"/>
      <c r="C35" s="84"/>
      <c r="D35" s="84"/>
    </row>
    <row r="36" spans="2:4" ht="15" x14ac:dyDescent="0.15">
      <c r="B36" s="84"/>
      <c r="C36" s="84"/>
      <c r="D36" s="84"/>
    </row>
  </sheetData>
  <mergeCells count="78">
    <mergeCell ref="B1:J1"/>
    <mergeCell ref="B2:C3"/>
    <mergeCell ref="D2:E3"/>
    <mergeCell ref="F2:F3"/>
    <mergeCell ref="G2:H3"/>
    <mergeCell ref="I2:I3"/>
    <mergeCell ref="J2:J3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B12:J12"/>
    <mergeCell ref="C13:D13"/>
    <mergeCell ref="F13:G13"/>
    <mergeCell ref="I13:J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4:C24"/>
    <mergeCell ref="B25:C25"/>
    <mergeCell ref="E25:F25"/>
    <mergeCell ref="H25:I25"/>
    <mergeCell ref="B26:C26"/>
    <mergeCell ref="E26:F26"/>
    <mergeCell ref="H26:I26"/>
    <mergeCell ref="B28:D28"/>
    <mergeCell ref="E28:G28"/>
    <mergeCell ref="H28:J28"/>
    <mergeCell ref="B29:D29"/>
    <mergeCell ref="E29:G29"/>
    <mergeCell ref="H29:J29"/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I40"/>
  <sheetViews>
    <sheetView showGridLines="0" zoomScaleNormal="100" workbookViewId="0">
      <selection activeCell="B1" sqref="B1:H1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3.33203125" style="3" customWidth="1"/>
    <col min="7" max="7" width="17.1640625" style="4" customWidth="1"/>
    <col min="8" max="8" width="20.6640625" style="5" customWidth="1"/>
    <col min="9" max="9" width="60.83203125" style="1" customWidth="1"/>
    <col min="10" max="16384" width="10.5" style="1"/>
  </cols>
  <sheetData>
    <row r="1" spans="2:9" ht="27.75" customHeight="1" x14ac:dyDescent="0.15">
      <c r="B1" s="169" t="s">
        <v>80</v>
      </c>
      <c r="C1" s="169"/>
      <c r="D1" s="169"/>
      <c r="E1" s="169"/>
      <c r="F1" s="169"/>
      <c r="G1" s="169"/>
      <c r="H1" s="169"/>
    </row>
    <row r="2" spans="2:9" ht="12.75" customHeight="1" x14ac:dyDescent="0.2">
      <c r="B2" s="78" t="s">
        <v>53</v>
      </c>
      <c r="C2" s="78"/>
      <c r="D2" s="54" t="s">
        <v>99</v>
      </c>
      <c r="E2" s="12" t="s">
        <v>2</v>
      </c>
      <c r="F2" s="6"/>
      <c r="G2" s="6"/>
      <c r="H2" s="6"/>
    </row>
    <row r="3" spans="2:9" ht="12.75" customHeight="1" x14ac:dyDescent="0.2">
      <c r="B3" s="78" t="s">
        <v>91</v>
      </c>
      <c r="C3" s="78"/>
      <c r="D3" s="54" t="s">
        <v>103</v>
      </c>
      <c r="E3" s="6"/>
      <c r="F3" s="6"/>
      <c r="G3" s="8"/>
      <c r="H3" s="6"/>
    </row>
    <row r="4" spans="2:9" ht="13.5" customHeight="1" x14ac:dyDescent="0.2">
      <c r="B4" s="79" t="s">
        <v>89</v>
      </c>
      <c r="C4" s="79"/>
      <c r="D4" s="54" t="s">
        <v>104</v>
      </c>
      <c r="E4" s="7"/>
      <c r="F4" s="6"/>
      <c r="G4" s="6"/>
      <c r="H4" s="6"/>
    </row>
    <row r="5" spans="2:9" ht="27.75" customHeight="1" x14ac:dyDescent="0.2">
      <c r="B5" s="8" t="s">
        <v>88</v>
      </c>
      <c r="C5" s="8"/>
      <c r="D5" s="54" t="s">
        <v>87</v>
      </c>
      <c r="E5" s="10"/>
      <c r="F5" s="8"/>
      <c r="G5" s="8"/>
      <c r="H5" s="8"/>
    </row>
    <row r="6" spans="2:9" ht="12.75" customHeight="1" x14ac:dyDescent="0.2">
      <c r="B6" s="8"/>
      <c r="C6" s="8"/>
      <c r="D6" s="8"/>
      <c r="E6" s="10"/>
      <c r="F6" s="8" t="s">
        <v>54</v>
      </c>
      <c r="G6" s="170"/>
      <c r="H6" s="170"/>
    </row>
    <row r="7" spans="2:9" ht="12.75" customHeight="1" x14ac:dyDescent="0.2">
      <c r="B7" s="8" t="s">
        <v>1</v>
      </c>
      <c r="C7" s="8"/>
      <c r="D7" s="9"/>
      <c r="E7" s="11"/>
      <c r="F7" s="9" t="s">
        <v>55</v>
      </c>
      <c r="G7" s="83"/>
      <c r="H7" s="32"/>
    </row>
    <row r="8" spans="2:9" ht="24" customHeight="1" thickBot="1" x14ac:dyDescent="0.2"/>
    <row r="9" spans="2:9" s="13" customFormat="1" ht="31.9" customHeight="1" thickBot="1" x14ac:dyDescent="0.2">
      <c r="B9" s="92" t="s">
        <v>94</v>
      </c>
      <c r="C9" s="74" t="s">
        <v>93</v>
      </c>
      <c r="D9" s="75" t="s">
        <v>4</v>
      </c>
      <c r="E9" s="14" t="s">
        <v>0</v>
      </c>
      <c r="F9" s="75" t="s">
        <v>5</v>
      </c>
      <c r="G9" s="76" t="s">
        <v>6</v>
      </c>
      <c r="H9" s="77" t="s">
        <v>7</v>
      </c>
      <c r="I9" s="53" t="s">
        <v>56</v>
      </c>
    </row>
    <row r="10" spans="2:9" s="13" customFormat="1" ht="25.5" customHeight="1" x14ac:dyDescent="0.15">
      <c r="B10" s="87" t="s">
        <v>92</v>
      </c>
      <c r="C10" s="43" t="s">
        <v>8</v>
      </c>
      <c r="D10" s="93" t="s">
        <v>95</v>
      </c>
      <c r="E10" s="41" t="s">
        <v>59</v>
      </c>
      <c r="F10" s="55">
        <v>1</v>
      </c>
      <c r="G10" s="56"/>
      <c r="H10" s="57">
        <f t="shared" ref="H10:H31" si="0">G10*F10</f>
        <v>0</v>
      </c>
      <c r="I10" s="100" t="s">
        <v>98</v>
      </c>
    </row>
    <row r="11" spans="2:9" s="13" customFormat="1" ht="12.75" customHeight="1" x14ac:dyDescent="0.15">
      <c r="B11" s="88">
        <v>2</v>
      </c>
      <c r="C11" s="44" t="s">
        <v>106</v>
      </c>
      <c r="D11" s="49" t="s">
        <v>60</v>
      </c>
      <c r="E11" s="35" t="s">
        <v>61</v>
      </c>
      <c r="F11" s="33">
        <v>584.5</v>
      </c>
      <c r="G11" s="34"/>
      <c r="H11" s="40">
        <f t="shared" si="0"/>
        <v>0</v>
      </c>
      <c r="I11" s="101" t="s">
        <v>122</v>
      </c>
    </row>
    <row r="12" spans="2:9" s="13" customFormat="1" ht="12.75" customHeight="1" x14ac:dyDescent="0.15">
      <c r="B12" s="88">
        <v>3</v>
      </c>
      <c r="C12" s="44" t="s">
        <v>105</v>
      </c>
      <c r="D12" s="49" t="s">
        <v>60</v>
      </c>
      <c r="E12" s="35" t="s">
        <v>61</v>
      </c>
      <c r="F12" s="33">
        <v>14</v>
      </c>
      <c r="G12" s="34"/>
      <c r="H12" s="40">
        <f t="shared" ref="H12:H15" si="1">G12*F12</f>
        <v>0</v>
      </c>
      <c r="I12" s="102" t="s">
        <v>119</v>
      </c>
    </row>
    <row r="13" spans="2:9" s="13" customFormat="1" ht="12.75" customHeight="1" x14ac:dyDescent="0.15">
      <c r="B13" s="88">
        <v>4</v>
      </c>
      <c r="C13" s="44" t="s">
        <v>107</v>
      </c>
      <c r="D13" s="49" t="s">
        <v>64</v>
      </c>
      <c r="E13" s="35" t="s">
        <v>65</v>
      </c>
      <c r="F13" s="33">
        <v>280</v>
      </c>
      <c r="G13" s="34"/>
      <c r="H13" s="40">
        <f t="shared" si="1"/>
        <v>0</v>
      </c>
      <c r="I13" s="102" t="s">
        <v>120</v>
      </c>
    </row>
    <row r="14" spans="2:9" s="13" customFormat="1" ht="12.75" customHeight="1" x14ac:dyDescent="0.15">
      <c r="B14" s="88">
        <v>5</v>
      </c>
      <c r="C14" s="44" t="s">
        <v>108</v>
      </c>
      <c r="D14" s="49" t="s">
        <v>58</v>
      </c>
      <c r="E14" s="35" t="s">
        <v>65</v>
      </c>
      <c r="F14" s="33">
        <v>280</v>
      </c>
      <c r="G14" s="34"/>
      <c r="H14" s="40">
        <f t="shared" si="1"/>
        <v>0</v>
      </c>
      <c r="I14" s="102" t="s">
        <v>120</v>
      </c>
    </row>
    <row r="15" spans="2:9" s="13" customFormat="1" ht="12.75" customHeight="1" x14ac:dyDescent="0.15">
      <c r="B15" s="88">
        <v>6</v>
      </c>
      <c r="C15" s="44" t="s">
        <v>109</v>
      </c>
      <c r="D15" s="49" t="s">
        <v>74</v>
      </c>
      <c r="E15" s="35" t="s">
        <v>61</v>
      </c>
      <c r="F15" s="33">
        <v>14</v>
      </c>
      <c r="G15" s="34"/>
      <c r="H15" s="40">
        <f t="shared" si="1"/>
        <v>0</v>
      </c>
      <c r="I15" s="102" t="s">
        <v>121</v>
      </c>
    </row>
    <row r="16" spans="2:9" s="13" customFormat="1" ht="12.75" customHeight="1" x14ac:dyDescent="0.15">
      <c r="B16" s="88">
        <v>7</v>
      </c>
      <c r="C16" s="44">
        <v>919111</v>
      </c>
      <c r="D16" s="49" t="s">
        <v>62</v>
      </c>
      <c r="E16" s="35" t="s">
        <v>63</v>
      </c>
      <c r="F16" s="33">
        <v>44</v>
      </c>
      <c r="G16" s="34"/>
      <c r="H16" s="40">
        <f t="shared" si="0"/>
        <v>0</v>
      </c>
      <c r="I16" s="94" t="s">
        <v>2</v>
      </c>
    </row>
    <row r="17" spans="2:9" s="13" customFormat="1" ht="12.75" customHeight="1" x14ac:dyDescent="0.15">
      <c r="B17" s="88">
        <v>8</v>
      </c>
      <c r="C17" s="44" t="s">
        <v>110</v>
      </c>
      <c r="D17" s="49" t="s">
        <v>64</v>
      </c>
      <c r="E17" s="35" t="s">
        <v>65</v>
      </c>
      <c r="F17" s="33">
        <v>11690</v>
      </c>
      <c r="G17" s="34"/>
      <c r="H17" s="40">
        <f t="shared" si="0"/>
        <v>0</v>
      </c>
      <c r="I17" s="94" t="s">
        <v>2</v>
      </c>
    </row>
    <row r="18" spans="2:9" s="13" customFormat="1" ht="12.75" customHeight="1" x14ac:dyDescent="0.15">
      <c r="B18" s="88">
        <v>9</v>
      </c>
      <c r="C18" s="44" t="s">
        <v>111</v>
      </c>
      <c r="D18" s="49" t="s">
        <v>74</v>
      </c>
      <c r="E18" s="35" t="s">
        <v>61</v>
      </c>
      <c r="F18" s="33">
        <v>495</v>
      </c>
      <c r="G18" s="34"/>
      <c r="H18" s="40">
        <f t="shared" si="0"/>
        <v>0</v>
      </c>
      <c r="I18" s="103" t="s">
        <v>118</v>
      </c>
    </row>
    <row r="19" spans="2:9" s="13" customFormat="1" ht="12.75" customHeight="1" x14ac:dyDescent="0.15">
      <c r="B19" s="88">
        <v>10</v>
      </c>
      <c r="C19" s="44" t="s">
        <v>57</v>
      </c>
      <c r="D19" s="49" t="s">
        <v>70</v>
      </c>
      <c r="E19" s="35" t="s">
        <v>65</v>
      </c>
      <c r="F19" s="33">
        <v>11690</v>
      </c>
      <c r="G19" s="34"/>
      <c r="H19" s="40">
        <f t="shared" si="0"/>
        <v>0</v>
      </c>
      <c r="I19" s="94"/>
    </row>
    <row r="20" spans="2:9" s="13" customFormat="1" ht="12.75" customHeight="1" x14ac:dyDescent="0.15">
      <c r="B20" s="89">
        <v>11</v>
      </c>
      <c r="C20" s="44" t="s">
        <v>112</v>
      </c>
      <c r="D20" s="49" t="s">
        <v>58</v>
      </c>
      <c r="E20" s="35" t="s">
        <v>65</v>
      </c>
      <c r="F20" s="33">
        <v>21590</v>
      </c>
      <c r="G20" s="34"/>
      <c r="H20" s="40">
        <f t="shared" si="0"/>
        <v>0</v>
      </c>
      <c r="I20" s="103" t="s">
        <v>117</v>
      </c>
    </row>
    <row r="21" spans="2:9" s="13" customFormat="1" ht="12.75" customHeight="1" x14ac:dyDescent="0.15">
      <c r="B21" s="89">
        <v>12</v>
      </c>
      <c r="C21" s="45">
        <v>113761</v>
      </c>
      <c r="D21" s="58" t="s">
        <v>75</v>
      </c>
      <c r="E21" s="38" t="s">
        <v>63</v>
      </c>
      <c r="F21" s="39">
        <v>120</v>
      </c>
      <c r="G21" s="33"/>
      <c r="H21" s="40">
        <f t="shared" si="0"/>
        <v>0</v>
      </c>
      <c r="I21" s="94" t="s">
        <v>2</v>
      </c>
    </row>
    <row r="22" spans="2:9" s="13" customFormat="1" ht="12.75" customHeight="1" x14ac:dyDescent="0.15">
      <c r="B22" s="89">
        <v>13</v>
      </c>
      <c r="C22" s="45">
        <v>931312</v>
      </c>
      <c r="D22" s="58" t="s">
        <v>76</v>
      </c>
      <c r="E22" s="38" t="s">
        <v>63</v>
      </c>
      <c r="F22" s="39">
        <v>120</v>
      </c>
      <c r="G22" s="33"/>
      <c r="H22" s="40">
        <f t="shared" si="0"/>
        <v>0</v>
      </c>
      <c r="I22" s="94" t="s">
        <v>2</v>
      </c>
    </row>
    <row r="23" spans="2:9" s="13" customFormat="1" ht="12.75" customHeight="1" x14ac:dyDescent="0.15">
      <c r="B23" s="89">
        <v>14</v>
      </c>
      <c r="C23" s="99">
        <v>89921</v>
      </c>
      <c r="D23" s="98" t="s">
        <v>113</v>
      </c>
      <c r="E23" s="38" t="s">
        <v>79</v>
      </c>
      <c r="F23" s="96">
        <v>7</v>
      </c>
      <c r="G23" s="97"/>
      <c r="H23" s="40">
        <f t="shared" si="0"/>
        <v>0</v>
      </c>
      <c r="I23" s="94"/>
    </row>
    <row r="24" spans="2:9" s="13" customFormat="1" ht="12.75" customHeight="1" x14ac:dyDescent="0.15">
      <c r="B24" s="88">
        <v>15</v>
      </c>
      <c r="C24" s="45">
        <v>12922</v>
      </c>
      <c r="D24" s="58" t="s">
        <v>77</v>
      </c>
      <c r="E24" s="38" t="s">
        <v>65</v>
      </c>
      <c r="F24" s="39">
        <v>850</v>
      </c>
      <c r="G24" s="59"/>
      <c r="H24" s="40">
        <f t="shared" si="0"/>
        <v>0</v>
      </c>
      <c r="I24" s="103" t="s">
        <v>116</v>
      </c>
    </row>
    <row r="25" spans="2:9" s="13" customFormat="1" ht="12.75" customHeight="1" x14ac:dyDescent="0.15">
      <c r="B25" s="88">
        <v>16</v>
      </c>
      <c r="C25" s="45">
        <v>12931</v>
      </c>
      <c r="D25" s="58" t="s">
        <v>78</v>
      </c>
      <c r="E25" s="38" t="s">
        <v>63</v>
      </c>
      <c r="F25" s="39">
        <v>2260</v>
      </c>
      <c r="G25" s="59"/>
      <c r="H25" s="40">
        <f t="shared" si="0"/>
        <v>0</v>
      </c>
      <c r="I25" s="94"/>
    </row>
    <row r="26" spans="2:9" s="13" customFormat="1" ht="28.5" customHeight="1" x14ac:dyDescent="0.15">
      <c r="B26" s="88">
        <v>17</v>
      </c>
      <c r="C26" s="46" t="s">
        <v>71</v>
      </c>
      <c r="D26" s="50" t="s">
        <v>72</v>
      </c>
      <c r="E26" s="38" t="s">
        <v>66</v>
      </c>
      <c r="F26" s="39">
        <v>974</v>
      </c>
      <c r="G26" s="59"/>
      <c r="H26" s="40">
        <f t="shared" si="0"/>
        <v>0</v>
      </c>
      <c r="I26" s="105" t="s">
        <v>123</v>
      </c>
    </row>
    <row r="27" spans="2:9" s="13" customFormat="1" ht="50.25" customHeight="1" x14ac:dyDescent="0.15">
      <c r="B27" s="90"/>
      <c r="C27" s="47"/>
      <c r="D27" s="51" t="s">
        <v>73</v>
      </c>
      <c r="E27" s="38"/>
      <c r="F27" s="39"/>
      <c r="G27" s="59"/>
      <c r="H27" s="40"/>
      <c r="I27" s="94"/>
    </row>
    <row r="28" spans="2:9" s="13" customFormat="1" ht="12.75" customHeight="1" x14ac:dyDescent="0.15">
      <c r="B28" s="89">
        <v>18</v>
      </c>
      <c r="C28" s="45">
        <v>56963</v>
      </c>
      <c r="D28" s="58" t="s">
        <v>97</v>
      </c>
      <c r="E28" s="38" t="s">
        <v>65</v>
      </c>
      <c r="F28" s="39">
        <v>1020</v>
      </c>
      <c r="G28" s="59"/>
      <c r="H28" s="40">
        <f t="shared" si="0"/>
        <v>0</v>
      </c>
      <c r="I28" s="103" t="s">
        <v>115</v>
      </c>
    </row>
    <row r="29" spans="2:9" s="13" customFormat="1" ht="12.75" customHeight="1" x14ac:dyDescent="0.15">
      <c r="B29" s="89"/>
      <c r="C29" s="45"/>
      <c r="D29" s="82" t="s">
        <v>96</v>
      </c>
      <c r="E29" s="38"/>
      <c r="F29" s="39"/>
      <c r="G29" s="59"/>
      <c r="H29" s="40"/>
      <c r="I29" s="94"/>
    </row>
    <row r="30" spans="2:9" s="13" customFormat="1" ht="12.75" customHeight="1" x14ac:dyDescent="0.15">
      <c r="B30" s="88">
        <v>19</v>
      </c>
      <c r="C30" s="46">
        <v>915111</v>
      </c>
      <c r="D30" s="49" t="s">
        <v>67</v>
      </c>
      <c r="E30" s="35" t="s">
        <v>65</v>
      </c>
      <c r="F30" s="33">
        <v>447.5</v>
      </c>
      <c r="G30" s="34"/>
      <c r="H30" s="40">
        <f t="shared" si="0"/>
        <v>0</v>
      </c>
      <c r="I30" s="104" t="s">
        <v>114</v>
      </c>
    </row>
    <row r="31" spans="2:9" s="13" customFormat="1" ht="12.75" customHeight="1" thickBot="1" x14ac:dyDescent="0.2">
      <c r="B31" s="91">
        <v>20</v>
      </c>
      <c r="C31" s="48" t="s">
        <v>68</v>
      </c>
      <c r="D31" s="52" t="s">
        <v>69</v>
      </c>
      <c r="E31" s="42" t="s">
        <v>79</v>
      </c>
      <c r="F31" s="36">
        <v>1</v>
      </c>
      <c r="G31" s="37"/>
      <c r="H31" s="60">
        <f t="shared" si="0"/>
        <v>0</v>
      </c>
      <c r="I31" s="95"/>
    </row>
    <row r="32" spans="2:9" s="13" customFormat="1" ht="15" x14ac:dyDescent="0.15">
      <c r="B32" s="86"/>
      <c r="C32" s="61"/>
      <c r="D32" s="62" t="s">
        <v>9</v>
      </c>
      <c r="E32" s="63"/>
      <c r="F32" s="63"/>
      <c r="G32" s="64" t="s">
        <v>2</v>
      </c>
      <c r="H32" s="65">
        <f>SUM(H10:H31)</f>
        <v>0</v>
      </c>
    </row>
    <row r="33" spans="2:9" s="13" customFormat="1" ht="15" x14ac:dyDescent="0.15">
      <c r="B33" s="85"/>
      <c r="C33" s="66"/>
      <c r="D33" s="67" t="s">
        <v>3</v>
      </c>
      <c r="E33" s="68"/>
      <c r="F33" s="68"/>
      <c r="G33" s="20" t="s">
        <v>2</v>
      </c>
      <c r="H33" s="69">
        <f>H32*0.21</f>
        <v>0</v>
      </c>
    </row>
    <row r="34" spans="2:9" s="13" customFormat="1" ht="15.75" thickBot="1" x14ac:dyDescent="0.2">
      <c r="B34" s="85"/>
      <c r="C34" s="66"/>
      <c r="D34" s="70" t="s">
        <v>10</v>
      </c>
      <c r="E34" s="71"/>
      <c r="F34" s="71"/>
      <c r="G34" s="72" t="s">
        <v>2</v>
      </c>
      <c r="H34" s="73">
        <f>H33+H32</f>
        <v>0</v>
      </c>
    </row>
    <row r="35" spans="2:9" ht="24" customHeight="1" x14ac:dyDescent="0.15">
      <c r="I35" s="13"/>
    </row>
    <row r="36" spans="2:9" ht="12" customHeight="1" x14ac:dyDescent="0.15">
      <c r="I36" s="13"/>
    </row>
    <row r="37" spans="2:9" ht="12" customHeight="1" x14ac:dyDescent="0.15">
      <c r="I37" s="13"/>
    </row>
    <row r="38" spans="2:9" ht="12" customHeight="1" x14ac:dyDescent="0.15">
      <c r="I38" s="13"/>
    </row>
    <row r="39" spans="2:9" ht="12" customHeight="1" x14ac:dyDescent="0.15">
      <c r="I39" s="13"/>
    </row>
    <row r="40" spans="2:9" ht="12" customHeight="1" x14ac:dyDescent="0.15">
      <c r="I40" s="13"/>
    </row>
  </sheetData>
  <mergeCells count="2">
    <mergeCell ref="B1:H1"/>
    <mergeCell ref="G6:H6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  <ignoredErrors>
    <ignoredError sqref="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2024-03-20T17:13:42Z</cp:lastPrinted>
  <dcterms:created xsi:type="dcterms:W3CDTF">2014-05-16T09:31:30Z</dcterms:created>
  <dcterms:modified xsi:type="dcterms:W3CDTF">2025-08-11T09:40:05Z</dcterms:modified>
</cp:coreProperties>
</file>