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krycí list" sheetId="1" r:id="rId1"/>
    <sheet name="SO 101 - komunikace" sheetId="2" r:id="rId2"/>
    <sheet name="SO 102 - Obrubníky a odvodnění" sheetId="3" r:id="rId3"/>
    <sheet name="SO 103 - Překopy komunikace" sheetId="4" r:id="rId4"/>
  </sheets>
  <definedNames>
    <definedName name="_xlnm.Print_Area" localSheetId="3">'SO 103 - Překopy komunikace'!$A$1:$I$17</definedName>
  </definedNames>
  <calcPr fullCalcOnLoad="1"/>
</workbook>
</file>

<file path=xl/sharedStrings.xml><?xml version="1.0" encoding="utf-8"?>
<sst xmlns="http://schemas.openxmlformats.org/spreadsheetml/2006/main" count="213" uniqueCount="125">
  <si>
    <r>
      <t xml:space="preserve">Stavba:    </t>
    </r>
    <r>
      <rPr>
        <b/>
        <sz val="12"/>
        <rFont val="Arial CE"/>
        <family val="2"/>
      </rPr>
      <t xml:space="preserve"> </t>
    </r>
  </si>
  <si>
    <t xml:space="preserve"> </t>
  </si>
  <si>
    <t xml:space="preserve">Objekt:    </t>
  </si>
  <si>
    <r>
      <t xml:space="preserve">Objednatel:  </t>
    </r>
    <r>
      <rPr>
        <b/>
        <sz val="9"/>
        <rFont val="Arial CE"/>
        <family val="2"/>
      </rPr>
      <t xml:space="preserve"> </t>
    </r>
  </si>
  <si>
    <t>Referenční rozpočet - odhadované náklady na akci</t>
  </si>
  <si>
    <t xml:space="preserve">Zhotovitel: </t>
  </si>
  <si>
    <r>
      <t xml:space="preserve">Místo:    </t>
    </r>
    <r>
      <rPr>
        <b/>
        <sz val="11"/>
        <rFont val="Arial CE"/>
        <family val="2"/>
      </rPr>
      <t xml:space="preserve"> </t>
    </r>
  </si>
  <si>
    <t>Obec Tetín</t>
  </si>
  <si>
    <t>Číslo položky</t>
  </si>
  <si>
    <t>Popis položky</t>
  </si>
  <si>
    <t>MJ</t>
  </si>
  <si>
    <t>Výměra KSÚS</t>
  </si>
  <si>
    <t>Výměra obec</t>
  </si>
  <si>
    <t>Kč/MJ</t>
  </si>
  <si>
    <t xml:space="preserve">Náklady KSÚS </t>
  </si>
  <si>
    <t>Náklady obec</t>
  </si>
  <si>
    <t>Celkem Kč</t>
  </si>
  <si>
    <t>ks</t>
  </si>
  <si>
    <t>Uliční vpust – nová (nákup + dovoz + osazení)</t>
  </si>
  <si>
    <t>Obrubníková vpust – nová (nákup + dovoz + osazení)</t>
  </si>
  <si>
    <t>m</t>
  </si>
  <si>
    <t>Napojení nové přípojky na dešťovou kanalizaci výsekem</t>
  </si>
  <si>
    <t>m2</t>
  </si>
  <si>
    <t>Přeskládání betonové dlažby tl 6 cm v návaznosti na nově osazený zapuštěný obrubník včetně všech potřebných prací pro výškovou úpravu chodníku</t>
  </si>
  <si>
    <t>DPH 21%</t>
  </si>
  <si>
    <t>Celkem vč. DPH</t>
  </si>
  <si>
    <t>Demolice stávajících silničních obrubníků ABO 2-15 včetně betonového lože a odvoz na skládku do 20km.</t>
  </si>
  <si>
    <t>Tetín - homogenizace  - silnice  III/11530 a III/11614</t>
  </si>
  <si>
    <t>SO 103 - Příčné překopy komunikace</t>
  </si>
  <si>
    <t>SO 102 - Obrubníky a odvodnění</t>
  </si>
  <si>
    <t>Příčný překop komunikace, osazení chráničky a zpětný zásyp, včetně obnovy konstrukčních vrstev komunikace - podrobnosti viz přiložený vzorový řez</t>
  </si>
  <si>
    <t>Kontrolní statická zatěžovací zkouška</t>
  </si>
  <si>
    <t>Kanalizační přípojka z trub PVC, D 150 mm (nákup + dovoz + osazení), včetně výkopu zásypu a veškerých potřebných prací</t>
  </si>
  <si>
    <t>Nákup, dovoz a osazení stojat. obrub.bet. s opěrou,lože z C25/30-XF2 včetně obrubníku ABO 19-10 100/8/25</t>
  </si>
  <si>
    <t>Nákup, dovoz a osazení stojat. obrub.bet. s opěrou,lože z C25/30-XF2, včetně obrubníku ABO 2 - 15 100/15/25</t>
  </si>
  <si>
    <t>Nákup, dovoz a osazení stojat. obrub.bet. s opěrou,lože z C25/30-XF2, včetně obrubníku ABO 2 - 15 nájezdový</t>
  </si>
  <si>
    <t>Nákup, dovoz a osazení stojat. obrub.bet. s opěrou,lože z C25/30-XF2 včetně betonového obrubníku -  náběhový levý</t>
  </si>
  <si>
    <t>Nákup, dovoz a osazení stojat. obrub.bet. s opěrou,lože z C25/30-XF2 včetně betonového obrubníku - náběhový pravý</t>
  </si>
  <si>
    <t>Nákup, dovoz a osazení žulových kostek 15/17 - 2 řádky s opěrou, lože z C25/30-XF2</t>
  </si>
  <si>
    <t>Nákup, dovoz a  osazení žulových kostek 15/17 - 3 řádky s opěrou, lože z C25/30-XF2</t>
  </si>
  <si>
    <t>Vyrovnání terénu asfaltovým recyklátem ve vjezdech v návaznosti na obrubníky v šířce 2m tl. 0,05-0,1 včetně hutnění</t>
  </si>
  <si>
    <t>Výšková rektifikace – Uliční vpust - stávající</t>
  </si>
  <si>
    <t>Výšková rektifikace – Šoupě - stávající</t>
  </si>
  <si>
    <t>Výšková rektifikace -Šachta - stávající</t>
  </si>
  <si>
    <t>Výšková rektifikace - Hydrant - stávající</t>
  </si>
  <si>
    <t>Vodorovné dopravní značení z plastu</t>
  </si>
  <si>
    <t>Zalévání spár asfaltovou zálivkou</t>
  </si>
  <si>
    <t>Frézování spár a prasklin</t>
  </si>
  <si>
    <t>Podkladní vrstva ze štěrku 10 cm (3x300)</t>
  </si>
  <si>
    <t>m3</t>
  </si>
  <si>
    <t>Zemní práce - těžení (0,5 x 300)</t>
  </si>
  <si>
    <t>t</t>
  </si>
  <si>
    <t>Doprava a poplatek za skládkování</t>
  </si>
  <si>
    <t>Podklad z kamene obal asfaltem 5 cm ( 2 x 5 cm )</t>
  </si>
  <si>
    <t>Střed. a velkopl. úpr. asf. vrstev ± 1 cm</t>
  </si>
  <si>
    <t>úpravy asfalt. vrstev nad -10 000 m2, tl. 5cm</t>
  </si>
  <si>
    <t>Frézování ploch do hloubky 6 cm</t>
  </si>
  <si>
    <t>kpl</t>
  </si>
  <si>
    <t>DIO</t>
  </si>
  <si>
    <t>III/11614 - km 3,522 – 4,282; III/11530 – km, 2,050 – 3,100</t>
  </si>
  <si>
    <t>silnice  III/11514 a III/11630</t>
  </si>
  <si>
    <t>III/11514, III/11630 Tetín, optimalizace</t>
  </si>
  <si>
    <t>Krajská správa a údržba silnic Středočeského kraje</t>
  </si>
  <si>
    <t xml:space="preserve"> Obec Tetín</t>
  </si>
  <si>
    <t>Datum, razítko a podpis</t>
  </si>
  <si>
    <t>ředitel</t>
  </si>
  <si>
    <t>Bc.Zdeněk Dvořák</t>
  </si>
  <si>
    <t>Zhotovitel</t>
  </si>
  <si>
    <t>Projektant</t>
  </si>
  <si>
    <t>Celkem včetně DPH</t>
  </si>
  <si>
    <t>DPH 20%</t>
  </si>
  <si>
    <t>Základ 21%</t>
  </si>
  <si>
    <t>Celkem bez DPH</t>
  </si>
  <si>
    <t>DPH 5%</t>
  </si>
  <si>
    <t>Základ 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</si>
  <si>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</si>
  <si>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</si>
  <si>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</si>
  <si>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</si>
  <si>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</si>
  <si>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</si>
  <si>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</si>
  <si>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</si>
  <si>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</si>
  <si>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</si>
  <si>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</si>
  <si>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</si>
  <si>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</si>
  <si>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</si>
  <si>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</si>
  <si>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</si>
  <si>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</si>
  <si>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</si>
  <si>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</si>
  <si>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</si>
  <si>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</si>
  <si>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</si>
  <si>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</si>
  <si>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</si>
  <si>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</si>
  <si>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</si>
  <si>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</si>
  <si>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</si>
  <si>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</si>
  <si>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</si>
  <si>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</si>
  <si>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</si>
  <si>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</si>
  <si>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</si>
  <si>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</si>
  <si>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>Lokalita:</t>
  </si>
  <si>
    <t>Projektant:</t>
  </si>
  <si>
    <t>Druh stavby a účel:</t>
  </si>
  <si>
    <t>Objednatel:</t>
  </si>
  <si>
    <t>Název stavby:</t>
  </si>
  <si>
    <t>oprava komunikace</t>
  </si>
  <si>
    <t>Tetín</t>
  </si>
  <si>
    <t>Objednatelé</t>
  </si>
  <si>
    <t>starosta obce Tetín</t>
  </si>
  <si>
    <t>Ing. Martin Hrdlička</t>
  </si>
  <si>
    <t>KSÚS Stč kraje přísp. Organizace   Obec Tetín</t>
  </si>
  <si>
    <r>
      <t xml:space="preserve">Krycí list rozpočtu                      </t>
    </r>
    <r>
      <rPr>
        <sz val="24"/>
        <color indexed="10"/>
        <rFont val="Arial"/>
        <family val="2"/>
      </rPr>
      <t xml:space="preserve">  </t>
    </r>
  </si>
  <si>
    <r>
      <t xml:space="preserve">ROZPOČET                      </t>
    </r>
    <r>
      <rPr>
        <b/>
        <sz val="14"/>
        <color indexed="10"/>
        <rFont val="Arial CE"/>
        <family val="0"/>
      </rPr>
      <t xml:space="preserve"> </t>
    </r>
  </si>
  <si>
    <t xml:space="preserve">ROZPOČET                            </t>
  </si>
  <si>
    <r>
      <t xml:space="preserve">ROZPOČET                  </t>
    </r>
    <r>
      <rPr>
        <b/>
        <sz val="14"/>
        <color indexed="10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</si>
</sst>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65">
    <font>
      <sz val="8"/>
      <name val="Arial"/>
      <family val="2"/>
    </font>
    <font>
      <sz val="10"/>
      <name val="Arial"/>
      <family val="0"/>
    </font>
    <font>
      <b/>
      <sz val="14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MS Sans Serif"/>
      <family val="0"/>
    </font>
    <font>
      <sz val="12"/>
      <color indexed="8"/>
      <name val="Arial"/>
      <family val="2"/>
    </font>
    <font>
      <b/>
      <sz val="8"/>
      <name val="MS Sans Serif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24"/>
      <color indexed="8"/>
      <name val="Arial"/>
      <family val="2"/>
    </font>
    <font>
      <sz val="24"/>
      <color indexed="10"/>
      <name val="Arial"/>
      <family val="2"/>
    </font>
    <font>
      <b/>
      <sz val="14"/>
      <color indexed="10"/>
      <name val="Arial CE"/>
      <family val="0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0"/>
      <color indexed="10"/>
      <name val="Arial CE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 style="medium"/>
      <bottom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19" fillId="0" borderId="0" applyAlignment="0">
      <protection locked="0"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>
      <alignment vertical="top" wrapText="1"/>
      <protection locked="0"/>
    </xf>
    <xf numFmtId="9" fontId="19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Alignment="1">
      <alignment vertical="top" wrapText="1"/>
    </xf>
    <xf numFmtId="164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165" fontId="0" fillId="0" borderId="0" xfId="0" applyNumberFormat="1" applyFont="1" applyFill="1" applyAlignment="1">
      <alignment horizontal="right" vertical="top"/>
    </xf>
    <xf numFmtId="166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center"/>
      <protection/>
    </xf>
    <xf numFmtId="164" fontId="8" fillId="0" borderId="0" xfId="0" applyNumberFormat="1" applyFont="1" applyFill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165" fontId="10" fillId="0" borderId="0" xfId="0" applyNumberFormat="1" applyFont="1" applyFill="1" applyAlignment="1" applyProtection="1">
      <alignment horizontal="right" vertical="top"/>
      <protection/>
    </xf>
    <xf numFmtId="166" fontId="9" fillId="0" borderId="0" xfId="0" applyNumberFormat="1" applyFont="1" applyFill="1" applyAlignment="1" applyProtection="1">
      <alignment horizontal="right" vertical="top"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 vertical="top" wrapText="1"/>
      <protection/>
    </xf>
    <xf numFmtId="0" fontId="11" fillId="0" borderId="0" xfId="0" applyFont="1" applyFill="1" applyAlignment="1" applyProtection="1">
      <alignment horizontal="left" vertical="top" wrapText="1"/>
      <protection/>
    </xf>
    <xf numFmtId="0" fontId="7" fillId="0" borderId="0" xfId="0" applyFont="1" applyFill="1" applyAlignment="1" applyProtection="1">
      <alignment horizontal="left" vertical="top" wrapText="1"/>
      <protection/>
    </xf>
    <xf numFmtId="165" fontId="7" fillId="0" borderId="0" xfId="0" applyNumberFormat="1" applyFont="1" applyFill="1" applyAlignment="1" applyProtection="1">
      <alignment horizontal="right" vertical="top"/>
      <protection/>
    </xf>
    <xf numFmtId="166" fontId="7" fillId="0" borderId="0" xfId="0" applyNumberFormat="1" applyFont="1" applyFill="1" applyAlignment="1" applyProtection="1">
      <alignment horizontal="right" vertical="top"/>
      <protection/>
    </xf>
    <xf numFmtId="0" fontId="9" fillId="0" borderId="0" xfId="0" applyFont="1" applyFill="1" applyAlignment="1" applyProtection="1">
      <alignment horizontal="left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horizontal="right" vertical="top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vertical="top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4" fontId="14" fillId="0" borderId="15" xfId="0" applyNumberFormat="1" applyFont="1" applyFill="1" applyBorder="1" applyAlignment="1" applyProtection="1">
      <alignment vertical="top"/>
      <protection/>
    </xf>
    <xf numFmtId="4" fontId="14" fillId="0" borderId="16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Alignment="1" applyProtection="1">
      <alignment vertical="top"/>
      <protection/>
    </xf>
    <xf numFmtId="2" fontId="0" fillId="0" borderId="0" xfId="0" applyNumberFormat="1" applyFont="1" applyFill="1" applyAlignment="1" applyProtection="1">
      <alignment horizontal="right" vertical="top"/>
      <protection/>
    </xf>
    <xf numFmtId="2" fontId="0" fillId="0" borderId="0" xfId="48" applyNumberFormat="1" applyFont="1" applyFill="1" applyBorder="1" applyAlignment="1" applyProtection="1">
      <alignment horizontal="right" vertical="top"/>
      <protection/>
    </xf>
    <xf numFmtId="2" fontId="15" fillId="0" borderId="0" xfId="0" applyNumberFormat="1" applyFont="1" applyFill="1" applyAlignment="1" applyProtection="1">
      <alignment vertical="top"/>
      <protection/>
    </xf>
    <xf numFmtId="2" fontId="14" fillId="0" borderId="0" xfId="0" applyNumberFormat="1" applyFont="1" applyFill="1" applyAlignment="1" applyProtection="1">
      <alignment horizontal="left" vertical="top"/>
      <protection/>
    </xf>
    <xf numFmtId="2" fontId="16" fillId="0" borderId="0" xfId="0" applyNumberFormat="1" applyFont="1" applyFill="1" applyAlignment="1" applyProtection="1">
      <alignment horizontal="right" vertical="top"/>
      <protection/>
    </xf>
    <xf numFmtId="0" fontId="14" fillId="0" borderId="15" xfId="0" applyFont="1" applyFill="1" applyBorder="1" applyAlignment="1" applyProtection="1">
      <alignment vertical="top" wrapText="1"/>
      <protection/>
    </xf>
    <xf numFmtId="4" fontId="14" fillId="0" borderId="15" xfId="0" applyNumberFormat="1" applyFont="1" applyFill="1" applyBorder="1" applyAlignment="1" applyProtection="1">
      <alignment vertical="center"/>
      <protection/>
    </xf>
    <xf numFmtId="4" fontId="14" fillId="0" borderId="17" xfId="0" applyNumberFormat="1" applyFont="1" applyFill="1" applyBorder="1" applyAlignment="1" applyProtection="1">
      <alignment vertical="top"/>
      <protection/>
    </xf>
    <xf numFmtId="4" fontId="14" fillId="0" borderId="18" xfId="0" applyNumberFormat="1" applyFont="1" applyFill="1" applyBorder="1" applyAlignment="1" applyProtection="1">
      <alignment vertical="top"/>
      <protection/>
    </xf>
    <xf numFmtId="0" fontId="14" fillId="0" borderId="19" xfId="0" applyFont="1" applyFill="1" applyBorder="1" applyAlignment="1" applyProtection="1">
      <alignment vertical="top"/>
      <protection/>
    </xf>
    <xf numFmtId="4" fontId="14" fillId="0" borderId="19" xfId="0" applyNumberFormat="1" applyFont="1" applyFill="1" applyBorder="1" applyAlignment="1" applyProtection="1">
      <alignment horizontal="right" vertical="top"/>
      <protection/>
    </xf>
    <xf numFmtId="4" fontId="14" fillId="0" borderId="20" xfId="0" applyNumberFormat="1" applyFont="1" applyFill="1" applyBorder="1" applyAlignment="1" applyProtection="1">
      <alignment horizontal="right" vertical="top"/>
      <protection/>
    </xf>
    <xf numFmtId="4" fontId="14" fillId="0" borderId="21" xfId="0" applyNumberFormat="1" applyFont="1" applyFill="1" applyBorder="1" applyAlignment="1" applyProtection="1">
      <alignment vertical="top"/>
      <protection/>
    </xf>
    <xf numFmtId="0" fontId="14" fillId="0" borderId="22" xfId="0" applyFont="1" applyFill="1" applyBorder="1" applyAlignment="1" applyProtection="1">
      <alignment vertical="top"/>
      <protection/>
    </xf>
    <xf numFmtId="4" fontId="14" fillId="0" borderId="22" xfId="0" applyNumberFormat="1" applyFont="1" applyFill="1" applyBorder="1" applyAlignment="1" applyProtection="1">
      <alignment horizontal="right" vertical="top"/>
      <protection/>
    </xf>
    <xf numFmtId="4" fontId="14" fillId="0" borderId="15" xfId="0" applyNumberFormat="1" applyFont="1" applyFill="1" applyBorder="1" applyAlignment="1" applyProtection="1">
      <alignment horizontal="right" vertical="top"/>
      <protection/>
    </xf>
    <xf numFmtId="4" fontId="14" fillId="0" borderId="23" xfId="0" applyNumberFormat="1" applyFont="1" applyFill="1" applyBorder="1" applyAlignment="1" applyProtection="1">
      <alignment vertical="top"/>
      <protection/>
    </xf>
    <xf numFmtId="0" fontId="14" fillId="0" borderId="24" xfId="0" applyFont="1" applyFill="1" applyBorder="1" applyAlignment="1" applyProtection="1">
      <alignment vertical="top"/>
      <protection/>
    </xf>
    <xf numFmtId="4" fontId="14" fillId="0" borderId="24" xfId="0" applyNumberFormat="1" applyFont="1" applyFill="1" applyBorder="1" applyAlignment="1" applyProtection="1">
      <alignment horizontal="right" vertical="top"/>
      <protection/>
    </xf>
    <xf numFmtId="4" fontId="14" fillId="0" borderId="25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 horizontal="right" vertical="top"/>
    </xf>
    <xf numFmtId="167" fontId="0" fillId="0" borderId="0" xfId="0" applyNumberFormat="1" applyFont="1" applyFill="1" applyBorder="1" applyAlignment="1">
      <alignment horizontal="right" vertical="top"/>
    </xf>
    <xf numFmtId="166" fontId="0" fillId="0" borderId="0" xfId="0" applyNumberFormat="1" applyFont="1" applyFill="1" applyBorder="1" applyAlignment="1">
      <alignment horizontal="right" vertical="top"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4" fontId="14" fillId="0" borderId="15" xfId="0" applyNumberFormat="1" applyFont="1" applyFill="1" applyBorder="1" applyAlignment="1" applyProtection="1">
      <alignment vertical="top" wrapText="1"/>
      <protection/>
    </xf>
    <xf numFmtId="4" fontId="14" fillId="0" borderId="16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Fill="1" applyAlignment="1" applyProtection="1">
      <alignment vertical="top" wrapText="1"/>
      <protection/>
    </xf>
    <xf numFmtId="2" fontId="0" fillId="0" borderId="0" xfId="0" applyNumberFormat="1" applyFont="1" applyFill="1" applyAlignment="1" applyProtection="1">
      <alignment horizontal="right" vertical="top" wrapText="1"/>
      <protection/>
    </xf>
    <xf numFmtId="0" fontId="0" fillId="0" borderId="0" xfId="0" applyFont="1" applyFill="1" applyAlignment="1" applyProtection="1">
      <alignment horizontal="right" vertical="top" wrapText="1"/>
      <protection/>
    </xf>
    <xf numFmtId="2" fontId="0" fillId="0" borderId="0" xfId="48" applyNumberFormat="1" applyFont="1" applyFill="1" applyBorder="1" applyAlignment="1" applyProtection="1">
      <alignment horizontal="right" vertical="top" wrapText="1"/>
      <protection/>
    </xf>
    <xf numFmtId="2" fontId="15" fillId="0" borderId="0" xfId="0" applyNumberFormat="1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2" fontId="0" fillId="0" borderId="0" xfId="0" applyNumberFormat="1" applyFill="1" applyAlignment="1" applyProtection="1">
      <alignment horizontal="right" vertical="top"/>
      <protection/>
    </xf>
    <xf numFmtId="0" fontId="19" fillId="0" borderId="0" xfId="45" applyFont="1" applyAlignment="1">
      <alignment horizontal="left" vertical="top"/>
      <protection locked="0"/>
    </xf>
    <xf numFmtId="166" fontId="19" fillId="0" borderId="0" xfId="45" applyNumberFormat="1" applyAlignment="1">
      <alignment horizontal="right" vertical="top"/>
      <protection locked="0"/>
    </xf>
    <xf numFmtId="165" fontId="19" fillId="0" borderId="0" xfId="45" applyNumberFormat="1" applyAlignment="1">
      <alignment horizontal="right" vertical="top"/>
      <protection locked="0"/>
    </xf>
    <xf numFmtId="0" fontId="19" fillId="0" borderId="0" xfId="45" applyAlignment="1">
      <alignment horizontal="left" vertical="top" wrapText="1"/>
      <protection locked="0"/>
    </xf>
    <xf numFmtId="164" fontId="19" fillId="0" borderId="0" xfId="45" applyNumberFormat="1" applyAlignment="1">
      <alignment horizontal="center" vertical="top"/>
      <protection locked="0"/>
    </xf>
    <xf numFmtId="0" fontId="19" fillId="0" borderId="0" xfId="45" applyAlignment="1" applyProtection="1">
      <alignment vertical="top"/>
      <protection/>
    </xf>
    <xf numFmtId="4" fontId="20" fillId="0" borderId="26" xfId="45" applyNumberFormat="1" applyFont="1" applyBorder="1" applyAlignment="1" applyProtection="1">
      <alignment horizontal="right" vertical="top"/>
      <protection/>
    </xf>
    <xf numFmtId="0" fontId="14" fillId="0" borderId="26" xfId="45" applyFont="1" applyBorder="1" applyAlignment="1" applyProtection="1">
      <alignment vertical="top"/>
      <protection/>
    </xf>
    <xf numFmtId="4" fontId="20" fillId="0" borderId="27" xfId="45" applyNumberFormat="1" applyFont="1" applyBorder="1" applyAlignment="1" applyProtection="1">
      <alignment vertical="top"/>
      <protection/>
    </xf>
    <xf numFmtId="4" fontId="14" fillId="0" borderId="28" xfId="45" applyNumberFormat="1" applyFont="1" applyBorder="1" applyAlignment="1" applyProtection="1">
      <alignment vertical="top"/>
      <protection/>
    </xf>
    <xf numFmtId="4" fontId="20" fillId="0" borderId="29" xfId="45" applyNumberFormat="1" applyFont="1" applyBorder="1" applyAlignment="1" applyProtection="1">
      <alignment horizontal="right" vertical="top"/>
      <protection/>
    </xf>
    <xf numFmtId="0" fontId="14" fillId="0" borderId="29" xfId="45" applyFont="1" applyBorder="1" applyAlignment="1" applyProtection="1">
      <alignment vertical="top"/>
      <protection/>
    </xf>
    <xf numFmtId="4" fontId="20" fillId="0" borderId="30" xfId="45" applyNumberFormat="1" applyFont="1" applyBorder="1" applyAlignment="1" applyProtection="1">
      <alignment vertical="top"/>
      <protection/>
    </xf>
    <xf numFmtId="4" fontId="14" fillId="0" borderId="31" xfId="45" applyNumberFormat="1" applyFont="1" applyBorder="1" applyAlignment="1" applyProtection="1">
      <alignment vertical="top"/>
      <protection/>
    </xf>
    <xf numFmtId="4" fontId="20" fillId="0" borderId="32" xfId="45" applyNumberFormat="1" applyFont="1" applyBorder="1" applyAlignment="1" applyProtection="1">
      <alignment horizontal="right" vertical="top"/>
      <protection/>
    </xf>
    <xf numFmtId="0" fontId="14" fillId="0" borderId="32" xfId="45" applyFont="1" applyBorder="1" applyAlignment="1" applyProtection="1">
      <alignment vertical="top"/>
      <protection/>
    </xf>
    <xf numFmtId="4" fontId="20" fillId="0" borderId="33" xfId="45" applyNumberFormat="1" applyFont="1" applyBorder="1" applyAlignment="1" applyProtection="1">
      <alignment vertical="top"/>
      <protection/>
    </xf>
    <xf numFmtId="2" fontId="21" fillId="0" borderId="0" xfId="45" applyNumberFormat="1" applyFont="1" applyAlignment="1" applyProtection="1">
      <alignment vertical="top"/>
      <protection/>
    </xf>
    <xf numFmtId="2" fontId="19" fillId="0" borderId="0" xfId="49" applyNumberFormat="1" applyFont="1" applyAlignment="1" applyProtection="1">
      <alignment vertical="top"/>
      <protection/>
    </xf>
    <xf numFmtId="2" fontId="19" fillId="0" borderId="0" xfId="45" applyNumberFormat="1" applyAlignment="1" applyProtection="1">
      <alignment vertical="top"/>
      <protection/>
    </xf>
    <xf numFmtId="4" fontId="20" fillId="0" borderId="28" xfId="45" applyNumberFormat="1" applyFont="1" applyBorder="1" applyAlignment="1" applyProtection="1">
      <alignment vertical="top"/>
      <protection/>
    </xf>
    <xf numFmtId="4" fontId="20" fillId="0" borderId="29" xfId="45" applyNumberFormat="1" applyFont="1" applyBorder="1" applyAlignment="1" applyProtection="1">
      <alignment vertical="top"/>
      <protection/>
    </xf>
    <xf numFmtId="0" fontId="14" fillId="0" borderId="29" xfId="45" applyFont="1" applyFill="1" applyBorder="1" applyAlignment="1" applyProtection="1">
      <alignment horizontal="center" vertical="center"/>
      <protection/>
    </xf>
    <xf numFmtId="0" fontId="14" fillId="0" borderId="29" xfId="45" applyFont="1" applyFill="1" applyBorder="1" applyAlignment="1" applyProtection="1">
      <alignment vertical="top" wrapText="1"/>
      <protection/>
    </xf>
    <xf numFmtId="0" fontId="14" fillId="0" borderId="30" xfId="45" applyFont="1" applyBorder="1" applyAlignment="1" applyProtection="1">
      <alignment horizontal="center" vertical="center"/>
      <protection/>
    </xf>
    <xf numFmtId="4" fontId="20" fillId="0" borderId="28" xfId="45" applyNumberFormat="1" applyFont="1" applyBorder="1" applyAlignment="1" applyProtection="1">
      <alignment vertical="center"/>
      <protection/>
    </xf>
    <xf numFmtId="4" fontId="20" fillId="0" borderId="29" xfId="45" applyNumberFormat="1" applyFont="1" applyBorder="1" applyAlignment="1" applyProtection="1">
      <alignment vertical="center"/>
      <protection/>
    </xf>
    <xf numFmtId="4" fontId="14" fillId="0" borderId="29" xfId="45" applyNumberFormat="1" applyFont="1" applyFill="1" applyBorder="1" applyAlignment="1" applyProtection="1">
      <alignment vertical="top"/>
      <protection/>
    </xf>
    <xf numFmtId="0" fontId="14" fillId="0" borderId="29" xfId="45" applyFont="1" applyBorder="1" applyAlignment="1" applyProtection="1">
      <alignment horizontal="center" vertical="center"/>
      <protection/>
    </xf>
    <xf numFmtId="4" fontId="20" fillId="0" borderId="34" xfId="45" applyNumberFormat="1" applyFont="1" applyBorder="1" applyAlignment="1" applyProtection="1">
      <alignment vertical="top"/>
      <protection/>
    </xf>
    <xf numFmtId="4" fontId="20" fillId="0" borderId="35" xfId="45" applyNumberFormat="1" applyFont="1" applyBorder="1" applyAlignment="1" applyProtection="1">
      <alignment vertical="top"/>
      <protection/>
    </xf>
    <xf numFmtId="0" fontId="14" fillId="0" borderId="35" xfId="45" applyFont="1" applyBorder="1" applyAlignment="1" applyProtection="1">
      <alignment horizontal="center" vertical="center"/>
      <protection/>
    </xf>
    <xf numFmtId="0" fontId="14" fillId="0" borderId="35" xfId="45" applyFont="1" applyBorder="1" applyAlignment="1" applyProtection="1">
      <alignment vertical="top"/>
      <protection/>
    </xf>
    <xf numFmtId="0" fontId="14" fillId="0" borderId="36" xfId="45" applyFont="1" applyBorder="1" applyAlignment="1" applyProtection="1">
      <alignment horizontal="center" vertical="center"/>
      <protection/>
    </xf>
    <xf numFmtId="0" fontId="13" fillId="33" borderId="37" xfId="45" applyFont="1" applyFill="1" applyBorder="1" applyAlignment="1" applyProtection="1">
      <alignment horizontal="center" vertical="center"/>
      <protection/>
    </xf>
    <xf numFmtId="0" fontId="13" fillId="33" borderId="38" xfId="45" applyFont="1" applyFill="1" applyBorder="1" applyAlignment="1" applyProtection="1">
      <alignment horizontal="center" vertical="center"/>
      <protection/>
    </xf>
    <xf numFmtId="0" fontId="13" fillId="33" borderId="39" xfId="45" applyFont="1" applyFill="1" applyBorder="1" applyAlignment="1" applyProtection="1">
      <alignment horizontal="center" vertical="center"/>
      <protection/>
    </xf>
    <xf numFmtId="0" fontId="13" fillId="33" borderId="40" xfId="45" applyFont="1" applyFill="1" applyBorder="1" applyAlignment="1" applyProtection="1">
      <alignment horizontal="center" vertical="center"/>
      <protection/>
    </xf>
    <xf numFmtId="0" fontId="19" fillId="0" borderId="0" xfId="45" applyAlignment="1">
      <alignment horizontal="left" vertical="top"/>
      <protection locked="0"/>
    </xf>
    <xf numFmtId="0" fontId="9" fillId="0" borderId="0" xfId="45" applyFont="1" applyAlignment="1" applyProtection="1">
      <alignment horizontal="left"/>
      <protection/>
    </xf>
    <xf numFmtId="0" fontId="7" fillId="0" borderId="0" xfId="45" applyFont="1" applyAlignment="1" applyProtection="1">
      <alignment horizontal="left"/>
      <protection/>
    </xf>
    <xf numFmtId="166" fontId="7" fillId="0" borderId="0" xfId="45" applyNumberFormat="1" applyFont="1" applyAlignment="1" applyProtection="1">
      <alignment horizontal="right" vertical="top"/>
      <protection/>
    </xf>
    <xf numFmtId="165" fontId="7" fillId="0" borderId="0" xfId="45" applyNumberFormat="1" applyFont="1" applyAlignment="1" applyProtection="1">
      <alignment horizontal="right" vertical="top"/>
      <protection/>
    </xf>
    <xf numFmtId="0" fontId="7" fillId="0" borderId="0" xfId="45" applyFont="1" applyAlignment="1" applyProtection="1">
      <alignment horizontal="left" vertical="top" wrapText="1"/>
      <protection/>
    </xf>
    <xf numFmtId="0" fontId="11" fillId="0" borderId="0" xfId="45" applyFont="1" applyAlignment="1" applyProtection="1">
      <alignment horizontal="left" vertical="top" wrapText="1"/>
      <protection/>
    </xf>
    <xf numFmtId="0" fontId="12" fillId="0" borderId="0" xfId="45" applyFont="1" applyAlignment="1" applyProtection="1">
      <alignment horizontal="left" vertical="top" wrapText="1"/>
      <protection/>
    </xf>
    <xf numFmtId="0" fontId="11" fillId="0" borderId="0" xfId="45" applyFont="1" applyAlignment="1" applyProtection="1">
      <alignment horizontal="left"/>
      <protection/>
    </xf>
    <xf numFmtId="0" fontId="64" fillId="0" borderId="0" xfId="45" applyFont="1" applyAlignment="1" applyProtection="1">
      <alignment horizontal="left"/>
      <protection/>
    </xf>
    <xf numFmtId="0" fontId="4" fillId="0" borderId="0" xfId="45" applyFont="1" applyAlignment="1" applyProtection="1">
      <alignment horizontal="left"/>
      <protection/>
    </xf>
    <xf numFmtId="166" fontId="9" fillId="0" borderId="0" xfId="45" applyNumberFormat="1" applyFont="1" applyAlignment="1" applyProtection="1">
      <alignment horizontal="right" vertical="top"/>
      <protection/>
    </xf>
    <xf numFmtId="165" fontId="10" fillId="0" borderId="0" xfId="45" applyNumberFormat="1" applyFont="1" applyAlignment="1" applyProtection="1">
      <alignment horizontal="right" vertical="top"/>
      <protection/>
    </xf>
    <xf numFmtId="0" fontId="9" fillId="0" borderId="0" xfId="45" applyFont="1" applyAlignment="1" applyProtection="1">
      <alignment horizontal="left" vertical="top" wrapText="1"/>
      <protection/>
    </xf>
    <xf numFmtId="0" fontId="8" fillId="0" borderId="0" xfId="45" applyFont="1" applyAlignment="1" applyProtection="1">
      <alignment horizontal="left" vertical="top" wrapText="1"/>
      <protection/>
    </xf>
    <xf numFmtId="164" fontId="8" fillId="0" borderId="0" xfId="45" applyNumberFormat="1" applyFont="1" applyAlignment="1" applyProtection="1">
      <alignment horizontal="center" vertical="top"/>
      <protection/>
    </xf>
    <xf numFmtId="0" fontId="3" fillId="0" borderId="0" xfId="45" applyFont="1" applyAlignment="1" applyProtection="1">
      <alignment horizontal="left"/>
      <protection/>
    </xf>
    <xf numFmtId="0" fontId="6" fillId="0" borderId="0" xfId="45" applyFont="1" applyAlignment="1" applyProtection="1">
      <alignment horizontal="left"/>
      <protection/>
    </xf>
    <xf numFmtId="0" fontId="3" fillId="0" borderId="0" xfId="45" applyFont="1" applyAlignment="1" applyProtection="1">
      <alignment horizontal="left"/>
      <protection/>
    </xf>
    <xf numFmtId="0" fontId="5" fillId="0" borderId="0" xfId="45" applyFont="1" applyAlignment="1" applyProtection="1">
      <alignment horizontal="left"/>
      <protection/>
    </xf>
    <xf numFmtId="0" fontId="1" fillId="0" borderId="0" xfId="46">
      <alignment/>
      <protection/>
    </xf>
    <xf numFmtId="0" fontId="22" fillId="0" borderId="0" xfId="46" applyFont="1" applyAlignment="1">
      <alignment vertical="center"/>
      <protection/>
    </xf>
    <xf numFmtId="0" fontId="22" fillId="0" borderId="41" xfId="46" applyNumberFormat="1" applyFont="1" applyFill="1" applyBorder="1" applyAlignment="1" applyProtection="1">
      <alignment vertical="center"/>
      <protection/>
    </xf>
    <xf numFmtId="0" fontId="22" fillId="0" borderId="42" xfId="46" applyNumberFormat="1" applyFont="1" applyFill="1" applyBorder="1" applyAlignment="1" applyProtection="1">
      <alignment vertical="center"/>
      <protection/>
    </xf>
    <xf numFmtId="4" fontId="23" fillId="34" borderId="43" xfId="46" applyNumberFormat="1" applyFont="1" applyFill="1" applyBorder="1" applyAlignment="1" applyProtection="1">
      <alignment horizontal="right" vertical="center"/>
      <protection/>
    </xf>
    <xf numFmtId="0" fontId="22" fillId="0" borderId="44" xfId="46" applyNumberFormat="1" applyFont="1" applyFill="1" applyBorder="1" applyAlignment="1" applyProtection="1">
      <alignment vertical="center"/>
      <protection/>
    </xf>
    <xf numFmtId="0" fontId="22" fillId="0" borderId="45" xfId="46" applyNumberFormat="1" applyFont="1" applyFill="1" applyBorder="1" applyAlignment="1" applyProtection="1">
      <alignment vertical="center"/>
      <protection/>
    </xf>
    <xf numFmtId="0" fontId="22" fillId="0" borderId="46" xfId="46" applyNumberFormat="1" applyFont="1" applyFill="1" applyBorder="1" applyAlignment="1" applyProtection="1">
      <alignment vertical="center"/>
      <protection/>
    </xf>
    <xf numFmtId="0" fontId="22" fillId="0" borderId="47" xfId="46" applyNumberFormat="1" applyFont="1" applyFill="1" applyBorder="1" applyAlignment="1" applyProtection="1">
      <alignment vertical="center"/>
      <protection/>
    </xf>
    <xf numFmtId="4" fontId="20" fillId="0" borderId="29" xfId="46" applyNumberFormat="1" applyFont="1" applyFill="1" applyBorder="1" applyAlignment="1" applyProtection="1">
      <alignment horizontal="right" vertical="center"/>
      <protection/>
    </xf>
    <xf numFmtId="49" fontId="20" fillId="0" borderId="29" xfId="46" applyNumberFormat="1" applyFont="1" applyFill="1" applyBorder="1" applyAlignment="1" applyProtection="1">
      <alignment horizontal="right" vertical="center"/>
      <protection/>
    </xf>
    <xf numFmtId="49" fontId="20" fillId="0" borderId="29" xfId="46" applyNumberFormat="1" applyFont="1" applyFill="1" applyBorder="1" applyAlignment="1" applyProtection="1">
      <alignment horizontal="left" vertical="center"/>
      <protection/>
    </xf>
    <xf numFmtId="49" fontId="23" fillId="0" borderId="32" xfId="46" applyNumberFormat="1" applyFont="1" applyFill="1" applyBorder="1" applyAlignment="1" applyProtection="1">
      <alignment horizontal="left" vertical="center"/>
      <protection/>
    </xf>
    <xf numFmtId="49" fontId="23" fillId="0" borderId="48" xfId="46" applyNumberFormat="1" applyFont="1" applyFill="1" applyBorder="1" applyAlignment="1" applyProtection="1">
      <alignment horizontal="left" vertical="center"/>
      <protection/>
    </xf>
    <xf numFmtId="49" fontId="24" fillId="34" borderId="29" xfId="46" applyNumberFormat="1" applyFont="1" applyFill="1" applyBorder="1" applyAlignment="1" applyProtection="1">
      <alignment horizontal="center" vertical="center"/>
      <protection/>
    </xf>
    <xf numFmtId="4" fontId="13" fillId="0" borderId="49" xfId="45" applyNumberFormat="1" applyFont="1" applyBorder="1" applyAlignment="1" applyProtection="1">
      <alignment vertical="top"/>
      <protection/>
    </xf>
    <xf numFmtId="4" fontId="13" fillId="0" borderId="50" xfId="0" applyNumberFormat="1" applyFont="1" applyFill="1" applyBorder="1" applyAlignment="1" applyProtection="1">
      <alignment vertical="top"/>
      <protection/>
    </xf>
    <xf numFmtId="0" fontId="20" fillId="0" borderId="51" xfId="46" applyNumberFormat="1" applyFont="1" applyFill="1" applyBorder="1" applyAlignment="1" applyProtection="1">
      <alignment horizontal="left" vertical="center"/>
      <protection/>
    </xf>
    <xf numFmtId="0" fontId="20" fillId="0" borderId="41" xfId="46" applyNumberFormat="1" applyFont="1" applyFill="1" applyBorder="1" applyAlignment="1" applyProtection="1">
      <alignment horizontal="left" vertical="center"/>
      <protection/>
    </xf>
    <xf numFmtId="0" fontId="20" fillId="0" borderId="52" xfId="46" applyNumberFormat="1" applyFont="1" applyFill="1" applyBorder="1" applyAlignment="1" applyProtection="1">
      <alignment horizontal="left" vertical="center"/>
      <protection/>
    </xf>
    <xf numFmtId="0" fontId="20" fillId="0" borderId="53" xfId="46" applyFont="1" applyBorder="1" applyAlignment="1">
      <alignment horizontal="left" vertical="center"/>
      <protection/>
    </xf>
    <xf numFmtId="0" fontId="20" fillId="0" borderId="0" xfId="46" applyFont="1" applyBorder="1" applyAlignment="1">
      <alignment horizontal="left" vertical="center"/>
      <protection/>
    </xf>
    <xf numFmtId="0" fontId="20" fillId="0" borderId="54" xfId="46" applyFont="1" applyBorder="1" applyAlignment="1">
      <alignment horizontal="left" vertical="center"/>
      <protection/>
    </xf>
    <xf numFmtId="0" fontId="14" fillId="0" borderId="55" xfId="46" applyFont="1" applyBorder="1" applyAlignment="1">
      <alignment horizontal="left"/>
      <protection/>
    </xf>
    <xf numFmtId="0" fontId="14" fillId="0" borderId="56" xfId="46" applyFont="1" applyBorder="1" applyAlignment="1">
      <alignment horizontal="left"/>
      <protection/>
    </xf>
    <xf numFmtId="0" fontId="14" fillId="0" borderId="57" xfId="46" applyFont="1" applyBorder="1" applyAlignment="1">
      <alignment horizontal="left"/>
      <protection/>
    </xf>
    <xf numFmtId="49" fontId="20" fillId="0" borderId="53" xfId="46" applyNumberFormat="1" applyFont="1" applyFill="1" applyBorder="1" applyAlignment="1" applyProtection="1">
      <alignment horizontal="left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0" fontId="20" fillId="0" borderId="54" xfId="46" applyNumberFormat="1" applyFont="1" applyFill="1" applyBorder="1" applyAlignment="1" applyProtection="1">
      <alignment horizontal="left" vertical="center"/>
      <protection/>
    </xf>
    <xf numFmtId="49" fontId="18" fillId="0" borderId="53" xfId="46" applyNumberFormat="1" applyFont="1" applyFill="1" applyBorder="1" applyAlignment="1" applyProtection="1">
      <alignment horizontal="left" vertical="center"/>
      <protection/>
    </xf>
    <xf numFmtId="0" fontId="17" fillId="0" borderId="0" xfId="46" applyNumberFormat="1" applyFont="1" applyFill="1" applyBorder="1" applyAlignment="1" applyProtection="1">
      <alignment horizontal="left" vertical="center"/>
      <protection/>
    </xf>
    <xf numFmtId="0" fontId="17" fillId="0" borderId="54" xfId="46" applyNumberFormat="1" applyFont="1" applyFill="1" applyBorder="1" applyAlignment="1" applyProtection="1">
      <alignment horizontal="left" vertical="center"/>
      <protection/>
    </xf>
    <xf numFmtId="49" fontId="17" fillId="0" borderId="53" xfId="46" applyNumberFormat="1" applyFont="1" applyFill="1" applyBorder="1" applyAlignment="1" applyProtection="1">
      <alignment horizontal="left" vertical="center"/>
      <protection/>
    </xf>
    <xf numFmtId="49" fontId="20" fillId="0" borderId="55" xfId="46" applyNumberFormat="1" applyFont="1" applyFill="1" applyBorder="1" applyAlignment="1" applyProtection="1">
      <alignment horizontal="left" vertical="center"/>
      <protection/>
    </xf>
    <xf numFmtId="0" fontId="20" fillId="0" borderId="56" xfId="46" applyNumberFormat="1" applyFont="1" applyFill="1" applyBorder="1" applyAlignment="1" applyProtection="1">
      <alignment horizontal="left" vertical="center"/>
      <protection/>
    </xf>
    <xf numFmtId="0" fontId="20" fillId="0" borderId="57" xfId="46" applyNumberFormat="1" applyFont="1" applyFill="1" applyBorder="1" applyAlignment="1" applyProtection="1">
      <alignment horizontal="left" vertical="center"/>
      <protection/>
    </xf>
    <xf numFmtId="49" fontId="20" fillId="0" borderId="51" xfId="46" applyNumberFormat="1" applyFont="1" applyFill="1" applyBorder="1" applyAlignment="1" applyProtection="1">
      <alignment horizontal="left" vertical="center"/>
      <protection/>
    </xf>
    <xf numFmtId="49" fontId="20" fillId="0" borderId="41" xfId="46" applyNumberFormat="1" applyFont="1" applyFill="1" applyBorder="1" applyAlignment="1" applyProtection="1">
      <alignment horizontal="left" vertical="center"/>
      <protection/>
    </xf>
    <xf numFmtId="49" fontId="20" fillId="0" borderId="52" xfId="46" applyNumberFormat="1" applyFont="1" applyFill="1" applyBorder="1" applyAlignment="1" applyProtection="1">
      <alignment horizontal="left" vertical="center"/>
      <protection/>
    </xf>
    <xf numFmtId="49" fontId="18" fillId="0" borderId="53" xfId="46" applyNumberFormat="1" applyFont="1" applyFill="1" applyBorder="1" applyAlignment="1" applyProtection="1">
      <alignment horizontal="left" vertical="center" wrapText="1"/>
      <protection/>
    </xf>
    <xf numFmtId="0" fontId="18" fillId="0" borderId="0" xfId="46" applyNumberFormat="1" applyFont="1" applyFill="1" applyBorder="1" applyAlignment="1" applyProtection="1">
      <alignment horizontal="left" vertical="center" wrapText="1"/>
      <protection/>
    </xf>
    <xf numFmtId="0" fontId="18" fillId="0" borderId="54" xfId="46" applyNumberFormat="1" applyFont="1" applyFill="1" applyBorder="1" applyAlignment="1" applyProtection="1">
      <alignment horizontal="left" vertical="center" wrapText="1"/>
      <protection/>
    </xf>
    <xf numFmtId="49" fontId="23" fillId="34" borderId="58" xfId="46" applyNumberFormat="1" applyFont="1" applyFill="1" applyBorder="1" applyAlignment="1" applyProtection="1">
      <alignment horizontal="left" vertical="center"/>
      <protection/>
    </xf>
    <xf numFmtId="0" fontId="23" fillId="34" borderId="47" xfId="46" applyNumberFormat="1" applyFont="1" applyFill="1" applyBorder="1" applyAlignment="1" applyProtection="1">
      <alignment horizontal="left" vertical="center"/>
      <protection/>
    </xf>
    <xf numFmtId="49" fontId="23" fillId="0" borderId="58" xfId="46" applyNumberFormat="1" applyFont="1" applyFill="1" applyBorder="1" applyAlignment="1" applyProtection="1">
      <alignment horizontal="left" vertical="center"/>
      <protection/>
    </xf>
    <xf numFmtId="0" fontId="23" fillId="0" borderId="43" xfId="46" applyNumberFormat="1" applyFont="1" applyFill="1" applyBorder="1" applyAlignment="1" applyProtection="1">
      <alignment horizontal="left" vertical="center"/>
      <protection/>
    </xf>
    <xf numFmtId="49" fontId="20" fillId="0" borderId="58" xfId="46" applyNumberFormat="1" applyFont="1" applyFill="1" applyBorder="1" applyAlignment="1" applyProtection="1">
      <alignment horizontal="left" vertical="center"/>
      <protection/>
    </xf>
    <xf numFmtId="0" fontId="20" fillId="0" borderId="43" xfId="46" applyNumberFormat="1" applyFont="1" applyFill="1" applyBorder="1" applyAlignment="1" applyProtection="1">
      <alignment horizontal="left" vertical="center"/>
      <protection/>
    </xf>
    <xf numFmtId="49" fontId="25" fillId="0" borderId="47" xfId="46" applyNumberFormat="1" applyFont="1" applyFill="1" applyBorder="1" applyAlignment="1" applyProtection="1">
      <alignment horizontal="center" vertical="center"/>
      <protection/>
    </xf>
    <xf numFmtId="0" fontId="25" fillId="0" borderId="47" xfId="46" applyNumberFormat="1" applyFont="1" applyFill="1" applyBorder="1" applyAlignment="1" applyProtection="1">
      <alignment horizontal="center" vertical="center"/>
      <protection/>
    </xf>
    <xf numFmtId="49" fontId="17" fillId="0" borderId="58" xfId="46" applyNumberFormat="1" applyFont="1" applyFill="1" applyBorder="1" applyAlignment="1" applyProtection="1">
      <alignment horizontal="left" vertical="center"/>
      <protection/>
    </xf>
    <xf numFmtId="0" fontId="17" fillId="0" borderId="43" xfId="46" applyNumberFormat="1" applyFont="1" applyFill="1" applyBorder="1" applyAlignment="1" applyProtection="1">
      <alignment horizontal="left" vertical="center"/>
      <protection/>
    </xf>
    <xf numFmtId="49" fontId="22" fillId="0" borderId="59" xfId="46" applyNumberFormat="1" applyFont="1" applyFill="1" applyBorder="1" applyAlignment="1" applyProtection="1">
      <alignment horizontal="left" vertical="center"/>
      <protection/>
    </xf>
    <xf numFmtId="0" fontId="22" fillId="0" borderId="0" xfId="46" applyNumberFormat="1" applyFont="1" applyFill="1" applyBorder="1" applyAlignment="1" applyProtection="1">
      <alignment horizontal="left" vertical="center"/>
      <protection/>
    </xf>
    <xf numFmtId="0" fontId="22" fillId="0" borderId="45" xfId="46" applyNumberFormat="1" applyFont="1" applyFill="1" applyBorder="1" applyAlignment="1" applyProtection="1">
      <alignment horizontal="left" vertical="center"/>
      <protection/>
    </xf>
    <xf numFmtId="0" fontId="22" fillId="0" borderId="44" xfId="46" applyNumberFormat="1" applyFont="1" applyFill="1" applyBorder="1" applyAlignment="1" applyProtection="1">
      <alignment horizontal="left" vertical="center"/>
      <protection/>
    </xf>
    <xf numFmtId="49" fontId="22" fillId="0" borderId="0" xfId="46" applyNumberFormat="1" applyFont="1" applyFill="1" applyBorder="1" applyAlignment="1" applyProtection="1">
      <alignment horizontal="left" vertical="center"/>
      <protection/>
    </xf>
    <xf numFmtId="49" fontId="26" fillId="0" borderId="0" xfId="46" applyNumberFormat="1" applyFont="1" applyFill="1" applyBorder="1" applyAlignment="1" applyProtection="1">
      <alignment horizontal="left" vertical="center"/>
      <protection/>
    </xf>
    <xf numFmtId="0" fontId="26" fillId="0" borderId="0" xfId="46" applyNumberFormat="1" applyFont="1" applyFill="1" applyBorder="1" applyAlignment="1" applyProtection="1">
      <alignment horizontal="left" vertical="center"/>
      <protection/>
    </xf>
    <xf numFmtId="0" fontId="26" fillId="0" borderId="44" xfId="46" applyNumberFormat="1" applyFont="1" applyFill="1" applyBorder="1" applyAlignment="1" applyProtection="1">
      <alignment horizontal="left" vertical="center"/>
      <protection/>
    </xf>
    <xf numFmtId="0" fontId="22" fillId="0" borderId="59" xfId="46" applyNumberFormat="1" applyFont="1" applyFill="1" applyBorder="1" applyAlignment="1" applyProtection="1">
      <alignment horizontal="left" vertical="center"/>
      <protection/>
    </xf>
    <xf numFmtId="14" fontId="22" fillId="0" borderId="0" xfId="46" applyNumberFormat="1" applyFont="1" applyFill="1" applyBorder="1" applyAlignment="1" applyProtection="1">
      <alignment horizontal="left" vertical="center"/>
      <protection/>
    </xf>
    <xf numFmtId="49" fontId="22" fillId="0" borderId="60" xfId="46" applyNumberFormat="1" applyFont="1" applyFill="1" applyBorder="1" applyAlignment="1" applyProtection="1">
      <alignment horizontal="left" vertical="center"/>
      <protection/>
    </xf>
    <xf numFmtId="0" fontId="22" fillId="0" borderId="60" xfId="46" applyNumberFormat="1" applyFont="1" applyFill="1" applyBorder="1" applyAlignment="1" applyProtection="1">
      <alignment horizontal="left" vertical="center"/>
      <protection/>
    </xf>
    <xf numFmtId="14" fontId="22" fillId="0" borderId="60" xfId="46" applyNumberFormat="1" applyFont="1" applyFill="1" applyBorder="1" applyAlignment="1" applyProtection="1">
      <alignment horizontal="left" vertical="center"/>
      <protection/>
    </xf>
    <xf numFmtId="0" fontId="22" fillId="0" borderId="61" xfId="46" applyNumberFormat="1" applyFont="1" applyFill="1" applyBorder="1" applyAlignment="1" applyProtection="1">
      <alignment horizontal="left" vertical="center"/>
      <protection/>
    </xf>
    <xf numFmtId="49" fontId="27" fillId="0" borderId="0" xfId="46" applyNumberFormat="1" applyFont="1" applyFill="1" applyBorder="1" applyAlignment="1" applyProtection="1">
      <alignment horizontal="left" vertical="center"/>
      <protection/>
    </xf>
    <xf numFmtId="0" fontId="27" fillId="0" borderId="0" xfId="46" applyNumberFormat="1" applyFont="1" applyFill="1" applyBorder="1" applyAlignment="1" applyProtection="1">
      <alignment horizontal="left" vertical="center"/>
      <protection/>
    </xf>
    <xf numFmtId="49" fontId="28" fillId="0" borderId="44" xfId="46" applyNumberFormat="1" applyFont="1" applyFill="1" applyBorder="1" applyAlignment="1" applyProtection="1">
      <alignment horizontal="center" vertical="center"/>
      <protection/>
    </xf>
    <xf numFmtId="0" fontId="28" fillId="0" borderId="44" xfId="46" applyNumberFormat="1" applyFont="1" applyFill="1" applyBorder="1" applyAlignment="1" applyProtection="1">
      <alignment horizontal="center" vertical="center"/>
      <protection/>
    </xf>
    <xf numFmtId="49" fontId="22" fillId="0" borderId="62" xfId="46" applyNumberFormat="1" applyFont="1" applyFill="1" applyBorder="1" applyAlignment="1" applyProtection="1">
      <alignment horizontal="left" vertical="center"/>
      <protection/>
    </xf>
    <xf numFmtId="0" fontId="22" fillId="0" borderId="46" xfId="46" applyNumberFormat="1" applyFont="1" applyFill="1" applyBorder="1" applyAlignment="1" applyProtection="1">
      <alignment horizontal="left" vertical="center"/>
      <protection/>
    </xf>
    <xf numFmtId="49" fontId="27" fillId="0" borderId="46" xfId="46" applyNumberFormat="1" applyFont="1" applyFill="1" applyBorder="1" applyAlignment="1" applyProtection="1">
      <alignment horizontal="left" vertical="center" wrapText="1"/>
      <protection/>
    </xf>
    <xf numFmtId="0" fontId="27" fillId="0" borderId="46" xfId="46" applyNumberFormat="1" applyFont="1" applyFill="1" applyBorder="1" applyAlignment="1" applyProtection="1">
      <alignment horizontal="left" vertical="center" wrapText="1"/>
      <protection/>
    </xf>
    <xf numFmtId="0" fontId="27" fillId="0" borderId="0" xfId="46" applyNumberFormat="1" applyFont="1" applyFill="1" applyBorder="1" applyAlignment="1" applyProtection="1">
      <alignment horizontal="left" vertical="center" wrapText="1"/>
      <protection/>
    </xf>
    <xf numFmtId="49" fontId="22" fillId="0" borderId="46" xfId="46" applyNumberFormat="1" applyFont="1" applyFill="1" applyBorder="1" applyAlignment="1" applyProtection="1">
      <alignment horizontal="left" vertical="center"/>
      <protection/>
    </xf>
    <xf numFmtId="49" fontId="26" fillId="0" borderId="46" xfId="46" applyNumberFormat="1" applyFont="1" applyFill="1" applyBorder="1" applyAlignment="1" applyProtection="1">
      <alignment horizontal="left" vertical="center" wrapText="1"/>
      <protection/>
    </xf>
    <xf numFmtId="0" fontId="26" fillId="0" borderId="46" xfId="46" applyNumberFormat="1" applyFont="1" applyFill="1" applyBorder="1" applyAlignment="1" applyProtection="1">
      <alignment horizontal="left" vertical="center" wrapText="1"/>
      <protection/>
    </xf>
    <xf numFmtId="0" fontId="26" fillId="0" borderId="0" xfId="46" applyNumberFormat="1" applyFont="1" applyFill="1" applyBorder="1" applyAlignment="1" applyProtection="1">
      <alignment horizontal="left" vertical="center" wrapText="1"/>
      <protection/>
    </xf>
    <xf numFmtId="49" fontId="22" fillId="0" borderId="63" xfId="46" applyNumberFormat="1" applyFont="1" applyFill="1" applyBorder="1" applyAlignment="1" applyProtection="1">
      <alignment horizontal="left" vertical="center"/>
      <protection/>
    </xf>
    <xf numFmtId="0" fontId="2" fillId="0" borderId="0" xfId="45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Border="1" applyAlignment="1">
      <alignment horizontal="right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centa 2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J12" sqref="J12"/>
    </sheetView>
  </sheetViews>
  <sheetFormatPr defaultColWidth="9.33203125" defaultRowHeight="11.25"/>
  <cols>
    <col min="1" max="1" width="13.33203125" style="132" customWidth="1"/>
    <col min="2" max="2" width="15" style="132" customWidth="1"/>
    <col min="3" max="3" width="20.33203125" style="132" customWidth="1"/>
    <col min="4" max="4" width="17.16015625" style="132" customWidth="1"/>
    <col min="5" max="5" width="18.33203125" style="132" customWidth="1"/>
    <col min="6" max="6" width="22.33203125" style="132" customWidth="1"/>
    <col min="7" max="7" width="25.16015625" style="132" customWidth="1"/>
    <col min="8" max="8" width="9.33203125" style="132" customWidth="1"/>
    <col min="9" max="9" width="30.66015625" style="132" customWidth="1"/>
    <col min="10" max="16384" width="9.33203125" style="132" customWidth="1"/>
  </cols>
  <sheetData>
    <row r="1" spans="1:9" ht="30">
      <c r="A1" s="200" t="s">
        <v>121</v>
      </c>
      <c r="B1" s="201"/>
      <c r="C1" s="201"/>
      <c r="D1" s="201"/>
      <c r="E1" s="201"/>
      <c r="F1" s="201"/>
      <c r="G1" s="201"/>
      <c r="H1" s="201"/>
      <c r="I1" s="201"/>
    </row>
    <row r="2" spans="1:9" ht="12.75">
      <c r="A2" s="202" t="s">
        <v>114</v>
      </c>
      <c r="B2" s="203"/>
      <c r="C2" s="204" t="s">
        <v>61</v>
      </c>
      <c r="D2" s="205"/>
      <c r="E2" s="207" t="s">
        <v>113</v>
      </c>
      <c r="F2" s="208" t="s">
        <v>120</v>
      </c>
      <c r="G2" s="209"/>
      <c r="H2" s="207" t="s">
        <v>108</v>
      </c>
      <c r="I2" s="211" t="s">
        <v>1</v>
      </c>
    </row>
    <row r="3" spans="1:9" ht="17.25" customHeight="1">
      <c r="A3" s="192"/>
      <c r="B3" s="185"/>
      <c r="C3" s="206"/>
      <c r="D3" s="206"/>
      <c r="E3" s="185"/>
      <c r="F3" s="210"/>
      <c r="G3" s="210"/>
      <c r="H3" s="185"/>
      <c r="I3" s="195"/>
    </row>
    <row r="4" spans="1:9" ht="12.75">
      <c r="A4" s="184" t="s">
        <v>112</v>
      </c>
      <c r="B4" s="185"/>
      <c r="C4" s="189" t="s">
        <v>115</v>
      </c>
      <c r="D4" s="190"/>
      <c r="E4" s="188" t="s">
        <v>111</v>
      </c>
      <c r="F4" s="188"/>
      <c r="G4" s="185"/>
      <c r="H4" s="188" t="s">
        <v>108</v>
      </c>
      <c r="I4" s="194"/>
    </row>
    <row r="5" spans="1:9" ht="12.75">
      <c r="A5" s="192"/>
      <c r="B5" s="185"/>
      <c r="C5" s="190"/>
      <c r="D5" s="190"/>
      <c r="E5" s="185"/>
      <c r="F5" s="185"/>
      <c r="G5" s="185"/>
      <c r="H5" s="185"/>
      <c r="I5" s="195"/>
    </row>
    <row r="6" spans="1:9" ht="12.75">
      <c r="A6" s="184" t="s">
        <v>110</v>
      </c>
      <c r="B6" s="185"/>
      <c r="C6" s="189" t="s">
        <v>116</v>
      </c>
      <c r="D6" s="190"/>
      <c r="E6" s="188" t="s">
        <v>109</v>
      </c>
      <c r="F6" s="198"/>
      <c r="G6" s="199"/>
      <c r="H6" s="188" t="s">
        <v>108</v>
      </c>
      <c r="I6" s="194" t="s">
        <v>1</v>
      </c>
    </row>
    <row r="7" spans="1:9" ht="12.75">
      <c r="A7" s="192"/>
      <c r="B7" s="185"/>
      <c r="C7" s="190"/>
      <c r="D7" s="190"/>
      <c r="E7" s="185"/>
      <c r="F7" s="199"/>
      <c r="G7" s="199"/>
      <c r="H7" s="185"/>
      <c r="I7" s="195"/>
    </row>
    <row r="8" spans="1:9" ht="12.75">
      <c r="A8" s="184" t="s">
        <v>107</v>
      </c>
      <c r="B8" s="185"/>
      <c r="C8" s="193"/>
      <c r="D8" s="185"/>
      <c r="E8" s="188" t="s">
        <v>106</v>
      </c>
      <c r="F8" s="185"/>
      <c r="G8" s="185"/>
      <c r="H8" s="188" t="s">
        <v>105</v>
      </c>
      <c r="I8" s="194" t="s">
        <v>1</v>
      </c>
    </row>
    <row r="9" spans="1:9" ht="12.75">
      <c r="A9" s="192"/>
      <c r="B9" s="185"/>
      <c r="C9" s="185"/>
      <c r="D9" s="185"/>
      <c r="E9" s="185"/>
      <c r="F9" s="185"/>
      <c r="G9" s="185"/>
      <c r="H9" s="185"/>
      <c r="I9" s="195"/>
    </row>
    <row r="10" spans="1:9" ht="12.75">
      <c r="A10" s="184" t="s">
        <v>104</v>
      </c>
      <c r="B10" s="185"/>
      <c r="C10" s="188"/>
      <c r="D10" s="185"/>
      <c r="E10" s="188" t="s">
        <v>103</v>
      </c>
      <c r="F10" s="189"/>
      <c r="G10" s="190"/>
      <c r="H10" s="188" t="s">
        <v>102</v>
      </c>
      <c r="I10" s="196"/>
    </row>
    <row r="11" spans="1:9" ht="12.75">
      <c r="A11" s="186"/>
      <c r="B11" s="187"/>
      <c r="C11" s="187"/>
      <c r="D11" s="187"/>
      <c r="E11" s="187"/>
      <c r="F11" s="191"/>
      <c r="G11" s="191"/>
      <c r="H11" s="187"/>
      <c r="I11" s="197"/>
    </row>
    <row r="12" spans="1:9" ht="23.25">
      <c r="A12" s="180" t="s">
        <v>101</v>
      </c>
      <c r="B12" s="181"/>
      <c r="C12" s="181"/>
      <c r="D12" s="181"/>
      <c r="E12" s="181"/>
      <c r="F12" s="181"/>
      <c r="G12" s="181"/>
      <c r="H12" s="181"/>
      <c r="I12" s="181"/>
    </row>
    <row r="13" spans="1:9" ht="26.25">
      <c r="A13" s="146" t="s">
        <v>100</v>
      </c>
      <c r="B13" s="182" t="s">
        <v>99</v>
      </c>
      <c r="C13" s="183"/>
      <c r="D13" s="146" t="s">
        <v>98</v>
      </c>
      <c r="E13" s="182" t="s">
        <v>97</v>
      </c>
      <c r="F13" s="183"/>
      <c r="G13" s="146" t="s">
        <v>96</v>
      </c>
      <c r="H13" s="182" t="s">
        <v>95</v>
      </c>
      <c r="I13" s="183"/>
    </row>
    <row r="14" spans="1:9" ht="15.75">
      <c r="A14" s="145" t="s">
        <v>94</v>
      </c>
      <c r="B14" s="143" t="s">
        <v>84</v>
      </c>
      <c r="C14" s="141">
        <v>0</v>
      </c>
      <c r="D14" s="178" t="s">
        <v>93</v>
      </c>
      <c r="E14" s="179"/>
      <c r="F14" s="141">
        <v>0</v>
      </c>
      <c r="G14" s="178" t="s">
        <v>92</v>
      </c>
      <c r="H14" s="179"/>
      <c r="I14" s="141">
        <v>0</v>
      </c>
    </row>
    <row r="15" spans="1:9" ht="15.75">
      <c r="A15" s="144"/>
      <c r="B15" s="143" t="s">
        <v>82</v>
      </c>
      <c r="C15" s="141">
        <v>0</v>
      </c>
      <c r="D15" s="178" t="s">
        <v>91</v>
      </c>
      <c r="E15" s="179"/>
      <c r="F15" s="141">
        <v>0</v>
      </c>
      <c r="G15" s="178" t="s">
        <v>90</v>
      </c>
      <c r="H15" s="179"/>
      <c r="I15" s="141">
        <v>0</v>
      </c>
    </row>
    <row r="16" spans="1:9" ht="15.75">
      <c r="A16" s="145" t="s">
        <v>89</v>
      </c>
      <c r="B16" s="143" t="s">
        <v>84</v>
      </c>
      <c r="C16" s="141">
        <v>0</v>
      </c>
      <c r="D16" s="178" t="s">
        <v>88</v>
      </c>
      <c r="E16" s="179"/>
      <c r="F16" s="141">
        <v>0</v>
      </c>
      <c r="G16" s="178" t="s">
        <v>87</v>
      </c>
      <c r="H16" s="179"/>
      <c r="I16" s="141">
        <v>0</v>
      </c>
    </row>
    <row r="17" spans="1:9" ht="15.75">
      <c r="A17" s="144"/>
      <c r="B17" s="143" t="s">
        <v>82</v>
      </c>
      <c r="C17" s="141">
        <v>0</v>
      </c>
      <c r="D17" s="178"/>
      <c r="E17" s="179"/>
      <c r="F17" s="142"/>
      <c r="G17" s="178" t="s">
        <v>86</v>
      </c>
      <c r="H17" s="179"/>
      <c r="I17" s="141">
        <v>0</v>
      </c>
    </row>
    <row r="18" spans="1:9" ht="15.75">
      <c r="A18" s="145" t="s">
        <v>85</v>
      </c>
      <c r="B18" s="143" t="s">
        <v>84</v>
      </c>
      <c r="C18" s="141">
        <v>0</v>
      </c>
      <c r="D18" s="178"/>
      <c r="E18" s="179"/>
      <c r="F18" s="142"/>
      <c r="G18" s="178" t="s">
        <v>83</v>
      </c>
      <c r="H18" s="179"/>
      <c r="I18" s="141">
        <v>0</v>
      </c>
    </row>
    <row r="19" spans="1:9" ht="15.75">
      <c r="A19" s="144"/>
      <c r="B19" s="143" t="s">
        <v>82</v>
      </c>
      <c r="C19" s="141">
        <v>0</v>
      </c>
      <c r="D19" s="178"/>
      <c r="E19" s="179"/>
      <c r="F19" s="142"/>
      <c r="G19" s="178" t="s">
        <v>81</v>
      </c>
      <c r="H19" s="179"/>
      <c r="I19" s="141">
        <v>0</v>
      </c>
    </row>
    <row r="20" spans="1:9" ht="15.75">
      <c r="A20" s="176" t="s">
        <v>80</v>
      </c>
      <c r="B20" s="177"/>
      <c r="C20" s="141">
        <v>0</v>
      </c>
      <c r="D20" s="178"/>
      <c r="E20" s="179"/>
      <c r="F20" s="142"/>
      <c r="G20" s="178"/>
      <c r="H20" s="179"/>
      <c r="I20" s="142"/>
    </row>
    <row r="21" spans="1:9" ht="15.75">
      <c r="A21" s="176" t="s">
        <v>79</v>
      </c>
      <c r="B21" s="177"/>
      <c r="C21" s="141">
        <v>0</v>
      </c>
      <c r="D21" s="178"/>
      <c r="E21" s="179"/>
      <c r="F21" s="142"/>
      <c r="G21" s="178"/>
      <c r="H21" s="179"/>
      <c r="I21" s="142"/>
    </row>
    <row r="22" spans="1:9" ht="15.75">
      <c r="A22" s="176" t="s">
        <v>78</v>
      </c>
      <c r="B22" s="177"/>
      <c r="C22" s="141"/>
      <c r="D22" s="176" t="s">
        <v>77</v>
      </c>
      <c r="E22" s="177"/>
      <c r="F22" s="141">
        <v>0</v>
      </c>
      <c r="G22" s="176" t="s">
        <v>76</v>
      </c>
      <c r="H22" s="177"/>
      <c r="I22" s="141">
        <v>0</v>
      </c>
    </row>
    <row r="23" spans="1:9" ht="12.75">
      <c r="A23" s="140"/>
      <c r="B23" s="140"/>
      <c r="C23" s="140"/>
      <c r="D23" s="139"/>
      <c r="E23" s="139"/>
      <c r="F23" s="139"/>
      <c r="G23" s="139"/>
      <c r="H23" s="139"/>
      <c r="I23" s="139"/>
    </row>
    <row r="24" spans="1:9" ht="15.75">
      <c r="A24" s="174" t="s">
        <v>75</v>
      </c>
      <c r="B24" s="175"/>
      <c r="C24" s="136">
        <v>0</v>
      </c>
      <c r="D24" s="138"/>
      <c r="E24" s="137"/>
      <c r="F24" s="137"/>
      <c r="G24" s="137"/>
      <c r="H24" s="137"/>
      <c r="I24" s="137"/>
    </row>
    <row r="25" spans="1:9" ht="15.75">
      <c r="A25" s="174" t="s">
        <v>74</v>
      </c>
      <c r="B25" s="175"/>
      <c r="C25" s="136">
        <v>0</v>
      </c>
      <c r="D25" s="174" t="s">
        <v>73</v>
      </c>
      <c r="E25" s="175"/>
      <c r="F25" s="136">
        <v>0</v>
      </c>
      <c r="G25" s="174" t="s">
        <v>72</v>
      </c>
      <c r="H25" s="175"/>
      <c r="I25" s="136">
        <v>0</v>
      </c>
    </row>
    <row r="26" spans="1:9" ht="15.75">
      <c r="A26" s="174" t="s">
        <v>71</v>
      </c>
      <c r="B26" s="175"/>
      <c r="C26" s="136">
        <v>0</v>
      </c>
      <c r="D26" s="174" t="s">
        <v>70</v>
      </c>
      <c r="E26" s="175"/>
      <c r="F26" s="136">
        <f>C26*0.21</f>
        <v>0</v>
      </c>
      <c r="G26" s="174" t="s">
        <v>69</v>
      </c>
      <c r="H26" s="175"/>
      <c r="I26" s="136">
        <f>C26+F26</f>
        <v>0</v>
      </c>
    </row>
    <row r="27" spans="1:9" ht="13.5" thickBot="1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ht="18" customHeight="1">
      <c r="A28" s="168" t="s">
        <v>68</v>
      </c>
      <c r="B28" s="150"/>
      <c r="C28" s="151"/>
      <c r="D28" s="168" t="s">
        <v>117</v>
      </c>
      <c r="E28" s="169"/>
      <c r="F28" s="170"/>
      <c r="G28" s="168" t="s">
        <v>67</v>
      </c>
      <c r="H28" s="150"/>
      <c r="I28" s="151"/>
    </row>
    <row r="29" spans="1:9" ht="21.75" customHeight="1">
      <c r="A29" s="158"/>
      <c r="B29" s="159"/>
      <c r="C29" s="160"/>
      <c r="D29" s="171" t="s">
        <v>66</v>
      </c>
      <c r="E29" s="172"/>
      <c r="F29" s="173"/>
      <c r="G29" s="158"/>
      <c r="H29" s="159"/>
      <c r="I29" s="160"/>
    </row>
    <row r="30" spans="1:9" ht="21.75" customHeight="1">
      <c r="A30" s="158"/>
      <c r="B30" s="159"/>
      <c r="C30" s="160"/>
      <c r="D30" s="161" t="s">
        <v>65</v>
      </c>
      <c r="E30" s="162"/>
      <c r="F30" s="163"/>
      <c r="G30" s="164"/>
      <c r="H30" s="162"/>
      <c r="I30" s="163"/>
    </row>
    <row r="31" spans="1:9" ht="28.5" customHeight="1" thickBot="1">
      <c r="A31" s="165" t="s">
        <v>64</v>
      </c>
      <c r="B31" s="166"/>
      <c r="C31" s="167"/>
      <c r="D31" s="165" t="s">
        <v>64</v>
      </c>
      <c r="E31" s="166"/>
      <c r="F31" s="167"/>
      <c r="G31" s="165" t="s">
        <v>64</v>
      </c>
      <c r="H31" s="166"/>
      <c r="I31" s="167"/>
    </row>
    <row r="32" spans="1:9" ht="21" customHeight="1">
      <c r="A32" s="134"/>
      <c r="B32" s="134"/>
      <c r="C32" s="134"/>
      <c r="D32" s="149" t="s">
        <v>119</v>
      </c>
      <c r="E32" s="150"/>
      <c r="F32" s="151"/>
      <c r="G32" s="134"/>
      <c r="H32" s="134"/>
      <c r="I32" s="134"/>
    </row>
    <row r="33" spans="1:9" ht="27.75" customHeight="1">
      <c r="A33" s="133"/>
      <c r="B33" s="133"/>
      <c r="C33" s="133"/>
      <c r="D33" s="152" t="s">
        <v>118</v>
      </c>
      <c r="E33" s="153"/>
      <c r="F33" s="154"/>
      <c r="G33" s="133"/>
      <c r="H33" s="133"/>
      <c r="I33" s="133"/>
    </row>
    <row r="34" spans="4:6" ht="21" customHeight="1" thickBot="1">
      <c r="D34" s="155" t="s">
        <v>64</v>
      </c>
      <c r="E34" s="156"/>
      <c r="F34" s="157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8:H9"/>
    <mergeCell ref="H4:H5"/>
    <mergeCell ref="A6:B7"/>
    <mergeCell ref="C6:D7"/>
    <mergeCell ref="E6:E7"/>
    <mergeCell ref="F6:G7"/>
    <mergeCell ref="I4:I5"/>
    <mergeCell ref="H6:H7"/>
    <mergeCell ref="I6:I7"/>
    <mergeCell ref="H10:H11"/>
    <mergeCell ref="I10:I11"/>
    <mergeCell ref="I8:I9"/>
    <mergeCell ref="A10:B11"/>
    <mergeCell ref="C10:D11"/>
    <mergeCell ref="E10:E11"/>
    <mergeCell ref="F10:G11"/>
    <mergeCell ref="E8:E9"/>
    <mergeCell ref="F8:G9"/>
    <mergeCell ref="A8:B9"/>
    <mergeCell ref="C8:D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D32:F32"/>
    <mergeCell ref="D33:F33"/>
    <mergeCell ref="D34:F34"/>
    <mergeCell ref="A30:C30"/>
    <mergeCell ref="D30:F30"/>
    <mergeCell ref="G30:I30"/>
    <mergeCell ref="A31:C31"/>
    <mergeCell ref="D31:F31"/>
    <mergeCell ref="G31:I31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zoomScalePageLayoutView="0" workbookViewId="0" topLeftCell="A1">
      <selection activeCell="D22" sqref="D22"/>
    </sheetView>
  </sheetViews>
  <sheetFormatPr defaultColWidth="10.5" defaultRowHeight="12" customHeight="1"/>
  <cols>
    <col min="1" max="1" width="16.33203125" style="78" customWidth="1"/>
    <col min="2" max="2" width="77.5" style="77" customWidth="1"/>
    <col min="3" max="3" width="10.16015625" style="77" customWidth="1"/>
    <col min="4" max="4" width="20.16015625" style="77" customWidth="1"/>
    <col min="5" max="5" width="22.33203125" style="77" customWidth="1"/>
    <col min="6" max="6" width="17.16015625" style="76" customWidth="1"/>
    <col min="7" max="7" width="20.83203125" style="76" customWidth="1"/>
    <col min="8" max="8" width="19.16015625" style="76" customWidth="1"/>
    <col min="9" max="9" width="19.5" style="75" customWidth="1"/>
    <col min="10" max="10" width="17.83203125" style="75" customWidth="1"/>
    <col min="11" max="12" width="10.5" style="74" customWidth="1"/>
    <col min="13" max="13" width="16.83203125" style="74" customWidth="1"/>
    <col min="14" max="14" width="13" style="74" bestFit="1" customWidth="1"/>
    <col min="15" max="15" width="12.16015625" style="74" customWidth="1"/>
    <col min="16" max="16384" width="10.5" style="74" customWidth="1"/>
  </cols>
  <sheetData>
    <row r="1" spans="1:10" s="112" customFormat="1" ht="27.75" customHeight="1">
      <c r="A1" s="212" t="s">
        <v>122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112" customFormat="1" ht="12.75" customHeight="1">
      <c r="A2" s="130" t="s">
        <v>0</v>
      </c>
      <c r="B2" s="122" t="s">
        <v>61</v>
      </c>
      <c r="C2" s="131" t="s">
        <v>1</v>
      </c>
      <c r="D2" s="128"/>
      <c r="E2" s="128"/>
      <c r="F2" s="128"/>
      <c r="G2" s="128"/>
      <c r="H2" s="128"/>
      <c r="I2" s="128"/>
      <c r="J2" s="128"/>
    </row>
    <row r="3" spans="1:10" s="112" customFormat="1" ht="12.75" customHeight="1">
      <c r="A3" s="130" t="s">
        <v>2</v>
      </c>
      <c r="B3" s="129" t="s">
        <v>60</v>
      </c>
      <c r="C3" s="128"/>
      <c r="D3" s="128"/>
      <c r="E3" s="128"/>
      <c r="F3" s="114"/>
      <c r="G3" s="114"/>
      <c r="H3" s="114"/>
      <c r="I3" s="128"/>
      <c r="J3" s="128"/>
    </row>
    <row r="4" spans="1:10" s="112" customFormat="1" ht="6.75" customHeight="1">
      <c r="A4" s="127"/>
      <c r="B4" s="125"/>
      <c r="C4" s="126"/>
      <c r="D4" s="125"/>
      <c r="E4" s="125"/>
      <c r="F4" s="124"/>
      <c r="G4" s="124"/>
      <c r="H4" s="124"/>
      <c r="I4" s="123"/>
      <c r="J4" s="123"/>
    </row>
    <row r="5" spans="1:10" s="112" customFormat="1" ht="12.75" customHeight="1">
      <c r="A5" s="114" t="s">
        <v>3</v>
      </c>
      <c r="B5" s="122" t="s">
        <v>62</v>
      </c>
      <c r="C5" s="120"/>
      <c r="D5" s="114"/>
      <c r="E5" s="114"/>
      <c r="F5" s="114"/>
      <c r="G5" s="121"/>
      <c r="H5" s="114"/>
      <c r="I5" s="114"/>
      <c r="J5" s="114"/>
    </row>
    <row r="6" spans="1:10" s="112" customFormat="1" ht="12.75" customHeight="1">
      <c r="A6" s="114" t="s">
        <v>5</v>
      </c>
      <c r="B6" s="114"/>
      <c r="C6" s="120"/>
      <c r="D6" s="114"/>
      <c r="E6" s="114"/>
      <c r="F6" s="114"/>
      <c r="G6" s="114"/>
      <c r="H6" s="114"/>
      <c r="I6" s="114"/>
      <c r="J6" s="114" t="s">
        <v>1</v>
      </c>
    </row>
    <row r="7" spans="1:10" s="112" customFormat="1" ht="12.75" customHeight="1">
      <c r="A7" s="114" t="s">
        <v>6</v>
      </c>
      <c r="B7" s="119" t="s">
        <v>59</v>
      </c>
      <c r="C7" s="118"/>
      <c r="D7" s="117"/>
      <c r="E7" s="117"/>
      <c r="F7" s="116"/>
      <c r="G7" s="116"/>
      <c r="H7" s="116"/>
      <c r="I7" s="115"/>
      <c r="J7" s="114" t="s">
        <v>1</v>
      </c>
    </row>
    <row r="8" spans="1:10" s="112" customFormat="1" ht="12" customHeight="1" thickBot="1">
      <c r="A8" s="113"/>
      <c r="B8" s="113"/>
      <c r="C8" s="113"/>
      <c r="D8" s="113"/>
      <c r="E8" s="113"/>
      <c r="F8" s="113"/>
      <c r="G8" s="113"/>
      <c r="H8" s="113"/>
      <c r="I8" s="113"/>
      <c r="J8" s="113"/>
    </row>
    <row r="9" spans="1:9" s="79" customFormat="1" ht="20.25" customHeight="1" thickBot="1">
      <c r="A9" s="111" t="s">
        <v>8</v>
      </c>
      <c r="B9" s="110" t="s">
        <v>9</v>
      </c>
      <c r="C9" s="110" t="s">
        <v>10</v>
      </c>
      <c r="D9" s="110" t="s">
        <v>11</v>
      </c>
      <c r="E9" s="110" t="s">
        <v>12</v>
      </c>
      <c r="F9" s="110" t="s">
        <v>13</v>
      </c>
      <c r="G9" s="109" t="s">
        <v>14</v>
      </c>
      <c r="H9" s="109" t="s">
        <v>15</v>
      </c>
      <c r="I9" s="108" t="s">
        <v>16</v>
      </c>
    </row>
    <row r="10" spans="1:15" s="79" customFormat="1" ht="20.25" customHeight="1">
      <c r="A10" s="107">
        <v>22699</v>
      </c>
      <c r="B10" s="106" t="s">
        <v>58</v>
      </c>
      <c r="C10" s="105" t="s">
        <v>57</v>
      </c>
      <c r="D10" s="104">
        <v>1</v>
      </c>
      <c r="E10" s="104">
        <v>0</v>
      </c>
      <c r="F10" s="104">
        <v>0</v>
      </c>
      <c r="G10" s="104">
        <f aca="true" t="shared" si="0" ref="G10:G24">D10*F10</f>
        <v>0</v>
      </c>
      <c r="H10" s="104">
        <f aca="true" t="shared" si="1" ref="H10:H24">E10*F10</f>
        <v>0</v>
      </c>
      <c r="I10" s="103">
        <f aca="true" t="shared" si="2" ref="I10:I24">G10+H10</f>
        <v>0</v>
      </c>
      <c r="J10" s="93"/>
      <c r="K10" s="93"/>
      <c r="L10" s="93"/>
      <c r="N10" s="92"/>
      <c r="O10" s="91"/>
    </row>
    <row r="11" spans="1:15" s="79" customFormat="1" ht="20.25" customHeight="1">
      <c r="A11" s="98">
        <v>22615</v>
      </c>
      <c r="B11" s="85" t="s">
        <v>56</v>
      </c>
      <c r="C11" s="102" t="s">
        <v>22</v>
      </c>
      <c r="D11" s="95">
        <v>13150</v>
      </c>
      <c r="E11" s="95">
        <v>0</v>
      </c>
      <c r="F11" s="95">
        <v>0</v>
      </c>
      <c r="G11" s="95">
        <f t="shared" si="0"/>
        <v>0</v>
      </c>
      <c r="H11" s="95">
        <f t="shared" si="1"/>
        <v>0</v>
      </c>
      <c r="I11" s="94">
        <f t="shared" si="2"/>
        <v>0</v>
      </c>
      <c r="J11" s="93"/>
      <c r="K11" s="93"/>
      <c r="L11" s="93"/>
      <c r="N11" s="92"/>
      <c r="O11" s="91"/>
    </row>
    <row r="12" spans="1:15" s="79" customFormat="1" ht="20.25" customHeight="1">
      <c r="A12" s="98">
        <v>21820</v>
      </c>
      <c r="B12" s="85" t="s">
        <v>55</v>
      </c>
      <c r="C12" s="102" t="s">
        <v>22</v>
      </c>
      <c r="D12" s="95">
        <v>13150</v>
      </c>
      <c r="E12" s="95">
        <v>0</v>
      </c>
      <c r="F12" s="95">
        <v>0</v>
      </c>
      <c r="G12" s="95">
        <f t="shared" si="0"/>
        <v>0</v>
      </c>
      <c r="H12" s="95">
        <f t="shared" si="1"/>
        <v>0</v>
      </c>
      <c r="I12" s="94">
        <f t="shared" si="2"/>
        <v>0</v>
      </c>
      <c r="J12" s="93"/>
      <c r="K12" s="93"/>
      <c r="L12" s="93"/>
      <c r="N12" s="92"/>
      <c r="O12" s="91"/>
    </row>
    <row r="13" spans="1:15" s="79" customFormat="1" ht="20.25" customHeight="1">
      <c r="A13" s="98">
        <v>21821</v>
      </c>
      <c r="B13" s="85" t="s">
        <v>54</v>
      </c>
      <c r="C13" s="102" t="s">
        <v>22</v>
      </c>
      <c r="D13" s="95">
        <v>6000</v>
      </c>
      <c r="E13" s="95">
        <v>0</v>
      </c>
      <c r="F13" s="95">
        <v>0</v>
      </c>
      <c r="G13" s="95">
        <f t="shared" si="0"/>
        <v>0</v>
      </c>
      <c r="H13" s="95">
        <f t="shared" si="1"/>
        <v>0</v>
      </c>
      <c r="I13" s="94">
        <f t="shared" si="2"/>
        <v>0</v>
      </c>
      <c r="J13" s="93"/>
      <c r="K13" s="93"/>
      <c r="L13" s="93"/>
      <c r="N13" s="92"/>
      <c r="O13" s="91"/>
    </row>
    <row r="14" spans="1:15" s="79" customFormat="1" ht="20.25" customHeight="1">
      <c r="A14" s="98">
        <v>22331</v>
      </c>
      <c r="B14" s="85" t="s">
        <v>53</v>
      </c>
      <c r="C14" s="102" t="s">
        <v>22</v>
      </c>
      <c r="D14" s="85">
        <v>600</v>
      </c>
      <c r="E14" s="95">
        <v>0</v>
      </c>
      <c r="F14" s="95">
        <v>0</v>
      </c>
      <c r="G14" s="95">
        <f t="shared" si="0"/>
        <v>0</v>
      </c>
      <c r="H14" s="95">
        <f t="shared" si="1"/>
        <v>0</v>
      </c>
      <c r="I14" s="94">
        <f t="shared" si="2"/>
        <v>0</v>
      </c>
      <c r="J14" s="93"/>
      <c r="K14" s="93"/>
      <c r="L14" s="93"/>
      <c r="N14" s="92"/>
      <c r="O14" s="91"/>
    </row>
    <row r="15" spans="1:15" s="79" customFormat="1" ht="20.25" customHeight="1">
      <c r="A15" s="98">
        <v>55198</v>
      </c>
      <c r="B15" s="85" t="s">
        <v>52</v>
      </c>
      <c r="C15" s="102" t="s">
        <v>51</v>
      </c>
      <c r="D15" s="85">
        <v>300</v>
      </c>
      <c r="E15" s="95">
        <v>0</v>
      </c>
      <c r="F15" s="95">
        <v>0</v>
      </c>
      <c r="G15" s="95">
        <f t="shared" si="0"/>
        <v>0</v>
      </c>
      <c r="H15" s="95">
        <f t="shared" si="1"/>
        <v>0</v>
      </c>
      <c r="I15" s="94">
        <f t="shared" si="2"/>
        <v>0</v>
      </c>
      <c r="J15" s="93"/>
      <c r="K15" s="93"/>
      <c r="L15" s="93"/>
      <c r="N15" s="92"/>
      <c r="O15" s="91"/>
    </row>
    <row r="16" spans="1:15" s="79" customFormat="1" ht="20.25" customHeight="1">
      <c r="A16" s="98">
        <v>55610</v>
      </c>
      <c r="B16" s="85" t="s">
        <v>50</v>
      </c>
      <c r="C16" s="102" t="s">
        <v>49</v>
      </c>
      <c r="D16" s="85">
        <v>150</v>
      </c>
      <c r="E16" s="100">
        <v>0</v>
      </c>
      <c r="F16" s="95">
        <v>0</v>
      </c>
      <c r="G16" s="100">
        <f t="shared" si="0"/>
        <v>0</v>
      </c>
      <c r="H16" s="100">
        <f t="shared" si="1"/>
        <v>0</v>
      </c>
      <c r="I16" s="99">
        <f t="shared" si="2"/>
        <v>0</v>
      </c>
      <c r="J16" s="93"/>
      <c r="K16" s="93"/>
      <c r="L16" s="93"/>
      <c r="N16" s="92"/>
      <c r="O16" s="91"/>
    </row>
    <row r="17" spans="1:15" s="79" customFormat="1" ht="20.25" customHeight="1">
      <c r="A17" s="98">
        <v>22342</v>
      </c>
      <c r="B17" s="85" t="s">
        <v>48</v>
      </c>
      <c r="C17" s="102" t="s">
        <v>22</v>
      </c>
      <c r="D17" s="85">
        <v>900</v>
      </c>
      <c r="E17" s="95">
        <v>0</v>
      </c>
      <c r="F17" s="95">
        <v>0</v>
      </c>
      <c r="G17" s="95">
        <f t="shared" si="0"/>
        <v>0</v>
      </c>
      <c r="H17" s="95">
        <f t="shared" si="1"/>
        <v>0</v>
      </c>
      <c r="I17" s="94">
        <f t="shared" si="2"/>
        <v>0</v>
      </c>
      <c r="J17" s="93"/>
      <c r="K17" s="93"/>
      <c r="L17" s="93"/>
      <c r="N17" s="92"/>
      <c r="O17" s="91"/>
    </row>
    <row r="18" spans="1:15" s="79" customFormat="1" ht="20.25" customHeight="1">
      <c r="A18" s="98">
        <v>22817</v>
      </c>
      <c r="B18" s="85" t="s">
        <v>47</v>
      </c>
      <c r="C18" s="102" t="s">
        <v>20</v>
      </c>
      <c r="D18" s="95">
        <v>320</v>
      </c>
      <c r="E18" s="95">
        <v>0</v>
      </c>
      <c r="F18" s="95">
        <v>0</v>
      </c>
      <c r="G18" s="95">
        <f t="shared" si="0"/>
        <v>0</v>
      </c>
      <c r="H18" s="95">
        <f t="shared" si="1"/>
        <v>0</v>
      </c>
      <c r="I18" s="94">
        <f t="shared" si="2"/>
        <v>0</v>
      </c>
      <c r="J18" s="93"/>
      <c r="K18" s="93"/>
      <c r="L18" s="93"/>
      <c r="N18" s="92"/>
      <c r="O18" s="91"/>
    </row>
    <row r="19" spans="1:15" s="79" customFormat="1" ht="20.25" customHeight="1">
      <c r="A19" s="98">
        <v>22831</v>
      </c>
      <c r="B19" s="85" t="s">
        <v>46</v>
      </c>
      <c r="C19" s="102" t="s">
        <v>20</v>
      </c>
      <c r="D19" s="95">
        <v>320</v>
      </c>
      <c r="E19" s="95">
        <v>0</v>
      </c>
      <c r="F19" s="95">
        <v>0</v>
      </c>
      <c r="G19" s="95">
        <f t="shared" si="0"/>
        <v>0</v>
      </c>
      <c r="H19" s="95">
        <f t="shared" si="1"/>
        <v>0</v>
      </c>
      <c r="I19" s="94">
        <f t="shared" si="2"/>
        <v>0</v>
      </c>
      <c r="J19" s="93"/>
      <c r="K19" s="93"/>
      <c r="L19" s="93"/>
      <c r="N19" s="92"/>
      <c r="O19" s="91"/>
    </row>
    <row r="20" spans="1:15" s="79" customFormat="1" ht="20.25" customHeight="1">
      <c r="A20" s="98">
        <v>36740</v>
      </c>
      <c r="B20" s="85" t="s">
        <v>45</v>
      </c>
      <c r="C20" s="102" t="s">
        <v>22</v>
      </c>
      <c r="D20" s="95">
        <v>460</v>
      </c>
      <c r="E20" s="95">
        <v>0</v>
      </c>
      <c r="F20" s="95">
        <v>0</v>
      </c>
      <c r="G20" s="95">
        <f t="shared" si="0"/>
        <v>0</v>
      </c>
      <c r="H20" s="95">
        <f t="shared" si="1"/>
        <v>0</v>
      </c>
      <c r="I20" s="94">
        <f t="shared" si="2"/>
        <v>0</v>
      </c>
      <c r="J20" s="93"/>
      <c r="K20" s="93"/>
      <c r="L20" s="93"/>
      <c r="N20" s="92"/>
      <c r="O20" s="91"/>
    </row>
    <row r="21" spans="1:15" s="79" customFormat="1" ht="20.25" customHeight="1">
      <c r="A21" s="98"/>
      <c r="B21" s="97" t="s">
        <v>44</v>
      </c>
      <c r="C21" s="96" t="s">
        <v>17</v>
      </c>
      <c r="D21" s="100">
        <v>3</v>
      </c>
      <c r="E21" s="101">
        <v>0</v>
      </c>
      <c r="F21" s="101">
        <v>0</v>
      </c>
      <c r="G21" s="101">
        <f t="shared" si="0"/>
        <v>0</v>
      </c>
      <c r="H21" s="100">
        <f t="shared" si="1"/>
        <v>0</v>
      </c>
      <c r="I21" s="99">
        <f t="shared" si="2"/>
        <v>0</v>
      </c>
      <c r="J21" s="93"/>
      <c r="K21" s="93"/>
      <c r="L21" s="93"/>
      <c r="N21" s="92"/>
      <c r="O21" s="91"/>
    </row>
    <row r="22" spans="1:15" s="79" customFormat="1" ht="20.25" customHeight="1">
      <c r="A22" s="98"/>
      <c r="B22" s="97" t="s">
        <v>43</v>
      </c>
      <c r="C22" s="96" t="s">
        <v>17</v>
      </c>
      <c r="D22" s="100">
        <v>32</v>
      </c>
      <c r="E22" s="101">
        <v>0</v>
      </c>
      <c r="F22" s="101">
        <v>0</v>
      </c>
      <c r="G22" s="101">
        <f t="shared" si="0"/>
        <v>0</v>
      </c>
      <c r="H22" s="100">
        <f t="shared" si="1"/>
        <v>0</v>
      </c>
      <c r="I22" s="99">
        <f t="shared" si="2"/>
        <v>0</v>
      </c>
      <c r="J22" s="93"/>
      <c r="K22" s="93"/>
      <c r="L22" s="93"/>
      <c r="N22" s="92"/>
      <c r="O22" s="91"/>
    </row>
    <row r="23" spans="1:15" s="79" customFormat="1" ht="20.25" customHeight="1">
      <c r="A23" s="98"/>
      <c r="B23" s="97" t="s">
        <v>42</v>
      </c>
      <c r="C23" s="96" t="s">
        <v>17</v>
      </c>
      <c r="D23" s="100">
        <v>94</v>
      </c>
      <c r="E23" s="101">
        <v>0</v>
      </c>
      <c r="F23" s="101">
        <v>0</v>
      </c>
      <c r="G23" s="101">
        <f t="shared" si="0"/>
        <v>0</v>
      </c>
      <c r="H23" s="100">
        <f t="shared" si="1"/>
        <v>0</v>
      </c>
      <c r="I23" s="99">
        <f t="shared" si="2"/>
        <v>0</v>
      </c>
      <c r="J23" s="93"/>
      <c r="K23" s="93"/>
      <c r="L23" s="93"/>
      <c r="N23" s="92"/>
      <c r="O23" s="91"/>
    </row>
    <row r="24" spans="1:15" s="79" customFormat="1" ht="20.25" customHeight="1">
      <c r="A24" s="98"/>
      <c r="B24" s="97" t="s">
        <v>41</v>
      </c>
      <c r="C24" s="96" t="s">
        <v>17</v>
      </c>
      <c r="D24" s="100">
        <v>32</v>
      </c>
      <c r="E24" s="101">
        <v>0</v>
      </c>
      <c r="F24" s="101">
        <v>0</v>
      </c>
      <c r="G24" s="101">
        <f t="shared" si="0"/>
        <v>0</v>
      </c>
      <c r="H24" s="100">
        <f t="shared" si="1"/>
        <v>0</v>
      </c>
      <c r="I24" s="99">
        <f t="shared" si="2"/>
        <v>0</v>
      </c>
      <c r="J24" s="93"/>
      <c r="K24" s="93"/>
      <c r="L24" s="93"/>
      <c r="N24" s="92"/>
      <c r="O24" s="91"/>
    </row>
    <row r="25" spans="1:9" s="79" customFormat="1" ht="20.25" customHeight="1">
      <c r="A25" s="90"/>
      <c r="B25" s="89"/>
      <c r="C25" s="89"/>
      <c r="D25" s="89"/>
      <c r="E25" s="89"/>
      <c r="F25" s="88"/>
      <c r="G25" s="88">
        <f>SUM(G10:G24)</f>
        <v>0</v>
      </c>
      <c r="H25" s="88">
        <f>SUM(H10:H24)</f>
        <v>0</v>
      </c>
      <c r="I25" s="87">
        <f>SUM(I10:I24)</f>
        <v>0</v>
      </c>
    </row>
    <row r="26" spans="1:9" s="79" customFormat="1" ht="20.25" customHeight="1">
      <c r="A26" s="86"/>
      <c r="B26" s="85"/>
      <c r="C26" s="85"/>
      <c r="D26" s="85" t="s">
        <v>24</v>
      </c>
      <c r="E26" s="85"/>
      <c r="F26" s="84"/>
      <c r="G26" s="84">
        <f>G25*0.21</f>
        <v>0</v>
      </c>
      <c r="H26" s="84">
        <f>H25*0.21</f>
        <v>0</v>
      </c>
      <c r="I26" s="83">
        <f>I25*0.21</f>
        <v>0</v>
      </c>
    </row>
    <row r="27" spans="1:9" s="79" customFormat="1" ht="20.25" customHeight="1" thickBot="1">
      <c r="A27" s="82"/>
      <c r="B27" s="81"/>
      <c r="C27" s="81"/>
      <c r="D27" s="81" t="s">
        <v>25</v>
      </c>
      <c r="E27" s="81"/>
      <c r="F27" s="80"/>
      <c r="G27" s="80">
        <f>G25*1.21</f>
        <v>0</v>
      </c>
      <c r="H27" s="80">
        <f>H25*1.21</f>
        <v>0</v>
      </c>
      <c r="I27" s="147">
        <f>I26+I25</f>
        <v>0</v>
      </c>
    </row>
    <row r="28" ht="24" customHeight="1"/>
  </sheetData>
  <sheetProtection/>
  <mergeCells count="1">
    <mergeCell ref="A1:J1"/>
  </mergeCells>
  <printOptions/>
  <pageMargins left="0.7" right="0.7" top="0.75" bottom="0.75" header="0.3" footer="0.3"/>
  <pageSetup blackAndWhite="1" fitToHeight="1" fitToWidth="1" horizontalDpi="600" verticalDpi="600" orientation="landscape" paperSize="9" scale="6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zoomScalePageLayoutView="0" workbookViewId="0" topLeftCell="A10">
      <selection activeCell="E27" sqref="E27"/>
    </sheetView>
  </sheetViews>
  <sheetFormatPr defaultColWidth="10.5" defaultRowHeight="12" customHeight="1"/>
  <cols>
    <col min="1" max="1" width="19.5" style="1" customWidth="1"/>
    <col min="2" max="2" width="84.66015625" style="2" customWidth="1"/>
    <col min="3" max="3" width="10.16015625" style="2" customWidth="1"/>
    <col min="4" max="4" width="20.16015625" style="2" customWidth="1"/>
    <col min="5" max="5" width="17.66015625" style="2" customWidth="1"/>
    <col min="6" max="6" width="17.16015625" style="3" customWidth="1"/>
    <col min="7" max="7" width="20.83203125" style="3" customWidth="1"/>
    <col min="8" max="8" width="19.16015625" style="3" customWidth="1"/>
    <col min="9" max="9" width="19.5" style="4" customWidth="1"/>
    <col min="10" max="10" width="8.5" style="4" customWidth="1"/>
    <col min="11" max="11" width="32.83203125" style="5" customWidth="1"/>
    <col min="12" max="12" width="23" style="5" customWidth="1"/>
    <col min="13" max="13" width="16.83203125" style="5" customWidth="1"/>
    <col min="14" max="14" width="13" style="5" customWidth="1"/>
    <col min="15" max="15" width="12.16015625" style="6" customWidth="1"/>
    <col min="16" max="16384" width="10.5" style="6" customWidth="1"/>
  </cols>
  <sheetData>
    <row r="1" spans="1:10" ht="27.75" customHeight="1">
      <c r="A1" s="213" t="s">
        <v>123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2.75" customHeight="1">
      <c r="A2" s="7" t="s">
        <v>0</v>
      </c>
      <c r="B2" s="8" t="s">
        <v>27</v>
      </c>
      <c r="C2" s="9" t="s">
        <v>1</v>
      </c>
      <c r="D2" s="7"/>
      <c r="E2" s="7"/>
      <c r="F2" s="7"/>
      <c r="G2" s="7"/>
      <c r="H2" s="7"/>
      <c r="I2" s="7"/>
      <c r="J2" s="7"/>
    </row>
    <row r="3" spans="1:10" ht="12.75" customHeight="1">
      <c r="A3" s="7" t="s">
        <v>2</v>
      </c>
      <c r="B3" s="10" t="s">
        <v>29</v>
      </c>
      <c r="C3" s="7"/>
      <c r="D3" s="7"/>
      <c r="E3" s="7"/>
      <c r="F3" s="11"/>
      <c r="G3" s="11"/>
      <c r="H3" s="11"/>
      <c r="I3" s="7"/>
      <c r="J3" s="7"/>
    </row>
    <row r="4" spans="1:10" ht="13.5" customHeight="1">
      <c r="A4" s="12"/>
      <c r="B4" s="7"/>
      <c r="C4" s="12"/>
      <c r="D4" s="7"/>
      <c r="E4" s="7"/>
      <c r="F4" s="7"/>
      <c r="G4" s="7"/>
      <c r="H4" s="7"/>
      <c r="I4" s="7"/>
      <c r="J4" s="7"/>
    </row>
    <row r="5" spans="1:10" ht="6.75" customHeight="1">
      <c r="A5" s="13"/>
      <c r="B5" s="14"/>
      <c r="C5" s="15"/>
      <c r="D5" s="14"/>
      <c r="E5" s="14"/>
      <c r="F5" s="16"/>
      <c r="G5" s="16"/>
      <c r="H5" s="16"/>
      <c r="I5" s="17"/>
      <c r="J5" s="17"/>
    </row>
    <row r="6" spans="1:10" ht="12.75" customHeight="1">
      <c r="A6" s="11" t="s">
        <v>3</v>
      </c>
      <c r="B6" s="8" t="s">
        <v>7</v>
      </c>
      <c r="C6" s="18"/>
      <c r="D6" s="11"/>
      <c r="E6" s="11"/>
      <c r="F6" s="11"/>
      <c r="G6" s="9" t="s">
        <v>4</v>
      </c>
      <c r="H6" s="11"/>
      <c r="I6" s="11"/>
      <c r="J6" s="11"/>
    </row>
    <row r="7" spans="1:10" ht="12.75" customHeight="1">
      <c r="A7" s="11" t="s">
        <v>5</v>
      </c>
      <c r="B7" s="11"/>
      <c r="C7" s="18"/>
      <c r="D7" s="11"/>
      <c r="E7" s="11"/>
      <c r="F7" s="11"/>
      <c r="G7" s="11"/>
      <c r="H7" s="11"/>
      <c r="I7" s="11"/>
      <c r="J7" s="11" t="s">
        <v>1</v>
      </c>
    </row>
    <row r="8" spans="1:10" ht="12.75" customHeight="1">
      <c r="A8" s="11" t="s">
        <v>6</v>
      </c>
      <c r="B8" s="19" t="s">
        <v>7</v>
      </c>
      <c r="C8" s="20"/>
      <c r="D8" s="21"/>
      <c r="E8" s="21"/>
      <c r="F8" s="22"/>
      <c r="G8" s="22"/>
      <c r="H8" s="22"/>
      <c r="I8" s="23"/>
      <c r="J8" s="11" t="s">
        <v>1</v>
      </c>
    </row>
    <row r="9" spans="1:10" ht="6.75" customHeigh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ht="24" customHeight="1"/>
    <row r="11" spans="1:14" s="29" customFormat="1" ht="20.25" customHeight="1">
      <c r="A11" s="25" t="s">
        <v>8</v>
      </c>
      <c r="B11" s="26" t="s">
        <v>9</v>
      </c>
      <c r="C11" s="26" t="s">
        <v>10</v>
      </c>
      <c r="D11" s="26" t="s">
        <v>11</v>
      </c>
      <c r="E11" s="26" t="s">
        <v>12</v>
      </c>
      <c r="F11" s="26" t="s">
        <v>13</v>
      </c>
      <c r="G11" s="27" t="s">
        <v>14</v>
      </c>
      <c r="H11" s="27" t="s">
        <v>15</v>
      </c>
      <c r="I11" s="28" t="s">
        <v>16</v>
      </c>
      <c r="K11" s="30"/>
      <c r="L11" s="30"/>
      <c r="M11" s="30"/>
      <c r="N11" s="30"/>
    </row>
    <row r="12" spans="1:15" s="29" customFormat="1" ht="20.25" customHeight="1">
      <c r="A12" s="31"/>
      <c r="B12" s="32"/>
      <c r="C12" s="33"/>
      <c r="D12" s="34"/>
      <c r="E12" s="34"/>
      <c r="F12" s="34"/>
      <c r="G12" s="34">
        <f aca="true" t="shared" si="0" ref="G12:G26">D12*F12</f>
        <v>0</v>
      </c>
      <c r="H12" s="34">
        <f aca="true" t="shared" si="1" ref="H12:H26">E12*F12</f>
        <v>0</v>
      </c>
      <c r="I12" s="35">
        <f aca="true" t="shared" si="2" ref="I12:I26">G12+H12</f>
        <v>0</v>
      </c>
      <c r="J12" s="36"/>
      <c r="K12" s="37"/>
      <c r="L12" s="37"/>
      <c r="M12" s="30"/>
      <c r="N12" s="38"/>
      <c r="O12" s="39"/>
    </row>
    <row r="13" spans="1:15" s="29" customFormat="1" ht="43.5" customHeight="1">
      <c r="A13" s="31"/>
      <c r="B13" s="42" t="s">
        <v>26</v>
      </c>
      <c r="C13" s="33" t="s">
        <v>20</v>
      </c>
      <c r="D13" s="34"/>
      <c r="E13" s="34">
        <v>306</v>
      </c>
      <c r="F13" s="34">
        <v>0</v>
      </c>
      <c r="G13" s="34">
        <f t="shared" si="0"/>
        <v>0</v>
      </c>
      <c r="H13" s="34">
        <f t="shared" si="1"/>
        <v>0</v>
      </c>
      <c r="I13" s="35">
        <f t="shared" si="2"/>
        <v>0</v>
      </c>
      <c r="J13" s="36"/>
      <c r="K13" s="73"/>
      <c r="L13" s="37"/>
      <c r="M13" s="30"/>
      <c r="N13" s="38"/>
      <c r="O13" s="39"/>
    </row>
    <row r="14" spans="1:15" s="29" customFormat="1" ht="20.25" customHeight="1">
      <c r="A14" s="31"/>
      <c r="B14" s="32" t="s">
        <v>18</v>
      </c>
      <c r="C14" s="33" t="s">
        <v>17</v>
      </c>
      <c r="D14" s="34"/>
      <c r="E14" s="34">
        <v>7</v>
      </c>
      <c r="F14" s="34">
        <v>0</v>
      </c>
      <c r="G14" s="34">
        <f t="shared" si="0"/>
        <v>0</v>
      </c>
      <c r="H14" s="34">
        <f t="shared" si="1"/>
        <v>0</v>
      </c>
      <c r="I14" s="35">
        <f t="shared" si="2"/>
        <v>0</v>
      </c>
      <c r="J14" s="36"/>
      <c r="K14" s="40"/>
      <c r="L14" s="41"/>
      <c r="M14" s="30"/>
      <c r="N14" s="38"/>
      <c r="O14" s="39"/>
    </row>
    <row r="15" spans="1:15" s="29" customFormat="1" ht="20.25" customHeight="1">
      <c r="A15" s="31"/>
      <c r="B15" s="32" t="s">
        <v>19</v>
      </c>
      <c r="C15" s="33" t="s">
        <v>17</v>
      </c>
      <c r="D15" s="34"/>
      <c r="E15" s="34">
        <v>10</v>
      </c>
      <c r="F15" s="34">
        <v>0</v>
      </c>
      <c r="G15" s="34">
        <f t="shared" si="0"/>
        <v>0</v>
      </c>
      <c r="H15" s="34">
        <f t="shared" si="1"/>
        <v>0</v>
      </c>
      <c r="I15" s="35">
        <f t="shared" si="2"/>
        <v>0</v>
      </c>
      <c r="J15" s="36"/>
      <c r="K15" s="37"/>
      <c r="L15" s="37"/>
      <c r="M15" s="30"/>
      <c r="N15" s="38"/>
      <c r="O15" s="39"/>
    </row>
    <row r="16" spans="1:15" s="29" customFormat="1" ht="32.25" customHeight="1">
      <c r="A16" s="31"/>
      <c r="B16" s="42" t="s">
        <v>32</v>
      </c>
      <c r="C16" s="33" t="s">
        <v>20</v>
      </c>
      <c r="D16" s="34"/>
      <c r="E16" s="34">
        <f>15.9+17.3+15.9+2</f>
        <v>51.1</v>
      </c>
      <c r="F16" s="34">
        <v>0</v>
      </c>
      <c r="G16" s="34">
        <f t="shared" si="0"/>
        <v>0</v>
      </c>
      <c r="H16" s="34">
        <f t="shared" si="1"/>
        <v>0</v>
      </c>
      <c r="I16" s="35">
        <f t="shared" si="2"/>
        <v>0</v>
      </c>
      <c r="J16" s="36"/>
      <c r="K16" s="37"/>
      <c r="L16" s="37"/>
      <c r="M16" s="30"/>
      <c r="N16" s="38"/>
      <c r="O16" s="39"/>
    </row>
    <row r="17" spans="1:15" s="29" customFormat="1" ht="20.25" customHeight="1">
      <c r="A17" s="31"/>
      <c r="B17" s="32" t="s">
        <v>21</v>
      </c>
      <c r="C17" s="33" t="s">
        <v>17</v>
      </c>
      <c r="D17" s="34"/>
      <c r="E17" s="34">
        <f>+E14+E15</f>
        <v>17</v>
      </c>
      <c r="F17" s="34">
        <v>0</v>
      </c>
      <c r="G17" s="34">
        <f t="shared" si="0"/>
        <v>0</v>
      </c>
      <c r="H17" s="34">
        <f t="shared" si="1"/>
        <v>0</v>
      </c>
      <c r="I17" s="35">
        <f t="shared" si="2"/>
        <v>0</v>
      </c>
      <c r="J17" s="36"/>
      <c r="K17" s="37"/>
      <c r="L17" s="37"/>
      <c r="M17" s="30"/>
      <c r="N17" s="38"/>
      <c r="O17" s="39"/>
    </row>
    <row r="18" spans="1:15" s="29" customFormat="1" ht="30" customHeight="1">
      <c r="A18" s="31"/>
      <c r="B18" s="42" t="s">
        <v>33</v>
      </c>
      <c r="C18" s="33" t="s">
        <v>20</v>
      </c>
      <c r="D18" s="43"/>
      <c r="E18" s="43">
        <v>19</v>
      </c>
      <c r="F18" s="43">
        <v>0</v>
      </c>
      <c r="G18" s="34">
        <f t="shared" si="0"/>
        <v>0</v>
      </c>
      <c r="H18" s="34">
        <f t="shared" si="1"/>
        <v>0</v>
      </c>
      <c r="I18" s="35">
        <f t="shared" si="2"/>
        <v>0</v>
      </c>
      <c r="J18" s="36"/>
      <c r="K18" s="37"/>
      <c r="L18" s="37"/>
      <c r="M18" s="30"/>
      <c r="N18" s="38"/>
      <c r="O18" s="39"/>
    </row>
    <row r="19" spans="1:15" s="29" customFormat="1" ht="30" customHeight="1">
      <c r="A19" s="31"/>
      <c r="B19" s="42" t="s">
        <v>34</v>
      </c>
      <c r="C19" s="33" t="s">
        <v>20</v>
      </c>
      <c r="D19" s="43"/>
      <c r="E19" s="43">
        <f>(5+12+13+299+5-4.57-4.45)*1.02</f>
        <v>331.4796</v>
      </c>
      <c r="F19" s="43">
        <v>0</v>
      </c>
      <c r="G19" s="34">
        <f t="shared" si="0"/>
        <v>0</v>
      </c>
      <c r="H19" s="34">
        <f t="shared" si="1"/>
        <v>0</v>
      </c>
      <c r="I19" s="35">
        <f t="shared" si="2"/>
        <v>0</v>
      </c>
      <c r="J19" s="36"/>
      <c r="K19" s="37"/>
      <c r="L19" s="37"/>
      <c r="M19" s="30"/>
      <c r="N19" s="38"/>
      <c r="O19" s="39"/>
    </row>
    <row r="20" spans="1:15" s="29" customFormat="1" ht="30" customHeight="1">
      <c r="A20" s="31"/>
      <c r="B20" s="42" t="s">
        <v>35</v>
      </c>
      <c r="C20" s="33" t="s">
        <v>20</v>
      </c>
      <c r="D20" s="43"/>
      <c r="E20" s="43">
        <f>13+153</f>
        <v>166</v>
      </c>
      <c r="F20" s="43">
        <v>0</v>
      </c>
      <c r="G20" s="34">
        <f t="shared" si="0"/>
        <v>0</v>
      </c>
      <c r="H20" s="34">
        <f t="shared" si="1"/>
        <v>0</v>
      </c>
      <c r="I20" s="35">
        <f t="shared" si="2"/>
        <v>0</v>
      </c>
      <c r="J20" s="36"/>
      <c r="K20" s="37"/>
      <c r="L20" s="37"/>
      <c r="M20" s="30"/>
      <c r="N20" s="38"/>
      <c r="O20" s="39"/>
    </row>
    <row r="21" spans="1:15" s="29" customFormat="1" ht="30" customHeight="1">
      <c r="A21" s="31"/>
      <c r="B21" s="42" t="s">
        <v>36</v>
      </c>
      <c r="C21" s="33" t="s">
        <v>17</v>
      </c>
      <c r="D21" s="34"/>
      <c r="E21" s="34">
        <v>16</v>
      </c>
      <c r="F21" s="43">
        <f>+F20</f>
        <v>0</v>
      </c>
      <c r="G21" s="34">
        <f t="shared" si="0"/>
        <v>0</v>
      </c>
      <c r="H21" s="34">
        <f t="shared" si="1"/>
        <v>0</v>
      </c>
      <c r="I21" s="35">
        <f t="shared" si="2"/>
        <v>0</v>
      </c>
      <c r="J21" s="36"/>
      <c r="K21" s="37"/>
      <c r="L21" s="37"/>
      <c r="M21" s="30"/>
      <c r="N21" s="38"/>
      <c r="O21" s="39"/>
    </row>
    <row r="22" spans="1:15" s="29" customFormat="1" ht="30" customHeight="1">
      <c r="A22" s="31"/>
      <c r="B22" s="42" t="s">
        <v>37</v>
      </c>
      <c r="C22" s="33" t="s">
        <v>17</v>
      </c>
      <c r="D22" s="34"/>
      <c r="E22" s="34">
        <v>14</v>
      </c>
      <c r="F22" s="43">
        <f>+F20</f>
        <v>0</v>
      </c>
      <c r="G22" s="34">
        <f t="shared" si="0"/>
        <v>0</v>
      </c>
      <c r="H22" s="34">
        <f t="shared" si="1"/>
        <v>0</v>
      </c>
      <c r="I22" s="35">
        <f t="shared" si="2"/>
        <v>0</v>
      </c>
      <c r="J22" s="36"/>
      <c r="K22" s="37"/>
      <c r="L22" s="37"/>
      <c r="M22" s="30"/>
      <c r="N22" s="38"/>
      <c r="O22" s="39"/>
    </row>
    <row r="23" spans="1:15" s="29" customFormat="1" ht="30" customHeight="1">
      <c r="A23" s="31"/>
      <c r="B23" s="42" t="s">
        <v>38</v>
      </c>
      <c r="C23" s="33" t="s">
        <v>20</v>
      </c>
      <c r="D23" s="43"/>
      <c r="E23" s="43">
        <f>+34.2+4.57+4.45</f>
        <v>43.220000000000006</v>
      </c>
      <c r="F23" s="43">
        <v>0</v>
      </c>
      <c r="G23" s="34">
        <f t="shared" si="0"/>
        <v>0</v>
      </c>
      <c r="H23" s="34">
        <f t="shared" si="1"/>
        <v>0</v>
      </c>
      <c r="I23" s="35">
        <f t="shared" si="2"/>
        <v>0</v>
      </c>
      <c r="J23" s="36"/>
      <c r="K23" s="37"/>
      <c r="L23" s="37"/>
      <c r="M23" s="30"/>
      <c r="N23" s="38"/>
      <c r="O23" s="39"/>
    </row>
    <row r="24" spans="1:15" s="29" customFormat="1" ht="30" customHeight="1">
      <c r="A24" s="31"/>
      <c r="B24" s="42" t="s">
        <v>39</v>
      </c>
      <c r="C24" s="33" t="s">
        <v>20</v>
      </c>
      <c r="D24" s="43"/>
      <c r="E24" s="43">
        <v>32.7</v>
      </c>
      <c r="F24" s="43">
        <v>0</v>
      </c>
      <c r="G24" s="34">
        <f t="shared" si="0"/>
        <v>0</v>
      </c>
      <c r="H24" s="34">
        <f t="shared" si="1"/>
        <v>0</v>
      </c>
      <c r="I24" s="35">
        <f t="shared" si="2"/>
        <v>0</v>
      </c>
      <c r="J24" s="36"/>
      <c r="K24" s="37"/>
      <c r="L24" s="37"/>
      <c r="M24" s="30"/>
      <c r="N24" s="38"/>
      <c r="O24" s="39"/>
    </row>
    <row r="25" spans="1:15" s="29" customFormat="1" ht="31.5" customHeight="1">
      <c r="A25" s="31"/>
      <c r="B25" s="42" t="s">
        <v>40</v>
      </c>
      <c r="C25" s="33" t="s">
        <v>22</v>
      </c>
      <c r="D25" s="43"/>
      <c r="E25" s="43">
        <f>+(E20+E21+E22)*2</f>
        <v>392</v>
      </c>
      <c r="F25" s="43">
        <v>0</v>
      </c>
      <c r="G25" s="34">
        <f t="shared" si="0"/>
        <v>0</v>
      </c>
      <c r="H25" s="34">
        <f t="shared" si="1"/>
        <v>0</v>
      </c>
      <c r="I25" s="35">
        <f t="shared" si="2"/>
        <v>0</v>
      </c>
      <c r="J25" s="36"/>
      <c r="K25" s="37"/>
      <c r="L25" s="37"/>
      <c r="M25" s="30"/>
      <c r="N25" s="38"/>
      <c r="O25" s="39"/>
    </row>
    <row r="26" spans="1:15" s="29" customFormat="1" ht="47.25" customHeight="1">
      <c r="A26" s="31"/>
      <c r="B26" s="42" t="s">
        <v>23</v>
      </c>
      <c r="C26" s="33" t="s">
        <v>22</v>
      </c>
      <c r="D26" s="43"/>
      <c r="E26" s="43">
        <v>7.8</v>
      </c>
      <c r="F26" s="43">
        <v>0</v>
      </c>
      <c r="G26" s="34">
        <f t="shared" si="0"/>
        <v>0</v>
      </c>
      <c r="H26" s="34">
        <f t="shared" si="1"/>
        <v>0</v>
      </c>
      <c r="I26" s="35">
        <f t="shared" si="2"/>
        <v>0</v>
      </c>
      <c r="J26" s="36"/>
      <c r="K26" s="37"/>
      <c r="L26" s="37"/>
      <c r="M26" s="30"/>
      <c r="N26" s="38"/>
      <c r="O26" s="39"/>
    </row>
    <row r="27" spans="1:14" s="29" customFormat="1" ht="24.75" customHeight="1">
      <c r="A27" s="45"/>
      <c r="B27" s="46"/>
      <c r="C27" s="46"/>
      <c r="D27" s="46"/>
      <c r="E27" s="46"/>
      <c r="F27" s="47"/>
      <c r="G27" s="48" t="s">
        <v>1</v>
      </c>
      <c r="H27" s="47">
        <f>SUM(H12:H24)</f>
        <v>0</v>
      </c>
      <c r="I27" s="44">
        <f>SUM(I12:I24)</f>
        <v>0</v>
      </c>
      <c r="K27" s="30"/>
      <c r="L27" s="30"/>
      <c r="M27" s="30"/>
      <c r="N27" s="30"/>
    </row>
    <row r="28" spans="1:14" s="29" customFormat="1" ht="26.25" customHeight="1">
      <c r="A28" s="49"/>
      <c r="B28" s="50"/>
      <c r="C28" s="50"/>
      <c r="D28" s="50" t="s">
        <v>24</v>
      </c>
      <c r="E28" s="50"/>
      <c r="F28" s="51"/>
      <c r="G28" s="52" t="s">
        <v>1</v>
      </c>
      <c r="H28" s="52">
        <f>H27*0.21</f>
        <v>0</v>
      </c>
      <c r="I28" s="35">
        <f>I27*0.21</f>
        <v>0</v>
      </c>
      <c r="K28" s="30"/>
      <c r="L28" s="30"/>
      <c r="M28" s="30"/>
      <c r="N28" s="30"/>
    </row>
    <row r="29" spans="1:14" s="29" customFormat="1" ht="20.25" customHeight="1">
      <c r="A29" s="53"/>
      <c r="B29" s="54"/>
      <c r="C29" s="54"/>
      <c r="D29" s="54" t="s">
        <v>25</v>
      </c>
      <c r="E29" s="54"/>
      <c r="F29" s="55"/>
      <c r="G29" s="56" t="s">
        <v>1</v>
      </c>
      <c r="H29" s="56">
        <f>H27*1.21</f>
        <v>0</v>
      </c>
      <c r="I29" s="148">
        <f>I28+I27</f>
        <v>0</v>
      </c>
      <c r="K29" s="30"/>
      <c r="L29" s="30"/>
      <c r="M29" s="30"/>
      <c r="N29" s="30"/>
    </row>
    <row r="30" ht="24" customHeight="1"/>
    <row r="31" spans="2:9" ht="35.25" customHeight="1">
      <c r="B31" s="57"/>
      <c r="C31" s="58"/>
      <c r="D31" s="59"/>
      <c r="E31" s="59"/>
      <c r="F31" s="60"/>
      <c r="G31" s="60"/>
      <c r="H31" s="60"/>
      <c r="I31" s="61"/>
    </row>
    <row r="32" spans="2:9" ht="12" customHeight="1">
      <c r="B32" s="57"/>
      <c r="C32" s="58"/>
      <c r="D32" s="58"/>
      <c r="E32" s="58"/>
      <c r="F32" s="60"/>
      <c r="G32" s="60"/>
      <c r="H32" s="60"/>
      <c r="I32" s="62"/>
    </row>
    <row r="33" spans="2:9" ht="12" customHeight="1">
      <c r="B33" s="58"/>
      <c r="C33" s="58"/>
      <c r="D33" s="59"/>
      <c r="E33" s="59"/>
      <c r="F33" s="60"/>
      <c r="G33" s="60"/>
      <c r="H33" s="60"/>
      <c r="I33" s="62"/>
    </row>
    <row r="34" spans="2:9" ht="36.75" customHeight="1">
      <c r="B34" s="59"/>
      <c r="C34" s="58"/>
      <c r="D34" s="58"/>
      <c r="E34" s="58"/>
      <c r="F34" s="214"/>
      <c r="G34" s="214"/>
      <c r="H34" s="214"/>
      <c r="I34" s="214"/>
    </row>
    <row r="35" spans="2:9" ht="12" customHeight="1">
      <c r="B35" s="58"/>
      <c r="C35" s="58"/>
      <c r="D35" s="58"/>
      <c r="E35" s="58"/>
      <c r="F35" s="60"/>
      <c r="G35" s="60"/>
      <c r="H35" s="60"/>
      <c r="I35" s="62"/>
    </row>
    <row r="36" spans="1:8" ht="12" customHeight="1">
      <c r="A36" s="2"/>
      <c r="D36" s="3"/>
      <c r="E36" s="3"/>
      <c r="F36" s="4"/>
      <c r="G36" s="4"/>
      <c r="H36" s="4"/>
    </row>
  </sheetData>
  <sheetProtection selectLockedCells="1" selectUnlockedCells="1"/>
  <mergeCells count="2">
    <mergeCell ref="A1:J1"/>
    <mergeCell ref="F34:I34"/>
  </mergeCells>
  <printOptions/>
  <pageMargins left="0.7" right="0.7" top="0.75" bottom="0.75" header="0.5118055555555555" footer="0.3"/>
  <pageSetup fitToHeight="100" fitToWidth="1" horizontalDpi="600" verticalDpi="600" orientation="landscape" paperSize="9" scale="70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PageLayoutView="0" workbookViewId="0" topLeftCell="A1">
      <selection activeCell="C15" sqref="C15"/>
    </sheetView>
  </sheetViews>
  <sheetFormatPr defaultColWidth="10.5" defaultRowHeight="12" customHeight="1"/>
  <cols>
    <col min="1" max="1" width="21.83203125" style="1" customWidth="1"/>
    <col min="2" max="2" width="84.66015625" style="2" customWidth="1"/>
    <col min="3" max="3" width="10.16015625" style="2" customWidth="1"/>
    <col min="4" max="4" width="20.16015625" style="2" customWidth="1"/>
    <col min="5" max="5" width="17.66015625" style="2" customWidth="1"/>
    <col min="6" max="6" width="17.16015625" style="3" customWidth="1"/>
    <col min="7" max="7" width="20.83203125" style="3" customWidth="1"/>
    <col min="8" max="8" width="19.16015625" style="3" customWidth="1"/>
    <col min="9" max="9" width="19.5" style="4" customWidth="1"/>
    <col min="10" max="10" width="8.5" style="4" customWidth="1"/>
    <col min="11" max="11" width="32.83203125" style="5" customWidth="1"/>
    <col min="12" max="12" width="23" style="5" customWidth="1"/>
    <col min="13" max="13" width="16.83203125" style="5" customWidth="1"/>
    <col min="14" max="14" width="13" style="5" customWidth="1"/>
    <col min="15" max="15" width="12.16015625" style="6" customWidth="1"/>
    <col min="16" max="16384" width="10.5" style="6" customWidth="1"/>
  </cols>
  <sheetData>
    <row r="1" spans="1:10" ht="27.75" customHeight="1">
      <c r="A1" s="213" t="s">
        <v>124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2.75" customHeight="1">
      <c r="A2" s="7" t="s">
        <v>0</v>
      </c>
      <c r="B2" s="8" t="s">
        <v>27</v>
      </c>
      <c r="C2" s="9" t="s">
        <v>1</v>
      </c>
      <c r="D2" s="7"/>
      <c r="E2" s="7"/>
      <c r="F2" s="7"/>
      <c r="G2" s="7"/>
      <c r="H2" s="7"/>
      <c r="I2" s="7"/>
      <c r="J2" s="7"/>
    </row>
    <row r="3" spans="1:10" ht="12.75" customHeight="1">
      <c r="A3" s="7" t="s">
        <v>2</v>
      </c>
      <c r="B3" s="10" t="s">
        <v>28</v>
      </c>
      <c r="C3" s="7"/>
      <c r="D3" s="7"/>
      <c r="E3" s="7"/>
      <c r="F3" s="11"/>
      <c r="G3" s="11"/>
      <c r="H3" s="11"/>
      <c r="I3" s="7"/>
      <c r="J3" s="7"/>
    </row>
    <row r="4" spans="1:10" ht="13.5" customHeight="1">
      <c r="A4" s="12"/>
      <c r="B4" s="7"/>
      <c r="C4" s="12"/>
      <c r="D4" s="7"/>
      <c r="E4" s="7"/>
      <c r="F4" s="7"/>
      <c r="G4" s="7"/>
      <c r="H4" s="7"/>
      <c r="I4" s="7"/>
      <c r="J4" s="7"/>
    </row>
    <row r="5" spans="1:10" ht="6.75" customHeight="1">
      <c r="A5" s="13"/>
      <c r="B5" s="14"/>
      <c r="C5" s="15"/>
      <c r="D5" s="14"/>
      <c r="E5" s="14"/>
      <c r="F5" s="16"/>
      <c r="G5" s="16"/>
      <c r="H5" s="16"/>
      <c r="I5" s="17"/>
      <c r="J5" s="17"/>
    </row>
    <row r="6" spans="1:10" ht="12.75" customHeight="1">
      <c r="A6" s="11" t="s">
        <v>3</v>
      </c>
      <c r="B6" s="8" t="s">
        <v>63</v>
      </c>
      <c r="C6" s="18"/>
      <c r="D6" s="11"/>
      <c r="E6" s="11"/>
      <c r="F6" s="11"/>
      <c r="G6" s="9" t="s">
        <v>4</v>
      </c>
      <c r="H6" s="11"/>
      <c r="I6" s="11"/>
      <c r="J6" s="11"/>
    </row>
    <row r="7" spans="1:10" ht="12.75" customHeight="1">
      <c r="A7" s="11" t="s">
        <v>5</v>
      </c>
      <c r="B7" s="11"/>
      <c r="C7" s="18"/>
      <c r="D7" s="11"/>
      <c r="E7" s="11"/>
      <c r="F7" s="11"/>
      <c r="G7" s="11"/>
      <c r="H7" s="11"/>
      <c r="I7" s="11"/>
      <c r="J7" s="11" t="s">
        <v>1</v>
      </c>
    </row>
    <row r="8" spans="1:10" ht="12.75" customHeight="1">
      <c r="A8" s="11" t="s">
        <v>6</v>
      </c>
      <c r="B8" s="19" t="s">
        <v>7</v>
      </c>
      <c r="C8" s="20"/>
      <c r="D8" s="21"/>
      <c r="E8" s="21"/>
      <c r="F8" s="22"/>
      <c r="G8" s="22"/>
      <c r="H8" s="22"/>
      <c r="I8" s="23"/>
      <c r="J8" s="11" t="s">
        <v>1</v>
      </c>
    </row>
    <row r="9" spans="1:10" ht="6.75" customHeigh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ht="24" customHeight="1" thickBot="1"/>
    <row r="11" spans="1:14" s="29" customFormat="1" ht="20.25" customHeight="1">
      <c r="A11" s="25" t="s">
        <v>8</v>
      </c>
      <c r="B11" s="26" t="s">
        <v>9</v>
      </c>
      <c r="C11" s="26" t="s">
        <v>10</v>
      </c>
      <c r="D11" s="26" t="s">
        <v>11</v>
      </c>
      <c r="E11" s="26" t="s">
        <v>12</v>
      </c>
      <c r="F11" s="26" t="s">
        <v>13</v>
      </c>
      <c r="G11" s="27" t="s">
        <v>14</v>
      </c>
      <c r="H11" s="27" t="s">
        <v>15</v>
      </c>
      <c r="I11" s="28" t="s">
        <v>16</v>
      </c>
      <c r="K11" s="30"/>
      <c r="L11" s="30"/>
      <c r="M11" s="30"/>
      <c r="N11" s="30"/>
    </row>
    <row r="12" spans="1:15" s="29" customFormat="1" ht="20.25" customHeight="1">
      <c r="A12" s="31"/>
      <c r="B12" s="32"/>
      <c r="C12" s="33"/>
      <c r="D12" s="34"/>
      <c r="E12" s="34"/>
      <c r="F12" s="34"/>
      <c r="G12" s="34">
        <f>D12*F12</f>
        <v>0</v>
      </c>
      <c r="H12" s="34">
        <f>E12*F12</f>
        <v>0</v>
      </c>
      <c r="I12" s="35">
        <f>G12+H12</f>
        <v>0</v>
      </c>
      <c r="J12" s="36"/>
      <c r="K12" s="37"/>
      <c r="L12" s="37"/>
      <c r="M12" s="30"/>
      <c r="N12" s="38"/>
      <c r="O12" s="39"/>
    </row>
    <row r="13" spans="1:15" s="72" customFormat="1" ht="63" customHeight="1">
      <c r="A13" s="63"/>
      <c r="B13" s="42" t="s">
        <v>30</v>
      </c>
      <c r="C13" s="64" t="s">
        <v>20</v>
      </c>
      <c r="D13" s="65"/>
      <c r="E13" s="65">
        <v>100.4</v>
      </c>
      <c r="F13" s="65">
        <v>0</v>
      </c>
      <c r="G13" s="65">
        <f>D13*F13</f>
        <v>0</v>
      </c>
      <c r="H13" s="65">
        <f>E13*F13</f>
        <v>0</v>
      </c>
      <c r="I13" s="66">
        <f>G13+H13</f>
        <v>0</v>
      </c>
      <c r="J13" s="67"/>
      <c r="K13" s="68"/>
      <c r="L13" s="68"/>
      <c r="M13" s="69"/>
      <c r="N13" s="70"/>
      <c r="O13" s="71"/>
    </row>
    <row r="14" spans="1:15" s="29" customFormat="1" ht="20.25" customHeight="1">
      <c r="A14" s="31"/>
      <c r="B14" s="32" t="s">
        <v>31</v>
      </c>
      <c r="C14" s="33" t="s">
        <v>17</v>
      </c>
      <c r="D14" s="34"/>
      <c r="E14" s="34">
        <v>11</v>
      </c>
      <c r="F14" s="34">
        <v>0</v>
      </c>
      <c r="G14" s="34">
        <f>D14*F14</f>
        <v>0</v>
      </c>
      <c r="H14" s="34">
        <f>E14*F14</f>
        <v>0</v>
      </c>
      <c r="I14" s="35">
        <f>G14+H14</f>
        <v>0</v>
      </c>
      <c r="J14" s="36"/>
      <c r="K14" s="37"/>
      <c r="L14" s="37"/>
      <c r="M14" s="30"/>
      <c r="N14" s="38"/>
      <c r="O14" s="39"/>
    </row>
    <row r="15" spans="1:14" s="29" customFormat="1" ht="20.25" customHeight="1">
      <c r="A15" s="45"/>
      <c r="B15" s="46"/>
      <c r="C15" s="46"/>
      <c r="D15" s="46"/>
      <c r="E15" s="46"/>
      <c r="F15" s="47"/>
      <c r="G15" s="48" t="s">
        <v>1</v>
      </c>
      <c r="H15" s="47">
        <f>SUM(H12:H14)</f>
        <v>0</v>
      </c>
      <c r="I15" s="44">
        <f>SUM(I12:I14)</f>
        <v>0</v>
      </c>
      <c r="K15" s="30"/>
      <c r="L15" s="30"/>
      <c r="M15" s="30"/>
      <c r="N15" s="30"/>
    </row>
    <row r="16" spans="1:14" s="29" customFormat="1" ht="20.25" customHeight="1">
      <c r="A16" s="49"/>
      <c r="B16" s="50"/>
      <c r="C16" s="50"/>
      <c r="D16" s="50" t="s">
        <v>24</v>
      </c>
      <c r="E16" s="50"/>
      <c r="F16" s="51"/>
      <c r="G16" s="52" t="s">
        <v>1</v>
      </c>
      <c r="H16" s="52">
        <f>H15*0.21</f>
        <v>0</v>
      </c>
      <c r="I16" s="35">
        <f>I15*0.21</f>
        <v>0</v>
      </c>
      <c r="K16" s="30"/>
      <c r="L16" s="30"/>
      <c r="M16" s="30"/>
      <c r="N16" s="30"/>
    </row>
    <row r="17" spans="1:14" s="29" customFormat="1" ht="20.25" customHeight="1" thickBot="1">
      <c r="A17" s="53"/>
      <c r="B17" s="54"/>
      <c r="C17" s="54"/>
      <c r="D17" s="54" t="s">
        <v>25</v>
      </c>
      <c r="E17" s="54"/>
      <c r="F17" s="55"/>
      <c r="G17" s="56" t="s">
        <v>1</v>
      </c>
      <c r="H17" s="56">
        <f>H15*1.21</f>
        <v>0</v>
      </c>
      <c r="I17" s="148">
        <f>I16+I15</f>
        <v>0</v>
      </c>
      <c r="K17" s="30"/>
      <c r="L17" s="30"/>
      <c r="M17" s="30"/>
      <c r="N17" s="30"/>
    </row>
    <row r="18" ht="24" customHeight="1"/>
    <row r="19" spans="2:9" ht="35.25" customHeight="1">
      <c r="B19" s="57"/>
      <c r="C19" s="58"/>
      <c r="D19" s="59"/>
      <c r="E19" s="59"/>
      <c r="F19" s="60"/>
      <c r="G19" s="60"/>
      <c r="H19" s="60"/>
      <c r="I19" s="61"/>
    </row>
    <row r="20" spans="2:9" ht="12" customHeight="1">
      <c r="B20" s="57"/>
      <c r="C20" s="58"/>
      <c r="D20" s="58"/>
      <c r="E20" s="58"/>
      <c r="F20" s="60"/>
      <c r="G20" s="60"/>
      <c r="H20" s="60"/>
      <c r="I20" s="62"/>
    </row>
    <row r="21" spans="2:9" ht="12" customHeight="1">
      <c r="B21" s="58"/>
      <c r="C21" s="58"/>
      <c r="D21" s="59"/>
      <c r="E21" s="59"/>
      <c r="F21" s="60"/>
      <c r="G21" s="60"/>
      <c r="H21" s="60"/>
      <c r="I21" s="62"/>
    </row>
    <row r="22" spans="2:9" ht="36.75" customHeight="1">
      <c r="B22" s="59"/>
      <c r="C22" s="58"/>
      <c r="D22" s="58"/>
      <c r="E22" s="58"/>
      <c r="F22" s="214"/>
      <c r="G22" s="214"/>
      <c r="H22" s="214"/>
      <c r="I22" s="214"/>
    </row>
    <row r="23" spans="2:9" ht="12" customHeight="1">
      <c r="B23" s="58"/>
      <c r="C23" s="58"/>
      <c r="D23" s="58"/>
      <c r="E23" s="58"/>
      <c r="F23" s="60"/>
      <c r="G23" s="60"/>
      <c r="H23" s="60"/>
      <c r="I23" s="62"/>
    </row>
    <row r="24" spans="1:8" ht="12" customHeight="1">
      <c r="A24" s="2"/>
      <c r="D24" s="3"/>
      <c r="E24" s="3"/>
      <c r="F24" s="4"/>
      <c r="G24" s="4"/>
      <c r="H24" s="4"/>
    </row>
  </sheetData>
  <sheetProtection selectLockedCells="1" selectUnlockedCells="1"/>
  <mergeCells count="2">
    <mergeCell ref="A1:J1"/>
    <mergeCell ref="F22:I22"/>
  </mergeCells>
  <printOptions/>
  <pageMargins left="0.7" right="0.7" top="0.75" bottom="0.75" header="0.5118055555555555" footer="0.3"/>
  <pageSetup fitToHeight="100" horizontalDpi="300" verticalDpi="300" orientation="landscape" paperSize="9" scale="6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karel.motal</cp:lastModifiedBy>
  <cp:lastPrinted>2018-09-11T13:58:04Z</cp:lastPrinted>
  <dcterms:created xsi:type="dcterms:W3CDTF">2018-09-07T13:44:47Z</dcterms:created>
  <dcterms:modified xsi:type="dcterms:W3CDTF">2018-09-13T11:04:04Z</dcterms:modified>
  <cp:category/>
  <cp:version/>
  <cp:contentType/>
  <cp:contentStatus/>
</cp:coreProperties>
</file>