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5\OSTRAHA\"/>
    </mc:Choice>
  </mc:AlternateContent>
  <xr:revisionPtr revIDLastSave="0" documentId="13_ncr:1_{CBEA8B8D-708E-494A-9F17-A4707F41EBF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L30" i="1"/>
  <c r="M30" i="1" s="1"/>
  <c r="H29" i="1"/>
  <c r="H28" i="1"/>
  <c r="I28" i="1" s="1"/>
  <c r="J28" i="1" s="1"/>
  <c r="L28" i="1" s="1"/>
  <c r="M28" i="1" s="1"/>
  <c r="H27" i="1"/>
  <c r="I27" i="1" s="1"/>
  <c r="J27" i="1" s="1"/>
  <c r="L27" i="1" s="1"/>
  <c r="M27" i="1" s="1"/>
  <c r="H26" i="1"/>
  <c r="I26" i="1" s="1"/>
  <c r="J26" i="1" s="1"/>
  <c r="L26" i="1" s="1"/>
  <c r="M26" i="1" s="1"/>
  <c r="H25" i="1"/>
  <c r="I25" i="1" s="1"/>
  <c r="J25" i="1" s="1"/>
  <c r="L25" i="1" s="1"/>
  <c r="M25" i="1" s="1"/>
  <c r="H24" i="1"/>
  <c r="I24" i="1" s="1"/>
  <c r="J24" i="1" s="1"/>
  <c r="L24" i="1" s="1"/>
  <c r="M24" i="1" s="1"/>
  <c r="H23" i="1"/>
  <c r="C12" i="1"/>
  <c r="D12" i="1" s="1"/>
  <c r="C7" i="1"/>
  <c r="D7" i="1" s="1"/>
  <c r="J23" i="1" l="1"/>
  <c r="I29" i="1"/>
  <c r="C8" i="1"/>
  <c r="J29" i="1" l="1"/>
  <c r="J31" i="1" s="1"/>
  <c r="L23" i="1"/>
  <c r="D8" i="1"/>
  <c r="E8" i="1" s="1"/>
  <c r="C14" i="1"/>
  <c r="M23" i="1" l="1"/>
  <c r="M29" i="1" s="1"/>
  <c r="M31" i="1" s="1"/>
  <c r="L29" i="1"/>
  <c r="L31" i="1" s="1"/>
  <c r="L32" i="1" s="1"/>
  <c r="M32" i="1" s="1"/>
  <c r="D14" i="1"/>
  <c r="E14" i="1" s="1"/>
  <c r="D11" i="1" l="1"/>
  <c r="E11" i="1" s="1"/>
  <c r="D6" i="1"/>
  <c r="E7" i="1" l="1"/>
  <c r="E12" i="1"/>
  <c r="E6" i="1"/>
</calcChain>
</file>

<file path=xl/sharedStrings.xml><?xml version="1.0" encoding="utf-8"?>
<sst xmlns="http://schemas.openxmlformats.org/spreadsheetml/2006/main" count="51" uniqueCount="44">
  <si>
    <t>Plnění</t>
  </si>
  <si>
    <t>Příloha č. 5 - Položkový rozpočet</t>
  </si>
  <si>
    <t>dne………………………………………</t>
  </si>
  <si>
    <t>podpis osoby oprávněné za dodavatele</t>
  </si>
  <si>
    <t>……………………………………………………………..</t>
  </si>
  <si>
    <t>Cena bez DPH</t>
  </si>
  <si>
    <t>DPH celkem</t>
  </si>
  <si>
    <t>Cena s DPH</t>
  </si>
  <si>
    <t xml:space="preserve">Mimořádné služby dle čl. 8.1 písm. m) této Smlouvy – hodinová sazba strážného </t>
  </si>
  <si>
    <t xml:space="preserve">Služby vyjma mimořádných služeb dle čl. 7.1 písm. a-d) této Smlouvy  – hodinová sazba strážného </t>
  </si>
  <si>
    <t>Celková nabídková cena za 48 měsíců</t>
  </si>
  <si>
    <r>
      <t xml:space="preserve">Služby vyjma mimořádných služeb dle čl. 7.1 písm. a-d) této Smlouvy </t>
    </r>
    <r>
      <rPr>
        <b/>
        <sz val="11"/>
        <color rgb="FFFF0000"/>
        <rFont val="Palatino Linotype"/>
        <family val="1"/>
        <charset val="238"/>
      </rPr>
      <t>za jeden měsíc</t>
    </r>
  </si>
  <si>
    <r>
      <t xml:space="preserve">Služby vyjma mimořádných služeb dle čl. 7.1 písm. a-d) této Smlouvy </t>
    </r>
    <r>
      <rPr>
        <b/>
        <sz val="11"/>
        <color rgb="FFFF0000"/>
        <rFont val="Palatino Linotype"/>
        <family val="1"/>
        <charset val="238"/>
      </rPr>
      <t>za 48 měsíců</t>
    </r>
  </si>
  <si>
    <r>
      <t xml:space="preserve">Mimořádné služby dle čl. 8.1 písm. m) této Smlouvy – cena </t>
    </r>
    <r>
      <rPr>
        <b/>
        <sz val="11"/>
        <color rgb="FFFF0000"/>
        <rFont val="Palatino Linotype"/>
        <family val="1"/>
        <charset val="238"/>
      </rPr>
      <t>za 4000 hodin/48 měsíců</t>
    </r>
  </si>
  <si>
    <t>Pracovní dny</t>
  </si>
  <si>
    <t>Prac. doba</t>
  </si>
  <si>
    <t>Počet osob</t>
  </si>
  <si>
    <t>hod/osoba</t>
  </si>
  <si>
    <t>Popis činnosti</t>
  </si>
  <si>
    <t>počet dnů/týden</t>
  </si>
  <si>
    <t>celk.hod/týden</t>
  </si>
  <si>
    <t>celk.hod/měsíc</t>
  </si>
  <si>
    <t>celk.hod/rok</t>
  </si>
  <si>
    <t>cena v Kč bez DPH/rok</t>
  </si>
  <si>
    <t>cena v Kč vč. DPH</t>
  </si>
  <si>
    <t>út - pá</t>
  </si>
  <si>
    <t>8,00 - 20,00</t>
  </si>
  <si>
    <t>kontrola kamer a řešení aktuálních bezpečnostních potřeb, zajišťují střídání strážných a kontrolu kamer a prostor, kde není ostraha - půda, konferenční centrum, severní věž, toalety atd.</t>
  </si>
  <si>
    <t>20,00-8,00</t>
  </si>
  <si>
    <t>1x kontrola objektu obchůzkou, 1x kontrola kamer, 1x zahrady</t>
  </si>
  <si>
    <t>so-ne</t>
  </si>
  <si>
    <t>kontrola kamer a řešení aktuálních bezpečnostních potřeb, zajišťují střídání strážných a kontrolu kamer a prostor, kde není ostraha - půda, konferenční centrum, severní věž, toalety atd., 1x kontrola jižní věže (víkendové prohlídky)</t>
  </si>
  <si>
    <t>20,00 - 8,00</t>
  </si>
  <si>
    <t>po</t>
  </si>
  <si>
    <t>0-24,00</t>
  </si>
  <si>
    <t>út-ne</t>
  </si>
  <si>
    <t>9:30-18,00</t>
  </si>
  <si>
    <t>1x u vstupu sl. Smíškova, 1x u vstupu ul. Barborská, 1x chodba 1NP u depozitáře, kavárny a 1x expozice, 1x chodba severní křídlo vizuální herny, 1x vchody do expozic ve 2NP a 3x v expozicích, 1x zahrady včetně štábního domu a kongresového centra</t>
  </si>
  <si>
    <t>mezisoučet</t>
  </si>
  <si>
    <t>mimoř. služby</t>
  </si>
  <si>
    <t>Směny nád rámec běžné ostrahy - akce v kongresovém centru, štábním domku, expozice v severním konferenčím centru, aj.</t>
  </si>
  <si>
    <t>C e l k e m</t>
  </si>
  <si>
    <t>Celkem / 48  měsíců</t>
  </si>
  <si>
    <t>cena za hodinu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</si>
</sst>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rgb="FFFF0000"/>
      <name val="Palatino Linotype"/>
      <family val="1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4" fontId="6" fillId="6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4" fontId="0" fillId="7" borderId="5" xfId="0" applyNumberFormat="1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4" fontId="1" fillId="8" borderId="5" xfId="0" applyNumberFormat="1" applyFont="1" applyFill="1" applyBorder="1"/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4" fontId="0" fillId="8" borderId="5" xfId="0" applyNumberFormat="1" applyFill="1" applyBorder="1"/>
    <xf numFmtId="0" fontId="6" fillId="6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workbookViewId="0">
      <selection activeCell="M23" sqref="M23"/>
    </sheetView>
  </sheetViews>
  <sheetFormatPr defaultRowHeight="15" x14ac:dyDescent="0.25"/>
  <cols>
    <col min="2" max="2" width="21" customWidth="1"/>
    <col min="3" max="3" width="15.7109375" customWidth="1"/>
    <col min="4" max="4" width="15.28515625" customWidth="1"/>
    <col min="5" max="5" width="19.42578125" customWidth="1"/>
    <col min="6" max="6" width="29.42578125" customWidth="1"/>
    <col min="7" max="7" width="18.140625" customWidth="1"/>
    <col min="8" max="8" width="15.140625" customWidth="1"/>
    <col min="9" max="9" width="17.7109375" customWidth="1"/>
    <col min="10" max="10" width="16.42578125" customWidth="1"/>
    <col min="11" max="11" width="17" customWidth="1"/>
    <col min="12" max="12" width="20.5703125" customWidth="1"/>
    <col min="13" max="13" width="20.42578125" customWidth="1"/>
  </cols>
  <sheetData>
    <row r="1" spans="2:5" x14ac:dyDescent="0.25">
      <c r="B1" s="1" t="s">
        <v>1</v>
      </c>
    </row>
    <row r="2" spans="2:5" x14ac:dyDescent="0.25">
      <c r="B2" s="1"/>
    </row>
    <row r="3" spans="2:5" x14ac:dyDescent="0.25">
      <c r="B3" s="1"/>
    </row>
    <row r="4" spans="2:5" ht="15.75" thickBot="1" x14ac:dyDescent="0.3">
      <c r="B4" s="1"/>
    </row>
    <row r="5" spans="2:5" ht="18" thickBot="1" x14ac:dyDescent="0.3">
      <c r="B5" s="3" t="s">
        <v>0</v>
      </c>
      <c r="C5" s="4" t="s">
        <v>5</v>
      </c>
      <c r="D5" s="4" t="s">
        <v>6</v>
      </c>
      <c r="E5" s="4" t="s">
        <v>7</v>
      </c>
    </row>
    <row r="6" spans="2:5" ht="99.75" thickBot="1" x14ac:dyDescent="0.3">
      <c r="B6" s="5" t="s">
        <v>9</v>
      </c>
      <c r="C6" s="12">
        <v>0</v>
      </c>
      <c r="D6" s="12">
        <f>C6/100*21</f>
        <v>0</v>
      </c>
      <c r="E6" s="12">
        <f>C6+D6</f>
        <v>0</v>
      </c>
    </row>
    <row r="7" spans="2:5" ht="104.25" thickBot="1" x14ac:dyDescent="0.3">
      <c r="B7" s="6" t="s">
        <v>11</v>
      </c>
      <c r="C7" s="13">
        <f>C6*4513.224</f>
        <v>0</v>
      </c>
      <c r="D7" s="13">
        <f>C7/100*21</f>
        <v>0</v>
      </c>
      <c r="E7" s="13">
        <f>C7+D7</f>
        <v>0</v>
      </c>
    </row>
    <row r="8" spans="2:5" ht="104.25" thickBot="1" x14ac:dyDescent="0.3">
      <c r="B8" s="6" t="s">
        <v>12</v>
      </c>
      <c r="C8" s="13">
        <f>C7*48</f>
        <v>0</v>
      </c>
      <c r="D8" s="13">
        <f>C8/100*21</f>
        <v>0</v>
      </c>
      <c r="E8" s="13">
        <f>C8+D8</f>
        <v>0</v>
      </c>
    </row>
    <row r="9" spans="2:5" ht="18" thickBot="1" x14ac:dyDescent="0.3">
      <c r="B9" s="7"/>
    </row>
    <row r="10" spans="2:5" ht="18" thickBot="1" x14ac:dyDescent="0.3">
      <c r="B10" s="8" t="s">
        <v>0</v>
      </c>
      <c r="C10" s="4" t="s">
        <v>5</v>
      </c>
      <c r="D10" s="4" t="s">
        <v>6</v>
      </c>
      <c r="E10" s="4" t="s">
        <v>7</v>
      </c>
    </row>
    <row r="11" spans="2:5" ht="83.25" thickBot="1" x14ac:dyDescent="0.3">
      <c r="B11" s="5" t="s">
        <v>8</v>
      </c>
      <c r="C11" s="12">
        <v>0</v>
      </c>
      <c r="D11" s="12">
        <f>C11/100*21</f>
        <v>0</v>
      </c>
      <c r="E11" s="12">
        <f>C11+D11</f>
        <v>0</v>
      </c>
    </row>
    <row r="12" spans="2:5" ht="87" thickBot="1" x14ac:dyDescent="0.3">
      <c r="B12" s="6" t="s">
        <v>13</v>
      </c>
      <c r="C12" s="13">
        <f>C11*4000</f>
        <v>0</v>
      </c>
      <c r="D12" s="13">
        <f>C12/100*21</f>
        <v>0</v>
      </c>
      <c r="E12" s="13">
        <f>C12+D12</f>
        <v>0</v>
      </c>
    </row>
    <row r="13" spans="2:5" ht="18" thickBot="1" x14ac:dyDescent="0.3">
      <c r="B13" s="7"/>
    </row>
    <row r="14" spans="2:5" ht="35.25" thickBot="1" x14ac:dyDescent="0.3">
      <c r="B14" s="9" t="s">
        <v>10</v>
      </c>
      <c r="C14" s="14">
        <f>C8+C12</f>
        <v>0</v>
      </c>
      <c r="D14" s="14">
        <f>C14/100*21</f>
        <v>0</v>
      </c>
      <c r="E14" s="14">
        <f>C14+D14</f>
        <v>0</v>
      </c>
    </row>
    <row r="15" spans="2:5" ht="17.25" x14ac:dyDescent="0.25">
      <c r="B15" s="10"/>
      <c r="C15" s="11"/>
      <c r="D15" s="11"/>
      <c r="E15" s="11"/>
    </row>
    <row r="16" spans="2:5" ht="17.25" x14ac:dyDescent="0.25">
      <c r="B16" s="10"/>
      <c r="C16" s="11"/>
      <c r="D16" s="11"/>
      <c r="E16" s="11"/>
    </row>
    <row r="21" spans="2:13" x14ac:dyDescent="0.25">
      <c r="I21">
        <v>4.3479999999999999</v>
      </c>
      <c r="J21">
        <v>12</v>
      </c>
      <c r="M21">
        <v>1.21</v>
      </c>
    </row>
    <row r="22" spans="2:13" ht="30" x14ac:dyDescent="0.25">
      <c r="B22" s="15" t="s">
        <v>14</v>
      </c>
      <c r="C22" s="16" t="s">
        <v>15</v>
      </c>
      <c r="D22" s="16" t="s">
        <v>16</v>
      </c>
      <c r="E22" s="16" t="s">
        <v>17</v>
      </c>
      <c r="F22" s="16" t="s">
        <v>18</v>
      </c>
      <c r="G22" s="16" t="s">
        <v>19</v>
      </c>
      <c r="H22" s="16" t="s">
        <v>20</v>
      </c>
      <c r="I22" s="16" t="s">
        <v>21</v>
      </c>
      <c r="J22" s="17" t="s">
        <v>22</v>
      </c>
      <c r="K22" s="37" t="s">
        <v>43</v>
      </c>
      <c r="L22" s="36" t="s">
        <v>23</v>
      </c>
      <c r="M22" s="16" t="s">
        <v>24</v>
      </c>
    </row>
    <row r="23" spans="2:13" ht="105" x14ac:dyDescent="0.25">
      <c r="B23" s="18" t="s">
        <v>25</v>
      </c>
      <c r="C23" s="19" t="s">
        <v>26</v>
      </c>
      <c r="D23" s="19">
        <v>3</v>
      </c>
      <c r="E23" s="19">
        <v>12</v>
      </c>
      <c r="F23" s="20" t="s">
        <v>27</v>
      </c>
      <c r="G23" s="19">
        <v>4</v>
      </c>
      <c r="H23" s="19">
        <f>G23*E23*D23</f>
        <v>144</v>
      </c>
      <c r="I23" s="19">
        <f>H23*I21</f>
        <v>626.11199999999997</v>
      </c>
      <c r="J23" s="21">
        <f>I23*J21</f>
        <v>7513.3439999999991</v>
      </c>
      <c r="K23" s="38">
        <v>0</v>
      </c>
      <c r="L23" s="21">
        <f t="shared" ref="L23:L28" si="0">K23*J23</f>
        <v>0</v>
      </c>
      <c r="M23" s="21">
        <f>L23*M21</f>
        <v>0</v>
      </c>
    </row>
    <row r="24" spans="2:13" ht="30" x14ac:dyDescent="0.25">
      <c r="B24" s="18"/>
      <c r="C24" s="19" t="s">
        <v>28</v>
      </c>
      <c r="D24" s="19">
        <v>3</v>
      </c>
      <c r="E24" s="19">
        <v>12</v>
      </c>
      <c r="F24" s="20" t="s">
        <v>29</v>
      </c>
      <c r="G24" s="19">
        <v>4</v>
      </c>
      <c r="H24" s="19">
        <f t="shared" ref="H24:H28" si="1">G24*E24*D24</f>
        <v>144</v>
      </c>
      <c r="I24" s="19">
        <f>H24*I21</f>
        <v>626.11199999999997</v>
      </c>
      <c r="J24" s="21">
        <f>I24*J21</f>
        <v>7513.3439999999991</v>
      </c>
      <c r="K24" s="38">
        <v>0</v>
      </c>
      <c r="L24" s="21">
        <f t="shared" si="0"/>
        <v>0</v>
      </c>
      <c r="M24" s="21">
        <f>L24*M21</f>
        <v>0</v>
      </c>
    </row>
    <row r="25" spans="2:13" ht="135" x14ac:dyDescent="0.25">
      <c r="B25" s="18" t="s">
        <v>30</v>
      </c>
      <c r="C25" s="19" t="s">
        <v>26</v>
      </c>
      <c r="D25" s="19">
        <v>4</v>
      </c>
      <c r="E25" s="19">
        <v>12</v>
      </c>
      <c r="F25" s="20" t="s">
        <v>31</v>
      </c>
      <c r="G25" s="19">
        <v>2</v>
      </c>
      <c r="H25" s="19">
        <f t="shared" si="1"/>
        <v>96</v>
      </c>
      <c r="I25" s="19">
        <f>H25*I21</f>
        <v>417.40800000000002</v>
      </c>
      <c r="J25" s="21">
        <f>I25*J21</f>
        <v>5008.8960000000006</v>
      </c>
      <c r="K25" s="38">
        <v>0</v>
      </c>
      <c r="L25" s="21">
        <f t="shared" si="0"/>
        <v>0</v>
      </c>
      <c r="M25" s="21">
        <f>L25*M21</f>
        <v>0</v>
      </c>
    </row>
    <row r="26" spans="2:13" ht="30" x14ac:dyDescent="0.25">
      <c r="B26" s="18"/>
      <c r="C26" s="19" t="s">
        <v>32</v>
      </c>
      <c r="D26" s="19">
        <v>3</v>
      </c>
      <c r="E26" s="19">
        <v>12</v>
      </c>
      <c r="F26" s="20" t="s">
        <v>29</v>
      </c>
      <c r="G26" s="19">
        <v>2</v>
      </c>
      <c r="H26" s="19">
        <f t="shared" si="1"/>
        <v>72</v>
      </c>
      <c r="I26" s="19">
        <f>H26*I21</f>
        <v>313.05599999999998</v>
      </c>
      <c r="J26" s="21">
        <f>I26*J21</f>
        <v>3756.6719999999996</v>
      </c>
      <c r="K26" s="38">
        <v>0</v>
      </c>
      <c r="L26" s="21">
        <f t="shared" si="0"/>
        <v>0</v>
      </c>
      <c r="M26" s="21">
        <f>L26*M21</f>
        <v>0</v>
      </c>
    </row>
    <row r="27" spans="2:13" ht="30" x14ac:dyDescent="0.25">
      <c r="B27" s="18" t="s">
        <v>33</v>
      </c>
      <c r="C27" s="19" t="s">
        <v>34</v>
      </c>
      <c r="D27" s="19">
        <v>3</v>
      </c>
      <c r="E27" s="19">
        <v>24</v>
      </c>
      <c r="F27" s="20" t="s">
        <v>29</v>
      </c>
      <c r="G27" s="19">
        <v>1</v>
      </c>
      <c r="H27" s="19">
        <f t="shared" si="1"/>
        <v>72</v>
      </c>
      <c r="I27" s="19">
        <f>H27*I21</f>
        <v>313.05599999999998</v>
      </c>
      <c r="J27" s="21">
        <f>I27*J21</f>
        <v>3756.6719999999996</v>
      </c>
      <c r="K27" s="38">
        <v>0</v>
      </c>
      <c r="L27" s="21">
        <f t="shared" si="0"/>
        <v>0</v>
      </c>
      <c r="M27" s="21">
        <f>L27*M21</f>
        <v>0</v>
      </c>
    </row>
    <row r="28" spans="2:13" ht="135" x14ac:dyDescent="0.25">
      <c r="B28" s="18" t="s">
        <v>35</v>
      </c>
      <c r="C28" s="19" t="s">
        <v>36</v>
      </c>
      <c r="D28" s="19">
        <v>10</v>
      </c>
      <c r="E28" s="19">
        <v>8.5</v>
      </c>
      <c r="F28" s="20" t="s">
        <v>37</v>
      </c>
      <c r="G28" s="19">
        <v>6</v>
      </c>
      <c r="H28" s="19">
        <f t="shared" si="1"/>
        <v>510</v>
      </c>
      <c r="I28" s="19">
        <f>H28*I21</f>
        <v>2217.48</v>
      </c>
      <c r="J28" s="21">
        <f>I28*J21</f>
        <v>26609.760000000002</v>
      </c>
      <c r="K28" s="38">
        <v>0</v>
      </c>
      <c r="L28" s="21">
        <f t="shared" si="0"/>
        <v>0</v>
      </c>
      <c r="M28" s="21">
        <f>L28*M21</f>
        <v>0</v>
      </c>
    </row>
    <row r="29" spans="2:13" x14ac:dyDescent="0.25">
      <c r="B29" s="22" t="s">
        <v>38</v>
      </c>
      <c r="C29" s="22"/>
      <c r="D29" s="22"/>
      <c r="E29" s="22"/>
      <c r="F29" s="23"/>
      <c r="G29" s="22"/>
      <c r="H29" s="22">
        <f>SUM(H23:H28)</f>
        <v>1038</v>
      </c>
      <c r="I29" s="22">
        <f>SUM(I23:I28)</f>
        <v>4513.2240000000002</v>
      </c>
      <c r="J29" s="24">
        <f>SUM(J23:J28)</f>
        <v>54158.687999999995</v>
      </c>
      <c r="K29" s="38"/>
      <c r="L29" s="24">
        <f>L23+L24+L25+L26+L27+L28</f>
        <v>0</v>
      </c>
      <c r="M29" s="24">
        <f>SUM(M23:M28)</f>
        <v>0</v>
      </c>
    </row>
    <row r="30" spans="2:13" ht="75" x14ac:dyDescent="0.25">
      <c r="B30" s="18" t="s">
        <v>39</v>
      </c>
      <c r="C30" s="19"/>
      <c r="D30" s="19"/>
      <c r="E30" s="19"/>
      <c r="F30" s="20" t="s">
        <v>40</v>
      </c>
      <c r="G30" s="19"/>
      <c r="H30" s="19"/>
      <c r="I30" s="19"/>
      <c r="J30" s="19">
        <v>1000</v>
      </c>
      <c r="K30" s="38">
        <v>0</v>
      </c>
      <c r="L30" s="21">
        <f>J30*K30</f>
        <v>0</v>
      </c>
      <c r="M30" s="21">
        <f>L30*M21</f>
        <v>0</v>
      </c>
    </row>
    <row r="31" spans="2:13" x14ac:dyDescent="0.25">
      <c r="B31" s="25" t="s">
        <v>41</v>
      </c>
      <c r="C31" s="25"/>
      <c r="D31" s="25"/>
      <c r="E31" s="25"/>
      <c r="F31" s="25"/>
      <c r="G31" s="26"/>
      <c r="H31" s="26"/>
      <c r="I31" s="26"/>
      <c r="J31" s="27">
        <f>J29+J30</f>
        <v>55158.687999999995</v>
      </c>
      <c r="K31" s="26"/>
      <c r="L31" s="27">
        <f>L30+L29</f>
        <v>0</v>
      </c>
      <c r="M31" s="27">
        <f>M29+M30</f>
        <v>0</v>
      </c>
    </row>
    <row r="32" spans="2:13" x14ac:dyDescent="0.25">
      <c r="I32" s="28" t="s">
        <v>42</v>
      </c>
      <c r="J32" s="29"/>
      <c r="K32" s="30"/>
      <c r="L32" s="31">
        <f>L31*4</f>
        <v>0</v>
      </c>
      <c r="M32" s="31">
        <f>L32*1.21</f>
        <v>0</v>
      </c>
    </row>
    <row r="33" spans="3:13" x14ac:dyDescent="0.25">
      <c r="I33" s="32"/>
      <c r="J33" s="33"/>
      <c r="K33" s="34"/>
      <c r="L33" s="35"/>
      <c r="M33" s="35"/>
    </row>
    <row r="37" spans="3:13" x14ac:dyDescent="0.25">
      <c r="E37" s="2" t="s">
        <v>4</v>
      </c>
      <c r="F37" s="2"/>
    </row>
    <row r="38" spans="3:13" x14ac:dyDescent="0.25">
      <c r="C38" s="2" t="s">
        <v>2</v>
      </c>
      <c r="E38" t="s">
        <v>3</v>
      </c>
    </row>
  </sheetData>
  <mergeCells count="2">
    <mergeCell ref="I32:K32"/>
    <mergeCell ref="I33:K33"/>
  </mergeCells>
  <pageMargins left="0.7" right="0.7" top="0.78740157499999996" bottom="0.78740157499999996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Simona Čudová</cp:lastModifiedBy>
  <cp:lastPrinted>2025-06-23T09:37:39Z</cp:lastPrinted>
  <dcterms:created xsi:type="dcterms:W3CDTF">2019-07-16T13:54:02Z</dcterms:created>
  <dcterms:modified xsi:type="dcterms:W3CDTF">2025-06-23T09:37:47Z</dcterms:modified>
</cp:coreProperties>
</file>